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Block at a Glance" sheetId="1" r:id="rId1"/>
    <sheet name="Oct-18" sheetId="5" r:id="rId2"/>
    <sheet name="Nov-18" sheetId="17" r:id="rId3"/>
    <sheet name="Dec-18" sheetId="18" r:id="rId4"/>
    <sheet name="Jan-19" sheetId="19" r:id="rId5"/>
    <sheet name="Feb-19" sheetId="20" r:id="rId6"/>
    <sheet name="Mar-19" sheetId="21" r:id="rId7"/>
    <sheet name="Summary Sheet" sheetId="11" r:id="rId8"/>
  </sheets>
  <definedNames>
    <definedName name="_xlnm._FilterDatabase" localSheetId="0" hidden="1">'Block at a Glance'!$A$4:$M$14</definedName>
    <definedName name="_xlnm.Print_Titles" localSheetId="3">'Dec-18'!$3:$4</definedName>
    <definedName name="_xlnm.Print_Titles" localSheetId="5">'Feb-19'!$3:$4</definedName>
    <definedName name="_xlnm.Print_Titles" localSheetId="4">'Jan-19'!$3:$4</definedName>
    <definedName name="_xlnm.Print_Titles" localSheetId="6">'Mar-19'!$3:$4</definedName>
    <definedName name="_xlnm.Print_Titles" localSheetId="2">'Nov-18'!$3:$4</definedName>
    <definedName name="_xlnm.Print_Titles" localSheetId="1">'Oct-18'!$3:$4</definedName>
  </definedNames>
  <calcPr calcId="124519"/>
</workbook>
</file>

<file path=xl/calcChain.xml><?xml version="1.0" encoding="utf-8"?>
<calcChain xmlns="http://schemas.openxmlformats.org/spreadsheetml/2006/main">
  <c r="I51" i="18"/>
  <c r="I35" i="17"/>
  <c r="I55" i="5"/>
  <c r="I54"/>
  <c r="I53"/>
  <c r="I52"/>
  <c r="I51"/>
  <c r="I50"/>
  <c r="I49"/>
  <c r="I48"/>
  <c r="I47"/>
  <c r="I46"/>
  <c r="I45"/>
  <c r="I44"/>
  <c r="I43"/>
  <c r="I42"/>
  <c r="I41"/>
  <c r="I40"/>
  <c r="I39"/>
  <c r="I38"/>
  <c r="I37"/>
  <c r="I36"/>
  <c r="I35"/>
  <c r="I34"/>
  <c r="I33"/>
  <c r="I32"/>
  <c r="I6"/>
  <c r="I7"/>
  <c r="I8"/>
  <c r="I9"/>
  <c r="I10"/>
  <c r="I11"/>
  <c r="I12"/>
  <c r="I13"/>
  <c r="I14"/>
  <c r="I15"/>
  <c r="I16"/>
  <c r="I17"/>
  <c r="I18"/>
  <c r="I19"/>
  <c r="I20"/>
  <c r="I21"/>
  <c r="I22"/>
  <c r="I23"/>
  <c r="I24"/>
  <c r="I25"/>
  <c r="I26"/>
  <c r="I27"/>
  <c r="I28"/>
  <c r="I29"/>
  <c r="I30"/>
  <c r="I31"/>
  <c r="I5"/>
  <c r="I24" i="17" l="1"/>
  <c r="I23"/>
  <c r="I22"/>
  <c r="I21"/>
  <c r="I20"/>
  <c r="I19"/>
  <c r="I18"/>
  <c r="I17"/>
  <c r="I16"/>
  <c r="I15"/>
  <c r="I14"/>
  <c r="I13"/>
  <c r="I12"/>
  <c r="I11"/>
  <c r="I10"/>
  <c r="I9"/>
  <c r="I8"/>
  <c r="I7"/>
  <c r="I6"/>
  <c r="I5"/>
  <c r="E27" i="11" l="1"/>
  <c r="D27"/>
  <c r="E26"/>
  <c r="D26"/>
  <c r="E25"/>
  <c r="D25"/>
  <c r="E24"/>
  <c r="D24"/>
  <c r="E23"/>
  <c r="D23"/>
  <c r="E22"/>
  <c r="D22"/>
  <c r="E21"/>
  <c r="D21"/>
  <c r="E20"/>
  <c r="D20"/>
  <c r="E19"/>
  <c r="D19"/>
  <c r="E18"/>
  <c r="D18"/>
  <c r="E17"/>
  <c r="E16"/>
  <c r="D6"/>
  <c r="E6"/>
  <c r="C6"/>
  <c r="D17"/>
  <c r="D16"/>
  <c r="D28" l="1"/>
  <c r="E28"/>
  <c r="B167" i="21" l="1"/>
  <c r="B166"/>
  <c r="B167" i="20"/>
  <c r="B166"/>
  <c r="B167" i="19"/>
  <c r="B166"/>
  <c r="B167" i="18"/>
  <c r="B166"/>
  <c r="B167" i="17"/>
  <c r="B166"/>
  <c r="B167" i="5"/>
  <c r="B166"/>
  <c r="C11" i="11"/>
  <c r="C10"/>
  <c r="C9"/>
  <c r="G11"/>
  <c r="G10"/>
  <c r="G9"/>
  <c r="I123" i="20"/>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23" i="19"/>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23" i="18"/>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23" i="17"/>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60" i="5"/>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1"/>
  <c r="I162"/>
  <c r="I163"/>
  <c r="I164"/>
  <c r="I123" i="21"/>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1" i="11"/>
  <c r="H11"/>
  <c r="I10"/>
  <c r="H10"/>
  <c r="I9"/>
  <c r="H9"/>
  <c r="I8"/>
  <c r="H8"/>
  <c r="I7"/>
  <c r="H7"/>
  <c r="E11"/>
  <c r="D11"/>
  <c r="E10"/>
  <c r="E9"/>
  <c r="D10"/>
  <c r="D9"/>
  <c r="E8"/>
  <c r="D8"/>
  <c r="E7"/>
  <c r="D7"/>
  <c r="G8"/>
  <c r="G7"/>
  <c r="I6"/>
  <c r="H6"/>
  <c r="G6" l="1"/>
  <c r="C8"/>
  <c r="C7"/>
  <c r="H165" i="5" l="1"/>
  <c r="G165"/>
  <c r="D167"/>
  <c r="D166"/>
  <c r="C165"/>
  <c r="D167" i="21"/>
  <c r="D166"/>
  <c r="H165"/>
  <c r="G165"/>
  <c r="C165"/>
  <c r="I164"/>
  <c r="I16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D167" i="20"/>
  <c r="D166"/>
  <c r="H165"/>
  <c r="G165"/>
  <c r="C165"/>
  <c r="I164"/>
  <c r="I16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D167" i="19"/>
  <c r="D166"/>
  <c r="H165"/>
  <c r="G165"/>
  <c r="C165"/>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F23" i="11" s="1"/>
  <c r="I5" i="19"/>
  <c r="F22" i="11" s="1"/>
  <c r="D167" i="18"/>
  <c r="D166"/>
  <c r="H165"/>
  <c r="G165"/>
  <c r="C165"/>
  <c r="I122"/>
  <c r="I121"/>
  <c r="I120"/>
  <c r="I119"/>
  <c r="I118"/>
  <c r="I117"/>
  <c r="I116"/>
  <c r="I115"/>
  <c r="I114"/>
  <c r="I113"/>
  <c r="I112"/>
  <c r="I111"/>
  <c r="I110"/>
  <c r="I109"/>
  <c r="I108"/>
  <c r="I107"/>
  <c r="I106"/>
  <c r="I105"/>
  <c r="I104"/>
  <c r="I103"/>
  <c r="I102"/>
  <c r="I101"/>
  <c r="I100"/>
  <c r="I99"/>
  <c r="I98"/>
  <c r="I97"/>
  <c r="I96"/>
  <c r="F21" i="11"/>
  <c r="F20"/>
  <c r="D167" i="17"/>
  <c r="D166"/>
  <c r="H165"/>
  <c r="G165"/>
  <c r="C165"/>
  <c r="I122"/>
  <c r="I121"/>
  <c r="I120"/>
  <c r="I119"/>
  <c r="I118"/>
  <c r="I117"/>
  <c r="I116"/>
  <c r="I115"/>
  <c r="I114"/>
  <c r="I113"/>
  <c r="I112"/>
  <c r="I111"/>
  <c r="I110"/>
  <c r="I109"/>
  <c r="I108"/>
  <c r="I107"/>
  <c r="I106"/>
  <c r="I105"/>
  <c r="I104"/>
  <c r="I103"/>
  <c r="I102"/>
  <c r="I101"/>
  <c r="I100"/>
  <c r="I64"/>
  <c r="I63"/>
  <c r="I62"/>
  <c r="I61"/>
  <c r="I60"/>
  <c r="I59"/>
  <c r="I58"/>
  <c r="I57"/>
  <c r="I56"/>
  <c r="I55"/>
  <c r="I54"/>
  <c r="I53"/>
  <c r="I52"/>
  <c r="I51"/>
  <c r="I50"/>
  <c r="I49"/>
  <c r="I48"/>
  <c r="I47"/>
  <c r="I46"/>
  <c r="I45"/>
  <c r="I44"/>
  <c r="I43"/>
  <c r="I42"/>
  <c r="I41"/>
  <c r="I40"/>
  <c r="I39"/>
  <c r="I38"/>
  <c r="I37"/>
  <c r="I36"/>
  <c r="I34"/>
  <c r="I33"/>
  <c r="I32"/>
  <c r="I31"/>
  <c r="I30"/>
  <c r="I29"/>
  <c r="I28"/>
  <c r="I27"/>
  <c r="I26"/>
  <c r="I25"/>
  <c r="F18" i="11"/>
  <c r="F17"/>
  <c r="I104" i="5"/>
  <c r="I105"/>
  <c r="I106"/>
  <c r="I107"/>
  <c r="I108"/>
  <c r="I109"/>
  <c r="I110"/>
  <c r="I111"/>
  <c r="I112"/>
  <c r="I113"/>
  <c r="I114"/>
  <c r="I115"/>
  <c r="I116"/>
  <c r="I117"/>
  <c r="I118"/>
  <c r="I119"/>
  <c r="I120"/>
  <c r="I121"/>
  <c r="I122"/>
  <c r="C2" i="11"/>
  <c r="I2"/>
  <c r="F2"/>
  <c r="I70" i="5"/>
  <c r="I71"/>
  <c r="I72"/>
  <c r="I73"/>
  <c r="I74"/>
  <c r="I75"/>
  <c r="I76"/>
  <c r="I77"/>
  <c r="I78"/>
  <c r="I79"/>
  <c r="I80"/>
  <c r="I81"/>
  <c r="I82"/>
  <c r="I83"/>
  <c r="I84"/>
  <c r="I85"/>
  <c r="I86"/>
  <c r="I87"/>
  <c r="I88"/>
  <c r="I89"/>
  <c r="I90"/>
  <c r="I91"/>
  <c r="I92"/>
  <c r="I93"/>
  <c r="I94"/>
  <c r="I95"/>
  <c r="I96"/>
  <c r="I97"/>
  <c r="I98"/>
  <c r="I99"/>
  <c r="I100"/>
  <c r="I101"/>
  <c r="I102"/>
  <c r="I103"/>
  <c r="F26" i="11" l="1"/>
  <c r="F19"/>
  <c r="F27"/>
  <c r="F25"/>
  <c r="F24"/>
  <c r="I165" i="20"/>
  <c r="I165" i="17"/>
  <c r="I165" i="21"/>
  <c r="I165" i="19"/>
  <c r="I165" i="18"/>
  <c r="H12" i="11"/>
  <c r="G12"/>
  <c r="D12"/>
  <c r="E12"/>
  <c r="I12"/>
  <c r="F11"/>
  <c r="J11"/>
  <c r="J10"/>
  <c r="F10"/>
  <c r="F9"/>
  <c r="J9"/>
  <c r="F8"/>
  <c r="J8"/>
  <c r="J7"/>
  <c r="F7"/>
  <c r="F6"/>
  <c r="J6"/>
  <c r="F16"/>
  <c r="F28" l="1"/>
  <c r="C12"/>
  <c r="I165" i="5"/>
  <c r="F12" i="11"/>
  <c r="J12"/>
</calcChain>
</file>

<file path=xl/sharedStrings.xml><?xml version="1.0" encoding="utf-8"?>
<sst xmlns="http://schemas.openxmlformats.org/spreadsheetml/2006/main" count="3587" uniqueCount="742">
  <si>
    <t>STATE</t>
  </si>
  <si>
    <t>DISTRICT</t>
  </si>
  <si>
    <t>Education Department</t>
  </si>
  <si>
    <t>Details of Dedicated team Staff</t>
  </si>
  <si>
    <t>Name of B.E.E.O.:</t>
  </si>
  <si>
    <t>Name of CDPO.:</t>
  </si>
  <si>
    <t>Designation</t>
  </si>
  <si>
    <t>Name of Institution</t>
  </si>
  <si>
    <t>Number of Children in institution</t>
  </si>
  <si>
    <t>Male</t>
  </si>
  <si>
    <t>Female</t>
  </si>
  <si>
    <t>Total</t>
  </si>
  <si>
    <t>Contact No.</t>
  </si>
  <si>
    <t>Remarks</t>
  </si>
  <si>
    <t>Sl.No.</t>
  </si>
  <si>
    <t>E-mail Id</t>
  </si>
  <si>
    <t>School/ Anganwadi Code</t>
  </si>
  <si>
    <r>
      <rPr>
        <b/>
        <sz val="10"/>
        <color theme="1"/>
        <rFont val="Arial Narrow"/>
        <family val="2"/>
      </rPr>
      <t>Category of School</t>
    </r>
    <r>
      <rPr>
        <b/>
        <sz val="11"/>
        <color theme="1"/>
        <rFont val="Arial Narrow"/>
        <family val="2"/>
      </rPr>
      <t xml:space="preserve">
 </t>
    </r>
    <r>
      <rPr>
        <b/>
        <sz val="8"/>
        <color theme="1"/>
        <rFont val="Arial Narrow"/>
        <family val="2"/>
      </rPr>
      <t>(LP, UP, High, HS)</t>
    </r>
  </si>
  <si>
    <t>MO</t>
  </si>
  <si>
    <t>Dental Surgeon</t>
  </si>
  <si>
    <t>Pharmacist</t>
  </si>
  <si>
    <t>ANM</t>
  </si>
  <si>
    <t>Mob. No. / E-mail Id</t>
  </si>
  <si>
    <t>Office Mob.  No. / E-mail Id</t>
  </si>
  <si>
    <t>Unique Id</t>
  </si>
  <si>
    <t>RBSK Team -01</t>
  </si>
  <si>
    <t>RBSK Team -02</t>
  </si>
  <si>
    <t>School</t>
  </si>
  <si>
    <t>Name of Block PHC</t>
  </si>
  <si>
    <t>Anganwadi</t>
  </si>
  <si>
    <t>Name of Employee</t>
  </si>
  <si>
    <t>SN</t>
  </si>
  <si>
    <t>Month</t>
  </si>
  <si>
    <t>No. of AWC Planned</t>
  </si>
  <si>
    <t>No. of School Planned</t>
  </si>
  <si>
    <t>AWC / School Contact No.</t>
  </si>
  <si>
    <t>Distance from BPHC to the Institution
 (in Km)</t>
  </si>
  <si>
    <t xml:space="preserve">Name of Sub Centre </t>
  </si>
  <si>
    <t>Name of ASHA</t>
  </si>
  <si>
    <t>ASHA Contact No.</t>
  </si>
  <si>
    <t>Number of Children in AWC</t>
  </si>
  <si>
    <t>Number of Children in School</t>
  </si>
  <si>
    <t xml:space="preserve">Total </t>
  </si>
  <si>
    <t>4. First part will be visited by one team and Second part will be visited by another team.</t>
  </si>
  <si>
    <t>6.  Date of screening to be informed to parents through AWC / School/ ASHAs.</t>
  </si>
  <si>
    <t>8. On School holidays Anganawdi visit plan is to be made.</t>
  </si>
  <si>
    <t>9.  Microplanning should be done in a manner that Routine Immunization ( Wednesday of week) days in a particular village are not affected.</t>
  </si>
  <si>
    <t>10. Saturday will be  working day.</t>
  </si>
  <si>
    <t>NOTE: Before filling up the format please read the following instructions carefully.</t>
  </si>
  <si>
    <t>3. Block should be divided into two parts.</t>
  </si>
  <si>
    <t>5. Microplan should be done in a manner that both the team will start screening in the morning session at AWC and then at School everyday.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</si>
  <si>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</si>
  <si>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</si>
  <si>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7. Don’t plan for clinic or screening on Sunday/ holiday.</t>
  </si>
  <si>
    <t>Name of Local ANM</t>
  </si>
  <si>
    <t>ANM Contact No.</t>
  </si>
  <si>
    <r>
      <t xml:space="preserve">Day
</t>
    </r>
    <r>
      <rPr>
        <sz val="9"/>
        <color theme="1"/>
        <rFont val="Arial Narrow"/>
        <family val="2"/>
      </rPr>
      <t>(Eg. Mon, Tue, Wed….)</t>
    </r>
  </si>
  <si>
    <r>
      <t xml:space="preserve">Type of Vehicle required
</t>
    </r>
    <r>
      <rPr>
        <sz val="8"/>
        <color theme="1"/>
        <rFont val="Arial Narrow"/>
        <family val="2"/>
      </rPr>
      <t>(Car/Two Wheeler/ Boat/ any other means of transport)</t>
    </r>
  </si>
  <si>
    <t xml:space="preserve">Date of Visit </t>
  </si>
  <si>
    <t>Type of Institution
(School / Anganwadi)</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</si>
  <si>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</si>
  <si>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</si>
  <si>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(Academic calendar of Education department is to be followed in preparation of the Micro plan)</t>
  </si>
  <si>
    <t>Plan of the Month</t>
  </si>
  <si>
    <t>Social Welfare Department</t>
  </si>
  <si>
    <r>
      <t xml:space="preserve">Plan for MHT No.
</t>
    </r>
    <r>
      <rPr>
        <sz val="8"/>
        <color theme="1"/>
        <rFont val="Arial Narrow"/>
        <family val="2"/>
      </rPr>
      <t xml:space="preserve"> (Team 1/ Team 2)</t>
    </r>
  </si>
  <si>
    <t>Team 1</t>
  </si>
  <si>
    <t>Team 2</t>
  </si>
  <si>
    <t>MHT No.</t>
  </si>
  <si>
    <t>Total Number of Children in AWC &amp; School</t>
  </si>
  <si>
    <t>Summary Information</t>
  </si>
  <si>
    <t>Team wise summary Information</t>
  </si>
  <si>
    <t>18100103902</t>
  </si>
  <si>
    <t>LP</t>
  </si>
  <si>
    <t>18100104102</t>
  </si>
  <si>
    <t>18100103901</t>
  </si>
  <si>
    <t>18100104002</t>
  </si>
  <si>
    <t>18100104004</t>
  </si>
  <si>
    <t>HS</t>
  </si>
  <si>
    <t>18100104001</t>
  </si>
  <si>
    <t>ME</t>
  </si>
  <si>
    <t>18100104006</t>
  </si>
  <si>
    <t>18100104107</t>
  </si>
  <si>
    <t>18100104108</t>
  </si>
  <si>
    <t>HSS</t>
  </si>
  <si>
    <t>Tue</t>
  </si>
  <si>
    <t>Wed</t>
  </si>
  <si>
    <t>Fri</t>
  </si>
  <si>
    <t>18100107920</t>
  </si>
  <si>
    <t>18100100114</t>
  </si>
  <si>
    <t>18100100203</t>
  </si>
  <si>
    <t>18100100201</t>
  </si>
  <si>
    <t>18100100207</t>
  </si>
  <si>
    <t>18100107913</t>
  </si>
  <si>
    <t>18100107907</t>
  </si>
  <si>
    <t>18100107904</t>
  </si>
  <si>
    <t>18100107906</t>
  </si>
  <si>
    <t>18100107905</t>
  </si>
  <si>
    <t>18100107903</t>
  </si>
  <si>
    <t>Dhaniabheti SC</t>
  </si>
  <si>
    <t>Taruni Das</t>
  </si>
  <si>
    <t>Husnara Begum</t>
  </si>
  <si>
    <t>MOIRADDHAJ SAIQUL LPS</t>
  </si>
  <si>
    <t>MOIRADHAZ MES</t>
  </si>
  <si>
    <t>PACHIM CHUBURI NEW LPS</t>
  </si>
  <si>
    <t>PACHIM KATAH GURI P.B.LPS</t>
  </si>
  <si>
    <t>PACHIM MOIRADHAJ MEM</t>
  </si>
  <si>
    <t>PUB MAIRADHAJ LPS</t>
  </si>
  <si>
    <t>PUB RAWMARI MOJID SARKAR LPS</t>
  </si>
  <si>
    <t>ROWMARI A.H. BALIKA LP</t>
  </si>
  <si>
    <t>ROWMARI PRE SR MADRASSA</t>
  </si>
  <si>
    <t>SALMORABORI PANCHARATNA MEM</t>
  </si>
  <si>
    <t>UTTAR MAIRADHAJ A. RAHIM GIRLS LPS</t>
  </si>
  <si>
    <t>SHALMARABARI BALIKA LPS</t>
  </si>
  <si>
    <t xml:space="preserve">2 NO LALI PATHER MUKTAB </t>
  </si>
  <si>
    <t>2 NO. LALIPATHAR J. ALI MEM</t>
  </si>
  <si>
    <t xml:space="preserve">570 NO LALIPATHAR MUKTAB </t>
  </si>
  <si>
    <t>BECHAMARI ADARSHA LPS</t>
  </si>
  <si>
    <t>BECHAMARI PRE SR. MADRASSA</t>
  </si>
  <si>
    <t>18100104103</t>
  </si>
  <si>
    <t>18100104101</t>
  </si>
  <si>
    <t>18100103904</t>
  </si>
  <si>
    <t>18100103216</t>
  </si>
  <si>
    <t>18100104105</t>
  </si>
  <si>
    <t>18100103315</t>
  </si>
  <si>
    <t>18100103211</t>
  </si>
  <si>
    <t>18100104110</t>
  </si>
  <si>
    <t>18100103324</t>
  </si>
  <si>
    <t>18100103316</t>
  </si>
  <si>
    <t>18100103321</t>
  </si>
  <si>
    <t>18100103905</t>
  </si>
  <si>
    <t>18100104109</t>
  </si>
  <si>
    <t>18100103903</t>
  </si>
  <si>
    <t>18100103804</t>
  </si>
  <si>
    <t>18100103806</t>
  </si>
  <si>
    <t>18100103801</t>
  </si>
  <si>
    <t>18100101023</t>
  </si>
  <si>
    <t>18100101022</t>
  </si>
  <si>
    <t>Lalipathar No-1</t>
  </si>
  <si>
    <t>Lalipathar No-2</t>
  </si>
  <si>
    <t>Lalipathar No-3</t>
  </si>
  <si>
    <t>Lalipathar No-4</t>
  </si>
  <si>
    <t>Salakati Pathar No-1</t>
  </si>
  <si>
    <t>Salakati Pathar No-2</t>
  </si>
  <si>
    <t>Salakati Pathar No-3</t>
  </si>
  <si>
    <t>Near Akan Das House</t>
  </si>
  <si>
    <t>Uttar Salakati Primary School</t>
  </si>
  <si>
    <t>Gerekoni SC</t>
  </si>
  <si>
    <t>Aruna Begum</t>
  </si>
  <si>
    <t>Nur Jahan Begum</t>
  </si>
  <si>
    <t>Mafia Begum</t>
  </si>
  <si>
    <t>REHENA BEGUM</t>
  </si>
  <si>
    <t>UTTAR CHAMAKA MUKTAB LPS</t>
  </si>
  <si>
    <t>UTTAR D.BHETI RAHMAT ALI MKB.</t>
  </si>
  <si>
    <t>UTTAR KUBAI KATA REHENA SULTANA L.P.S</t>
  </si>
  <si>
    <t xml:space="preserve">730 NO HAIDUBI MUKTAB </t>
  </si>
  <si>
    <t>CHALAPATHER SALEHA MUKTAB LPS</t>
  </si>
  <si>
    <t>HAIDUBI BATAMARI BALIKA LP</t>
  </si>
  <si>
    <t>HAIDUBI FARAJIA LPS</t>
  </si>
  <si>
    <t>HAIDUBI HAZARAT ALI MUKTAB</t>
  </si>
  <si>
    <t>HAIDUBI PRE SR. MADRASSA</t>
  </si>
  <si>
    <t>HAIDUBI RAMPUR SATRA BOYS MEM</t>
  </si>
  <si>
    <t>HAIDUBI RAMPUR SATRA MEM</t>
  </si>
  <si>
    <t>HAIDUBI SAHARIA LP</t>
  </si>
  <si>
    <t>RAMPUR CHALA PATHAR BALIKA MUK</t>
  </si>
  <si>
    <t>18100107902</t>
  </si>
  <si>
    <t>18100107922</t>
  </si>
  <si>
    <t>18100101904</t>
  </si>
  <si>
    <t>18100100202</t>
  </si>
  <si>
    <t>18100107917</t>
  </si>
  <si>
    <t>18100101901</t>
  </si>
  <si>
    <t>18100104601</t>
  </si>
  <si>
    <t>18100104702</t>
  </si>
  <si>
    <t>18100104613</t>
  </si>
  <si>
    <t>18100104616</t>
  </si>
  <si>
    <t>18100104615</t>
  </si>
  <si>
    <t>18100104604</t>
  </si>
  <si>
    <t>18100104603</t>
  </si>
  <si>
    <t>18100104504</t>
  </si>
  <si>
    <t>18100104614</t>
  </si>
  <si>
    <t>18100104704</t>
  </si>
  <si>
    <t>Upper Doomdumia-1</t>
  </si>
  <si>
    <t>Upper Doomdumia-2</t>
  </si>
  <si>
    <t>Niz Dhing No-2</t>
  </si>
  <si>
    <t>Niz Dhing SC</t>
  </si>
  <si>
    <t>Lukumoni Saikia</t>
  </si>
  <si>
    <t>Ramisha Begum</t>
  </si>
  <si>
    <t>Rampurpam-1</t>
  </si>
  <si>
    <t>Rampurpam-2</t>
  </si>
  <si>
    <t>Rampurpam Milper</t>
  </si>
  <si>
    <t>Dhakaibosti-1</t>
  </si>
  <si>
    <t>Dhakaibosti-2</t>
  </si>
  <si>
    <t>Dhakaibosti-3</t>
  </si>
  <si>
    <t>Sologuri Janper</t>
  </si>
  <si>
    <t>Kachakati</t>
  </si>
  <si>
    <t>Bordubia</t>
  </si>
  <si>
    <t>Razabari</t>
  </si>
  <si>
    <t>Razabari No-2</t>
  </si>
  <si>
    <t>Bengenati</t>
  </si>
  <si>
    <t>Maydha Razabari</t>
  </si>
  <si>
    <t>Sologuri Tup</t>
  </si>
  <si>
    <t>Pub-razabari Hazipara</t>
  </si>
  <si>
    <t>Dhakaibosti L.P.S</t>
  </si>
  <si>
    <t>Dhupaguri Kachari Gaon</t>
  </si>
  <si>
    <t>Dupaguri Muslim Gaon</t>
  </si>
  <si>
    <t>Baruwati</t>
  </si>
  <si>
    <t>Saharia Jr. Basic</t>
  </si>
  <si>
    <t>Dakhi Ahom gaon</t>
  </si>
  <si>
    <t>Batabari Kachari Gaon</t>
  </si>
  <si>
    <t>Ahom Gaon</t>
  </si>
  <si>
    <t>AhomGaon Resere Basti</t>
  </si>
  <si>
    <t>Batabari Reserve</t>
  </si>
  <si>
    <t>Saharia Gaon</t>
  </si>
  <si>
    <t>Ahom Gan w/6</t>
  </si>
  <si>
    <t>Batabari Reseve No-2</t>
  </si>
  <si>
    <t>Batabai Subahi Muktab</t>
  </si>
  <si>
    <t>Pachim Ahom Gaon</t>
  </si>
  <si>
    <t>Saharia S. Madrassa</t>
  </si>
  <si>
    <t>Sonari Gaon Pub Mazid</t>
  </si>
  <si>
    <t>Sonari Gaon Tiniali</t>
  </si>
  <si>
    <t>Panbari w/no 3</t>
  </si>
  <si>
    <t>Sudhir Adhikari Club</t>
  </si>
  <si>
    <t>Athgaon Uzani Namghar</t>
  </si>
  <si>
    <t>Dhing Com, Institue</t>
  </si>
  <si>
    <t>Betkati Namghar</t>
  </si>
  <si>
    <t>Betkati Baligaon</t>
  </si>
  <si>
    <t>Bsligson w/no 4</t>
  </si>
  <si>
    <t>Pub Chamua Gaon</t>
  </si>
  <si>
    <t xml:space="preserve">Chamua Gaon </t>
  </si>
  <si>
    <t>SOLOGURI  SC</t>
  </si>
  <si>
    <t>PANCHAMI GOGOI</t>
  </si>
  <si>
    <t>Lalita Khatun</t>
  </si>
  <si>
    <t>Diluwara Begum</t>
  </si>
  <si>
    <t>Dhing BPHC</t>
  </si>
  <si>
    <t>Muwamari Panjakhana</t>
  </si>
  <si>
    <t>Pub Gayangaon Reserve, Ward-4</t>
  </si>
  <si>
    <t>No-1 Gayangaon Pachim Suburi, Ward-7</t>
  </si>
  <si>
    <t>Sutargaon Guwalpara Suburi, W-8</t>
  </si>
  <si>
    <t>Gayangaon R. Madrassa M.E. School, W-5</t>
  </si>
  <si>
    <t>Gayangaon Balika M.E. Muktab</t>
  </si>
  <si>
    <t>No-2 Gayangaon A. Mannan House</t>
  </si>
  <si>
    <t>Pachim Mowamari Letupar</t>
  </si>
  <si>
    <t>Gayangaon Nolghar Suburi</t>
  </si>
  <si>
    <t>Lahkar S/C</t>
  </si>
  <si>
    <t>Nanima Kakoti</t>
  </si>
  <si>
    <t>SULTANA REJIA</t>
  </si>
  <si>
    <t>TASLIMA KHATUN</t>
  </si>
  <si>
    <t>DAKHIN GEREKONI MUKTAB VIDYALAYA</t>
  </si>
  <si>
    <t>DAKHIN LALI PATHAR ISMOTIA LP</t>
  </si>
  <si>
    <t>DAKHIN SALKATI H.Z.ALI MEM</t>
  </si>
  <si>
    <t>GEREKANI A.LATIF PRE SR. MADRASSA</t>
  </si>
  <si>
    <t>GHURAUTHA MKB.</t>
  </si>
  <si>
    <t>HAJI HANIF SEIKH MEM</t>
  </si>
  <si>
    <t>JURABAT NEW LPS</t>
  </si>
  <si>
    <t>LALIPATHAR K.M. MEM</t>
  </si>
  <si>
    <t>LALIPATHAR PRE SR. MADRASSA</t>
  </si>
  <si>
    <t>MADHYA LALIPATHAR LPS</t>
  </si>
  <si>
    <t>MAGURMARI BILPAR LP</t>
  </si>
  <si>
    <t xml:space="preserve">PACHIM SHALKATI BALIKA MUKTAB </t>
  </si>
  <si>
    <t>PUB BECHAMARI BALAK LPS</t>
  </si>
  <si>
    <t>PUB BECHAMARI BALIKA MUKTAB</t>
  </si>
  <si>
    <t>PUB GEROKANI A.K. BALIKA MKB</t>
  </si>
  <si>
    <t>PUB LALIPATHER J.A MUKTAB</t>
  </si>
  <si>
    <t xml:space="preserve">SHALKATI BALIKA MUKTAB </t>
  </si>
  <si>
    <t>18100101106</t>
  </si>
  <si>
    <t>18100103811</t>
  </si>
  <si>
    <t>18100103716</t>
  </si>
  <si>
    <t>18100101108</t>
  </si>
  <si>
    <t>18100103701</t>
  </si>
  <si>
    <t>18100101028</t>
  </si>
  <si>
    <t>18100103807</t>
  </si>
  <si>
    <t>18100103805</t>
  </si>
  <si>
    <t>18100103812</t>
  </si>
  <si>
    <t>18100103802</t>
  </si>
  <si>
    <t>18100101019</t>
  </si>
  <si>
    <t>18100103718</t>
  </si>
  <si>
    <t>18100101029</t>
  </si>
  <si>
    <t>18100101030</t>
  </si>
  <si>
    <t>18100101109</t>
  </si>
  <si>
    <t>18100103813</t>
  </si>
  <si>
    <t>18100103702</t>
  </si>
  <si>
    <t>Salonabori-1</t>
  </si>
  <si>
    <t>Salonabori-2</t>
  </si>
  <si>
    <t>Salonabori-3</t>
  </si>
  <si>
    <t>Salonabori-7/8</t>
  </si>
  <si>
    <t>Salonabori ward no 9</t>
  </si>
  <si>
    <t>Salonabori ward no 10</t>
  </si>
  <si>
    <t>Dakhin Tuktuki</t>
  </si>
  <si>
    <t>Tuktuki Ward no-5</t>
  </si>
  <si>
    <t>Singimari</t>
  </si>
  <si>
    <t>Uttar Silpukhuri</t>
  </si>
  <si>
    <t>Hiz-Silpukhuri</t>
  </si>
  <si>
    <t>Dakhin Silpukhuri</t>
  </si>
  <si>
    <t>Maz Silpukhuri</t>
  </si>
  <si>
    <t>Pachim Silpukhuri</t>
  </si>
  <si>
    <t>Kusumbori</t>
  </si>
  <si>
    <t>Madhya Behuguri</t>
  </si>
  <si>
    <t>Pub Uttar Behuguri</t>
  </si>
  <si>
    <t>Kasumabori Ward No 8</t>
  </si>
  <si>
    <t>Silpkhuri Ward No 1</t>
  </si>
  <si>
    <t>Kotoghuri NPHC</t>
  </si>
  <si>
    <t>Asmina Begum</t>
  </si>
  <si>
    <t>Hasina Khtun</t>
  </si>
  <si>
    <t>Rumisa Khatun</t>
  </si>
  <si>
    <t>RAMPUR SATRA SABED ALI  LPS</t>
  </si>
  <si>
    <t>SALAPATHAR R.PAR OSMANIA MEM</t>
  </si>
  <si>
    <t>1 NO BECHAMARI MKB.</t>
  </si>
  <si>
    <t>1145 NO. GEREKANI MKB</t>
  </si>
  <si>
    <t>2 NO BECHAAMARI LPS</t>
  </si>
  <si>
    <t>BECHAAMARI GIRLS MES</t>
  </si>
  <si>
    <t>BECHAAMARI M.I. HSS</t>
  </si>
  <si>
    <t>BECHAAMARI RUPJYOTI LPS</t>
  </si>
  <si>
    <t>BECHAMARI HAZI F. ALI MEM</t>
  </si>
  <si>
    <t>BECHAMARI MEM</t>
  </si>
  <si>
    <t>BECHAMARI RAJIB GANDHI LPS</t>
  </si>
  <si>
    <t>BECHAMARI S. HUDA AD. ME(R)</t>
  </si>
  <si>
    <t>BILPAR BASTI NEW LPS</t>
  </si>
  <si>
    <t>DAKHIN PACHIM BECHAAMARI MUKTA</t>
  </si>
  <si>
    <t>DAKHIN PACHIM BECHAMARI MEM</t>
  </si>
  <si>
    <t xml:space="preserve">GEREKANI BALIKA MUKTAB </t>
  </si>
  <si>
    <t>18100104507</t>
  </si>
  <si>
    <t>18100104711</t>
  </si>
  <si>
    <t>18100101001</t>
  </si>
  <si>
    <t>18100101101</t>
  </si>
  <si>
    <t>18100101002</t>
  </si>
  <si>
    <t>18100101006</t>
  </si>
  <si>
    <t>18100101007</t>
  </si>
  <si>
    <t>18100101004</t>
  </si>
  <si>
    <t>18100101017</t>
  </si>
  <si>
    <t>18100101015</t>
  </si>
  <si>
    <t>18100101031</t>
  </si>
  <si>
    <t>18100101013</t>
  </si>
  <si>
    <t>18100101008</t>
  </si>
  <si>
    <t>18100101003</t>
  </si>
  <si>
    <t>18100101018</t>
  </si>
  <si>
    <t>18100101102</t>
  </si>
  <si>
    <t>Sunseri</t>
  </si>
  <si>
    <t>Magurmari</t>
  </si>
  <si>
    <t>Kandhulimari-1</t>
  </si>
  <si>
    <t>Kandhulimari-2</t>
  </si>
  <si>
    <t>Nurjahan Begum</t>
  </si>
  <si>
    <t>Kandhulimari SC</t>
  </si>
  <si>
    <t>Nilima Bora</t>
  </si>
  <si>
    <t>Jeleka Khatun</t>
  </si>
  <si>
    <t>SHALKATI HIGH MADRASSA</t>
  </si>
  <si>
    <t>SHALKATI MIR BOX MEM</t>
  </si>
  <si>
    <t>UTTAR PUB L.PATHAR N.U.F. MEM</t>
  </si>
  <si>
    <t>UTTAR PUB LALIPATHER A.K.AZAD LPS</t>
  </si>
  <si>
    <t>UTTAR SHALKATI LPS</t>
  </si>
  <si>
    <t>540 NO ROWMARI MUKTAB LPS</t>
  </si>
  <si>
    <t>DAKHIN KATAH GURI LAL MAMUD BALIKA MKB</t>
  </si>
  <si>
    <t>DAKHIN KATAHGURI LAL MAMUD MEM</t>
  </si>
  <si>
    <t>KATAH GURI A.E.F.MKB.</t>
  </si>
  <si>
    <t>KATAH GURI MES</t>
  </si>
  <si>
    <t>KATAH GURI P B GIRLS MEM</t>
  </si>
  <si>
    <t>18100103715</t>
  </si>
  <si>
    <t>18100103704</t>
  </si>
  <si>
    <t>18100103809</t>
  </si>
  <si>
    <t>18100103816</t>
  </si>
  <si>
    <t>18100103703</t>
  </si>
  <si>
    <t>18100103302</t>
  </si>
  <si>
    <t>18100103204</t>
  </si>
  <si>
    <t>18100103214</t>
  </si>
  <si>
    <t>18100103201</t>
  </si>
  <si>
    <t>18100103205</t>
  </si>
  <si>
    <t>18100103206</t>
  </si>
  <si>
    <t>Betkati Jyoti Nagar</t>
  </si>
  <si>
    <t>Bhetibari</t>
  </si>
  <si>
    <t>Amlokhi</t>
  </si>
  <si>
    <t>Idgah</t>
  </si>
  <si>
    <t>Munchipara</t>
  </si>
  <si>
    <t>Babunzanpara</t>
  </si>
  <si>
    <t>Pachim Amlokhi</t>
  </si>
  <si>
    <t>Chamaka Gaon</t>
  </si>
  <si>
    <t>Dakhin Camaka</t>
  </si>
  <si>
    <t>Madhya Camaka</t>
  </si>
  <si>
    <t>Uttar Chamaka</t>
  </si>
  <si>
    <t>Pachi Chamaka</t>
  </si>
  <si>
    <t>Babuzan Para</t>
  </si>
  <si>
    <t>Fam Para</t>
  </si>
  <si>
    <t>Chamaka Dakhin Pachm</t>
  </si>
  <si>
    <t>Tuktuki-1</t>
  </si>
  <si>
    <t>Tuktuki-2</t>
  </si>
  <si>
    <t>Tuktuki-3</t>
  </si>
  <si>
    <t>Tuktuki-2/3</t>
  </si>
  <si>
    <t>Amlokhi SC</t>
  </si>
  <si>
    <t>FATEMA ZINNATA BEGUM</t>
  </si>
  <si>
    <t>Nur Jahan</t>
  </si>
  <si>
    <t>Umme Kulsum</t>
  </si>
  <si>
    <t>HAZI ASMAT ALI BATAMARI HAIDUBI MEM</t>
  </si>
  <si>
    <t>MDHYA C. PATHER SAMSUDDIN AHMED LPS</t>
  </si>
  <si>
    <t>MOINUL HAQUE CHOUDHARY LPS</t>
  </si>
  <si>
    <t>RAMPUR CHALA PATHAR MES</t>
  </si>
  <si>
    <t>RAMPUR CHALAPATHAR MKB.</t>
  </si>
  <si>
    <t xml:space="preserve">RAMPUR CHALAPATHAR S. ALI HS </t>
  </si>
  <si>
    <t xml:space="preserve">RAMPUR RASUTIPER MUKTAB </t>
  </si>
  <si>
    <t>RAMPUR SATRA BALIKA LP</t>
  </si>
  <si>
    <t xml:space="preserve">RAMPUR SATRA MUQTAB </t>
  </si>
  <si>
    <t>18100104602</t>
  </si>
  <si>
    <t>18100104712</t>
  </si>
  <si>
    <t>18100104501</t>
  </si>
  <si>
    <t>18100104701</t>
  </si>
  <si>
    <t>18100104705</t>
  </si>
  <si>
    <t>18100104710</t>
  </si>
  <si>
    <t>18100104703</t>
  </si>
  <si>
    <t>18100104506</t>
  </si>
  <si>
    <t>18100104503</t>
  </si>
  <si>
    <t>Kandhulimari-3</t>
  </si>
  <si>
    <t>Kandhulimari-4</t>
  </si>
  <si>
    <t>Kandhulimari-5</t>
  </si>
  <si>
    <t>Kandhulimari-6</t>
  </si>
  <si>
    <t>Kandhulimari-w/6</t>
  </si>
  <si>
    <t>Kandhulimari Pub Suabari</t>
  </si>
  <si>
    <t>Bhakat pani Khuchuk</t>
  </si>
  <si>
    <t>Kandhulimari Commity Hall</t>
  </si>
  <si>
    <t>Kandhulimari  Mathkhuli</t>
  </si>
  <si>
    <t>Kandhulimari Char w/6</t>
  </si>
  <si>
    <t>Kandhulimari Char w/8</t>
  </si>
  <si>
    <t>Lathiamari Char</t>
  </si>
  <si>
    <t>Magurmari (Middle)</t>
  </si>
  <si>
    <t>Kajali Pathar</t>
  </si>
  <si>
    <t>Borbil Gatikora</t>
  </si>
  <si>
    <t>Kacharibori</t>
  </si>
  <si>
    <t>Athgaon Chapari</t>
  </si>
  <si>
    <t>Lahkar No-1</t>
  </si>
  <si>
    <t>Lahkar No-2</t>
  </si>
  <si>
    <t>Lahkar No-3</t>
  </si>
  <si>
    <t>Lt. Suban Subahi Muktab Madrassa</t>
  </si>
  <si>
    <t>Near G.P. Office, Lahkar</t>
  </si>
  <si>
    <t>Asmiyagaon, Deben Master Suburi</t>
  </si>
  <si>
    <t>Lahkar No-4</t>
  </si>
  <si>
    <t>Rasida Mastar Suburi</t>
  </si>
  <si>
    <t>Sahida Khatun</t>
  </si>
  <si>
    <t>Sureha Begum</t>
  </si>
  <si>
    <t>Kulsuma Khatun</t>
  </si>
  <si>
    <t>KATAHGURI JR. COMMERCE COLLEGE</t>
  </si>
  <si>
    <t>MAZ ROWMARI LPS</t>
  </si>
  <si>
    <t>ROWMARI BALIKA MUKTAB LPS</t>
  </si>
  <si>
    <t>ROWMARI JANPAR LPS</t>
  </si>
  <si>
    <t>ROWMARI M.A.H. HS</t>
  </si>
  <si>
    <t>ROWMARI MEM</t>
  </si>
  <si>
    <t>ROWMARI MUZAFOR BALIKA MUKTAB</t>
  </si>
  <si>
    <t>TUKTUKI BALAK MUKTAB LPS</t>
  </si>
  <si>
    <t>UTTAR KATAH GURI ADARSHA LPS</t>
  </si>
  <si>
    <t>UTTAR ROUMARI A H A MES</t>
  </si>
  <si>
    <t>UTTAR ROWMARI A.H.A.HIGH SCHOOL</t>
  </si>
  <si>
    <t>UTTAR ROWMARI MUKTAB LPS</t>
  </si>
  <si>
    <t>18100103217</t>
  </si>
  <si>
    <t>18100103303</t>
  </si>
  <si>
    <t>18100103305</t>
  </si>
  <si>
    <t>18100103301</t>
  </si>
  <si>
    <t>18100103318</t>
  </si>
  <si>
    <t>18100103308</t>
  </si>
  <si>
    <t>18100103304</t>
  </si>
  <si>
    <t>18100103203</t>
  </si>
  <si>
    <t>18100103202</t>
  </si>
  <si>
    <t>18100103307</t>
  </si>
  <si>
    <t>18100103326</t>
  </si>
  <si>
    <t>18100103306</t>
  </si>
  <si>
    <t>Niz Silpukhuri W/1</t>
  </si>
  <si>
    <t>Silpukhuri Addarsha Gaon</t>
  </si>
  <si>
    <t>Uttar Pub Janper</t>
  </si>
  <si>
    <t>Dakhin Singimari</t>
  </si>
  <si>
    <t>Katahguri-1</t>
  </si>
  <si>
    <t>Katahguri w/no-1</t>
  </si>
  <si>
    <t>Katahguri w/no-2</t>
  </si>
  <si>
    <t>lathiamari Char</t>
  </si>
  <si>
    <t>Katahguri w/no-4</t>
  </si>
  <si>
    <t>Katahguri Khalpar</t>
  </si>
  <si>
    <t>Rowmari-1</t>
  </si>
  <si>
    <t>Rowmari-2</t>
  </si>
  <si>
    <t>Rowmari-3</t>
  </si>
  <si>
    <t>Katahguri 2/3</t>
  </si>
  <si>
    <t>Rowmari Reserve</t>
  </si>
  <si>
    <t>Rowmari 540 LPS</t>
  </si>
  <si>
    <t>Rowmari R.S. Madrasa</t>
  </si>
  <si>
    <t>Rowmari S.Madrasa</t>
  </si>
  <si>
    <t>Kathguri S. Madarasa</t>
  </si>
  <si>
    <t>GEREKANI MEM</t>
  </si>
  <si>
    <t>MAGURMARI BILPAR N.ALI MEM</t>
  </si>
  <si>
    <t>PUB DAKSHIN GEREKONI AM LPS</t>
  </si>
  <si>
    <t>PUB GEREKANI NB GIRLS MEM</t>
  </si>
  <si>
    <t>UTTAR BECHAAMARI RUSMAT BALIKA</t>
  </si>
  <si>
    <t>UTTAR GEREKONI SONARIGAON ME MADRASSA</t>
  </si>
  <si>
    <t>18100101103</t>
  </si>
  <si>
    <t>18100101016</t>
  </si>
  <si>
    <t>18100101034</t>
  </si>
  <si>
    <t>18100101105</t>
  </si>
  <si>
    <t>18100101005</t>
  </si>
  <si>
    <t>18100101107</t>
  </si>
  <si>
    <t>Assam</t>
  </si>
  <si>
    <t>Nagaon</t>
  </si>
  <si>
    <t>Md. Baharul Islam</t>
  </si>
  <si>
    <t>Malika Bora</t>
  </si>
  <si>
    <t>Dr. Baharul Islam</t>
  </si>
  <si>
    <t>Dr. Bhaskar Sarma</t>
  </si>
  <si>
    <t>Md. Jiaul Hoque</t>
  </si>
  <si>
    <t>Dr. Abhijit Chutia</t>
  </si>
  <si>
    <t>Hafijur Rahman</t>
  </si>
  <si>
    <t>Sri Minati Hazarika</t>
  </si>
  <si>
    <t>Dr. Puja Punam Gogoi</t>
  </si>
  <si>
    <t>Miss Rita Moni Doley</t>
  </si>
  <si>
    <t>Car</t>
  </si>
  <si>
    <t>UTTAR PACHIM BATABARI M.B. AD. LPS</t>
  </si>
  <si>
    <t>DAKHIN AHOM GAON JANAJATI BALIKA LPS</t>
  </si>
  <si>
    <t>SONARI GAON MES</t>
  </si>
  <si>
    <t>SONARI GAON BALIKA MKB</t>
  </si>
  <si>
    <t>BORBHETI BALIKA MKB</t>
  </si>
  <si>
    <t>GAKHAJUWA MKB</t>
  </si>
  <si>
    <t>SALKATI POTHAR NO-2 AWC</t>
  </si>
  <si>
    <t>ROWMARI MUJAFFAR BALIKA MKB</t>
  </si>
  <si>
    <t>MOIRADHAJ MES</t>
  </si>
  <si>
    <t>MOIRADHAJ MUA HIGH SCHOOL</t>
  </si>
  <si>
    <t>SALNABORI NO-3 AWC</t>
  </si>
  <si>
    <t>SALNABORI NO-5 AWC</t>
  </si>
  <si>
    <t>ROWMARI NO-2 AWC</t>
  </si>
  <si>
    <t>MAJ ROWMARI LPS</t>
  </si>
  <si>
    <t>UTTAR BECHAMARI ROSMOT ALI LPS</t>
  </si>
  <si>
    <t>BECHMARI SOCITY CHUK</t>
  </si>
  <si>
    <t>MADHYA LALIPOTHAR LPS</t>
  </si>
  <si>
    <t>BECHAMARI AD. LPS</t>
  </si>
  <si>
    <t>KADAMONI GAON AZOR ALI LPS</t>
  </si>
  <si>
    <t>SATIJAN PAR MKB</t>
  </si>
  <si>
    <t>PACHIM SANTIJAN PAR AWC</t>
  </si>
  <si>
    <t>DHUPOGURI KACHARI GAON LPS</t>
  </si>
  <si>
    <t>BHEBHERI NO-7 NEW AWC</t>
  </si>
  <si>
    <t>BHERBHERI NO-4 AWC</t>
  </si>
  <si>
    <t>HIGH</t>
  </si>
  <si>
    <t>SALNABORO NO-4 AWC</t>
  </si>
  <si>
    <t>Monday</t>
  </si>
  <si>
    <t>Wednesday</t>
  </si>
  <si>
    <t>Thursday</t>
  </si>
  <si>
    <t>Friday</t>
  </si>
  <si>
    <t>Saturday</t>
  </si>
  <si>
    <t>Tuesday</t>
  </si>
  <si>
    <t>SALAPOTHAR RASUTIPAR LPS</t>
  </si>
  <si>
    <t>NA BALISATRA SN ALI LPS</t>
  </si>
  <si>
    <t>RAJABARI SOLOGURI HIGH SCHOOL</t>
  </si>
  <si>
    <t>NA BALISATRA MES</t>
  </si>
  <si>
    <t>RATNA BARUAH LPS</t>
  </si>
  <si>
    <t>228 NO AUNIATI SOLOGURI LPS</t>
  </si>
  <si>
    <t>686 NO RAJABARI MKB</t>
  </si>
  <si>
    <t>AMLOKHI MUNSHIPARA AWC</t>
  </si>
  <si>
    <t>DHING JATIYA VIDALOYA</t>
  </si>
  <si>
    <t>UPPER DOOM DUMIA HIGH SCHOOL</t>
  </si>
  <si>
    <t>UPPER DOOMDUMIA 2 NO AWC</t>
  </si>
  <si>
    <t>KACHAKATI 1 NO AWC</t>
  </si>
  <si>
    <t>NA BALISATRA LPS</t>
  </si>
  <si>
    <t>RAMPUR SOLAPOTHAR SWAHID ALI HIGH SCHOOL</t>
  </si>
  <si>
    <t>RAMPUR SOLAPOTHAR SWAHID ALI MES</t>
  </si>
  <si>
    <t>SOLOGURI SK DAS MEM</t>
  </si>
  <si>
    <t>UTTAR KUBAI KATA RS LPS</t>
  </si>
  <si>
    <t>UTTAR KUBAI KATA AWC</t>
  </si>
  <si>
    <t>DHANIABHETI 1 NO AWC</t>
  </si>
  <si>
    <t>DHANIABHETI POTHAR AWC</t>
  </si>
  <si>
    <t>AHOM GAON SD</t>
  </si>
  <si>
    <t>BORBHETI SC</t>
  </si>
  <si>
    <t>SALKATI SC</t>
  </si>
  <si>
    <t>MOIRADHAJ SC</t>
  </si>
  <si>
    <t>BECHAMARI MPHC</t>
  </si>
  <si>
    <t>KADAMONI SC</t>
  </si>
  <si>
    <t>DHUPOGURI SC</t>
  </si>
  <si>
    <t>UPPERDUMDOOMIA MPHC</t>
  </si>
  <si>
    <t>SOLOGURI SC</t>
  </si>
  <si>
    <t>AUNIATI SC</t>
  </si>
  <si>
    <t>AMLOKHI SC</t>
  </si>
  <si>
    <t>DHING PHC</t>
  </si>
  <si>
    <t>KUBAI KATA SC</t>
  </si>
  <si>
    <t>AMLOKHI 2 NO AWC</t>
  </si>
  <si>
    <t>24,26-10-2018</t>
  </si>
  <si>
    <t>PREETI REKHA TAMULI</t>
  </si>
  <si>
    <t>ARESHA KHATUN</t>
  </si>
  <si>
    <t>ELIZA BEGUM</t>
  </si>
  <si>
    <t>MAMTAZ BEGUM</t>
  </si>
  <si>
    <t>BIJU MEDHI</t>
  </si>
  <si>
    <t>ANIMAN BORA</t>
  </si>
  <si>
    <t>NIRU PRAVA DEVI</t>
  </si>
  <si>
    <t>PALLABI BORGOHAI</t>
  </si>
  <si>
    <t>FATEMA ZINNAT BEGUM</t>
  </si>
  <si>
    <t>FATEMA BEGUM</t>
  </si>
  <si>
    <t>HAMIDA KHATUN</t>
  </si>
  <si>
    <t>NIZ DHING SC</t>
  </si>
  <si>
    <t>NILIMA GOGOI</t>
  </si>
  <si>
    <t>BEAUTI MEDHI</t>
  </si>
  <si>
    <t>ABEDA  KHATUN</t>
  </si>
  <si>
    <t>AFIA  KHATUN</t>
  </si>
  <si>
    <t>ASIA  KHATUN</t>
  </si>
  <si>
    <t>BINU  BORA</t>
  </si>
  <si>
    <t>ANIMA  DEKA</t>
  </si>
  <si>
    <t>AFIA KHATUN</t>
  </si>
  <si>
    <t>DILUARA  KHATUN</t>
  </si>
  <si>
    <t>AMINA  KHATUN</t>
  </si>
  <si>
    <t>JUSNARA  BEGUM</t>
  </si>
  <si>
    <t>NURESA KHATUN</t>
  </si>
  <si>
    <t>AKLIMA  KHATUN</t>
  </si>
  <si>
    <t>FOZILA  KHATUN</t>
  </si>
  <si>
    <t>HONUFA  KHATUN</t>
  </si>
  <si>
    <t>AMBIA KHATUN</t>
  </si>
  <si>
    <t>PUB RAJABARI AA BALIKA LPS</t>
  </si>
  <si>
    <t>UPPER DUMDDOMIA LPS</t>
  </si>
  <si>
    <t>NIZ SILPUKHURI MINI AWC</t>
  </si>
  <si>
    <t>UTTAR PUB JAN PAR SILPUKHURI AWC</t>
  </si>
  <si>
    <t>DHAKAI BASTI NO-1 AWC</t>
  </si>
  <si>
    <t>DHAKAI BASTI NO-3 AWC</t>
  </si>
  <si>
    <t>PACHIM AHOM GAON AWC</t>
  </si>
  <si>
    <t>NIZ SILPUKHURI AWC</t>
  </si>
  <si>
    <t>DHAKAI BASTI NO-2 AWC</t>
  </si>
  <si>
    <t>DHAKAIBASTI LPS</t>
  </si>
  <si>
    <t>PACHIM ROWMARI LPS</t>
  </si>
  <si>
    <t>143 NO NAM DUM DOOMIA LPS</t>
  </si>
  <si>
    <t>SUDHIR ANCHALIK CLUB AWC</t>
  </si>
  <si>
    <t>UTTAR SALKATI LPS AWC</t>
  </si>
  <si>
    <t>SALKATI NO-2 AWC</t>
  </si>
  <si>
    <t>294 NO DHUPOGURI MKB</t>
  </si>
  <si>
    <t>BHERBHERI NO-3 AWC</t>
  </si>
  <si>
    <t>SALKATI NO-3 AWC</t>
  </si>
  <si>
    <t>MADYA PANBARI LPS AWC</t>
  </si>
  <si>
    <t>MADHYA PANBARI LPS</t>
  </si>
  <si>
    <t>19,20,21-11-2018</t>
  </si>
  <si>
    <t>KATAH GURI SC</t>
  </si>
  <si>
    <t>UPPER DOOM DOMI MPHC</t>
  </si>
  <si>
    <t>DUMDOOMIA MPHC</t>
  </si>
  <si>
    <t>BHERBHERI SC</t>
  </si>
  <si>
    <t>CHAMAKA SC</t>
  </si>
  <si>
    <t>MONTAZ BEGUM</t>
  </si>
  <si>
    <t>DIPTY CHETIA</t>
  </si>
  <si>
    <t>ANIMA BORA</t>
  </si>
  <si>
    <t>SELIMA KHATUN</t>
  </si>
  <si>
    <t>FATEMA KHATUK</t>
  </si>
  <si>
    <t>MAMANI BEGUM</t>
  </si>
  <si>
    <t>ROWSONARA  AHMED</t>
  </si>
  <si>
    <t>MRS HANUFA KHATUN</t>
  </si>
  <si>
    <t>JESMIN  SULTANA</t>
  </si>
  <si>
    <t>KULSUM  BIBI</t>
  </si>
  <si>
    <t>Mrs. FIRUJA KHATUN</t>
  </si>
  <si>
    <t>JULIMONI  SAIKIA</t>
  </si>
  <si>
    <t>HARI PROVA BORA KOCH</t>
  </si>
  <si>
    <t>ANUWARA RANI HAZARIKA</t>
  </si>
  <si>
    <t>AFRUZA  KHATUN</t>
  </si>
  <si>
    <t>Bhetioni AWC</t>
  </si>
  <si>
    <t>Bakultol AWC</t>
  </si>
  <si>
    <t>Bhumuraguri AWC</t>
  </si>
  <si>
    <t>Bhumuraguri No.1 AWC</t>
  </si>
  <si>
    <t>Bhumuraguri North AWC</t>
  </si>
  <si>
    <t>Gelgelipather AWC</t>
  </si>
  <si>
    <t>Bhumuraguri Namghar AWC</t>
  </si>
  <si>
    <t>Lalunggaon 1 AWC</t>
  </si>
  <si>
    <t>Lalunggaon 2 AWC</t>
  </si>
  <si>
    <t>Lalunggaon  AWC No-3</t>
  </si>
  <si>
    <t>Kandhulimari No. 3 AWC</t>
  </si>
  <si>
    <t>Kandhulimari No. 4 AWC</t>
  </si>
  <si>
    <t>Kandhulimari Community hall AWC</t>
  </si>
  <si>
    <t>Kandhulimari Ward No.5 AWC</t>
  </si>
  <si>
    <t>Kandhulimari Pub Subri AWC</t>
  </si>
  <si>
    <t>Kandhulimari Matkhula AWC</t>
  </si>
  <si>
    <t>Kandhulimari No.6 AWC</t>
  </si>
  <si>
    <t>kandhulimari char AWC</t>
  </si>
  <si>
    <t>Khandhulimari No.2 AWC</t>
  </si>
  <si>
    <t>Lathiamari Char AWC</t>
  </si>
  <si>
    <t>Katahguri Ward No. 1</t>
  </si>
  <si>
    <t>KATAHGURI NO.4 AWC</t>
  </si>
  <si>
    <t>KATAHGURI NO.1  AWC</t>
  </si>
  <si>
    <t>KATAHGURI SALPARA AWC</t>
  </si>
  <si>
    <t>ROWMARI NO.1 AWC</t>
  </si>
  <si>
    <t>ROWMARI NO.2/3 AWC</t>
  </si>
  <si>
    <t>ROWMARI 540LPS AWC</t>
  </si>
  <si>
    <t>Rampur Satra Ward No.5 AWC</t>
  </si>
  <si>
    <t>Rampur Satra No.1 AWC</t>
  </si>
  <si>
    <t>Rampur Satra Tiniali AWC</t>
  </si>
  <si>
    <t>Rampur Satra No.2 AWC</t>
  </si>
  <si>
    <t>Rampur Satra No.3 AWC</t>
  </si>
  <si>
    <t>Rampur Satra No.4 AWC</t>
  </si>
  <si>
    <t>Rampur Satra No.5 AWC</t>
  </si>
  <si>
    <t>Rampur Satra No.6(A) AWC</t>
  </si>
  <si>
    <t>Cholapather Ward No.8/9 AWC</t>
  </si>
  <si>
    <t>Cholapather Pachim AWC</t>
  </si>
  <si>
    <t>Cholapather 3 AWC</t>
  </si>
  <si>
    <t>Cholapather 2 AWC</t>
  </si>
  <si>
    <t>AHOMGAON RESERVE BASTI AWC</t>
  </si>
  <si>
    <t>Dakhin Ahomgaon Chjubahi AWC</t>
  </si>
  <si>
    <t>Baligaon+Betkati AWC</t>
  </si>
  <si>
    <t>Chamua Dagaon AWC</t>
  </si>
  <si>
    <t>Chamuagaon AWC</t>
  </si>
  <si>
    <t>Chamuagaon Library AWC</t>
  </si>
  <si>
    <t>Sahariagaon Jr. Basic AWC</t>
  </si>
  <si>
    <t>Rajabari NO. 1 AWC</t>
  </si>
  <si>
    <t>Madhya Rajabari AWC</t>
  </si>
  <si>
    <t>Bardobiai AWC</t>
  </si>
  <si>
    <t>Banganati AWC</t>
  </si>
  <si>
    <t>Salaguri Janpar AWC</t>
  </si>
  <si>
    <t>Dakhin Tuktuki AWC</t>
  </si>
  <si>
    <t>Tuktuki No. 5 AWC</t>
  </si>
  <si>
    <t>Tuktuki No.2 AWC</t>
  </si>
  <si>
    <t>Tuktuki No.1  AWC</t>
  </si>
  <si>
    <t>Tuktuki No.2/3 AWC</t>
  </si>
  <si>
    <t>Dhupaguri Pathar-1</t>
  </si>
  <si>
    <t>Dhupaguri Pathar-2</t>
  </si>
  <si>
    <t>Dupaguri Pothar w/no-10</t>
  </si>
  <si>
    <t>Dhupaguri Pathar Rasutiper</t>
  </si>
  <si>
    <t>Dhupaguri Pathar Pub Tiniali</t>
  </si>
  <si>
    <t>Dhupaguri No-1</t>
  </si>
  <si>
    <t>Dhupaguri No-2</t>
  </si>
  <si>
    <t>Dakhin Dhupaguri</t>
  </si>
  <si>
    <t>Dhupaguri  1/2</t>
  </si>
  <si>
    <t>BATADRAWA MPHC</t>
  </si>
  <si>
    <t>BHUMURAGURI SC</t>
  </si>
  <si>
    <t>KANDHULIMARI SC</t>
  </si>
  <si>
    <t>KATAHGURI SC</t>
  </si>
  <si>
    <t>UP DUMDDOMIA MPHC</t>
  </si>
  <si>
    <t>DIPIKA SAIKIA</t>
  </si>
  <si>
    <t>NILIMA BORAH</t>
  </si>
  <si>
    <t>GITIKA BORAH</t>
  </si>
  <si>
    <t>ANIMA BORAH</t>
  </si>
  <si>
    <t>PANCHAMI BORA</t>
  </si>
  <si>
    <t>RUNU SAIKIA</t>
  </si>
  <si>
    <t>JIBONI  KAKATI</t>
  </si>
  <si>
    <t>GHANA KANTI  DEVI</t>
  </si>
  <si>
    <t>JAHANARA   BEGUM</t>
  </si>
  <si>
    <t>LALITA  KHATUN</t>
  </si>
  <si>
    <t>MANUMOTI  DEKA</t>
  </si>
  <si>
    <t>REJIA KHATUN</t>
  </si>
  <si>
    <t>RUMISA KHATUN</t>
  </si>
  <si>
    <t>JUNU RANI DEBNATH</t>
  </si>
  <si>
    <t>JYOTIPRAVA  MANDAL</t>
  </si>
  <si>
    <t>JUBEDA  KHATUN</t>
  </si>
  <si>
    <t>19,21 Jan-19</t>
  </si>
  <si>
    <t>21,22 Jan-19</t>
  </si>
  <si>
    <t>21,22 Feb-19</t>
  </si>
  <si>
    <t>14, 15 Feb-19</t>
  </si>
  <si>
    <t>16, 18 Feb-19</t>
  </si>
  <si>
    <t>26, 27-02-2019</t>
  </si>
  <si>
    <t>19,20-03-2019</t>
  </si>
  <si>
    <t>Oct'18</t>
  </si>
  <si>
    <t>Nov'18</t>
  </si>
  <si>
    <t>Dec'18</t>
  </si>
  <si>
    <t>Jan'19</t>
  </si>
  <si>
    <t>Feb'19</t>
  </si>
  <si>
    <t>March'19</t>
  </si>
  <si>
    <t>MICRO PLAN FORMAT
NATIONAL HEALTH MISSION-Rashtriya Bal Swasthya Karyakram (RBSK)
ACTION  PLAN OF YEAR - 2018-19</t>
  </si>
  <si>
    <r>
      <rPr>
        <b/>
        <sz val="11"/>
        <color theme="1"/>
        <rFont val="Arial Narrow"/>
        <family val="2"/>
      </rPr>
      <t>MICRO PLAN FORMAT</t>
    </r>
    <r>
      <rPr>
        <b/>
        <sz val="10"/>
        <color theme="1"/>
        <rFont val="Arial Narrow"/>
        <family val="2"/>
      </rPr>
      <t xml:space="preserve">
NATIONAL HEALTH MISSION-Rashtriya Bal Swasthya Karyakram (RBSK)
ACTION  PLAN OF YEAR - 2018-19</t>
    </r>
  </si>
  <si>
    <r>
      <rPr>
        <b/>
        <sz val="11"/>
        <color theme="1"/>
        <rFont val="Arial Narrow"/>
        <family val="2"/>
      </rPr>
      <t>MICRO PLAN FORMAT</t>
    </r>
    <r>
      <rPr>
        <b/>
        <sz val="10"/>
        <color theme="1"/>
        <rFont val="Arial Narrow"/>
        <family val="2"/>
      </rPr>
      <t xml:space="preserve">
NATIONAL HEALTH MISSION-Rashtriya Bal Swasthya Karyakram (RBSK)
ACTION  PLAN OF YEAR -2018-19</t>
    </r>
  </si>
  <si>
    <r>
      <rPr>
        <b/>
        <sz val="11"/>
        <color theme="1"/>
        <rFont val="Arial Narrow"/>
        <family val="2"/>
      </rPr>
      <t>MICRO PLAN FORMAT
NATIONAL HEALTH MISSION-Rashtriya Bal Swasthya Karyakram (RBSK)</t>
    </r>
    <r>
      <rPr>
        <b/>
        <sz val="10"/>
        <color theme="1"/>
        <rFont val="Arial Narrow"/>
        <family val="2"/>
      </rPr>
      <t xml:space="preserve">
ACTION  PLAN OF YEAR - 2018-19</t>
    </r>
  </si>
</sst>
</file>

<file path=xl/styles.xml><?xml version="1.0" encoding="utf-8"?>
<styleSheet xmlns="http://schemas.openxmlformats.org/spreadsheetml/2006/main">
  <numFmts count="1">
    <numFmt numFmtId="164" formatCode="[$-409]d/mmm/yy;@"/>
  </numFmts>
  <fonts count="33">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b/>
      <sz val="11"/>
      <color rgb="FFFF0000"/>
      <name val="Arial Narrow"/>
      <family val="2"/>
    </font>
    <font>
      <b/>
      <sz val="8"/>
      <color theme="1"/>
      <name val="Arial Narrow"/>
      <family val="2"/>
    </font>
    <font>
      <b/>
      <sz val="12"/>
      <color theme="1"/>
      <name val="Arial Narrow"/>
      <family val="2"/>
    </font>
    <font>
      <b/>
      <i/>
      <sz val="12"/>
      <color theme="1"/>
      <name val="Arial Narrow"/>
      <family val="2"/>
    </font>
    <font>
      <b/>
      <sz val="12"/>
      <color theme="5" tint="-0.499984740745262"/>
      <name val="Arial Narrow"/>
      <family val="2"/>
    </font>
    <font>
      <b/>
      <sz val="11"/>
      <color rgb="FF7030A0"/>
      <name val="Arial Narrow"/>
      <family val="2"/>
    </font>
    <font>
      <sz val="9"/>
      <color theme="1"/>
      <name val="Arial Narrow"/>
      <family val="2"/>
    </font>
    <font>
      <sz val="8"/>
      <color theme="1"/>
      <name val="Arial Narrow"/>
      <family val="2"/>
    </font>
    <font>
      <b/>
      <u/>
      <sz val="14"/>
      <color rgb="FF7030A0"/>
      <name val="Cambria"/>
      <family val="1"/>
    </font>
    <font>
      <b/>
      <sz val="11"/>
      <color rgb="FF002060"/>
      <name val="Cambria"/>
      <family val="1"/>
      <scheme val="major"/>
    </font>
    <font>
      <b/>
      <sz val="12"/>
      <color rgb="FF002060"/>
      <name val="Cambria"/>
      <family val="1"/>
      <scheme val="major"/>
    </font>
    <font>
      <sz val="11"/>
      <color rgb="FF002060"/>
      <name val="Cambria"/>
      <family val="1"/>
      <scheme val="major"/>
    </font>
    <font>
      <b/>
      <u/>
      <sz val="12"/>
      <color theme="1"/>
      <name val="Arial Narrow"/>
      <family val="2"/>
    </font>
    <font>
      <sz val="10"/>
      <color indexed="8"/>
      <name val="Arial"/>
      <family val="2"/>
    </font>
    <font>
      <sz val="12"/>
      <color indexed="8"/>
      <name val="Times New Roman"/>
      <family val="1"/>
    </font>
    <font>
      <sz val="12"/>
      <color theme="1"/>
      <name val="Times New Roman"/>
      <family val="1"/>
    </font>
    <font>
      <sz val="11"/>
      <color indexed="8"/>
      <name val="Calibri"/>
      <family val="2"/>
      <charset val="1"/>
    </font>
    <font>
      <sz val="12"/>
      <name val="Times New Roman"/>
      <family val="1"/>
    </font>
    <font>
      <sz val="10"/>
      <color theme="1"/>
      <name val="Arial"/>
      <family val="2"/>
    </font>
    <font>
      <sz val="10"/>
      <name val="Arial"/>
      <family val="2"/>
    </font>
    <font>
      <sz val="13"/>
      <color theme="1"/>
      <name val="Calibri"/>
      <family val="2"/>
      <scheme val="minor"/>
    </font>
    <font>
      <sz val="12"/>
      <name val="Arial"/>
      <family val="2"/>
    </font>
    <font>
      <sz val="11"/>
      <name val="Arial"/>
      <family val="2"/>
    </font>
    <font>
      <sz val="11"/>
      <color theme="1"/>
      <name val="Times New Roman"/>
      <family val="1"/>
    </font>
    <font>
      <sz val="10"/>
      <name val="Times New Roman"/>
      <family val="1"/>
    </font>
    <font>
      <sz val="11"/>
      <name val="Times New Roman"/>
      <family val="1"/>
    </font>
    <font>
      <sz val="14"/>
      <name val="Arial"/>
      <family val="2"/>
    </font>
    <font>
      <sz val="11"/>
      <color indexed="56"/>
      <name val="Cambria"/>
      <family val="1"/>
      <charset val="1"/>
    </font>
    <font>
      <sz val="11"/>
      <color theme="1"/>
      <name val="Cambria"/>
      <family val="1"/>
      <scheme val="major"/>
    </font>
  </fonts>
  <fills count="11">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8"/>
      </left>
      <right style="thin">
        <color indexed="8"/>
      </right>
      <top style="thin">
        <color indexed="8"/>
      </top>
      <bottom style="thin">
        <color indexed="8"/>
      </bottom>
      <diagonal/>
    </border>
  </borders>
  <cellStyleXfs count="4">
    <xf numFmtId="0" fontId="0" fillId="0" borderId="0"/>
    <xf numFmtId="0" fontId="17" fillId="0" borderId="0"/>
    <xf numFmtId="0" fontId="20" fillId="0" borderId="0"/>
    <xf numFmtId="0" fontId="23" fillId="0" borderId="0"/>
  </cellStyleXfs>
  <cellXfs count="178">
    <xf numFmtId="0" fontId="0" fillId="0" borderId="0" xfId="0"/>
    <xf numFmtId="0" fontId="3" fillId="0" borderId="0" xfId="0" applyFont="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0" xfId="0" applyFont="1" applyFill="1" applyBorder="1" applyAlignment="1">
      <alignment vertical="center"/>
    </xf>
    <xf numFmtId="0" fontId="1" fillId="2" borderId="1" xfId="0" applyFont="1" applyFill="1" applyBorder="1" applyAlignment="1">
      <alignment horizontal="center"/>
    </xf>
    <xf numFmtId="0" fontId="1" fillId="0" borderId="1" xfId="0" applyFont="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xf numFmtId="1" fontId="1" fillId="3"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xf>
    <xf numFmtId="164" fontId="3" fillId="0" borderId="1" xfId="0" applyNumberFormat="1" applyFont="1" applyBorder="1" applyAlignment="1" applyProtection="1">
      <alignment horizontal="left" vertical="center" wrapText="1"/>
      <protection locked="0"/>
    </xf>
    <xf numFmtId="17" fontId="6" fillId="0" borderId="1" xfId="0" applyNumberFormat="1" applyFont="1" applyFill="1" applyBorder="1" applyAlignment="1" applyProtection="1">
      <alignment horizontal="center" vertical="center" wrapText="1"/>
      <protection locked="0"/>
    </xf>
    <xf numFmtId="0" fontId="3" fillId="0" borderId="0" xfId="0" applyFont="1" applyProtection="1"/>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17" fontId="1" fillId="0" borderId="1" xfId="0" applyNumberFormat="1" applyFont="1" applyBorder="1" applyAlignment="1" applyProtection="1">
      <alignment horizontal="center" vertical="center"/>
    </xf>
    <xf numFmtId="0" fontId="3" fillId="0" borderId="1" xfId="0" quotePrefix="1"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quotePrefix="1" applyFont="1" applyProtection="1"/>
    <xf numFmtId="0" fontId="6" fillId="5" borderId="1" xfId="0" applyFont="1" applyFill="1" applyBorder="1" applyAlignment="1" applyProtection="1">
      <alignment horizontal="center" vertical="center"/>
    </xf>
    <xf numFmtId="0" fontId="3" fillId="0" borderId="0" xfId="0" applyFont="1" applyAlignment="1" applyProtection="1">
      <alignment horizontal="center"/>
    </xf>
    <xf numFmtId="0" fontId="13" fillId="0" borderId="1" xfId="0" applyFont="1" applyBorder="1" applyAlignment="1" applyProtection="1">
      <alignment horizontal="center" vertical="center"/>
      <protection locked="0"/>
    </xf>
    <xf numFmtId="0" fontId="15" fillId="0" borderId="1" xfId="0" applyFont="1" applyFill="1" applyBorder="1" applyAlignment="1" applyProtection="1">
      <protection locked="0"/>
    </xf>
    <xf numFmtId="0" fontId="15" fillId="0" borderId="1" xfId="0" applyFont="1" applyFill="1" applyBorder="1" applyAlignment="1" applyProtection="1">
      <alignment vertical="center"/>
      <protection locked="0"/>
    </xf>
    <xf numFmtId="0" fontId="1" fillId="3" borderId="1"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2" fillId="8" borderId="1" xfId="0" applyFont="1" applyFill="1" applyBorder="1" applyAlignment="1">
      <alignment horizontal="center" vertical="center"/>
    </xf>
    <xf numFmtId="0" fontId="1" fillId="0" borderId="6" xfId="0" applyFont="1" applyBorder="1" applyAlignment="1" applyProtection="1">
      <alignment horizontal="center" vertical="center"/>
    </xf>
    <xf numFmtId="17" fontId="1" fillId="0" borderId="6" xfId="0" applyNumberFormat="1" applyFont="1" applyBorder="1" applyAlignment="1" applyProtection="1">
      <alignment horizontal="center" vertical="center"/>
    </xf>
    <xf numFmtId="0" fontId="1" fillId="5" borderId="6" xfId="0" applyFont="1" applyFill="1" applyBorder="1" applyAlignment="1" applyProtection="1">
      <alignment horizontal="center" vertical="center"/>
    </xf>
    <xf numFmtId="17" fontId="3" fillId="9" borderId="1" xfId="0" applyNumberFormat="1" applyFont="1" applyFill="1" applyBorder="1" applyAlignment="1" applyProtection="1">
      <alignment horizontal="center" vertical="center"/>
    </xf>
    <xf numFmtId="0" fontId="18" fillId="0" borderId="1" xfId="1" applyFont="1" applyFill="1" applyBorder="1" applyAlignment="1" applyProtection="1">
      <alignment wrapText="1"/>
      <protection locked="0"/>
    </xf>
    <xf numFmtId="0" fontId="18" fillId="0" borderId="1" xfId="1" applyFont="1" applyFill="1" applyBorder="1" applyAlignment="1" applyProtection="1">
      <alignment horizontal="right" wrapText="1"/>
      <protection locked="0"/>
    </xf>
    <xf numFmtId="0" fontId="19" fillId="0" borderId="1" xfId="0" applyFont="1" applyBorder="1" applyAlignment="1" applyProtection="1">
      <alignment horizontal="center"/>
      <protection locked="0"/>
    </xf>
    <xf numFmtId="0" fontId="0" fillId="0" borderId="1" xfId="0" applyBorder="1" applyProtection="1">
      <protection locked="0"/>
    </xf>
    <xf numFmtId="14" fontId="0" fillId="0" borderId="1" xfId="0" applyNumberFormat="1" applyBorder="1" applyProtection="1">
      <protection locked="0"/>
    </xf>
    <xf numFmtId="0" fontId="18" fillId="0" borderId="1" xfId="1" applyFont="1" applyBorder="1" applyProtection="1">
      <protection locked="0"/>
    </xf>
    <xf numFmtId="0" fontId="0" fillId="0" borderId="1" xfId="0" applyBorder="1" applyAlignment="1" applyProtection="1">
      <alignment horizontal="center" vertical="center"/>
      <protection locked="0"/>
    </xf>
    <xf numFmtId="0" fontId="18" fillId="0" borderId="1" xfId="1" applyFont="1" applyFill="1" applyBorder="1" applyAlignment="1" applyProtection="1">
      <alignment horizontal="left" vertical="center" wrapText="1"/>
      <protection locked="0"/>
    </xf>
    <xf numFmtId="0" fontId="18" fillId="0" borderId="1" xfId="1" applyFont="1" applyBorder="1" applyAlignment="1" applyProtection="1">
      <alignment horizontal="left" vertical="center"/>
      <protection locked="0"/>
    </xf>
    <xf numFmtId="0" fontId="21" fillId="0" borderId="1" xfId="2" applyFont="1" applyFill="1" applyBorder="1" applyAlignment="1" applyProtection="1">
      <alignment horizontal="left" wrapText="1"/>
      <protection locked="0"/>
    </xf>
    <xf numFmtId="0" fontId="18" fillId="0" borderId="1" xfId="2" applyFont="1" applyFill="1" applyBorder="1" applyAlignment="1" applyProtection="1">
      <alignment horizontal="left"/>
      <protection locked="0"/>
    </xf>
    <xf numFmtId="0" fontId="18" fillId="0" borderId="1" xfId="2" applyFont="1" applyFill="1" applyBorder="1" applyAlignment="1" applyProtection="1">
      <alignment horizontal="left" wrapText="1"/>
      <protection locked="0"/>
    </xf>
    <xf numFmtId="0" fontId="22" fillId="0" borderId="1" xfId="0" applyFont="1" applyBorder="1" applyAlignment="1" applyProtection="1">
      <alignment vertical="top" wrapText="1"/>
      <protection locked="0"/>
    </xf>
    <xf numFmtId="0" fontId="0" fillId="0" borderId="1" xfId="0" applyBorder="1" applyAlignment="1" applyProtection="1">
      <alignment horizontal="justify" wrapText="1"/>
      <protection locked="0"/>
    </xf>
    <xf numFmtId="0" fontId="0" fillId="0" borderId="1" xfId="0" applyBorder="1" applyAlignment="1" applyProtection="1">
      <alignment horizontal="center"/>
      <protection locked="0"/>
    </xf>
    <xf numFmtId="14" fontId="0" fillId="0" borderId="1" xfId="0" applyNumberFormat="1" applyFill="1" applyBorder="1" applyProtection="1">
      <protection locked="0"/>
    </xf>
    <xf numFmtId="0" fontId="19" fillId="0" borderId="1" xfId="0" applyFont="1" applyBorder="1" applyAlignment="1" applyProtection="1">
      <alignment horizontal="left" vertical="center" wrapText="1"/>
      <protection locked="0"/>
    </xf>
    <xf numFmtId="0" fontId="0" fillId="0" borderId="1" xfId="0" applyBorder="1" applyAlignment="1" applyProtection="1">
      <alignment horizontal="center" wrapText="1"/>
      <protection locked="0"/>
    </xf>
    <xf numFmtId="0" fontId="19" fillId="0" borderId="1" xfId="0" applyFont="1" applyBorder="1" applyAlignment="1" applyProtection="1">
      <alignment horizontal="left" vertical="center"/>
      <protection locked="0"/>
    </xf>
    <xf numFmtId="14" fontId="19" fillId="0" borderId="1" xfId="0" applyNumberFormat="1" applyFont="1" applyBorder="1" applyAlignment="1" applyProtection="1">
      <alignment horizontal="left" vertical="center"/>
      <protection locked="0"/>
    </xf>
    <xf numFmtId="0" fontId="21" fillId="0" borderId="1" xfId="2" applyFont="1" applyFill="1" applyBorder="1" applyAlignment="1" applyProtection="1">
      <alignment horizontal="left" vertical="center" wrapText="1"/>
      <protection locked="0"/>
    </xf>
    <xf numFmtId="0" fontId="18" fillId="0" borderId="1" xfId="2" applyFont="1" applyFill="1" applyBorder="1" applyAlignment="1" applyProtection="1">
      <alignment horizontal="left" vertical="center"/>
      <protection locked="0"/>
    </xf>
    <xf numFmtId="0" fontId="18" fillId="0" borderId="1" xfId="2" applyFont="1" applyFill="1" applyBorder="1" applyAlignment="1" applyProtection="1">
      <alignment horizontal="left" vertical="center" wrapText="1"/>
      <protection locked="0"/>
    </xf>
    <xf numFmtId="0" fontId="19" fillId="0" borderId="1" xfId="0" applyFont="1" applyBorder="1" applyAlignment="1">
      <alignment horizontal="left" vertical="center"/>
    </xf>
    <xf numFmtId="0" fontId="0" fillId="0" borderId="1" xfId="0" applyFill="1" applyBorder="1" applyAlignment="1" applyProtection="1">
      <alignment horizontal="center"/>
      <protection locked="0"/>
    </xf>
    <xf numFmtId="0" fontId="21" fillId="0" borderId="1" xfId="2" applyFont="1" applyFill="1" applyBorder="1" applyAlignment="1" applyProtection="1">
      <alignment horizontal="left"/>
      <protection locked="0"/>
    </xf>
    <xf numFmtId="0" fontId="22" fillId="0" borderId="6" xfId="0" applyFont="1" applyBorder="1" applyAlignment="1" applyProtection="1">
      <alignment vertical="top" wrapText="1"/>
      <protection locked="0"/>
    </xf>
    <xf numFmtId="0" fontId="23" fillId="0" borderId="1" xfId="0" applyFont="1" applyBorder="1" applyAlignment="1" applyProtection="1">
      <alignment horizontal="center" vertical="center"/>
      <protection locked="0"/>
    </xf>
    <xf numFmtId="0" fontId="24" fillId="0" borderId="1" xfId="0" applyFont="1" applyBorder="1" applyAlignment="1" applyProtection="1">
      <alignment horizontal="center" vertical="justify" wrapText="1"/>
      <protection locked="0"/>
    </xf>
    <xf numFmtId="0" fontId="0" fillId="0" borderId="1" xfId="0" applyFill="1" applyBorder="1" applyProtection="1">
      <protection locked="0"/>
    </xf>
    <xf numFmtId="0" fontId="0" fillId="0" borderId="1" xfId="0" applyFill="1" applyBorder="1" applyAlignment="1" applyProtection="1">
      <alignment horizontal="center" wrapText="1"/>
      <protection locked="0"/>
    </xf>
    <xf numFmtId="0" fontId="0" fillId="10" borderId="1" xfId="0" applyFill="1" applyBorder="1" applyAlignment="1" applyProtection="1">
      <alignment horizontal="center" wrapText="1"/>
      <protection locked="0"/>
    </xf>
    <xf numFmtId="0" fontId="23" fillId="0" borderId="1" xfId="0" applyFont="1" applyBorder="1" applyAlignment="1" applyProtection="1">
      <alignment vertical="top"/>
      <protection locked="0"/>
    </xf>
    <xf numFmtId="0" fontId="25" fillId="0" borderId="1" xfId="3" applyFont="1" applyBorder="1" applyProtection="1">
      <protection locked="0"/>
    </xf>
    <xf numFmtId="0" fontId="26" fillId="0" borderId="1" xfId="0" applyFont="1" applyBorder="1" applyAlignment="1" applyProtection="1">
      <alignment horizontal="center" vertical="top" wrapText="1"/>
      <protection locked="0"/>
    </xf>
    <xf numFmtId="0" fontId="27" fillId="0" borderId="1" xfId="0" applyFont="1" applyBorder="1" applyAlignment="1" applyProtection="1">
      <alignment horizontal="left" vertical="center" wrapText="1"/>
      <protection locked="0"/>
    </xf>
    <xf numFmtId="0" fontId="27" fillId="0" borderId="1" xfId="0" applyFont="1" applyBorder="1" applyAlignment="1">
      <alignment horizontal="left" vertical="center"/>
    </xf>
    <xf numFmtId="0" fontId="27" fillId="0" borderId="1" xfId="0" applyFont="1" applyBorder="1" applyAlignment="1" applyProtection="1">
      <alignment horizontal="left" vertical="center"/>
      <protection locked="0"/>
    </xf>
    <xf numFmtId="0" fontId="28" fillId="0" borderId="1" xfId="0" applyFont="1" applyBorder="1" applyAlignment="1" applyProtection="1">
      <alignment horizontal="left" vertical="center"/>
      <protection locked="0"/>
    </xf>
    <xf numFmtId="0" fontId="27" fillId="10" borderId="1" xfId="0" applyFont="1" applyFill="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30" fillId="0" borderId="1" xfId="3" applyFont="1" applyBorder="1" applyProtection="1">
      <protection locked="0"/>
    </xf>
    <xf numFmtId="0" fontId="30" fillId="0" borderId="1" xfId="3" applyFont="1" applyBorder="1" applyAlignment="1" applyProtection="1">
      <alignment horizontal="left"/>
      <protection locked="0"/>
    </xf>
    <xf numFmtId="0" fontId="26" fillId="0" borderId="1" xfId="3" applyFont="1" applyBorder="1" applyProtection="1">
      <protection locked="0"/>
    </xf>
    <xf numFmtId="0" fontId="31" fillId="0" borderId="11" xfId="2" applyFont="1" applyFill="1" applyBorder="1" applyAlignment="1" applyProtection="1">
      <protection locked="0"/>
    </xf>
    <xf numFmtId="0" fontId="31" fillId="0" borderId="11" xfId="2" applyFont="1" applyFill="1" applyBorder="1" applyAlignment="1" applyProtection="1">
      <alignment vertical="center"/>
      <protection locked="0"/>
    </xf>
    <xf numFmtId="0" fontId="32" fillId="0" borderId="1"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0" xfId="0" applyFont="1" applyProtection="1">
      <protection locked="0"/>
    </xf>
    <xf numFmtId="0" fontId="22" fillId="0" borderId="1" xfId="0" applyFont="1" applyFill="1" applyBorder="1" applyAlignment="1" applyProtection="1">
      <alignment horizontal="center" vertical="center" wrapText="1"/>
      <protection locked="0"/>
    </xf>
    <xf numFmtId="0" fontId="22" fillId="0" borderId="1" xfId="0" applyFont="1" applyBorder="1" applyAlignment="1" applyProtection="1">
      <alignment horizontal="center" vertical="center" wrapText="1"/>
      <protection locked="0"/>
    </xf>
    <xf numFmtId="0" fontId="22" fillId="0" borderId="1" xfId="0" applyFont="1" applyBorder="1" applyAlignment="1" applyProtection="1">
      <alignment horizontal="center" vertical="center"/>
      <protection locked="0"/>
    </xf>
    <xf numFmtId="0" fontId="0" fillId="0" borderId="11" xfId="0" applyFill="1" applyBorder="1" applyAlignment="1" applyProtection="1">
      <alignment horizontal="center"/>
      <protection locked="0"/>
    </xf>
    <xf numFmtId="49" fontId="0" fillId="0" borderId="1" xfId="0" applyNumberFormat="1" applyBorder="1" applyProtection="1">
      <protection locked="0"/>
    </xf>
    <xf numFmtId="0" fontId="18" fillId="0" borderId="1" xfId="2" applyFont="1" applyFill="1" applyBorder="1" applyAlignment="1" applyProtection="1">
      <alignment horizontal="center"/>
      <protection locked="0"/>
    </xf>
    <xf numFmtId="0" fontId="18" fillId="0" borderId="2" xfId="2" applyFont="1" applyFill="1" applyBorder="1" applyAlignment="1" applyProtection="1">
      <alignment horizontal="center"/>
      <protection locked="0"/>
    </xf>
    <xf numFmtId="0" fontId="0" fillId="0" borderId="0" xfId="0" applyAlignment="1" applyProtection="1">
      <alignment horizontal="center"/>
      <protection locked="0"/>
    </xf>
    <xf numFmtId="0" fontId="1" fillId="4" borderId="1" xfId="0" applyFont="1" applyFill="1" applyBorder="1" applyAlignment="1">
      <alignment horizontal="center" vertical="center"/>
    </xf>
    <xf numFmtId="0" fontId="1" fillId="0" borderId="1" xfId="0" applyFont="1" applyFill="1" applyBorder="1" applyAlignment="1">
      <alignment horizontal="left"/>
    </xf>
    <xf numFmtId="0" fontId="2" fillId="0" borderId="1" xfId="0" applyFont="1" applyFill="1" applyBorder="1" applyAlignment="1">
      <alignment horizontal="left" vertical="center"/>
    </xf>
    <xf numFmtId="0" fontId="1" fillId="0" borderId="0" xfId="0" applyFont="1" applyFill="1" applyBorder="1" applyAlignment="1">
      <alignment horizontal="center" vertical="center"/>
    </xf>
    <xf numFmtId="0" fontId="1" fillId="0" borderId="3" xfId="0" applyFont="1" applyFill="1" applyBorder="1" applyAlignment="1">
      <alignment horizontal="center"/>
    </xf>
    <xf numFmtId="0" fontId="1" fillId="0" borderId="10" xfId="0" applyFont="1" applyFill="1" applyBorder="1" applyAlignment="1">
      <alignment horizontal="center" vertical="center"/>
    </xf>
    <xf numFmtId="0" fontId="1" fillId="6" borderId="1" xfId="0" applyFont="1" applyFill="1" applyBorder="1" applyAlignment="1">
      <alignment horizontal="center" vertical="center"/>
    </xf>
    <xf numFmtId="0" fontId="3" fillId="0" borderId="0" xfId="0" applyFont="1" applyAlignment="1">
      <alignment horizontal="left" vertical="center"/>
    </xf>
    <xf numFmtId="0" fontId="4" fillId="0" borderId="0" xfId="0" applyFont="1" applyAlignment="1">
      <alignment horizontal="left" vertical="center"/>
    </xf>
    <xf numFmtId="0" fontId="3" fillId="0" borderId="0" xfId="0"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31" fillId="0" borderId="11" xfId="2" applyFont="1" applyBorder="1" applyAlignment="1" applyProtection="1">
      <alignment horizontal="center"/>
      <protection locked="0"/>
    </xf>
    <xf numFmtId="0" fontId="31" fillId="0" borderId="11" xfId="2" applyFont="1" applyFill="1" applyBorder="1" applyAlignment="1" applyProtection="1">
      <alignment horizontal="center"/>
      <protection locked="0"/>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5" fillId="0" borderId="1" xfId="0" applyFont="1" applyBorder="1" applyAlignment="1" applyProtection="1">
      <alignment horizontal="center"/>
      <protection locked="0"/>
    </xf>
    <xf numFmtId="0" fontId="1" fillId="0" borderId="0" xfId="0" applyFont="1" applyFill="1" applyBorder="1" applyAlignment="1">
      <alignment horizontal="center" vertical="center" wrapText="1"/>
    </xf>
    <xf numFmtId="0" fontId="1" fillId="3" borderId="1" xfId="0" applyFont="1" applyFill="1" applyBorder="1" applyAlignment="1">
      <alignment horizontal="center"/>
    </xf>
    <xf numFmtId="0" fontId="15" fillId="0" borderId="1"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protection locked="0"/>
    </xf>
    <xf numFmtId="0" fontId="13" fillId="0" borderId="4" xfId="0" applyFont="1" applyFill="1" applyBorder="1" applyAlignment="1" applyProtection="1">
      <alignment horizontal="center"/>
      <protection locked="0"/>
    </xf>
    <xf numFmtId="0" fontId="1" fillId="0" borderId="1" xfId="0" applyFont="1" applyFill="1" applyBorder="1" applyAlignment="1">
      <alignment horizontal="left" vertical="center"/>
    </xf>
    <xf numFmtId="0" fontId="31" fillId="0" borderId="11" xfId="2" applyFont="1" applyFill="1" applyBorder="1" applyAlignment="1" applyProtection="1">
      <alignment horizontal="center" vertical="center"/>
      <protection locked="0"/>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 fillId="3" borderId="1" xfId="0" applyFont="1" applyFill="1" applyBorder="1" applyAlignment="1">
      <alignment horizontal="center" vertical="center"/>
    </xf>
    <xf numFmtId="0" fontId="12" fillId="0" borderId="0" xfId="0" applyFont="1" applyAlignment="1">
      <alignment horizontal="center"/>
    </xf>
    <xf numFmtId="0" fontId="14" fillId="0" borderId="1" xfId="0" applyFont="1" applyBorder="1" applyAlignment="1" applyProtection="1">
      <alignment horizontal="center"/>
      <protection locked="0"/>
    </xf>
    <xf numFmtId="0" fontId="8"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13" fillId="0" borderId="1" xfId="0" applyFont="1" applyFill="1" applyBorder="1" applyAlignment="1" applyProtection="1">
      <alignment horizontal="center" vertical="center"/>
      <protection locked="0"/>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7"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2" fillId="0" borderId="5" xfId="0" applyFont="1" applyFill="1" applyBorder="1" applyAlignment="1" applyProtection="1">
      <alignment horizontal="center" wrapText="1"/>
    </xf>
    <xf numFmtId="0" fontId="2" fillId="0" borderId="0" xfId="0" applyFont="1" applyFill="1" applyBorder="1" applyAlignment="1" applyProtection="1">
      <alignment horizontal="center" wrapText="1"/>
    </xf>
    <xf numFmtId="0" fontId="2" fillId="4" borderId="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16" fillId="0" borderId="3" xfId="0" applyFont="1" applyBorder="1" applyAlignment="1" applyProtection="1">
      <alignment horizontal="center" vertical="center"/>
    </xf>
    <xf numFmtId="0" fontId="6" fillId="0" borderId="5" xfId="0" applyFont="1" applyBorder="1" applyAlignment="1" applyProtection="1">
      <alignment horizontal="center"/>
    </xf>
    <xf numFmtId="17" fontId="3" fillId="9" borderId="6" xfId="0" applyNumberFormat="1" applyFont="1" applyFill="1" applyBorder="1" applyAlignment="1" applyProtection="1">
      <alignment horizontal="center" vertical="center"/>
    </xf>
    <xf numFmtId="17" fontId="3" fillId="9" borderId="7" xfId="0" applyNumberFormat="1" applyFont="1" applyFill="1" applyBorder="1" applyAlignment="1" applyProtection="1">
      <alignment horizontal="center" vertical="center"/>
    </xf>
    <xf numFmtId="0" fontId="3" fillId="9" borderId="6" xfId="0" applyFont="1" applyFill="1" applyBorder="1" applyAlignment="1" applyProtection="1">
      <alignment horizontal="center" vertical="center"/>
    </xf>
    <xf numFmtId="0" fontId="3" fillId="9" borderId="7" xfId="0" applyFont="1" applyFill="1" applyBorder="1" applyAlignment="1" applyProtection="1">
      <alignment horizontal="center" vertical="center"/>
    </xf>
  </cellXfs>
  <cellStyles count="4">
    <cellStyle name="Excel Built-in Normal 1" xfId="2"/>
    <cellStyle name="Normal" xfId="0" builtinId="0"/>
    <cellStyle name="Normal 2" xfId="3"/>
    <cellStyle name="Normal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N29"/>
  <sheetViews>
    <sheetView tabSelected="1" workbookViewId="0">
      <selection sqref="A1:M1"/>
    </sheetView>
  </sheetViews>
  <sheetFormatPr defaultRowHeight="16.5"/>
  <cols>
    <col min="1" max="1" width="6" style="1" customWidth="1"/>
    <col min="2" max="2" width="21.85546875" style="1" customWidth="1"/>
    <col min="3" max="3" width="13.42578125" style="1" bestFit="1" customWidth="1"/>
    <col min="4" max="4" width="12.42578125" style="1" bestFit="1" customWidth="1"/>
    <col min="5" max="5" width="22.42578125" style="1" customWidth="1"/>
    <col min="6" max="8" width="2.5703125" style="1" customWidth="1"/>
    <col min="9" max="9" width="14.42578125" style="1" customWidth="1"/>
    <col min="10" max="10" width="9.5703125" style="1" customWidth="1"/>
    <col min="11" max="11" width="13.42578125" style="1" customWidth="1"/>
    <col min="12" max="12" width="12.42578125" style="1" bestFit="1" customWidth="1"/>
    <col min="13" max="13" width="19.5703125" style="1" customWidth="1"/>
    <col min="14" max="16384" width="9.140625" style="1"/>
  </cols>
  <sheetData>
    <row r="1" spans="1:14" ht="60" customHeight="1">
      <c r="A1" s="130" t="s">
        <v>738</v>
      </c>
      <c r="B1" s="130"/>
      <c r="C1" s="130"/>
      <c r="D1" s="130"/>
      <c r="E1" s="130"/>
      <c r="F1" s="130"/>
      <c r="G1" s="130"/>
      <c r="H1" s="130"/>
      <c r="I1" s="130"/>
      <c r="J1" s="130"/>
      <c r="K1" s="130"/>
      <c r="L1" s="130"/>
      <c r="M1" s="130"/>
    </row>
    <row r="2" spans="1:14">
      <c r="A2" s="131" t="s">
        <v>0</v>
      </c>
      <c r="B2" s="131"/>
      <c r="C2" s="133" t="s">
        <v>490</v>
      </c>
      <c r="D2" s="134"/>
      <c r="E2" s="2" t="s">
        <v>1</v>
      </c>
      <c r="F2" s="142" t="s">
        <v>491</v>
      </c>
      <c r="G2" s="142"/>
      <c r="H2" s="142"/>
      <c r="I2" s="142"/>
      <c r="J2" s="142"/>
      <c r="K2" s="140" t="s">
        <v>28</v>
      </c>
      <c r="L2" s="140"/>
      <c r="M2" s="37" t="s">
        <v>233</v>
      </c>
    </row>
    <row r="3" spans="1:14" ht="7.5" customHeight="1">
      <c r="A3" s="111"/>
      <c r="B3" s="111"/>
      <c r="C3" s="111"/>
      <c r="D3" s="111"/>
      <c r="E3" s="111"/>
      <c r="F3" s="110"/>
      <c r="G3" s="110"/>
      <c r="H3" s="110"/>
      <c r="I3" s="110"/>
      <c r="J3" s="110"/>
      <c r="K3" s="112"/>
      <c r="L3" s="112"/>
      <c r="M3" s="112"/>
    </row>
    <row r="4" spans="1:14">
      <c r="A4" s="137" t="s">
        <v>2</v>
      </c>
      <c r="B4" s="138"/>
      <c r="C4" s="138"/>
      <c r="D4" s="138"/>
      <c r="E4" s="139"/>
      <c r="F4" s="110"/>
      <c r="G4" s="110"/>
      <c r="H4" s="110"/>
      <c r="I4" s="113" t="s">
        <v>64</v>
      </c>
      <c r="J4" s="113"/>
      <c r="K4" s="113"/>
      <c r="L4" s="113"/>
      <c r="M4" s="113"/>
    </row>
    <row r="5" spans="1:14" ht="18.75" customHeight="1">
      <c r="A5" s="108" t="s">
        <v>4</v>
      </c>
      <c r="B5" s="108"/>
      <c r="C5" s="125" t="s">
        <v>492</v>
      </c>
      <c r="D5" s="125"/>
      <c r="E5" s="125"/>
      <c r="F5" s="110"/>
      <c r="G5" s="110"/>
      <c r="H5" s="110"/>
      <c r="I5" s="135" t="s">
        <v>5</v>
      </c>
      <c r="J5" s="135"/>
      <c r="K5" s="136" t="s">
        <v>493</v>
      </c>
      <c r="L5" s="136"/>
      <c r="M5" s="136"/>
    </row>
    <row r="6" spans="1:14" ht="18.75" customHeight="1">
      <c r="A6" s="109" t="s">
        <v>22</v>
      </c>
      <c r="B6" s="109"/>
      <c r="C6" s="94">
        <v>9435074791</v>
      </c>
      <c r="D6" s="132"/>
      <c r="E6" s="132"/>
      <c r="F6" s="110"/>
      <c r="G6" s="110"/>
      <c r="H6" s="110"/>
      <c r="I6" s="109" t="s">
        <v>22</v>
      </c>
      <c r="J6" s="109"/>
      <c r="K6" s="136">
        <v>9613743938</v>
      </c>
      <c r="L6" s="136"/>
      <c r="M6" s="39"/>
    </row>
    <row r="7" spans="1:14">
      <c r="A7" s="107" t="s">
        <v>3</v>
      </c>
      <c r="B7" s="107"/>
      <c r="C7" s="107"/>
      <c r="D7" s="107"/>
      <c r="E7" s="107"/>
      <c r="F7" s="107"/>
      <c r="G7" s="107"/>
      <c r="H7" s="107"/>
      <c r="I7" s="107"/>
      <c r="J7" s="107"/>
      <c r="K7" s="107"/>
      <c r="L7" s="107"/>
      <c r="M7" s="107"/>
    </row>
    <row r="8" spans="1:14">
      <c r="A8" s="147" t="s">
        <v>25</v>
      </c>
      <c r="B8" s="148"/>
      <c r="C8" s="149"/>
      <c r="D8" s="3" t="s">
        <v>24</v>
      </c>
      <c r="E8" s="96">
        <v>62200401</v>
      </c>
      <c r="F8" s="117"/>
      <c r="G8" s="118"/>
      <c r="H8" s="118"/>
      <c r="I8" s="147" t="s">
        <v>26</v>
      </c>
      <c r="J8" s="148"/>
      <c r="K8" s="149"/>
      <c r="L8" s="3" t="s">
        <v>24</v>
      </c>
      <c r="M8" s="96">
        <v>62200402</v>
      </c>
    </row>
    <row r="9" spans="1:14">
      <c r="A9" s="122" t="s">
        <v>30</v>
      </c>
      <c r="B9" s="123"/>
      <c r="C9" s="6" t="s">
        <v>6</v>
      </c>
      <c r="D9" s="9" t="s">
        <v>12</v>
      </c>
      <c r="E9" s="5" t="s">
        <v>15</v>
      </c>
      <c r="F9" s="119"/>
      <c r="G9" s="120"/>
      <c r="H9" s="120"/>
      <c r="I9" s="122" t="s">
        <v>30</v>
      </c>
      <c r="J9" s="123"/>
      <c r="K9" s="6" t="s">
        <v>6</v>
      </c>
      <c r="L9" s="9" t="s">
        <v>12</v>
      </c>
      <c r="M9" s="5" t="s">
        <v>15</v>
      </c>
    </row>
    <row r="10" spans="1:14">
      <c r="A10" s="124" t="s">
        <v>494</v>
      </c>
      <c r="B10" s="124"/>
      <c r="C10" s="4" t="s">
        <v>18</v>
      </c>
      <c r="D10" s="95">
        <v>9401273366</v>
      </c>
      <c r="E10" s="39"/>
      <c r="F10" s="119"/>
      <c r="G10" s="120"/>
      <c r="H10" s="120"/>
      <c r="I10" s="124" t="s">
        <v>497</v>
      </c>
      <c r="J10" s="124"/>
      <c r="K10" s="4" t="s">
        <v>18</v>
      </c>
      <c r="L10" s="94">
        <v>9435089667</v>
      </c>
      <c r="M10" s="39"/>
    </row>
    <row r="11" spans="1:14">
      <c r="A11" s="124" t="s">
        <v>495</v>
      </c>
      <c r="B11" s="124"/>
      <c r="C11" s="4" t="s">
        <v>19</v>
      </c>
      <c r="D11" s="95">
        <v>8471910886</v>
      </c>
      <c r="E11" s="39"/>
      <c r="F11" s="119"/>
      <c r="G11" s="120"/>
      <c r="H11" s="120"/>
      <c r="I11" s="125" t="s">
        <v>500</v>
      </c>
      <c r="J11" s="125"/>
      <c r="K11" s="20" t="s">
        <v>18</v>
      </c>
      <c r="L11" s="94">
        <v>8486628986</v>
      </c>
      <c r="M11" s="39"/>
    </row>
    <row r="12" spans="1:14">
      <c r="A12" s="124" t="s">
        <v>496</v>
      </c>
      <c r="B12" s="124"/>
      <c r="C12" s="4" t="s">
        <v>20</v>
      </c>
      <c r="D12" s="95">
        <v>9954323855</v>
      </c>
      <c r="E12" s="39"/>
      <c r="F12" s="119"/>
      <c r="G12" s="120"/>
      <c r="H12" s="120"/>
      <c r="I12" s="124" t="s">
        <v>498</v>
      </c>
      <c r="J12" s="124"/>
      <c r="K12" s="4" t="s">
        <v>20</v>
      </c>
      <c r="L12" s="94">
        <v>9957920129</v>
      </c>
      <c r="M12" s="39"/>
    </row>
    <row r="13" spans="1:14">
      <c r="A13" s="129" t="s">
        <v>501</v>
      </c>
      <c r="B13" s="129"/>
      <c r="C13" s="4" t="s">
        <v>21</v>
      </c>
      <c r="D13" s="38">
        <v>9954361443</v>
      </c>
      <c r="E13" s="39"/>
      <c r="F13" s="119"/>
      <c r="G13" s="120"/>
      <c r="H13" s="120"/>
      <c r="I13" s="124" t="s">
        <v>499</v>
      </c>
      <c r="J13" s="124"/>
      <c r="K13" s="4" t="s">
        <v>21</v>
      </c>
      <c r="L13" s="94">
        <v>9613989266</v>
      </c>
      <c r="M13" s="39"/>
    </row>
    <row r="14" spans="1:14">
      <c r="A14" s="126" t="s">
        <v>23</v>
      </c>
      <c r="B14" s="127"/>
      <c r="C14" s="128"/>
      <c r="D14" s="146"/>
      <c r="E14" s="146"/>
      <c r="F14" s="119"/>
      <c r="G14" s="120"/>
      <c r="H14" s="120"/>
      <c r="I14" s="121"/>
      <c r="J14" s="121"/>
      <c r="K14" s="121"/>
      <c r="L14" s="121"/>
      <c r="M14" s="121"/>
      <c r="N14" s="8"/>
    </row>
    <row r="15" spans="1:14">
      <c r="A15" s="116"/>
      <c r="B15" s="116"/>
      <c r="C15" s="116"/>
      <c r="D15" s="116"/>
      <c r="E15" s="116"/>
      <c r="F15" s="116"/>
      <c r="G15" s="116"/>
      <c r="H15" s="116"/>
      <c r="I15" s="116"/>
      <c r="J15" s="116"/>
      <c r="K15" s="116"/>
      <c r="L15" s="116"/>
      <c r="M15" s="116"/>
    </row>
    <row r="16" spans="1:14">
      <c r="A16" s="115" t="s">
        <v>48</v>
      </c>
      <c r="B16" s="115"/>
      <c r="C16" s="115"/>
      <c r="D16" s="115"/>
      <c r="E16" s="115"/>
      <c r="F16" s="115"/>
      <c r="G16" s="115"/>
      <c r="H16" s="115"/>
      <c r="I16" s="115"/>
      <c r="J16" s="115"/>
      <c r="K16" s="115"/>
      <c r="L16" s="115"/>
      <c r="M16" s="115"/>
    </row>
    <row r="17" spans="1:13" ht="32.25" customHeight="1">
      <c r="A17" s="144" t="s">
        <v>60</v>
      </c>
      <c r="B17" s="144"/>
      <c r="C17" s="144"/>
      <c r="D17" s="144"/>
      <c r="E17" s="144"/>
      <c r="F17" s="144"/>
      <c r="G17" s="144"/>
      <c r="H17" s="144"/>
      <c r="I17" s="144"/>
      <c r="J17" s="144"/>
      <c r="K17" s="144"/>
      <c r="L17" s="144"/>
      <c r="M17" s="144"/>
    </row>
    <row r="18" spans="1:13">
      <c r="A18" s="114" t="s">
        <v>61</v>
      </c>
      <c r="B18" s="114"/>
      <c r="C18" s="114"/>
      <c r="D18" s="114"/>
      <c r="E18" s="114"/>
      <c r="F18" s="114"/>
      <c r="G18" s="114"/>
      <c r="H18" s="114"/>
      <c r="I18" s="114"/>
      <c r="J18" s="114"/>
      <c r="K18" s="114"/>
      <c r="L18" s="114"/>
      <c r="M18" s="114"/>
    </row>
    <row r="19" spans="1:13">
      <c r="A19" s="114" t="s">
        <v>49</v>
      </c>
      <c r="B19" s="114"/>
      <c r="C19" s="114"/>
      <c r="D19" s="114"/>
      <c r="E19" s="114"/>
      <c r="F19" s="114"/>
      <c r="G19" s="114"/>
      <c r="H19" s="114"/>
      <c r="I19" s="114"/>
      <c r="J19" s="114"/>
      <c r="K19" s="114"/>
      <c r="L19" s="114"/>
      <c r="M19" s="114"/>
    </row>
    <row r="20" spans="1:13">
      <c r="A20" s="114" t="s">
        <v>43</v>
      </c>
      <c r="B20" s="114"/>
      <c r="C20" s="114"/>
      <c r="D20" s="114"/>
      <c r="E20" s="114"/>
      <c r="F20" s="114"/>
      <c r="G20" s="114"/>
      <c r="H20" s="114"/>
      <c r="I20" s="114"/>
      <c r="J20" s="114"/>
      <c r="K20" s="114"/>
      <c r="L20" s="114"/>
      <c r="M20" s="114"/>
    </row>
    <row r="21" spans="1:13">
      <c r="A21" s="114" t="s">
        <v>50</v>
      </c>
      <c r="B21" s="114"/>
      <c r="C21" s="114"/>
      <c r="D21" s="114"/>
      <c r="E21" s="114"/>
      <c r="F21" s="114"/>
      <c r="G21" s="114"/>
      <c r="H21" s="114"/>
      <c r="I21" s="114"/>
      <c r="J21" s="114"/>
      <c r="K21" s="114"/>
      <c r="L21" s="114"/>
      <c r="M21" s="114"/>
    </row>
    <row r="22" spans="1:13">
      <c r="A22" s="114" t="s">
        <v>44</v>
      </c>
      <c r="B22" s="114"/>
      <c r="C22" s="114"/>
      <c r="D22" s="114"/>
      <c r="E22" s="114"/>
      <c r="F22" s="114"/>
      <c r="G22" s="114"/>
      <c r="H22" s="114"/>
      <c r="I22" s="114"/>
      <c r="J22" s="114"/>
      <c r="K22" s="114"/>
      <c r="L22" s="114"/>
      <c r="M22" s="114"/>
    </row>
    <row r="23" spans="1:13">
      <c r="A23" s="145" t="s">
        <v>53</v>
      </c>
      <c r="B23" s="145"/>
      <c r="C23" s="145"/>
      <c r="D23" s="145"/>
      <c r="E23" s="145"/>
      <c r="F23" s="145"/>
      <c r="G23" s="145"/>
      <c r="H23" s="145"/>
      <c r="I23" s="145"/>
      <c r="J23" s="145"/>
      <c r="K23" s="145"/>
      <c r="L23" s="145"/>
      <c r="M23" s="145"/>
    </row>
    <row r="24" spans="1:13">
      <c r="A24" s="114" t="s">
        <v>45</v>
      </c>
      <c r="B24" s="114"/>
      <c r="C24" s="114"/>
      <c r="D24" s="114"/>
      <c r="E24" s="114"/>
      <c r="F24" s="114"/>
      <c r="G24" s="114"/>
      <c r="H24" s="114"/>
      <c r="I24" s="114"/>
      <c r="J24" s="114"/>
      <c r="K24" s="114"/>
      <c r="L24" s="114"/>
      <c r="M24" s="114"/>
    </row>
    <row r="25" spans="1:13">
      <c r="A25" s="114" t="s">
        <v>46</v>
      </c>
      <c r="B25" s="114"/>
      <c r="C25" s="114"/>
      <c r="D25" s="114"/>
      <c r="E25" s="114"/>
      <c r="F25" s="114"/>
      <c r="G25" s="114"/>
      <c r="H25" s="114"/>
      <c r="I25" s="114"/>
      <c r="J25" s="114"/>
      <c r="K25" s="114"/>
      <c r="L25" s="114"/>
      <c r="M25" s="114"/>
    </row>
    <row r="26" spans="1:13">
      <c r="A26" s="114" t="s">
        <v>47</v>
      </c>
      <c r="B26" s="114"/>
      <c r="C26" s="114"/>
      <c r="D26" s="114"/>
      <c r="E26" s="114"/>
      <c r="F26" s="114"/>
      <c r="G26" s="114"/>
      <c r="H26" s="114"/>
      <c r="I26" s="114"/>
      <c r="J26" s="114"/>
      <c r="K26" s="114"/>
      <c r="L26" s="114"/>
      <c r="M26" s="114"/>
    </row>
    <row r="27" spans="1:13">
      <c r="A27" s="143" t="s">
        <v>51</v>
      </c>
      <c r="B27" s="143"/>
      <c r="C27" s="143"/>
      <c r="D27" s="143"/>
      <c r="E27" s="143"/>
      <c r="F27" s="143"/>
      <c r="G27" s="143"/>
      <c r="H27" s="143"/>
      <c r="I27" s="143"/>
      <c r="J27" s="143"/>
      <c r="K27" s="143"/>
      <c r="L27" s="143"/>
      <c r="M27" s="143"/>
    </row>
    <row r="28" spans="1:13">
      <c r="A28" s="114" t="s">
        <v>52</v>
      </c>
      <c r="B28" s="114"/>
      <c r="C28" s="114"/>
      <c r="D28" s="114"/>
      <c r="E28" s="114"/>
      <c r="F28" s="114"/>
      <c r="G28" s="114"/>
      <c r="H28" s="114"/>
      <c r="I28" s="114"/>
      <c r="J28" s="114"/>
      <c r="K28" s="114"/>
      <c r="L28" s="114"/>
      <c r="M28" s="114"/>
    </row>
    <row r="29" spans="1:13" ht="44.25" customHeight="1">
      <c r="A29" s="141" t="s">
        <v>62</v>
      </c>
      <c r="B29" s="141"/>
      <c r="C29" s="141"/>
      <c r="D29" s="141"/>
      <c r="E29" s="141"/>
      <c r="F29" s="141"/>
      <c r="G29" s="141"/>
      <c r="H29" s="141"/>
      <c r="I29" s="141"/>
      <c r="J29" s="141"/>
      <c r="K29" s="141"/>
      <c r="L29" s="141"/>
      <c r="M29" s="141"/>
    </row>
  </sheetData>
  <sheetProtection deleteColumns="0" deleteRows="0"/>
  <mergeCells count="50">
    <mergeCell ref="A29:M29"/>
    <mergeCell ref="F2:J2"/>
    <mergeCell ref="A27:M27"/>
    <mergeCell ref="A26:M26"/>
    <mergeCell ref="A19:M19"/>
    <mergeCell ref="A17:M17"/>
    <mergeCell ref="A18:M18"/>
    <mergeCell ref="A22:M22"/>
    <mergeCell ref="A23:M23"/>
    <mergeCell ref="A25:M25"/>
    <mergeCell ref="A24:M24"/>
    <mergeCell ref="A21:M21"/>
    <mergeCell ref="A20:M20"/>
    <mergeCell ref="D14:E14"/>
    <mergeCell ref="I8:K8"/>
    <mergeCell ref="A8:C8"/>
    <mergeCell ref="A1:M1"/>
    <mergeCell ref="A2:B2"/>
    <mergeCell ref="D6:E6"/>
    <mergeCell ref="C2:D2"/>
    <mergeCell ref="I5:J5"/>
    <mergeCell ref="I6:J6"/>
    <mergeCell ref="K6:L6"/>
    <mergeCell ref="K5:M5"/>
    <mergeCell ref="A4:E4"/>
    <mergeCell ref="C5:E5"/>
    <mergeCell ref="K2:L2"/>
    <mergeCell ref="A28:M28"/>
    <mergeCell ref="A16:M16"/>
    <mergeCell ref="A15:M15"/>
    <mergeCell ref="F8:H14"/>
    <mergeCell ref="I14:M14"/>
    <mergeCell ref="I9:J9"/>
    <mergeCell ref="I10:J10"/>
    <mergeCell ref="I11:J11"/>
    <mergeCell ref="I12:J12"/>
    <mergeCell ref="I13:J13"/>
    <mergeCell ref="A14:C14"/>
    <mergeCell ref="A12:B12"/>
    <mergeCell ref="A13:B13"/>
    <mergeCell ref="A9:B9"/>
    <mergeCell ref="A10:B10"/>
    <mergeCell ref="A11:B11"/>
    <mergeCell ref="A7:M7"/>
    <mergeCell ref="A5:B5"/>
    <mergeCell ref="A6:B6"/>
    <mergeCell ref="F3:H6"/>
    <mergeCell ref="A3:E3"/>
    <mergeCell ref="I3:M3"/>
    <mergeCell ref="I4:M4"/>
  </mergeCells>
  <dataValidations xWindow="902" yWindow="480" count="3">
    <dataValidation allowBlank="1" showInputMessage="1" showErrorMessage="1" prompt="Mobile No." sqref="C6 L10:L13 D10:D13 K6:L6"/>
    <dataValidation allowBlank="1" showInputMessage="1" showErrorMessage="1" prompt="E-mail Id" sqref="D14:E14 M10:M13 E10:E13 M6 D6:E6"/>
    <dataValidation allowBlank="1" showInputMessage="1" showErrorMessage="1" prompt="Insert Unique Id of Mobile Health Team" sqref="E8 M8"/>
  </dataValidations>
  <printOptions horizontalCentered="1"/>
  <pageMargins left="0.37" right="0.23" top="0.43" bottom="0.45" header="0.3" footer="0.3"/>
  <pageSetup paperSize="9" scale="94" orientation="landscape" horizontalDpi="0" verticalDpi="0" r:id="rId1"/>
</worksheet>
</file>

<file path=xl/worksheets/sheet2.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sqref="A1:S1"/>
    </sheetView>
  </sheetViews>
  <sheetFormatPr defaultRowHeight="16.5"/>
  <cols>
    <col min="1" max="1" width="7.7109375" style="1" customWidth="1"/>
    <col min="2" max="2" width="14.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12.42578125"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52" t="s">
        <v>739</v>
      </c>
      <c r="B1" s="152"/>
      <c r="C1" s="152"/>
      <c r="D1" s="153"/>
      <c r="E1" s="153"/>
      <c r="F1" s="153"/>
      <c r="G1" s="153"/>
      <c r="H1" s="153"/>
      <c r="I1" s="153"/>
      <c r="J1" s="153"/>
      <c r="K1" s="153"/>
      <c r="L1" s="153"/>
      <c r="M1" s="153"/>
      <c r="N1" s="153"/>
      <c r="O1" s="153"/>
      <c r="P1" s="153"/>
      <c r="Q1" s="153"/>
      <c r="R1" s="153"/>
      <c r="S1" s="153"/>
    </row>
    <row r="2" spans="1:20" ht="16.5" customHeight="1">
      <c r="A2" s="156" t="s">
        <v>63</v>
      </c>
      <c r="B2" s="157"/>
      <c r="C2" s="157"/>
      <c r="D2" s="25">
        <v>43374</v>
      </c>
      <c r="E2" s="22"/>
      <c r="F2" s="22"/>
      <c r="G2" s="22"/>
      <c r="H2" s="22"/>
      <c r="I2" s="22"/>
      <c r="J2" s="22"/>
      <c r="K2" s="22"/>
      <c r="L2" s="22"/>
      <c r="M2" s="22"/>
      <c r="N2" s="22"/>
      <c r="O2" s="22"/>
      <c r="P2" s="22"/>
      <c r="Q2" s="22"/>
      <c r="R2" s="22"/>
      <c r="S2" s="22"/>
    </row>
    <row r="3" spans="1:20" ht="24" customHeight="1">
      <c r="A3" s="151" t="s">
        <v>14</v>
      </c>
      <c r="B3" s="154" t="s">
        <v>65</v>
      </c>
      <c r="C3" s="150" t="s">
        <v>7</v>
      </c>
      <c r="D3" s="150" t="s">
        <v>59</v>
      </c>
      <c r="E3" s="150" t="s">
        <v>16</v>
      </c>
      <c r="F3" s="158" t="s">
        <v>17</v>
      </c>
      <c r="G3" s="150" t="s">
        <v>8</v>
      </c>
      <c r="H3" s="150"/>
      <c r="I3" s="150"/>
      <c r="J3" s="150" t="s">
        <v>35</v>
      </c>
      <c r="K3" s="154" t="s">
        <v>37</v>
      </c>
      <c r="L3" s="154" t="s">
        <v>54</v>
      </c>
      <c r="M3" s="154" t="s">
        <v>55</v>
      </c>
      <c r="N3" s="154" t="s">
        <v>38</v>
      </c>
      <c r="O3" s="154" t="s">
        <v>39</v>
      </c>
      <c r="P3" s="151" t="s">
        <v>58</v>
      </c>
      <c r="Q3" s="150" t="s">
        <v>56</v>
      </c>
      <c r="R3" s="150" t="s">
        <v>36</v>
      </c>
      <c r="S3" s="150" t="s">
        <v>57</v>
      </c>
      <c r="T3" s="150" t="s">
        <v>13</v>
      </c>
    </row>
    <row r="4" spans="1:20" ht="25.5" customHeight="1">
      <c r="A4" s="151"/>
      <c r="B4" s="159"/>
      <c r="C4" s="150"/>
      <c r="D4" s="150"/>
      <c r="E4" s="150"/>
      <c r="F4" s="158"/>
      <c r="G4" s="15" t="s">
        <v>9</v>
      </c>
      <c r="H4" s="15" t="s">
        <v>10</v>
      </c>
      <c r="I4" s="11" t="s">
        <v>11</v>
      </c>
      <c r="J4" s="150"/>
      <c r="K4" s="155"/>
      <c r="L4" s="155"/>
      <c r="M4" s="155"/>
      <c r="N4" s="155"/>
      <c r="O4" s="155"/>
      <c r="P4" s="151"/>
      <c r="Q4" s="151"/>
      <c r="R4" s="150"/>
      <c r="S4" s="150"/>
      <c r="T4" s="150"/>
    </row>
    <row r="5" spans="1:20" ht="47.25">
      <c r="A5" s="73">
        <v>1</v>
      </c>
      <c r="B5" s="68" t="s">
        <v>67</v>
      </c>
      <c r="C5" s="57" t="s">
        <v>503</v>
      </c>
      <c r="D5" s="66" t="s">
        <v>27</v>
      </c>
      <c r="E5" s="57" t="s">
        <v>72</v>
      </c>
      <c r="F5" s="57" t="s">
        <v>73</v>
      </c>
      <c r="G5" s="68">
        <v>35</v>
      </c>
      <c r="H5" s="68">
        <v>26</v>
      </c>
      <c r="I5" s="68">
        <f>SUM(G5,H5)</f>
        <v>61</v>
      </c>
      <c r="J5" s="57">
        <v>8011706845</v>
      </c>
      <c r="K5" s="68" t="s">
        <v>555</v>
      </c>
      <c r="L5" s="68" t="s">
        <v>570</v>
      </c>
      <c r="M5" s="99">
        <v>8761827679</v>
      </c>
      <c r="N5" s="102" t="s">
        <v>588</v>
      </c>
      <c r="O5" s="102">
        <v>8876902681</v>
      </c>
      <c r="P5" s="54">
        <v>43374</v>
      </c>
      <c r="Q5" s="53" t="s">
        <v>529</v>
      </c>
      <c r="R5" s="18">
        <v>34</v>
      </c>
      <c r="S5" s="18" t="s">
        <v>502</v>
      </c>
      <c r="T5" s="18"/>
    </row>
    <row r="6" spans="1:20" ht="31.5">
      <c r="A6" s="73">
        <v>2</v>
      </c>
      <c r="B6" s="68" t="s">
        <v>67</v>
      </c>
      <c r="C6" s="57" t="s">
        <v>504</v>
      </c>
      <c r="D6" s="66" t="s">
        <v>27</v>
      </c>
      <c r="E6" s="57" t="s">
        <v>74</v>
      </c>
      <c r="F6" s="57" t="s">
        <v>73</v>
      </c>
      <c r="G6" s="68">
        <v>17</v>
      </c>
      <c r="H6" s="68">
        <v>16</v>
      </c>
      <c r="I6" s="68">
        <f t="shared" ref="I6:I55" si="0">SUM(G6,H6)</f>
        <v>33</v>
      </c>
      <c r="J6" s="57">
        <v>9101277719</v>
      </c>
      <c r="K6" s="68" t="s">
        <v>555</v>
      </c>
      <c r="L6" s="68" t="s">
        <v>570</v>
      </c>
      <c r="M6" s="99">
        <v>8761827679</v>
      </c>
      <c r="N6" s="102" t="s">
        <v>588</v>
      </c>
      <c r="O6" s="102">
        <v>8876902681</v>
      </c>
      <c r="P6" s="65">
        <v>43376</v>
      </c>
      <c r="Q6" s="79" t="s">
        <v>530</v>
      </c>
      <c r="R6" s="18">
        <v>32</v>
      </c>
      <c r="S6" s="18" t="s">
        <v>502</v>
      </c>
      <c r="T6" s="18"/>
    </row>
    <row r="7" spans="1:20">
      <c r="A7" s="73">
        <v>3</v>
      </c>
      <c r="B7" s="68" t="s">
        <v>67</v>
      </c>
      <c r="C7" s="57" t="s">
        <v>505</v>
      </c>
      <c r="D7" s="66" t="s">
        <v>27</v>
      </c>
      <c r="E7" s="57" t="s">
        <v>75</v>
      </c>
      <c r="F7" s="57" t="s">
        <v>73</v>
      </c>
      <c r="G7" s="68">
        <v>65</v>
      </c>
      <c r="H7" s="68">
        <v>71</v>
      </c>
      <c r="I7" s="68">
        <f t="shared" si="0"/>
        <v>136</v>
      </c>
      <c r="J7" s="57">
        <v>9365077117</v>
      </c>
      <c r="K7" s="68" t="s">
        <v>555</v>
      </c>
      <c r="L7" s="68" t="s">
        <v>570</v>
      </c>
      <c r="M7" s="99">
        <v>8761827679</v>
      </c>
      <c r="N7" s="102" t="s">
        <v>588</v>
      </c>
      <c r="O7" s="102">
        <v>8876902681</v>
      </c>
      <c r="P7" s="54">
        <v>43377</v>
      </c>
      <c r="Q7" s="53" t="s">
        <v>531</v>
      </c>
      <c r="R7" s="18">
        <v>31</v>
      </c>
      <c r="S7" s="18" t="s">
        <v>502</v>
      </c>
      <c r="T7" s="18"/>
    </row>
    <row r="8" spans="1:20" ht="31.5">
      <c r="A8" s="73">
        <v>4</v>
      </c>
      <c r="B8" s="68" t="s">
        <v>67</v>
      </c>
      <c r="C8" s="57" t="s">
        <v>506</v>
      </c>
      <c r="D8" s="66" t="s">
        <v>27</v>
      </c>
      <c r="E8" s="57" t="s">
        <v>76</v>
      </c>
      <c r="F8" s="57" t="s">
        <v>73</v>
      </c>
      <c r="G8" s="68">
        <v>92</v>
      </c>
      <c r="H8" s="68">
        <v>89</v>
      </c>
      <c r="I8" s="68">
        <f t="shared" si="0"/>
        <v>181</v>
      </c>
      <c r="J8" s="57">
        <v>7399408097</v>
      </c>
      <c r="K8" s="68" t="s">
        <v>555</v>
      </c>
      <c r="L8" s="68" t="s">
        <v>570</v>
      </c>
      <c r="M8" s="99">
        <v>8761827679</v>
      </c>
      <c r="N8" s="102" t="s">
        <v>588</v>
      </c>
      <c r="O8" s="102">
        <v>8876902681</v>
      </c>
      <c r="P8" s="54">
        <v>43378</v>
      </c>
      <c r="Q8" s="53" t="s">
        <v>532</v>
      </c>
      <c r="R8" s="18">
        <v>31</v>
      </c>
      <c r="S8" s="18" t="s">
        <v>502</v>
      </c>
      <c r="T8" s="18"/>
    </row>
    <row r="9" spans="1:20" ht="31.5">
      <c r="A9" s="73">
        <v>5</v>
      </c>
      <c r="B9" s="68" t="s">
        <v>67</v>
      </c>
      <c r="C9" s="57" t="s">
        <v>507</v>
      </c>
      <c r="D9" s="66" t="s">
        <v>27</v>
      </c>
      <c r="E9" s="57" t="s">
        <v>77</v>
      </c>
      <c r="F9" s="57" t="s">
        <v>73</v>
      </c>
      <c r="G9" s="68">
        <v>70</v>
      </c>
      <c r="H9" s="68">
        <v>102</v>
      </c>
      <c r="I9" s="68">
        <f t="shared" si="0"/>
        <v>172</v>
      </c>
      <c r="J9" s="57">
        <v>9864889956</v>
      </c>
      <c r="K9" s="68" t="s">
        <v>556</v>
      </c>
      <c r="L9" s="68" t="s">
        <v>571</v>
      </c>
      <c r="M9" s="100">
        <v>9085870283</v>
      </c>
      <c r="N9" s="102" t="s">
        <v>591</v>
      </c>
      <c r="O9" s="102">
        <v>8876839541</v>
      </c>
      <c r="P9" s="54">
        <v>43379</v>
      </c>
      <c r="Q9" s="53" t="s">
        <v>533</v>
      </c>
      <c r="R9" s="18">
        <v>25</v>
      </c>
      <c r="S9" s="18" t="s">
        <v>502</v>
      </c>
      <c r="T9" s="18"/>
    </row>
    <row r="10" spans="1:20">
      <c r="A10" s="73">
        <v>6</v>
      </c>
      <c r="B10" s="68" t="s">
        <v>67</v>
      </c>
      <c r="C10" s="57" t="s">
        <v>508</v>
      </c>
      <c r="D10" s="66" t="s">
        <v>27</v>
      </c>
      <c r="E10" s="57" t="s">
        <v>79</v>
      </c>
      <c r="F10" s="57" t="s">
        <v>73</v>
      </c>
      <c r="G10" s="68">
        <v>79</v>
      </c>
      <c r="H10" s="68">
        <v>67</v>
      </c>
      <c r="I10" s="68">
        <f t="shared" si="0"/>
        <v>146</v>
      </c>
      <c r="J10" s="57">
        <v>9707373895</v>
      </c>
      <c r="K10" s="68" t="s">
        <v>556</v>
      </c>
      <c r="L10" s="68" t="s">
        <v>571</v>
      </c>
      <c r="M10" s="100">
        <v>9085870283</v>
      </c>
      <c r="N10" s="102" t="s">
        <v>591</v>
      </c>
      <c r="O10" s="102">
        <v>8876839541</v>
      </c>
      <c r="P10" s="54">
        <v>43381</v>
      </c>
      <c r="Q10" s="53" t="s">
        <v>529</v>
      </c>
      <c r="R10" s="18">
        <v>29</v>
      </c>
      <c r="S10" s="18" t="s">
        <v>502</v>
      </c>
      <c r="T10" s="18"/>
    </row>
    <row r="11" spans="1:20" ht="31.5">
      <c r="A11" s="73">
        <v>7</v>
      </c>
      <c r="B11" s="68" t="s">
        <v>67</v>
      </c>
      <c r="C11" s="57" t="s">
        <v>509</v>
      </c>
      <c r="D11" s="66" t="s">
        <v>29</v>
      </c>
      <c r="E11" s="71">
        <v>30132</v>
      </c>
      <c r="F11" s="57"/>
      <c r="G11" s="68">
        <v>65</v>
      </c>
      <c r="H11" s="68">
        <v>60</v>
      </c>
      <c r="I11" s="68">
        <f t="shared" si="0"/>
        <v>125</v>
      </c>
      <c r="J11" s="68">
        <v>8721038674</v>
      </c>
      <c r="K11" s="68" t="s">
        <v>557</v>
      </c>
      <c r="L11" s="68" t="s">
        <v>572</v>
      </c>
      <c r="M11" s="68">
        <v>9401451340</v>
      </c>
      <c r="N11" s="68" t="s">
        <v>597</v>
      </c>
      <c r="O11" s="68"/>
      <c r="P11" s="54">
        <v>43382</v>
      </c>
      <c r="Q11" s="53" t="s">
        <v>534</v>
      </c>
      <c r="R11" s="18">
        <v>31</v>
      </c>
      <c r="S11" s="18" t="s">
        <v>502</v>
      </c>
      <c r="T11" s="18"/>
    </row>
    <row r="12" spans="1:20" ht="31.5">
      <c r="A12" s="73">
        <v>8</v>
      </c>
      <c r="B12" s="68" t="s">
        <v>67</v>
      </c>
      <c r="C12" s="57" t="s">
        <v>510</v>
      </c>
      <c r="D12" s="66" t="s">
        <v>27</v>
      </c>
      <c r="E12" s="57" t="s">
        <v>81</v>
      </c>
      <c r="F12" s="57" t="s">
        <v>73</v>
      </c>
      <c r="G12" s="68">
        <v>38</v>
      </c>
      <c r="H12" s="68">
        <v>30</v>
      </c>
      <c r="I12" s="68">
        <f t="shared" si="0"/>
        <v>68</v>
      </c>
      <c r="J12" s="57">
        <v>700230973</v>
      </c>
      <c r="K12" s="68" t="s">
        <v>555</v>
      </c>
      <c r="L12" s="68" t="s">
        <v>570</v>
      </c>
      <c r="M12" s="99">
        <v>8761827679</v>
      </c>
      <c r="N12" s="102" t="s">
        <v>588</v>
      </c>
      <c r="O12" s="102">
        <v>8876902681</v>
      </c>
      <c r="P12" s="54">
        <v>43383</v>
      </c>
      <c r="Q12" s="53" t="s">
        <v>530</v>
      </c>
      <c r="R12" s="18">
        <v>35</v>
      </c>
      <c r="S12" s="18" t="s">
        <v>502</v>
      </c>
      <c r="T12" s="18"/>
    </row>
    <row r="13" spans="1:20">
      <c r="A13" s="73">
        <v>9</v>
      </c>
      <c r="B13" s="68" t="s">
        <v>67</v>
      </c>
      <c r="C13" s="57" t="s">
        <v>511</v>
      </c>
      <c r="D13" s="66" t="s">
        <v>27</v>
      </c>
      <c r="E13" s="57" t="s">
        <v>82</v>
      </c>
      <c r="F13" s="57" t="s">
        <v>80</v>
      </c>
      <c r="G13" s="68">
        <v>49</v>
      </c>
      <c r="H13" s="68">
        <v>69</v>
      </c>
      <c r="I13" s="68">
        <f t="shared" si="0"/>
        <v>118</v>
      </c>
      <c r="J13" s="57">
        <v>9957597347</v>
      </c>
      <c r="K13" s="68" t="s">
        <v>558</v>
      </c>
      <c r="L13" s="68" t="s">
        <v>573</v>
      </c>
      <c r="M13" s="100">
        <v>881297667</v>
      </c>
      <c r="N13" s="102" t="s">
        <v>593</v>
      </c>
      <c r="O13" s="102">
        <v>9854103008</v>
      </c>
      <c r="P13" s="65">
        <v>43384</v>
      </c>
      <c r="Q13" s="79" t="s">
        <v>531</v>
      </c>
      <c r="R13" s="18">
        <v>34</v>
      </c>
      <c r="S13" s="18" t="s">
        <v>502</v>
      </c>
      <c r="T13" s="18"/>
    </row>
    <row r="14" spans="1:20" ht="31.5">
      <c r="A14" s="73">
        <v>10</v>
      </c>
      <c r="B14" s="68" t="s">
        <v>67</v>
      </c>
      <c r="C14" s="57" t="s">
        <v>512</v>
      </c>
      <c r="D14" s="66" t="s">
        <v>27</v>
      </c>
      <c r="E14" s="57" t="s">
        <v>83</v>
      </c>
      <c r="F14" s="57" t="s">
        <v>527</v>
      </c>
      <c r="G14" s="68">
        <v>27</v>
      </c>
      <c r="H14" s="68">
        <v>23</v>
      </c>
      <c r="I14" s="68">
        <f t="shared" si="0"/>
        <v>50</v>
      </c>
      <c r="J14" s="58">
        <v>9085396919</v>
      </c>
      <c r="K14" s="68" t="s">
        <v>558</v>
      </c>
      <c r="L14" s="68" t="s">
        <v>573</v>
      </c>
      <c r="M14" s="100">
        <v>881297667</v>
      </c>
      <c r="N14" s="102" t="s">
        <v>593</v>
      </c>
      <c r="O14" s="102">
        <v>9854103008</v>
      </c>
      <c r="P14" s="54">
        <v>43385</v>
      </c>
      <c r="Q14" s="53" t="s">
        <v>532</v>
      </c>
      <c r="R14" s="18">
        <v>32</v>
      </c>
      <c r="S14" s="18" t="s">
        <v>502</v>
      </c>
      <c r="T14" s="18"/>
    </row>
    <row r="15" spans="1:20" ht="31.5">
      <c r="A15" s="73">
        <v>11</v>
      </c>
      <c r="B15" s="68" t="s">
        <v>67</v>
      </c>
      <c r="C15" s="57" t="s">
        <v>528</v>
      </c>
      <c r="D15" s="66" t="s">
        <v>29</v>
      </c>
      <c r="E15" s="71">
        <v>30529</v>
      </c>
      <c r="F15" s="57"/>
      <c r="G15" s="68">
        <v>39</v>
      </c>
      <c r="H15" s="68">
        <v>35</v>
      </c>
      <c r="I15" s="68">
        <f t="shared" si="0"/>
        <v>74</v>
      </c>
      <c r="J15" s="57">
        <v>9401870931</v>
      </c>
      <c r="K15" s="68" t="s">
        <v>558</v>
      </c>
      <c r="L15" s="68" t="s">
        <v>573</v>
      </c>
      <c r="M15" s="100">
        <v>881297667</v>
      </c>
      <c r="N15" s="102" t="s">
        <v>593</v>
      </c>
      <c r="O15" s="102">
        <v>9854103008</v>
      </c>
      <c r="P15" s="54">
        <v>43385</v>
      </c>
      <c r="Q15" s="53" t="s">
        <v>532</v>
      </c>
      <c r="R15" s="18">
        <v>37</v>
      </c>
      <c r="S15" s="18" t="s">
        <v>502</v>
      </c>
      <c r="T15" s="18"/>
    </row>
    <row r="16" spans="1:20" ht="31.5">
      <c r="A16" s="73">
        <v>12</v>
      </c>
      <c r="B16" s="68" t="s">
        <v>67</v>
      </c>
      <c r="C16" s="57" t="s">
        <v>513</v>
      </c>
      <c r="D16" s="66" t="s">
        <v>29</v>
      </c>
      <c r="E16" s="71">
        <v>30530</v>
      </c>
      <c r="F16" s="57"/>
      <c r="G16" s="68">
        <v>45</v>
      </c>
      <c r="H16" s="68">
        <v>43</v>
      </c>
      <c r="I16" s="68">
        <f t="shared" si="0"/>
        <v>88</v>
      </c>
      <c r="J16" s="57">
        <v>9435224828</v>
      </c>
      <c r="K16" s="68" t="s">
        <v>558</v>
      </c>
      <c r="L16" s="68" t="s">
        <v>573</v>
      </c>
      <c r="M16" s="100">
        <v>881297667</v>
      </c>
      <c r="N16" s="102" t="s">
        <v>593</v>
      </c>
      <c r="O16" s="102">
        <v>9854103008</v>
      </c>
      <c r="P16" s="54">
        <v>43386</v>
      </c>
      <c r="Q16" s="53" t="s">
        <v>533</v>
      </c>
      <c r="R16" s="18">
        <v>31</v>
      </c>
      <c r="S16" s="18" t="s">
        <v>502</v>
      </c>
      <c r="T16" s="18"/>
    </row>
    <row r="17" spans="1:20" ht="31.5">
      <c r="A17" s="73">
        <v>13</v>
      </c>
      <c r="B17" s="68" t="s">
        <v>67</v>
      </c>
      <c r="C17" s="57" t="s">
        <v>514</v>
      </c>
      <c r="D17" s="66" t="s">
        <v>29</v>
      </c>
      <c r="E17" s="71">
        <v>30532</v>
      </c>
      <c r="F17" s="57"/>
      <c r="G17" s="68">
        <v>32</v>
      </c>
      <c r="H17" s="68">
        <v>28</v>
      </c>
      <c r="I17" s="68">
        <f t="shared" si="0"/>
        <v>60</v>
      </c>
      <c r="J17" s="57">
        <v>9085053450</v>
      </c>
      <c r="K17" s="68" t="s">
        <v>558</v>
      </c>
      <c r="L17" s="68" t="s">
        <v>573</v>
      </c>
      <c r="M17" s="100">
        <v>881297667</v>
      </c>
      <c r="N17" s="102" t="s">
        <v>593</v>
      </c>
      <c r="O17" s="102">
        <v>9854103008</v>
      </c>
      <c r="P17" s="54">
        <v>43386</v>
      </c>
      <c r="Q17" s="53" t="s">
        <v>533</v>
      </c>
      <c r="R17" s="18">
        <v>30</v>
      </c>
      <c r="S17" s="18" t="s">
        <v>502</v>
      </c>
      <c r="T17" s="18"/>
    </row>
    <row r="18" spans="1:20">
      <c r="A18" s="73">
        <v>14</v>
      </c>
      <c r="B18" s="68" t="s">
        <v>67</v>
      </c>
      <c r="C18" s="57" t="s">
        <v>515</v>
      </c>
      <c r="D18" s="66" t="s">
        <v>29</v>
      </c>
      <c r="E18" s="71">
        <v>30521</v>
      </c>
      <c r="F18" s="57" t="s">
        <v>73</v>
      </c>
      <c r="G18" s="68">
        <v>35</v>
      </c>
      <c r="H18" s="68">
        <v>40</v>
      </c>
      <c r="I18" s="68">
        <f t="shared" si="0"/>
        <v>75</v>
      </c>
      <c r="J18" s="57">
        <v>8473935128</v>
      </c>
      <c r="K18" s="68" t="s">
        <v>555</v>
      </c>
      <c r="L18" s="68" t="s">
        <v>570</v>
      </c>
      <c r="M18" s="99">
        <v>8761827679</v>
      </c>
      <c r="N18" s="102" t="s">
        <v>588</v>
      </c>
      <c r="O18" s="102">
        <v>8876902681</v>
      </c>
      <c r="P18" s="54">
        <v>43388</v>
      </c>
      <c r="Q18" s="53" t="s">
        <v>529</v>
      </c>
      <c r="R18" s="18">
        <v>34</v>
      </c>
      <c r="S18" s="18" t="s">
        <v>502</v>
      </c>
      <c r="T18" s="18"/>
    </row>
    <row r="19" spans="1:20">
      <c r="A19" s="73">
        <v>15</v>
      </c>
      <c r="B19" s="68" t="s">
        <v>67</v>
      </c>
      <c r="C19" s="57" t="s">
        <v>516</v>
      </c>
      <c r="D19" s="66" t="s">
        <v>27</v>
      </c>
      <c r="E19" s="50" t="s">
        <v>364</v>
      </c>
      <c r="F19" s="68" t="s">
        <v>73</v>
      </c>
      <c r="G19" s="72">
        <v>30</v>
      </c>
      <c r="H19" s="72">
        <v>40</v>
      </c>
      <c r="I19" s="68">
        <f t="shared" si="0"/>
        <v>70</v>
      </c>
      <c r="J19" s="71">
        <v>9706835965</v>
      </c>
      <c r="K19" s="68" t="s">
        <v>555</v>
      </c>
      <c r="L19" s="68" t="s">
        <v>570</v>
      </c>
      <c r="M19" s="99">
        <v>8761827679</v>
      </c>
      <c r="N19" s="102" t="s">
        <v>588</v>
      </c>
      <c r="O19" s="102">
        <v>8876902681</v>
      </c>
      <c r="P19" s="54">
        <v>43388</v>
      </c>
      <c r="Q19" s="53" t="s">
        <v>529</v>
      </c>
      <c r="R19" s="18">
        <v>32</v>
      </c>
      <c r="S19" s="18" t="s">
        <v>502</v>
      </c>
      <c r="T19" s="18"/>
    </row>
    <row r="20" spans="1:20" ht="31.5">
      <c r="A20" s="73">
        <v>16</v>
      </c>
      <c r="B20" s="68" t="s">
        <v>67</v>
      </c>
      <c r="C20" s="70" t="s">
        <v>517</v>
      </c>
      <c r="D20" s="66" t="s">
        <v>27</v>
      </c>
      <c r="E20" s="50" t="s">
        <v>365</v>
      </c>
      <c r="F20" s="68"/>
      <c r="G20" s="72">
        <v>67</v>
      </c>
      <c r="H20" s="72">
        <v>78</v>
      </c>
      <c r="I20" s="68">
        <f t="shared" si="0"/>
        <v>145</v>
      </c>
      <c r="J20" s="71">
        <v>9706349082</v>
      </c>
      <c r="K20" s="68" t="s">
        <v>559</v>
      </c>
      <c r="L20" s="66" t="s">
        <v>574</v>
      </c>
      <c r="M20" s="66">
        <v>9435368129</v>
      </c>
      <c r="N20" s="102" t="s">
        <v>592</v>
      </c>
      <c r="O20" s="102">
        <v>9401239621</v>
      </c>
      <c r="P20" s="54">
        <v>43393</v>
      </c>
      <c r="Q20" s="53" t="s">
        <v>533</v>
      </c>
      <c r="R20" s="18">
        <v>31</v>
      </c>
      <c r="S20" s="18" t="s">
        <v>502</v>
      </c>
      <c r="T20" s="18"/>
    </row>
    <row r="21" spans="1:20" ht="31.5">
      <c r="A21" s="73">
        <v>17</v>
      </c>
      <c r="B21" s="68" t="s">
        <v>67</v>
      </c>
      <c r="C21" s="70" t="s">
        <v>518</v>
      </c>
      <c r="D21" s="66" t="s">
        <v>29</v>
      </c>
      <c r="E21" s="71">
        <v>30531</v>
      </c>
      <c r="F21" s="68" t="s">
        <v>73</v>
      </c>
      <c r="G21" s="72">
        <v>23</v>
      </c>
      <c r="H21" s="72">
        <v>56</v>
      </c>
      <c r="I21" s="68">
        <f t="shared" si="0"/>
        <v>79</v>
      </c>
      <c r="J21" s="71">
        <v>9706567236</v>
      </c>
      <c r="K21" s="68" t="s">
        <v>559</v>
      </c>
      <c r="L21" s="66" t="s">
        <v>574</v>
      </c>
      <c r="M21" s="66">
        <v>9435368129</v>
      </c>
      <c r="N21" s="102" t="s">
        <v>592</v>
      </c>
      <c r="O21" s="102">
        <v>9401239621</v>
      </c>
      <c r="P21" s="54">
        <v>43395</v>
      </c>
      <c r="Q21" s="53" t="s">
        <v>529</v>
      </c>
      <c r="R21" s="18">
        <v>31</v>
      </c>
      <c r="S21" s="18" t="s">
        <v>502</v>
      </c>
      <c r="T21" s="18"/>
    </row>
    <row r="22" spans="1:20" ht="31.5">
      <c r="A22" s="73">
        <v>18</v>
      </c>
      <c r="B22" s="68" t="s">
        <v>67</v>
      </c>
      <c r="C22" s="70" t="s">
        <v>519</v>
      </c>
      <c r="D22" s="66" t="s">
        <v>27</v>
      </c>
      <c r="E22" s="50" t="s">
        <v>357</v>
      </c>
      <c r="F22" s="68" t="s">
        <v>73</v>
      </c>
      <c r="G22" s="72">
        <v>123</v>
      </c>
      <c r="H22" s="72">
        <v>209</v>
      </c>
      <c r="I22" s="68">
        <f t="shared" si="0"/>
        <v>332</v>
      </c>
      <c r="J22" s="71">
        <v>9101568177</v>
      </c>
      <c r="K22" s="68" t="s">
        <v>581</v>
      </c>
      <c r="L22" s="66" t="s">
        <v>582</v>
      </c>
      <c r="M22" s="101">
        <v>9678037121</v>
      </c>
      <c r="N22" s="102" t="s">
        <v>584</v>
      </c>
      <c r="O22" s="102">
        <v>8473976060</v>
      </c>
      <c r="P22" s="54">
        <v>43396</v>
      </c>
      <c r="Q22" s="53" t="s">
        <v>534</v>
      </c>
      <c r="R22" s="18">
        <v>25</v>
      </c>
      <c r="S22" s="18" t="s">
        <v>502</v>
      </c>
      <c r="T22" s="18"/>
    </row>
    <row r="23" spans="1:20" ht="31.5">
      <c r="A23" s="73">
        <v>19</v>
      </c>
      <c r="B23" s="68" t="s">
        <v>67</v>
      </c>
      <c r="C23" s="70" t="s">
        <v>519</v>
      </c>
      <c r="D23" s="66" t="s">
        <v>27</v>
      </c>
      <c r="E23" s="50" t="s">
        <v>358</v>
      </c>
      <c r="F23" s="68" t="s">
        <v>73</v>
      </c>
      <c r="G23" s="72">
        <v>123</v>
      </c>
      <c r="H23" s="72">
        <v>209</v>
      </c>
      <c r="I23" s="68">
        <f t="shared" si="0"/>
        <v>332</v>
      </c>
      <c r="J23" s="71">
        <v>9957288070</v>
      </c>
      <c r="K23" s="68" t="s">
        <v>581</v>
      </c>
      <c r="L23" s="66" t="s">
        <v>582</v>
      </c>
      <c r="M23" s="101">
        <v>9678037121</v>
      </c>
      <c r="N23" s="102" t="s">
        <v>584</v>
      </c>
      <c r="O23" s="102">
        <v>8473976060</v>
      </c>
      <c r="P23" s="69">
        <v>43397</v>
      </c>
      <c r="Q23" s="68" t="s">
        <v>530</v>
      </c>
      <c r="R23" s="18">
        <v>29</v>
      </c>
      <c r="S23" s="18" t="s">
        <v>502</v>
      </c>
      <c r="T23" s="18"/>
    </row>
    <row r="24" spans="1:20">
      <c r="A24" s="73">
        <v>20</v>
      </c>
      <c r="B24" s="68" t="s">
        <v>67</v>
      </c>
      <c r="C24" s="70" t="s">
        <v>520</v>
      </c>
      <c r="D24" s="66" t="s">
        <v>27</v>
      </c>
      <c r="E24" s="50" t="s">
        <v>359</v>
      </c>
      <c r="F24" s="68" t="s">
        <v>73</v>
      </c>
      <c r="G24" s="72">
        <v>43</v>
      </c>
      <c r="H24" s="72">
        <v>52</v>
      </c>
      <c r="I24" s="68">
        <f t="shared" si="0"/>
        <v>95</v>
      </c>
      <c r="J24" s="71">
        <v>8474057508</v>
      </c>
      <c r="K24" s="68" t="s">
        <v>559</v>
      </c>
      <c r="L24" s="66" t="s">
        <v>574</v>
      </c>
      <c r="M24" s="66">
        <v>9435368129</v>
      </c>
      <c r="N24" s="102" t="s">
        <v>592</v>
      </c>
      <c r="O24" s="102">
        <v>9401239621</v>
      </c>
      <c r="P24" s="54">
        <v>43398</v>
      </c>
      <c r="Q24" s="53" t="s">
        <v>531</v>
      </c>
      <c r="R24" s="18">
        <v>31</v>
      </c>
      <c r="S24" s="18" t="s">
        <v>502</v>
      </c>
      <c r="T24" s="18"/>
    </row>
    <row r="25" spans="1:20" ht="31.5">
      <c r="A25" s="73">
        <v>21</v>
      </c>
      <c r="B25" s="68" t="s">
        <v>67</v>
      </c>
      <c r="C25" s="70" t="s">
        <v>521</v>
      </c>
      <c r="D25" s="66" t="s">
        <v>27</v>
      </c>
      <c r="E25" s="50" t="s">
        <v>360</v>
      </c>
      <c r="F25" s="68" t="s">
        <v>73</v>
      </c>
      <c r="G25" s="72">
        <v>65</v>
      </c>
      <c r="H25" s="72">
        <v>80</v>
      </c>
      <c r="I25" s="68">
        <f t="shared" si="0"/>
        <v>145</v>
      </c>
      <c r="J25" s="71">
        <v>9854568168</v>
      </c>
      <c r="K25" s="68" t="s">
        <v>560</v>
      </c>
      <c r="L25" s="66" t="s">
        <v>579</v>
      </c>
      <c r="M25" s="100">
        <v>9707680995</v>
      </c>
      <c r="N25" s="102" t="s">
        <v>594</v>
      </c>
      <c r="O25" s="102">
        <v>8473811176</v>
      </c>
      <c r="P25" s="54">
        <v>43399</v>
      </c>
      <c r="Q25" s="53" t="s">
        <v>532</v>
      </c>
      <c r="R25" s="18">
        <v>35</v>
      </c>
      <c r="S25" s="18" t="s">
        <v>502</v>
      </c>
      <c r="T25" s="18"/>
    </row>
    <row r="26" spans="1:20">
      <c r="A26" s="73">
        <v>22</v>
      </c>
      <c r="B26" s="68" t="s">
        <v>67</v>
      </c>
      <c r="C26" s="70" t="s">
        <v>522</v>
      </c>
      <c r="D26" s="66" t="s">
        <v>27</v>
      </c>
      <c r="E26" s="71">
        <v>18100104303</v>
      </c>
      <c r="F26" s="68"/>
      <c r="G26" s="72">
        <v>27</v>
      </c>
      <c r="H26" s="72">
        <v>35</v>
      </c>
      <c r="I26" s="68">
        <f t="shared" si="0"/>
        <v>62</v>
      </c>
      <c r="J26" s="71">
        <v>9101892394</v>
      </c>
      <c r="K26" s="68" t="s">
        <v>560</v>
      </c>
      <c r="L26" s="66" t="s">
        <v>579</v>
      </c>
      <c r="M26" s="100">
        <v>9707680995</v>
      </c>
      <c r="N26" s="102" t="s">
        <v>594</v>
      </c>
      <c r="O26" s="102">
        <v>8473811176</v>
      </c>
      <c r="P26" s="54">
        <v>43400</v>
      </c>
      <c r="Q26" s="53" t="s">
        <v>533</v>
      </c>
      <c r="R26" s="18">
        <v>34</v>
      </c>
      <c r="S26" s="18" t="s">
        <v>502</v>
      </c>
      <c r="T26" s="18"/>
    </row>
    <row r="27" spans="1:20" ht="31.5">
      <c r="A27" s="73">
        <v>23</v>
      </c>
      <c r="B27" s="68" t="s">
        <v>67</v>
      </c>
      <c r="C27" s="70" t="s">
        <v>523</v>
      </c>
      <c r="D27" s="66" t="s">
        <v>29</v>
      </c>
      <c r="E27" s="71">
        <v>30526</v>
      </c>
      <c r="F27" s="68"/>
      <c r="G27" s="72">
        <v>36</v>
      </c>
      <c r="H27" s="72">
        <v>30</v>
      </c>
      <c r="I27" s="68">
        <f t="shared" si="0"/>
        <v>66</v>
      </c>
      <c r="J27" s="71">
        <v>8876923396</v>
      </c>
      <c r="K27" s="68" t="s">
        <v>560</v>
      </c>
      <c r="L27" s="66" t="s">
        <v>579</v>
      </c>
      <c r="M27" s="100">
        <v>9707680995</v>
      </c>
      <c r="N27" s="102" t="s">
        <v>594</v>
      </c>
      <c r="O27" s="102">
        <v>8473811176</v>
      </c>
      <c r="P27" s="54">
        <v>43400</v>
      </c>
      <c r="Q27" s="53" t="s">
        <v>533</v>
      </c>
      <c r="R27" s="18">
        <v>32</v>
      </c>
      <c r="S27" s="18" t="s">
        <v>502</v>
      </c>
      <c r="T27" s="18"/>
    </row>
    <row r="28" spans="1:20" ht="31.5">
      <c r="A28" s="73">
        <v>24</v>
      </c>
      <c r="B28" s="68" t="s">
        <v>67</v>
      </c>
      <c r="C28" s="70" t="s">
        <v>523</v>
      </c>
      <c r="D28" s="66" t="s">
        <v>29</v>
      </c>
      <c r="E28" s="71">
        <v>30532</v>
      </c>
      <c r="F28" s="68" t="s">
        <v>73</v>
      </c>
      <c r="G28" s="72">
        <v>52</v>
      </c>
      <c r="H28" s="72">
        <v>48</v>
      </c>
      <c r="I28" s="68">
        <f t="shared" si="0"/>
        <v>100</v>
      </c>
      <c r="J28" s="71">
        <v>6001264926</v>
      </c>
      <c r="K28" s="68" t="s">
        <v>560</v>
      </c>
      <c r="L28" s="66" t="s">
        <v>579</v>
      </c>
      <c r="M28" s="100">
        <v>9707680995</v>
      </c>
      <c r="N28" s="102" t="s">
        <v>594</v>
      </c>
      <c r="O28" s="102">
        <v>8473811176</v>
      </c>
      <c r="P28" s="54">
        <v>43402</v>
      </c>
      <c r="Q28" s="53" t="s">
        <v>529</v>
      </c>
      <c r="R28" s="18">
        <v>37</v>
      </c>
      <c r="S28" s="18" t="s">
        <v>502</v>
      </c>
      <c r="T28" s="18"/>
    </row>
    <row r="29" spans="1:20" ht="31.5">
      <c r="A29" s="73">
        <v>25</v>
      </c>
      <c r="B29" s="68" t="s">
        <v>67</v>
      </c>
      <c r="C29" s="70" t="s">
        <v>524</v>
      </c>
      <c r="D29" s="66" t="s">
        <v>27</v>
      </c>
      <c r="E29" s="71">
        <v>30527</v>
      </c>
      <c r="F29" s="68" t="s">
        <v>73</v>
      </c>
      <c r="G29" s="72">
        <v>27</v>
      </c>
      <c r="H29" s="72">
        <v>35</v>
      </c>
      <c r="I29" s="68">
        <f t="shared" si="0"/>
        <v>62</v>
      </c>
      <c r="J29" s="71">
        <v>9401460855</v>
      </c>
      <c r="K29" s="68" t="s">
        <v>561</v>
      </c>
      <c r="L29" s="66" t="s">
        <v>583</v>
      </c>
      <c r="M29" s="100">
        <v>9854967635</v>
      </c>
      <c r="N29" s="102" t="s">
        <v>585</v>
      </c>
      <c r="O29" s="102">
        <v>9854529753</v>
      </c>
      <c r="P29" s="54">
        <v>43402</v>
      </c>
      <c r="Q29" s="53" t="s">
        <v>529</v>
      </c>
      <c r="R29" s="18">
        <v>31</v>
      </c>
      <c r="S29" s="18" t="s">
        <v>502</v>
      </c>
      <c r="T29" s="18"/>
    </row>
    <row r="30" spans="1:20" ht="31.5">
      <c r="A30" s="73">
        <v>26</v>
      </c>
      <c r="B30" s="68" t="s">
        <v>67</v>
      </c>
      <c r="C30" s="70" t="s">
        <v>525</v>
      </c>
      <c r="D30" s="66" t="s">
        <v>29</v>
      </c>
      <c r="E30" s="71">
        <v>30533</v>
      </c>
      <c r="F30" s="68"/>
      <c r="G30" s="72">
        <v>51</v>
      </c>
      <c r="H30" s="72">
        <v>38</v>
      </c>
      <c r="I30" s="68">
        <f t="shared" si="0"/>
        <v>89</v>
      </c>
      <c r="J30" s="71">
        <v>9864578230</v>
      </c>
      <c r="K30" s="68" t="s">
        <v>555</v>
      </c>
      <c r="L30" s="68" t="s">
        <v>570</v>
      </c>
      <c r="M30" s="99">
        <v>8761827679</v>
      </c>
      <c r="N30" s="102" t="s">
        <v>588</v>
      </c>
      <c r="O30" s="102">
        <v>8876902681</v>
      </c>
      <c r="P30" s="54">
        <v>43403</v>
      </c>
      <c r="Q30" s="53" t="s">
        <v>534</v>
      </c>
      <c r="R30" s="18">
        <v>30</v>
      </c>
      <c r="S30" s="18" t="s">
        <v>502</v>
      </c>
      <c r="T30" s="18"/>
    </row>
    <row r="31" spans="1:20">
      <c r="A31" s="73">
        <v>27</v>
      </c>
      <c r="B31" s="68" t="s">
        <v>67</v>
      </c>
      <c r="C31" s="70" t="s">
        <v>526</v>
      </c>
      <c r="D31" s="66" t="s">
        <v>29</v>
      </c>
      <c r="E31" s="71">
        <v>30528</v>
      </c>
      <c r="F31" s="68"/>
      <c r="G31" s="72">
        <v>45</v>
      </c>
      <c r="H31" s="72">
        <v>40</v>
      </c>
      <c r="I31" s="68">
        <f t="shared" si="0"/>
        <v>85</v>
      </c>
      <c r="J31" s="71">
        <v>7399187456</v>
      </c>
      <c r="K31" s="68" t="s">
        <v>555</v>
      </c>
      <c r="L31" s="68" t="s">
        <v>570</v>
      </c>
      <c r="M31" s="99">
        <v>8761827679</v>
      </c>
      <c r="N31" s="102" t="s">
        <v>588</v>
      </c>
      <c r="O31" s="102">
        <v>8876902681</v>
      </c>
      <c r="P31" s="54">
        <v>43404</v>
      </c>
      <c r="Q31" s="53" t="s">
        <v>530</v>
      </c>
      <c r="R31" s="18">
        <v>34</v>
      </c>
      <c r="S31" s="18" t="s">
        <v>502</v>
      </c>
      <c r="T31" s="18"/>
    </row>
    <row r="32" spans="1:20" ht="31.5">
      <c r="A32" s="73">
        <v>28</v>
      </c>
      <c r="B32" s="68" t="s">
        <v>66</v>
      </c>
      <c r="C32" s="70" t="s">
        <v>535</v>
      </c>
      <c r="D32" s="66" t="s">
        <v>27</v>
      </c>
      <c r="E32" s="57">
        <v>18100107220</v>
      </c>
      <c r="F32" s="68" t="s">
        <v>73</v>
      </c>
      <c r="G32" s="72">
        <v>98</v>
      </c>
      <c r="H32" s="72">
        <v>121</v>
      </c>
      <c r="I32" s="68">
        <f t="shared" si="0"/>
        <v>219</v>
      </c>
      <c r="J32" s="71">
        <v>7664988172</v>
      </c>
      <c r="K32" s="68" t="s">
        <v>562</v>
      </c>
      <c r="L32" s="68" t="s">
        <v>575</v>
      </c>
      <c r="M32" s="100">
        <v>9401451336</v>
      </c>
      <c r="N32" s="102" t="s">
        <v>590</v>
      </c>
      <c r="O32" s="102">
        <v>9706994307</v>
      </c>
      <c r="P32" s="54">
        <v>43374</v>
      </c>
      <c r="Q32" s="53" t="s">
        <v>529</v>
      </c>
      <c r="R32" s="18">
        <v>32</v>
      </c>
      <c r="S32" s="18" t="s">
        <v>502</v>
      </c>
      <c r="T32" s="18"/>
    </row>
    <row r="33" spans="1:20" ht="31.5">
      <c r="A33" s="73">
        <v>29</v>
      </c>
      <c r="B33" s="68" t="s">
        <v>66</v>
      </c>
      <c r="C33" s="70" t="s">
        <v>536</v>
      </c>
      <c r="D33" s="66" t="s">
        <v>27</v>
      </c>
      <c r="E33" s="57">
        <v>18100107323</v>
      </c>
      <c r="F33" s="68" t="s">
        <v>73</v>
      </c>
      <c r="G33" s="72">
        <v>109</v>
      </c>
      <c r="H33" s="72">
        <v>129</v>
      </c>
      <c r="I33" s="68">
        <f t="shared" si="0"/>
        <v>238</v>
      </c>
      <c r="J33" s="71">
        <v>9957710787</v>
      </c>
      <c r="K33" s="68" t="s">
        <v>562</v>
      </c>
      <c r="L33" s="68" t="s">
        <v>575</v>
      </c>
      <c r="M33" s="100">
        <v>9401451336</v>
      </c>
      <c r="N33" s="102" t="s">
        <v>590</v>
      </c>
      <c r="O33" s="102">
        <v>9706994307</v>
      </c>
      <c r="P33" s="65">
        <v>43376</v>
      </c>
      <c r="Q33" s="79" t="s">
        <v>530</v>
      </c>
      <c r="R33" s="18">
        <v>31</v>
      </c>
      <c r="S33" s="18" t="s">
        <v>502</v>
      </c>
      <c r="T33" s="18"/>
    </row>
    <row r="34" spans="1:20" ht="31.5">
      <c r="A34" s="73">
        <v>30</v>
      </c>
      <c r="B34" s="68" t="s">
        <v>66</v>
      </c>
      <c r="C34" s="70" t="s">
        <v>537</v>
      </c>
      <c r="D34" s="66" t="s">
        <v>27</v>
      </c>
      <c r="E34" s="57">
        <v>18100107421</v>
      </c>
      <c r="F34" s="68" t="s">
        <v>527</v>
      </c>
      <c r="G34" s="72">
        <v>89</v>
      </c>
      <c r="H34" s="72">
        <v>107</v>
      </c>
      <c r="I34" s="68">
        <f t="shared" si="0"/>
        <v>196</v>
      </c>
      <c r="J34" s="71">
        <v>9954965765</v>
      </c>
      <c r="K34" s="68" t="s">
        <v>563</v>
      </c>
      <c r="L34" s="66" t="s">
        <v>230</v>
      </c>
      <c r="M34" s="100">
        <v>8402902563</v>
      </c>
      <c r="N34" s="102" t="s">
        <v>589</v>
      </c>
      <c r="O34" s="102">
        <v>9864543155</v>
      </c>
      <c r="P34" s="54">
        <v>43377</v>
      </c>
      <c r="Q34" s="53" t="s">
        <v>531</v>
      </c>
      <c r="R34" s="18">
        <v>31</v>
      </c>
      <c r="S34" s="18" t="s">
        <v>502</v>
      </c>
      <c r="T34" s="18"/>
    </row>
    <row r="35" spans="1:20">
      <c r="A35" s="73">
        <v>31</v>
      </c>
      <c r="B35" s="68" t="s">
        <v>66</v>
      </c>
      <c r="C35" s="70" t="s">
        <v>538</v>
      </c>
      <c r="D35" s="66" t="s">
        <v>27</v>
      </c>
      <c r="E35" s="57">
        <v>18100107929</v>
      </c>
      <c r="F35" s="68" t="s">
        <v>80</v>
      </c>
      <c r="G35" s="72">
        <v>109</v>
      </c>
      <c r="H35" s="72">
        <v>129</v>
      </c>
      <c r="I35" s="68">
        <f t="shared" si="0"/>
        <v>238</v>
      </c>
      <c r="J35" s="71">
        <v>9957710787</v>
      </c>
      <c r="K35" s="68" t="s">
        <v>562</v>
      </c>
      <c r="L35" s="68" t="s">
        <v>575</v>
      </c>
      <c r="M35" s="100">
        <v>9401451336</v>
      </c>
      <c r="N35" s="102" t="s">
        <v>590</v>
      </c>
      <c r="O35" s="102">
        <v>9706994307</v>
      </c>
      <c r="P35" s="54">
        <v>43378</v>
      </c>
      <c r="Q35" s="53" t="s">
        <v>532</v>
      </c>
      <c r="R35" s="18">
        <v>25</v>
      </c>
      <c r="S35" s="18" t="s">
        <v>502</v>
      </c>
      <c r="T35" s="18"/>
    </row>
    <row r="36" spans="1:20">
      <c r="A36" s="73">
        <v>32</v>
      </c>
      <c r="B36" s="68" t="s">
        <v>66</v>
      </c>
      <c r="C36" s="70" t="s">
        <v>539</v>
      </c>
      <c r="D36" s="66" t="s">
        <v>27</v>
      </c>
      <c r="E36" s="57">
        <v>18100107620</v>
      </c>
      <c r="F36" s="68" t="s">
        <v>73</v>
      </c>
      <c r="G36" s="72">
        <v>76</v>
      </c>
      <c r="H36" s="72">
        <v>98</v>
      </c>
      <c r="I36" s="68">
        <f t="shared" si="0"/>
        <v>174</v>
      </c>
      <c r="J36" s="71">
        <v>9085489246</v>
      </c>
      <c r="K36" s="68" t="s">
        <v>562</v>
      </c>
      <c r="L36" s="68" t="s">
        <v>575</v>
      </c>
      <c r="M36" s="100">
        <v>9401451336</v>
      </c>
      <c r="N36" s="102" t="s">
        <v>590</v>
      </c>
      <c r="O36" s="102">
        <v>9706994307</v>
      </c>
      <c r="P36" s="54">
        <v>43379</v>
      </c>
      <c r="Q36" s="53" t="s">
        <v>533</v>
      </c>
      <c r="R36" s="18">
        <v>29</v>
      </c>
      <c r="S36" s="18" t="s">
        <v>502</v>
      </c>
      <c r="T36" s="18"/>
    </row>
    <row r="37" spans="1:20" ht="31.5">
      <c r="A37" s="73">
        <v>33</v>
      </c>
      <c r="B37" s="68" t="s">
        <v>66</v>
      </c>
      <c r="C37" s="70" t="s">
        <v>540</v>
      </c>
      <c r="D37" s="66" t="s">
        <v>27</v>
      </c>
      <c r="E37" s="57">
        <v>18100107624</v>
      </c>
      <c r="F37" s="68" t="s">
        <v>73</v>
      </c>
      <c r="G37" s="72">
        <v>73</v>
      </c>
      <c r="H37" s="72">
        <v>225</v>
      </c>
      <c r="I37" s="68">
        <f t="shared" si="0"/>
        <v>298</v>
      </c>
      <c r="J37" s="71">
        <v>9957472939</v>
      </c>
      <c r="K37" s="68" t="s">
        <v>564</v>
      </c>
      <c r="L37" s="66" t="s">
        <v>576</v>
      </c>
      <c r="M37" s="101">
        <v>9435817547</v>
      </c>
      <c r="N37" s="102" t="s">
        <v>586</v>
      </c>
      <c r="O37" s="102">
        <v>8474822156</v>
      </c>
      <c r="P37" s="54">
        <v>43381</v>
      </c>
      <c r="Q37" s="53" t="s">
        <v>529</v>
      </c>
      <c r="R37" s="18">
        <v>31</v>
      </c>
      <c r="S37" s="18" t="s">
        <v>502</v>
      </c>
      <c r="T37" s="18"/>
    </row>
    <row r="38" spans="1:20" ht="31.5">
      <c r="A38" s="73">
        <v>34</v>
      </c>
      <c r="B38" s="68" t="s">
        <v>66</v>
      </c>
      <c r="C38" s="70" t="s">
        <v>540</v>
      </c>
      <c r="D38" s="66" t="s">
        <v>27</v>
      </c>
      <c r="E38" s="57">
        <v>18100107629</v>
      </c>
      <c r="F38" s="68" t="s">
        <v>73</v>
      </c>
      <c r="G38" s="72">
        <v>73</v>
      </c>
      <c r="H38" s="72">
        <v>225</v>
      </c>
      <c r="I38" s="68">
        <f t="shared" si="0"/>
        <v>298</v>
      </c>
      <c r="J38" s="71">
        <v>9957472939</v>
      </c>
      <c r="K38" s="68" t="s">
        <v>564</v>
      </c>
      <c r="L38" s="66" t="s">
        <v>576</v>
      </c>
      <c r="M38" s="101">
        <v>9435817547</v>
      </c>
      <c r="N38" s="102" t="s">
        <v>586</v>
      </c>
      <c r="O38" s="102">
        <v>8474822156</v>
      </c>
      <c r="P38" s="54">
        <v>43382</v>
      </c>
      <c r="Q38" s="53" t="s">
        <v>534</v>
      </c>
      <c r="R38" s="18">
        <v>31</v>
      </c>
      <c r="S38" s="18" t="s">
        <v>502</v>
      </c>
      <c r="T38" s="18"/>
    </row>
    <row r="39" spans="1:20" ht="31.5">
      <c r="A39" s="73">
        <v>35</v>
      </c>
      <c r="B39" s="68" t="s">
        <v>66</v>
      </c>
      <c r="C39" s="57" t="s">
        <v>541</v>
      </c>
      <c r="D39" s="66" t="s">
        <v>27</v>
      </c>
      <c r="E39" s="57" t="s">
        <v>88</v>
      </c>
      <c r="F39" s="57" t="s">
        <v>73</v>
      </c>
      <c r="G39" s="68">
        <v>99</v>
      </c>
      <c r="H39" s="68">
        <v>92</v>
      </c>
      <c r="I39" s="68">
        <f t="shared" si="0"/>
        <v>191</v>
      </c>
      <c r="J39" s="58">
        <v>9957156500</v>
      </c>
      <c r="K39" s="68" t="s">
        <v>564</v>
      </c>
      <c r="L39" s="66" t="s">
        <v>576</v>
      </c>
      <c r="M39" s="101">
        <v>9435817547</v>
      </c>
      <c r="N39" s="102" t="s">
        <v>586</v>
      </c>
      <c r="O39" s="102">
        <v>8474822156</v>
      </c>
      <c r="P39" s="54">
        <v>43383</v>
      </c>
      <c r="Q39" s="53" t="s">
        <v>530</v>
      </c>
      <c r="R39" s="18">
        <v>25</v>
      </c>
      <c r="S39" s="18" t="s">
        <v>502</v>
      </c>
      <c r="T39" s="18"/>
    </row>
    <row r="40" spans="1:20" ht="31.5">
      <c r="A40" s="73">
        <v>36</v>
      </c>
      <c r="B40" s="68" t="s">
        <v>66</v>
      </c>
      <c r="C40" s="57" t="s">
        <v>542</v>
      </c>
      <c r="D40" s="66" t="s">
        <v>29</v>
      </c>
      <c r="E40" s="57" t="s">
        <v>89</v>
      </c>
      <c r="F40" s="57"/>
      <c r="G40" s="68">
        <v>35</v>
      </c>
      <c r="H40" s="68">
        <v>56</v>
      </c>
      <c r="I40" s="68">
        <f t="shared" si="0"/>
        <v>91</v>
      </c>
      <c r="J40" s="57">
        <v>9476531430</v>
      </c>
      <c r="K40" s="68" t="s">
        <v>565</v>
      </c>
      <c r="L40" s="68" t="s">
        <v>578</v>
      </c>
      <c r="M40" s="68">
        <v>8723009461</v>
      </c>
      <c r="N40" s="102" t="s">
        <v>595</v>
      </c>
      <c r="O40" s="102">
        <v>9678690918</v>
      </c>
      <c r="P40" s="65">
        <v>43384</v>
      </c>
      <c r="Q40" s="79" t="s">
        <v>531</v>
      </c>
      <c r="R40" s="18">
        <v>29</v>
      </c>
      <c r="S40" s="18" t="s">
        <v>502</v>
      </c>
      <c r="T40" s="18"/>
    </row>
    <row r="41" spans="1:20">
      <c r="A41" s="73">
        <v>37</v>
      </c>
      <c r="B41" s="68" t="s">
        <v>66</v>
      </c>
      <c r="C41" s="57" t="s">
        <v>568</v>
      </c>
      <c r="D41" s="66" t="s">
        <v>29</v>
      </c>
      <c r="E41" s="57">
        <v>30897</v>
      </c>
      <c r="F41" s="57"/>
      <c r="G41" s="68">
        <v>45</v>
      </c>
      <c r="H41" s="68">
        <v>66</v>
      </c>
      <c r="I41" s="68">
        <f t="shared" si="0"/>
        <v>111</v>
      </c>
      <c r="J41" s="57"/>
      <c r="K41" s="68" t="s">
        <v>565</v>
      </c>
      <c r="L41" s="68" t="s">
        <v>578</v>
      </c>
      <c r="M41" s="68">
        <v>8723009461</v>
      </c>
      <c r="N41" s="102" t="s">
        <v>595</v>
      </c>
      <c r="O41" s="102">
        <v>9678690918</v>
      </c>
      <c r="P41" s="65">
        <v>43384</v>
      </c>
      <c r="Q41" s="79" t="s">
        <v>531</v>
      </c>
      <c r="R41" s="18">
        <v>31</v>
      </c>
      <c r="S41" s="18" t="s">
        <v>502</v>
      </c>
      <c r="T41" s="18"/>
    </row>
    <row r="42" spans="1:20" ht="31.5">
      <c r="A42" s="73">
        <v>38</v>
      </c>
      <c r="B42" s="68" t="s">
        <v>66</v>
      </c>
      <c r="C42" s="57" t="s">
        <v>543</v>
      </c>
      <c r="D42" s="66" t="s">
        <v>27</v>
      </c>
      <c r="E42" s="57" t="s">
        <v>90</v>
      </c>
      <c r="F42" s="57" t="s">
        <v>80</v>
      </c>
      <c r="G42" s="68">
        <v>176</v>
      </c>
      <c r="H42" s="68">
        <v>162</v>
      </c>
      <c r="I42" s="68">
        <f t="shared" si="0"/>
        <v>338</v>
      </c>
      <c r="J42" s="57">
        <v>9678831224</v>
      </c>
      <c r="K42" s="68" t="s">
        <v>566</v>
      </c>
      <c r="L42" s="68" t="s">
        <v>577</v>
      </c>
      <c r="M42" s="68">
        <v>9954374597</v>
      </c>
      <c r="N42" s="102" t="s">
        <v>587</v>
      </c>
      <c r="O42" s="102">
        <v>8402018810</v>
      </c>
      <c r="P42" s="54">
        <v>43385</v>
      </c>
      <c r="Q42" s="53" t="s">
        <v>532</v>
      </c>
      <c r="R42" s="18">
        <v>35</v>
      </c>
      <c r="S42" s="18" t="s">
        <v>502</v>
      </c>
      <c r="T42" s="18"/>
    </row>
    <row r="43" spans="1:20" ht="31.5">
      <c r="A43" s="73">
        <v>39</v>
      </c>
      <c r="B43" s="68" t="s">
        <v>66</v>
      </c>
      <c r="C43" s="57" t="s">
        <v>543</v>
      </c>
      <c r="D43" s="66" t="s">
        <v>27</v>
      </c>
      <c r="E43" s="57" t="s">
        <v>91</v>
      </c>
      <c r="F43" s="57" t="s">
        <v>80</v>
      </c>
      <c r="G43" s="68">
        <v>176</v>
      </c>
      <c r="H43" s="68">
        <v>162</v>
      </c>
      <c r="I43" s="68">
        <f t="shared" si="0"/>
        <v>338</v>
      </c>
      <c r="J43" s="57">
        <v>9678831224</v>
      </c>
      <c r="K43" s="68" t="s">
        <v>566</v>
      </c>
      <c r="L43" s="68" t="s">
        <v>577</v>
      </c>
      <c r="M43" s="68">
        <v>9954374597</v>
      </c>
      <c r="N43" s="102" t="s">
        <v>587</v>
      </c>
      <c r="O43" s="102">
        <v>8402018810</v>
      </c>
      <c r="P43" s="54">
        <v>43386</v>
      </c>
      <c r="Q43" s="53" t="s">
        <v>533</v>
      </c>
      <c r="R43" s="18">
        <v>34</v>
      </c>
      <c r="S43" s="18" t="s">
        <v>502</v>
      </c>
      <c r="T43" s="18"/>
    </row>
    <row r="44" spans="1:20" ht="31.5">
      <c r="A44" s="73">
        <v>40</v>
      </c>
      <c r="B44" s="68" t="s">
        <v>66</v>
      </c>
      <c r="C44" s="57" t="s">
        <v>544</v>
      </c>
      <c r="D44" s="66" t="s">
        <v>27</v>
      </c>
      <c r="E44" s="57" t="s">
        <v>92</v>
      </c>
      <c r="F44" s="57" t="s">
        <v>527</v>
      </c>
      <c r="G44" s="68">
        <v>223</v>
      </c>
      <c r="H44" s="68">
        <v>241</v>
      </c>
      <c r="I44" s="68">
        <f t="shared" si="0"/>
        <v>464</v>
      </c>
      <c r="J44" s="57">
        <v>9401875001</v>
      </c>
      <c r="K44" s="68" t="s">
        <v>562</v>
      </c>
      <c r="L44" s="68" t="s">
        <v>575</v>
      </c>
      <c r="M44" s="100">
        <v>9401451336</v>
      </c>
      <c r="N44" s="102" t="s">
        <v>590</v>
      </c>
      <c r="O44" s="102">
        <v>9706994307</v>
      </c>
      <c r="P44" s="54">
        <v>43388</v>
      </c>
      <c r="Q44" s="53" t="s">
        <v>529</v>
      </c>
      <c r="R44" s="18">
        <v>32</v>
      </c>
      <c r="S44" s="18" t="s">
        <v>502</v>
      </c>
      <c r="T44" s="18"/>
    </row>
    <row r="45" spans="1:20" ht="31.5">
      <c r="A45" s="73">
        <v>41</v>
      </c>
      <c r="B45" s="68" t="s">
        <v>66</v>
      </c>
      <c r="C45" s="57" t="s">
        <v>544</v>
      </c>
      <c r="D45" s="66" t="s">
        <v>27</v>
      </c>
      <c r="E45" s="57" t="s">
        <v>93</v>
      </c>
      <c r="F45" s="57" t="s">
        <v>527</v>
      </c>
      <c r="G45" s="68">
        <v>223</v>
      </c>
      <c r="H45" s="68">
        <v>241</v>
      </c>
      <c r="I45" s="68">
        <f t="shared" si="0"/>
        <v>464</v>
      </c>
      <c r="J45" s="57">
        <v>9401875001</v>
      </c>
      <c r="K45" s="68" t="s">
        <v>562</v>
      </c>
      <c r="L45" s="68" t="s">
        <v>575</v>
      </c>
      <c r="M45" s="100">
        <v>9401451336</v>
      </c>
      <c r="N45" s="102" t="s">
        <v>590</v>
      </c>
      <c r="O45" s="102">
        <v>9706994307</v>
      </c>
      <c r="P45" s="54">
        <v>43393</v>
      </c>
      <c r="Q45" s="53" t="s">
        <v>533</v>
      </c>
      <c r="R45" s="18">
        <v>37</v>
      </c>
      <c r="S45" s="18" t="s">
        <v>502</v>
      </c>
      <c r="T45" s="18"/>
    </row>
    <row r="46" spans="1:20" ht="31.5">
      <c r="A46" s="73">
        <v>42</v>
      </c>
      <c r="B46" s="68" t="s">
        <v>66</v>
      </c>
      <c r="C46" s="57" t="s">
        <v>545</v>
      </c>
      <c r="D46" s="66" t="s">
        <v>29</v>
      </c>
      <c r="E46" s="71">
        <v>30420</v>
      </c>
      <c r="F46" s="57"/>
      <c r="G46" s="68">
        <v>37</v>
      </c>
      <c r="H46" s="68">
        <v>30</v>
      </c>
      <c r="I46" s="68">
        <f t="shared" si="0"/>
        <v>67</v>
      </c>
      <c r="J46" s="57">
        <v>9132180354</v>
      </c>
      <c r="K46" s="68" t="s">
        <v>562</v>
      </c>
      <c r="L46" s="68" t="s">
        <v>575</v>
      </c>
      <c r="M46" s="100">
        <v>9401451336</v>
      </c>
      <c r="N46" s="102" t="s">
        <v>590</v>
      </c>
      <c r="O46" s="102">
        <v>9706994307</v>
      </c>
      <c r="P46" s="54">
        <v>43395</v>
      </c>
      <c r="Q46" s="53" t="s">
        <v>529</v>
      </c>
      <c r="R46" s="18">
        <v>31</v>
      </c>
      <c r="S46" s="18" t="s">
        <v>502</v>
      </c>
      <c r="T46" s="18"/>
    </row>
    <row r="47" spans="1:20" ht="31.5">
      <c r="A47" s="73">
        <v>43</v>
      </c>
      <c r="B47" s="68" t="s">
        <v>66</v>
      </c>
      <c r="C47" s="57" t="s">
        <v>546</v>
      </c>
      <c r="D47" s="66" t="s">
        <v>29</v>
      </c>
      <c r="E47" s="71">
        <v>30422</v>
      </c>
      <c r="F47" s="57"/>
      <c r="G47" s="68">
        <v>40</v>
      </c>
      <c r="H47" s="68">
        <v>34</v>
      </c>
      <c r="I47" s="68">
        <f t="shared" si="0"/>
        <v>74</v>
      </c>
      <c r="J47" s="57">
        <v>9707768435</v>
      </c>
      <c r="K47" s="68" t="s">
        <v>562</v>
      </c>
      <c r="L47" s="68" t="s">
        <v>575</v>
      </c>
      <c r="M47" s="100">
        <v>9401451336</v>
      </c>
      <c r="N47" s="102" t="s">
        <v>590</v>
      </c>
      <c r="O47" s="102">
        <v>9706994307</v>
      </c>
      <c r="P47" s="54">
        <v>43395</v>
      </c>
      <c r="Q47" s="53" t="s">
        <v>529</v>
      </c>
      <c r="R47" s="18">
        <v>30</v>
      </c>
      <c r="S47" s="18" t="s">
        <v>502</v>
      </c>
      <c r="T47" s="18"/>
    </row>
    <row r="48" spans="1:20">
      <c r="A48" s="73">
        <v>44</v>
      </c>
      <c r="B48" s="68" t="s">
        <v>66</v>
      </c>
      <c r="C48" s="57" t="s">
        <v>547</v>
      </c>
      <c r="D48" s="66" t="s">
        <v>27</v>
      </c>
      <c r="E48" s="57" t="s">
        <v>94</v>
      </c>
      <c r="F48" s="57" t="s">
        <v>73</v>
      </c>
      <c r="G48" s="68">
        <v>86</v>
      </c>
      <c r="H48" s="68">
        <v>99</v>
      </c>
      <c r="I48" s="68">
        <f t="shared" si="0"/>
        <v>185</v>
      </c>
      <c r="J48" s="57">
        <v>9854790470</v>
      </c>
      <c r="K48" s="68" t="s">
        <v>562</v>
      </c>
      <c r="L48" s="68" t="s">
        <v>575</v>
      </c>
      <c r="M48" s="100">
        <v>9401451336</v>
      </c>
      <c r="N48" s="102" t="s">
        <v>590</v>
      </c>
      <c r="O48" s="102">
        <v>9706994307</v>
      </c>
      <c r="P48" s="54">
        <v>43396</v>
      </c>
      <c r="Q48" s="53" t="s">
        <v>534</v>
      </c>
      <c r="R48" s="18">
        <v>34</v>
      </c>
      <c r="S48" s="18" t="s">
        <v>502</v>
      </c>
      <c r="T48" s="18"/>
    </row>
    <row r="49" spans="1:20" ht="47.25">
      <c r="A49" s="73">
        <v>45</v>
      </c>
      <c r="B49" s="68" t="s">
        <v>66</v>
      </c>
      <c r="C49" s="57" t="s">
        <v>548</v>
      </c>
      <c r="D49" s="66" t="s">
        <v>27</v>
      </c>
      <c r="E49" s="57" t="s">
        <v>95</v>
      </c>
      <c r="F49" s="57" t="s">
        <v>527</v>
      </c>
      <c r="G49" s="68">
        <v>307</v>
      </c>
      <c r="H49" s="68">
        <v>382</v>
      </c>
      <c r="I49" s="68">
        <f t="shared" si="0"/>
        <v>689</v>
      </c>
      <c r="J49" s="57">
        <v>9678533886</v>
      </c>
      <c r="K49" s="68" t="s">
        <v>560</v>
      </c>
      <c r="L49" s="68" t="s">
        <v>579</v>
      </c>
      <c r="M49" s="100">
        <v>9707680995</v>
      </c>
      <c r="N49" s="102" t="s">
        <v>594</v>
      </c>
      <c r="O49" s="102">
        <v>8473811176</v>
      </c>
      <c r="P49" s="69" t="s">
        <v>569</v>
      </c>
      <c r="Q49" s="66" t="s">
        <v>530</v>
      </c>
      <c r="R49" s="18">
        <v>32</v>
      </c>
      <c r="S49" s="18" t="s">
        <v>502</v>
      </c>
      <c r="T49" s="18"/>
    </row>
    <row r="50" spans="1:20" ht="47.25">
      <c r="A50" s="73">
        <v>46</v>
      </c>
      <c r="B50" s="68" t="s">
        <v>66</v>
      </c>
      <c r="C50" s="57" t="s">
        <v>549</v>
      </c>
      <c r="D50" s="66" t="s">
        <v>27</v>
      </c>
      <c r="E50" s="57" t="s">
        <v>96</v>
      </c>
      <c r="F50" s="57" t="s">
        <v>80</v>
      </c>
      <c r="G50" s="68">
        <v>270</v>
      </c>
      <c r="H50" s="68">
        <v>157</v>
      </c>
      <c r="I50" s="68">
        <f t="shared" si="0"/>
        <v>427</v>
      </c>
      <c r="J50" s="57">
        <v>9678533886</v>
      </c>
      <c r="K50" s="68" t="s">
        <v>560</v>
      </c>
      <c r="L50" s="68" t="s">
        <v>579</v>
      </c>
      <c r="M50" s="100">
        <v>9707680995</v>
      </c>
      <c r="N50" s="102" t="s">
        <v>594</v>
      </c>
      <c r="O50" s="102">
        <v>8473811176</v>
      </c>
      <c r="P50" s="54">
        <v>43400</v>
      </c>
      <c r="Q50" s="53" t="s">
        <v>533</v>
      </c>
      <c r="R50" s="18">
        <v>31</v>
      </c>
      <c r="S50" s="18" t="s">
        <v>502</v>
      </c>
      <c r="T50" s="18"/>
    </row>
    <row r="51" spans="1:20" ht="31.5">
      <c r="A51" s="73">
        <v>47</v>
      </c>
      <c r="B51" s="68" t="s">
        <v>66</v>
      </c>
      <c r="C51" s="57" t="s">
        <v>550</v>
      </c>
      <c r="D51" s="66" t="s">
        <v>27</v>
      </c>
      <c r="E51" s="57" t="s">
        <v>97</v>
      </c>
      <c r="F51" s="57" t="s">
        <v>80</v>
      </c>
      <c r="G51" s="68">
        <v>40</v>
      </c>
      <c r="H51" s="68">
        <v>85</v>
      </c>
      <c r="I51" s="68">
        <f t="shared" si="0"/>
        <v>125</v>
      </c>
      <c r="J51" s="57">
        <v>9101762675</v>
      </c>
      <c r="K51" s="68" t="s">
        <v>563</v>
      </c>
      <c r="L51" s="66" t="s">
        <v>230</v>
      </c>
      <c r="M51" s="100">
        <v>8402902563</v>
      </c>
      <c r="N51" s="102" t="s">
        <v>589</v>
      </c>
      <c r="O51" s="102">
        <v>9864543155</v>
      </c>
      <c r="P51" s="54">
        <v>43402</v>
      </c>
      <c r="Q51" s="53" t="s">
        <v>529</v>
      </c>
      <c r="R51" s="18">
        <v>31</v>
      </c>
      <c r="S51" s="18" t="s">
        <v>502</v>
      </c>
      <c r="T51" s="18"/>
    </row>
    <row r="52" spans="1:20" ht="31.5">
      <c r="A52" s="73">
        <v>48</v>
      </c>
      <c r="B52" s="68" t="s">
        <v>66</v>
      </c>
      <c r="C52" s="57" t="s">
        <v>551</v>
      </c>
      <c r="D52" s="66" t="s">
        <v>27</v>
      </c>
      <c r="E52" s="57" t="s">
        <v>98</v>
      </c>
      <c r="F52" s="57" t="s">
        <v>73</v>
      </c>
      <c r="G52" s="68">
        <v>17</v>
      </c>
      <c r="H52" s="68">
        <v>13</v>
      </c>
      <c r="I52" s="68">
        <f t="shared" si="0"/>
        <v>30</v>
      </c>
      <c r="J52" s="57">
        <v>9954360840</v>
      </c>
      <c r="K52" s="68" t="s">
        <v>567</v>
      </c>
      <c r="L52" s="68" t="s">
        <v>580</v>
      </c>
      <c r="M52" s="100">
        <v>9854168636</v>
      </c>
      <c r="N52" s="102" t="s">
        <v>596</v>
      </c>
      <c r="O52" s="102">
        <v>8011445324</v>
      </c>
      <c r="P52" s="54">
        <v>43403</v>
      </c>
      <c r="Q52" s="53" t="s">
        <v>534</v>
      </c>
      <c r="R52" s="18">
        <v>25</v>
      </c>
      <c r="S52" s="18" t="s">
        <v>502</v>
      </c>
      <c r="T52" s="18"/>
    </row>
    <row r="53" spans="1:20" ht="31.5">
      <c r="A53" s="73">
        <v>49</v>
      </c>
      <c r="B53" s="68" t="s">
        <v>66</v>
      </c>
      <c r="C53" s="57" t="s">
        <v>552</v>
      </c>
      <c r="D53" s="66" t="s">
        <v>29</v>
      </c>
      <c r="E53" s="71">
        <v>30417</v>
      </c>
      <c r="F53" s="57"/>
      <c r="G53" s="68">
        <v>45</v>
      </c>
      <c r="H53" s="68">
        <v>41</v>
      </c>
      <c r="I53" s="68">
        <f t="shared" si="0"/>
        <v>86</v>
      </c>
      <c r="J53" s="57">
        <v>8486315990</v>
      </c>
      <c r="K53" s="68" t="s">
        <v>567</v>
      </c>
      <c r="L53" s="98" t="s">
        <v>580</v>
      </c>
      <c r="M53" s="100">
        <v>9854168636</v>
      </c>
      <c r="N53" s="102" t="s">
        <v>596</v>
      </c>
      <c r="O53" s="102">
        <v>8011445324</v>
      </c>
      <c r="P53" s="54">
        <v>43403</v>
      </c>
      <c r="Q53" s="53" t="s">
        <v>534</v>
      </c>
      <c r="R53" s="18">
        <v>31</v>
      </c>
      <c r="S53" s="18" t="s">
        <v>502</v>
      </c>
      <c r="T53" s="18"/>
    </row>
    <row r="54" spans="1:20">
      <c r="A54" s="73">
        <v>50</v>
      </c>
      <c r="B54" s="68" t="s">
        <v>66</v>
      </c>
      <c r="C54" s="71" t="s">
        <v>553</v>
      </c>
      <c r="D54" s="66" t="s">
        <v>29</v>
      </c>
      <c r="E54" s="71">
        <v>30429</v>
      </c>
      <c r="F54" s="68"/>
      <c r="G54" s="71">
        <v>30</v>
      </c>
      <c r="H54" s="71">
        <v>25</v>
      </c>
      <c r="I54" s="71">
        <f t="shared" si="0"/>
        <v>55</v>
      </c>
      <c r="J54" s="71">
        <v>9435243524</v>
      </c>
      <c r="K54" s="68" t="s">
        <v>99</v>
      </c>
      <c r="L54" s="66" t="s">
        <v>100</v>
      </c>
      <c r="M54" s="66">
        <v>9401451333</v>
      </c>
      <c r="N54" s="66" t="s">
        <v>101</v>
      </c>
      <c r="O54" s="66">
        <v>9678484495</v>
      </c>
      <c r="P54" s="54">
        <v>43404</v>
      </c>
      <c r="Q54" s="53" t="s">
        <v>530</v>
      </c>
      <c r="R54" s="18">
        <v>25</v>
      </c>
      <c r="S54" s="18" t="s">
        <v>502</v>
      </c>
      <c r="T54" s="18"/>
    </row>
    <row r="55" spans="1:20">
      <c r="A55" s="73">
        <v>51</v>
      </c>
      <c r="B55" s="68" t="s">
        <v>66</v>
      </c>
      <c r="C55" s="71" t="s">
        <v>554</v>
      </c>
      <c r="D55" s="66" t="s">
        <v>29</v>
      </c>
      <c r="E55" s="71">
        <v>30430</v>
      </c>
      <c r="F55" s="68"/>
      <c r="G55" s="71">
        <v>35</v>
      </c>
      <c r="H55" s="71">
        <v>45</v>
      </c>
      <c r="I55" s="71">
        <f t="shared" si="0"/>
        <v>80</v>
      </c>
      <c r="J55" s="71">
        <v>8486434411</v>
      </c>
      <c r="K55" s="68" t="s">
        <v>99</v>
      </c>
      <c r="L55" s="66" t="s">
        <v>100</v>
      </c>
      <c r="M55" s="66">
        <v>9401451333</v>
      </c>
      <c r="N55" s="66" t="s">
        <v>101</v>
      </c>
      <c r="O55" s="66">
        <v>9678484495</v>
      </c>
      <c r="P55" s="54">
        <v>43404</v>
      </c>
      <c r="Q55" s="53" t="s">
        <v>530</v>
      </c>
      <c r="R55" s="18">
        <v>25</v>
      </c>
      <c r="S55" s="18" t="s">
        <v>502</v>
      </c>
      <c r="T55" s="18"/>
    </row>
    <row r="56" spans="1:20">
      <c r="A56" s="73">
        <v>52</v>
      </c>
      <c r="B56" s="68"/>
      <c r="C56" s="71"/>
      <c r="D56" s="66"/>
      <c r="E56" s="71"/>
      <c r="F56" s="68"/>
      <c r="G56" s="71"/>
      <c r="H56" s="71"/>
      <c r="I56" s="71"/>
      <c r="J56" s="71"/>
      <c r="K56" s="68"/>
      <c r="L56" s="66"/>
      <c r="M56" s="66"/>
      <c r="N56" s="66"/>
      <c r="O56" s="66"/>
      <c r="P56" s="69"/>
      <c r="Q56" s="68"/>
      <c r="R56" s="18"/>
      <c r="S56" s="18"/>
      <c r="T56" s="18"/>
    </row>
    <row r="57" spans="1:20">
      <c r="A57" s="73">
        <v>53</v>
      </c>
      <c r="B57" s="68"/>
      <c r="C57" s="71"/>
      <c r="D57" s="66"/>
      <c r="E57" s="71"/>
      <c r="F57" s="68"/>
      <c r="G57" s="71"/>
      <c r="H57" s="71"/>
      <c r="I57" s="71"/>
      <c r="J57" s="71"/>
      <c r="K57" s="68"/>
      <c r="L57" s="66"/>
      <c r="M57" s="66"/>
      <c r="N57" s="66"/>
      <c r="O57" s="66"/>
      <c r="P57" s="69"/>
      <c r="Q57" s="68"/>
      <c r="R57" s="18"/>
      <c r="S57" s="18"/>
      <c r="T57" s="18"/>
    </row>
    <row r="58" spans="1:20">
      <c r="A58" s="73">
        <v>54</v>
      </c>
      <c r="B58" s="68"/>
      <c r="C58" s="71"/>
      <c r="D58" s="66"/>
      <c r="E58" s="71"/>
      <c r="F58" s="68"/>
      <c r="G58" s="71"/>
      <c r="H58" s="71"/>
      <c r="I58" s="71"/>
      <c r="J58" s="71"/>
      <c r="K58" s="68"/>
      <c r="L58" s="66"/>
      <c r="M58" s="66"/>
      <c r="N58" s="66"/>
      <c r="O58" s="66"/>
      <c r="P58" s="69"/>
      <c r="Q58" s="68"/>
      <c r="R58" s="18"/>
      <c r="S58" s="18"/>
      <c r="T58" s="18"/>
    </row>
    <row r="59" spans="1:20">
      <c r="A59" s="73">
        <v>55</v>
      </c>
      <c r="B59" s="68"/>
      <c r="C59" s="71"/>
      <c r="D59" s="66"/>
      <c r="E59" s="71"/>
      <c r="F59" s="68"/>
      <c r="G59" s="71"/>
      <c r="H59" s="71"/>
      <c r="I59" s="71"/>
      <c r="J59" s="71"/>
      <c r="K59" s="68"/>
      <c r="L59" s="66"/>
      <c r="M59" s="66"/>
      <c r="N59" s="66"/>
      <c r="O59" s="66"/>
      <c r="P59" s="69"/>
      <c r="Q59" s="68"/>
      <c r="R59" s="18"/>
      <c r="S59" s="18"/>
      <c r="T59" s="18"/>
    </row>
    <row r="60" spans="1:20">
      <c r="A60" s="73">
        <v>56</v>
      </c>
      <c r="B60" s="68"/>
      <c r="C60" s="71"/>
      <c r="D60" s="66"/>
      <c r="E60" s="97"/>
      <c r="F60" s="68"/>
      <c r="G60" s="71"/>
      <c r="H60" s="71"/>
      <c r="I60" s="71"/>
      <c r="J60" s="71"/>
      <c r="K60" s="68"/>
      <c r="L60" s="66"/>
      <c r="M60" s="66"/>
      <c r="N60" s="66"/>
      <c r="O60" s="66"/>
      <c r="P60" s="69"/>
      <c r="Q60" s="68"/>
      <c r="R60" s="18"/>
      <c r="S60" s="18"/>
      <c r="T60" s="18"/>
    </row>
    <row r="61" spans="1:20">
      <c r="A61" s="73">
        <v>57</v>
      </c>
      <c r="B61" s="68"/>
      <c r="C61" s="71"/>
      <c r="D61" s="66"/>
      <c r="E61" s="71"/>
      <c r="F61" s="68"/>
      <c r="G61" s="71"/>
      <c r="H61" s="71"/>
      <c r="I61" s="71"/>
      <c r="J61" s="71"/>
      <c r="K61" s="68"/>
      <c r="L61" s="66"/>
      <c r="M61" s="66"/>
      <c r="N61" s="66"/>
      <c r="O61" s="66"/>
      <c r="P61" s="69"/>
      <c r="Q61" s="68"/>
      <c r="R61" s="18"/>
      <c r="S61" s="18"/>
      <c r="T61" s="18"/>
    </row>
    <row r="62" spans="1:20">
      <c r="A62" s="73">
        <v>58</v>
      </c>
      <c r="B62" s="68"/>
      <c r="C62" s="71"/>
      <c r="D62" s="66"/>
      <c r="E62" s="97"/>
      <c r="F62" s="68"/>
      <c r="G62" s="71"/>
      <c r="H62" s="71"/>
      <c r="I62" s="71"/>
      <c r="J62" s="71"/>
      <c r="K62" s="68"/>
      <c r="L62" s="66"/>
      <c r="M62" s="66"/>
      <c r="N62" s="66"/>
      <c r="O62" s="66"/>
      <c r="P62" s="69"/>
      <c r="Q62" s="68"/>
      <c r="R62" s="18"/>
      <c r="S62" s="18"/>
      <c r="T62" s="18"/>
    </row>
    <row r="63" spans="1:20">
      <c r="A63" s="73">
        <v>59</v>
      </c>
      <c r="B63" s="68"/>
      <c r="C63" s="71"/>
      <c r="D63" s="66"/>
      <c r="E63" s="71"/>
      <c r="F63" s="68"/>
      <c r="G63" s="71"/>
      <c r="H63" s="71"/>
      <c r="I63" s="71"/>
      <c r="J63" s="71"/>
      <c r="K63" s="68"/>
      <c r="L63" s="66"/>
      <c r="M63" s="66"/>
      <c r="N63" s="66"/>
      <c r="O63" s="66"/>
      <c r="P63" s="69"/>
      <c r="Q63" s="68"/>
      <c r="R63" s="18"/>
      <c r="S63" s="18"/>
      <c r="T63" s="18"/>
    </row>
    <row r="64" spans="1:20">
      <c r="A64" s="73">
        <v>60</v>
      </c>
      <c r="B64" s="68"/>
      <c r="C64" s="71"/>
      <c r="D64" s="66"/>
      <c r="E64" s="71"/>
      <c r="F64" s="68"/>
      <c r="G64" s="71"/>
      <c r="H64" s="71"/>
      <c r="I64" s="71"/>
      <c r="J64" s="71"/>
      <c r="K64" s="68"/>
      <c r="L64" s="66"/>
      <c r="M64" s="66"/>
      <c r="N64" s="66"/>
      <c r="O64" s="66"/>
      <c r="P64" s="69"/>
      <c r="Q64" s="68"/>
      <c r="R64" s="18"/>
      <c r="S64" s="18"/>
      <c r="T64" s="18"/>
    </row>
    <row r="65" spans="1:20">
      <c r="A65" s="73">
        <v>61</v>
      </c>
      <c r="B65" s="68"/>
      <c r="C65" s="71"/>
      <c r="D65" s="66"/>
      <c r="E65" s="71"/>
      <c r="F65" s="68"/>
      <c r="G65" s="71"/>
      <c r="H65" s="71"/>
      <c r="I65" s="71"/>
      <c r="J65" s="71"/>
      <c r="K65" s="68"/>
      <c r="L65" s="66"/>
      <c r="M65" s="66"/>
      <c r="N65" s="66"/>
      <c r="O65" s="66"/>
      <c r="P65" s="69"/>
      <c r="Q65" s="68"/>
      <c r="R65" s="18"/>
      <c r="S65" s="18"/>
      <c r="T65" s="18"/>
    </row>
    <row r="66" spans="1:20">
      <c r="A66" s="73">
        <v>62</v>
      </c>
      <c r="B66" s="68"/>
      <c r="C66" s="71"/>
      <c r="D66" s="66"/>
      <c r="E66" s="71"/>
      <c r="F66" s="68"/>
      <c r="G66" s="71"/>
      <c r="H66" s="71"/>
      <c r="I66" s="71"/>
      <c r="J66" s="71"/>
      <c r="K66" s="68"/>
      <c r="L66" s="66"/>
      <c r="M66" s="66"/>
      <c r="N66" s="66"/>
      <c r="O66" s="66"/>
      <c r="P66" s="69"/>
      <c r="Q66" s="68"/>
      <c r="R66" s="18"/>
      <c r="S66" s="18"/>
      <c r="T66" s="18"/>
    </row>
    <row r="67" spans="1:20">
      <c r="A67" s="73">
        <v>63</v>
      </c>
      <c r="B67" s="68"/>
      <c r="C67" s="71"/>
      <c r="D67" s="66"/>
      <c r="E67" s="71"/>
      <c r="F67" s="68"/>
      <c r="G67" s="71"/>
      <c r="H67" s="71"/>
      <c r="I67" s="71"/>
      <c r="J67" s="71"/>
      <c r="K67" s="68"/>
      <c r="L67" s="66"/>
      <c r="M67" s="66"/>
      <c r="N67" s="66"/>
      <c r="O67" s="66"/>
      <c r="P67" s="69"/>
      <c r="Q67" s="68"/>
      <c r="R67" s="18"/>
      <c r="S67" s="18"/>
      <c r="T67" s="18"/>
    </row>
    <row r="68" spans="1:20">
      <c r="A68" s="73">
        <v>64</v>
      </c>
      <c r="B68" s="68"/>
      <c r="C68" s="71"/>
      <c r="D68" s="66"/>
      <c r="E68" s="71"/>
      <c r="F68" s="68"/>
      <c r="G68" s="71"/>
      <c r="H68" s="71"/>
      <c r="I68" s="71"/>
      <c r="J68" s="71"/>
      <c r="K68" s="68"/>
      <c r="L68" s="66"/>
      <c r="M68" s="66"/>
      <c r="N68" s="66"/>
      <c r="O68" s="66"/>
      <c r="P68" s="69"/>
      <c r="Q68" s="68"/>
      <c r="R68" s="18"/>
      <c r="S68" s="18"/>
      <c r="T68" s="18"/>
    </row>
    <row r="69" spans="1:20">
      <c r="A69" s="73">
        <v>65</v>
      </c>
      <c r="B69" s="68"/>
      <c r="C69" s="71"/>
      <c r="D69" s="66"/>
      <c r="E69" s="71"/>
      <c r="F69" s="68"/>
      <c r="G69" s="71"/>
      <c r="H69" s="71"/>
      <c r="I69" s="71"/>
      <c r="J69" s="71"/>
      <c r="K69" s="68"/>
      <c r="L69" s="66"/>
      <c r="M69" s="66"/>
      <c r="N69" s="66"/>
      <c r="O69" s="66"/>
      <c r="P69" s="69"/>
      <c r="Q69" s="68"/>
      <c r="R69" s="18"/>
      <c r="S69" s="18"/>
      <c r="T69" s="18"/>
    </row>
    <row r="70" spans="1:20">
      <c r="A70" s="4">
        <v>66</v>
      </c>
      <c r="B70" s="17"/>
      <c r="C70" s="18"/>
      <c r="D70" s="18"/>
      <c r="E70" s="19"/>
      <c r="F70" s="18"/>
      <c r="G70" s="19"/>
      <c r="H70" s="19"/>
      <c r="I70" s="17">
        <f t="shared" ref="I70:I133" si="1">+G70+H70</f>
        <v>0</v>
      </c>
      <c r="J70" s="18"/>
      <c r="K70" s="18"/>
      <c r="L70" s="18"/>
      <c r="M70" s="18"/>
      <c r="N70" s="18"/>
      <c r="O70" s="18"/>
      <c r="P70" s="24"/>
      <c r="Q70" s="18"/>
      <c r="R70" s="18"/>
      <c r="S70" s="18"/>
      <c r="T70" s="18"/>
    </row>
    <row r="71" spans="1:20">
      <c r="A71" s="4">
        <v>67</v>
      </c>
      <c r="B71" s="17"/>
      <c r="C71" s="18"/>
      <c r="D71" s="18"/>
      <c r="E71" s="19"/>
      <c r="F71" s="18"/>
      <c r="G71" s="19"/>
      <c r="H71" s="19"/>
      <c r="I71" s="17">
        <f t="shared" si="1"/>
        <v>0</v>
      </c>
      <c r="J71" s="18"/>
      <c r="K71" s="18"/>
      <c r="L71" s="18"/>
      <c r="M71" s="18"/>
      <c r="N71" s="18"/>
      <c r="O71" s="18"/>
      <c r="P71" s="24"/>
      <c r="Q71" s="18"/>
      <c r="R71" s="18"/>
      <c r="S71" s="18"/>
      <c r="T71" s="18"/>
    </row>
    <row r="72" spans="1:20">
      <c r="A72" s="4">
        <v>68</v>
      </c>
      <c r="B72" s="17"/>
      <c r="C72" s="18"/>
      <c r="D72" s="18"/>
      <c r="E72" s="19"/>
      <c r="F72" s="18"/>
      <c r="G72" s="19"/>
      <c r="H72" s="19"/>
      <c r="I72" s="17">
        <f t="shared" si="1"/>
        <v>0</v>
      </c>
      <c r="J72" s="18"/>
      <c r="K72" s="18"/>
      <c r="L72" s="18"/>
      <c r="M72" s="18"/>
      <c r="N72" s="18"/>
      <c r="O72" s="18"/>
      <c r="P72" s="24"/>
      <c r="Q72" s="18"/>
      <c r="R72" s="18"/>
      <c r="S72" s="18"/>
      <c r="T72" s="18"/>
    </row>
    <row r="73" spans="1:20">
      <c r="A73" s="4">
        <v>69</v>
      </c>
      <c r="B73" s="17"/>
      <c r="C73" s="18"/>
      <c r="D73" s="18"/>
      <c r="E73" s="19"/>
      <c r="F73" s="18"/>
      <c r="G73" s="19"/>
      <c r="H73" s="19"/>
      <c r="I73" s="17">
        <f t="shared" si="1"/>
        <v>0</v>
      </c>
      <c r="J73" s="18"/>
      <c r="K73" s="18"/>
      <c r="L73" s="18"/>
      <c r="M73" s="18"/>
      <c r="N73" s="18"/>
      <c r="O73" s="18"/>
      <c r="P73" s="24"/>
      <c r="Q73" s="18"/>
      <c r="R73" s="18"/>
      <c r="S73" s="18"/>
      <c r="T73" s="18"/>
    </row>
    <row r="74" spans="1:20">
      <c r="A74" s="4">
        <v>70</v>
      </c>
      <c r="B74" s="17"/>
      <c r="C74" s="18"/>
      <c r="D74" s="18"/>
      <c r="E74" s="19"/>
      <c r="F74" s="18"/>
      <c r="G74" s="19"/>
      <c r="H74" s="19"/>
      <c r="I74" s="17">
        <f t="shared" si="1"/>
        <v>0</v>
      </c>
      <c r="J74" s="18"/>
      <c r="K74" s="18"/>
      <c r="L74" s="18"/>
      <c r="M74" s="18"/>
      <c r="N74" s="18"/>
      <c r="O74" s="18"/>
      <c r="P74" s="24"/>
      <c r="Q74" s="18"/>
      <c r="R74" s="18"/>
      <c r="S74" s="18"/>
      <c r="T74" s="18"/>
    </row>
    <row r="75" spans="1:20">
      <c r="A75" s="4">
        <v>71</v>
      </c>
      <c r="B75" s="17"/>
      <c r="C75" s="18"/>
      <c r="D75" s="18"/>
      <c r="E75" s="19"/>
      <c r="F75" s="18"/>
      <c r="G75" s="19"/>
      <c r="H75" s="19"/>
      <c r="I75" s="17">
        <f t="shared" si="1"/>
        <v>0</v>
      </c>
      <c r="J75" s="18"/>
      <c r="K75" s="18"/>
      <c r="L75" s="18"/>
      <c r="M75" s="18"/>
      <c r="N75" s="18"/>
      <c r="O75" s="18"/>
      <c r="P75" s="24"/>
      <c r="Q75" s="18"/>
      <c r="R75" s="18"/>
      <c r="S75" s="18"/>
      <c r="T75" s="18"/>
    </row>
    <row r="76" spans="1:20">
      <c r="A76" s="4">
        <v>72</v>
      </c>
      <c r="B76" s="17"/>
      <c r="C76" s="18"/>
      <c r="D76" s="18"/>
      <c r="E76" s="19"/>
      <c r="F76" s="18"/>
      <c r="G76" s="19"/>
      <c r="H76" s="19"/>
      <c r="I76" s="17">
        <f t="shared" si="1"/>
        <v>0</v>
      </c>
      <c r="J76" s="18"/>
      <c r="K76" s="18"/>
      <c r="L76" s="18"/>
      <c r="M76" s="18"/>
      <c r="N76" s="18"/>
      <c r="O76" s="18"/>
      <c r="P76" s="24"/>
      <c r="Q76" s="18"/>
      <c r="R76" s="18"/>
      <c r="S76" s="18"/>
      <c r="T76" s="18"/>
    </row>
    <row r="77" spans="1:20">
      <c r="A77" s="4">
        <v>73</v>
      </c>
      <c r="B77" s="17"/>
      <c r="C77" s="18"/>
      <c r="D77" s="18"/>
      <c r="E77" s="19"/>
      <c r="F77" s="18"/>
      <c r="G77" s="19"/>
      <c r="H77" s="19"/>
      <c r="I77" s="17">
        <f t="shared" si="1"/>
        <v>0</v>
      </c>
      <c r="J77" s="18"/>
      <c r="K77" s="18"/>
      <c r="L77" s="18"/>
      <c r="M77" s="18"/>
      <c r="N77" s="18"/>
      <c r="O77" s="18"/>
      <c r="P77" s="24"/>
      <c r="Q77" s="18"/>
      <c r="R77" s="18"/>
      <c r="S77" s="18"/>
      <c r="T77" s="18"/>
    </row>
    <row r="78" spans="1:20">
      <c r="A78" s="4">
        <v>74</v>
      </c>
      <c r="B78" s="17"/>
      <c r="C78" s="18"/>
      <c r="D78" s="18"/>
      <c r="E78" s="19"/>
      <c r="F78" s="18"/>
      <c r="G78" s="19"/>
      <c r="H78" s="19"/>
      <c r="I78" s="17">
        <f t="shared" si="1"/>
        <v>0</v>
      </c>
      <c r="J78" s="18"/>
      <c r="K78" s="18"/>
      <c r="L78" s="18"/>
      <c r="M78" s="18"/>
      <c r="N78" s="18"/>
      <c r="O78" s="18"/>
      <c r="P78" s="24"/>
      <c r="Q78" s="18"/>
      <c r="R78" s="18"/>
      <c r="S78" s="18"/>
      <c r="T78" s="18"/>
    </row>
    <row r="79" spans="1:20">
      <c r="A79" s="4">
        <v>75</v>
      </c>
      <c r="B79" s="17"/>
      <c r="C79" s="18"/>
      <c r="D79" s="18"/>
      <c r="E79" s="19"/>
      <c r="F79" s="18"/>
      <c r="G79" s="19"/>
      <c r="H79" s="19"/>
      <c r="I79" s="17">
        <f t="shared" si="1"/>
        <v>0</v>
      </c>
      <c r="J79" s="18"/>
      <c r="K79" s="18"/>
      <c r="L79" s="18"/>
      <c r="M79" s="18"/>
      <c r="N79" s="18"/>
      <c r="O79" s="18"/>
      <c r="P79" s="24"/>
      <c r="Q79" s="18"/>
      <c r="R79" s="18"/>
      <c r="S79" s="18"/>
      <c r="T79" s="18"/>
    </row>
    <row r="80" spans="1:20">
      <c r="A80" s="4">
        <v>76</v>
      </c>
      <c r="B80" s="17"/>
      <c r="C80" s="18"/>
      <c r="D80" s="18"/>
      <c r="E80" s="19"/>
      <c r="F80" s="18"/>
      <c r="G80" s="19"/>
      <c r="H80" s="19"/>
      <c r="I80" s="17">
        <f t="shared" si="1"/>
        <v>0</v>
      </c>
      <c r="J80" s="18"/>
      <c r="K80" s="18"/>
      <c r="L80" s="18"/>
      <c r="M80" s="18"/>
      <c r="N80" s="18"/>
      <c r="O80" s="18"/>
      <c r="P80" s="24"/>
      <c r="Q80" s="18"/>
      <c r="R80" s="18"/>
      <c r="S80" s="18"/>
      <c r="T80" s="18"/>
    </row>
    <row r="81" spans="1:20">
      <c r="A81" s="4">
        <v>77</v>
      </c>
      <c r="B81" s="17"/>
      <c r="C81" s="18"/>
      <c r="D81" s="18"/>
      <c r="E81" s="19"/>
      <c r="F81" s="18"/>
      <c r="G81" s="19"/>
      <c r="H81" s="19"/>
      <c r="I81" s="17">
        <f t="shared" si="1"/>
        <v>0</v>
      </c>
      <c r="J81" s="18"/>
      <c r="K81" s="18"/>
      <c r="L81" s="18"/>
      <c r="M81" s="18"/>
      <c r="N81" s="18"/>
      <c r="O81" s="18"/>
      <c r="P81" s="24"/>
      <c r="Q81" s="18"/>
      <c r="R81" s="18"/>
      <c r="S81" s="18"/>
      <c r="T81" s="18"/>
    </row>
    <row r="82" spans="1:20">
      <c r="A82" s="4">
        <v>78</v>
      </c>
      <c r="B82" s="17"/>
      <c r="C82" s="18"/>
      <c r="D82" s="18"/>
      <c r="E82" s="19"/>
      <c r="F82" s="18"/>
      <c r="G82" s="19"/>
      <c r="H82" s="19"/>
      <c r="I82" s="17">
        <f t="shared" si="1"/>
        <v>0</v>
      </c>
      <c r="J82" s="18"/>
      <c r="K82" s="18"/>
      <c r="L82" s="18"/>
      <c r="M82" s="18"/>
      <c r="N82" s="18"/>
      <c r="O82" s="18"/>
      <c r="P82" s="24"/>
      <c r="Q82" s="18"/>
      <c r="R82" s="18"/>
      <c r="S82" s="18"/>
      <c r="T82" s="18"/>
    </row>
    <row r="83" spans="1:20">
      <c r="A83" s="4">
        <v>79</v>
      </c>
      <c r="B83" s="17"/>
      <c r="C83" s="18"/>
      <c r="D83" s="18"/>
      <c r="E83" s="19"/>
      <c r="F83" s="18"/>
      <c r="G83" s="19"/>
      <c r="H83" s="19"/>
      <c r="I83" s="17">
        <f t="shared" si="1"/>
        <v>0</v>
      </c>
      <c r="J83" s="18"/>
      <c r="K83" s="18"/>
      <c r="L83" s="18"/>
      <c r="M83" s="18"/>
      <c r="N83" s="18"/>
      <c r="O83" s="18"/>
      <c r="P83" s="24"/>
      <c r="Q83" s="18"/>
      <c r="R83" s="18"/>
      <c r="S83" s="18"/>
      <c r="T83" s="18"/>
    </row>
    <row r="84" spans="1:20">
      <c r="A84" s="4">
        <v>80</v>
      </c>
      <c r="B84" s="17"/>
      <c r="C84" s="18"/>
      <c r="D84" s="18"/>
      <c r="E84" s="19"/>
      <c r="F84" s="18"/>
      <c r="G84" s="19"/>
      <c r="H84" s="19"/>
      <c r="I84" s="17">
        <f t="shared" si="1"/>
        <v>0</v>
      </c>
      <c r="J84" s="18"/>
      <c r="K84" s="18"/>
      <c r="L84" s="18"/>
      <c r="M84" s="18"/>
      <c r="N84" s="18"/>
      <c r="O84" s="18"/>
      <c r="P84" s="24"/>
      <c r="Q84" s="18"/>
      <c r="R84" s="18"/>
      <c r="S84" s="18"/>
      <c r="T84" s="18"/>
    </row>
    <row r="85" spans="1:20">
      <c r="A85" s="4">
        <v>81</v>
      </c>
      <c r="B85" s="17"/>
      <c r="C85" s="18"/>
      <c r="D85" s="18"/>
      <c r="E85" s="19"/>
      <c r="F85" s="18"/>
      <c r="G85" s="19"/>
      <c r="H85" s="19"/>
      <c r="I85" s="17">
        <f t="shared" si="1"/>
        <v>0</v>
      </c>
      <c r="J85" s="18"/>
      <c r="K85" s="18"/>
      <c r="L85" s="18"/>
      <c r="M85" s="18"/>
      <c r="N85" s="18"/>
      <c r="O85" s="18"/>
      <c r="P85" s="24"/>
      <c r="Q85" s="18"/>
      <c r="R85" s="18"/>
      <c r="S85" s="18"/>
      <c r="T85" s="18"/>
    </row>
    <row r="86" spans="1:20">
      <c r="A86" s="4">
        <v>82</v>
      </c>
      <c r="B86" s="17"/>
      <c r="C86" s="18"/>
      <c r="D86" s="18"/>
      <c r="E86" s="19"/>
      <c r="F86" s="18"/>
      <c r="G86" s="19"/>
      <c r="H86" s="19"/>
      <c r="I86" s="17">
        <f t="shared" si="1"/>
        <v>0</v>
      </c>
      <c r="J86" s="18"/>
      <c r="K86" s="18"/>
      <c r="L86" s="18"/>
      <c r="M86" s="18"/>
      <c r="N86" s="18"/>
      <c r="O86" s="18"/>
      <c r="P86" s="24"/>
      <c r="Q86" s="18"/>
      <c r="R86" s="18"/>
      <c r="S86" s="18"/>
      <c r="T86" s="18"/>
    </row>
    <row r="87" spans="1:20">
      <c r="A87" s="4">
        <v>83</v>
      </c>
      <c r="B87" s="17"/>
      <c r="C87" s="18"/>
      <c r="D87" s="18"/>
      <c r="E87" s="19"/>
      <c r="F87" s="18"/>
      <c r="G87" s="19"/>
      <c r="H87" s="19"/>
      <c r="I87" s="17">
        <f t="shared" si="1"/>
        <v>0</v>
      </c>
      <c r="J87" s="18"/>
      <c r="K87" s="18"/>
      <c r="L87" s="18"/>
      <c r="M87" s="18"/>
      <c r="N87" s="18"/>
      <c r="O87" s="18"/>
      <c r="P87" s="24"/>
      <c r="Q87" s="18"/>
      <c r="R87" s="18"/>
      <c r="S87" s="18"/>
      <c r="T87" s="18"/>
    </row>
    <row r="88" spans="1:20">
      <c r="A88" s="4">
        <v>84</v>
      </c>
      <c r="B88" s="17"/>
      <c r="C88" s="18"/>
      <c r="D88" s="18"/>
      <c r="E88" s="19"/>
      <c r="F88" s="18"/>
      <c r="G88" s="19"/>
      <c r="H88" s="19"/>
      <c r="I88" s="17">
        <f t="shared" si="1"/>
        <v>0</v>
      </c>
      <c r="J88" s="18"/>
      <c r="K88" s="18"/>
      <c r="L88" s="18"/>
      <c r="M88" s="18"/>
      <c r="N88" s="18"/>
      <c r="O88" s="18"/>
      <c r="P88" s="24"/>
      <c r="Q88" s="18"/>
      <c r="R88" s="18"/>
      <c r="S88" s="18"/>
      <c r="T88" s="18"/>
    </row>
    <row r="89" spans="1:20">
      <c r="A89" s="4">
        <v>85</v>
      </c>
      <c r="B89" s="17"/>
      <c r="C89" s="18"/>
      <c r="D89" s="18"/>
      <c r="E89" s="19"/>
      <c r="F89" s="18"/>
      <c r="G89" s="19"/>
      <c r="H89" s="19"/>
      <c r="I89" s="17">
        <f t="shared" si="1"/>
        <v>0</v>
      </c>
      <c r="J89" s="18"/>
      <c r="K89" s="18"/>
      <c r="L89" s="18"/>
      <c r="M89" s="18"/>
      <c r="N89" s="18"/>
      <c r="O89" s="18"/>
      <c r="P89" s="24"/>
      <c r="Q89" s="18"/>
      <c r="R89" s="18"/>
      <c r="S89" s="18"/>
      <c r="T89" s="18"/>
    </row>
    <row r="90" spans="1:20">
      <c r="A90" s="4">
        <v>86</v>
      </c>
      <c r="B90" s="17"/>
      <c r="C90" s="18"/>
      <c r="D90" s="18"/>
      <c r="E90" s="19"/>
      <c r="F90" s="18"/>
      <c r="G90" s="19"/>
      <c r="H90" s="19"/>
      <c r="I90" s="17">
        <f t="shared" si="1"/>
        <v>0</v>
      </c>
      <c r="J90" s="18"/>
      <c r="K90" s="18"/>
      <c r="L90" s="18"/>
      <c r="M90" s="18"/>
      <c r="N90" s="18"/>
      <c r="O90" s="18"/>
      <c r="P90" s="24"/>
      <c r="Q90" s="18"/>
      <c r="R90" s="18"/>
      <c r="S90" s="18"/>
      <c r="T90" s="18"/>
    </row>
    <row r="91" spans="1:20">
      <c r="A91" s="4">
        <v>87</v>
      </c>
      <c r="B91" s="17"/>
      <c r="C91" s="18"/>
      <c r="D91" s="18"/>
      <c r="E91" s="19"/>
      <c r="F91" s="18"/>
      <c r="G91" s="19"/>
      <c r="H91" s="19"/>
      <c r="I91" s="17">
        <f t="shared" si="1"/>
        <v>0</v>
      </c>
      <c r="J91" s="18"/>
      <c r="K91" s="18"/>
      <c r="L91" s="18"/>
      <c r="M91" s="18"/>
      <c r="N91" s="18"/>
      <c r="O91" s="18"/>
      <c r="P91" s="24"/>
      <c r="Q91" s="18"/>
      <c r="R91" s="18"/>
      <c r="S91" s="18"/>
      <c r="T91" s="18"/>
    </row>
    <row r="92" spans="1:20">
      <c r="A92" s="4">
        <v>88</v>
      </c>
      <c r="B92" s="17"/>
      <c r="C92" s="18"/>
      <c r="D92" s="18"/>
      <c r="E92" s="19"/>
      <c r="F92" s="18"/>
      <c r="G92" s="19"/>
      <c r="H92" s="19"/>
      <c r="I92" s="17">
        <f t="shared" si="1"/>
        <v>0</v>
      </c>
      <c r="J92" s="18"/>
      <c r="K92" s="18"/>
      <c r="L92" s="18"/>
      <c r="M92" s="18"/>
      <c r="N92" s="18"/>
      <c r="O92" s="18"/>
      <c r="P92" s="24"/>
      <c r="Q92" s="18"/>
      <c r="R92" s="18"/>
      <c r="S92" s="18"/>
      <c r="T92" s="18"/>
    </row>
    <row r="93" spans="1:20">
      <c r="A93" s="4">
        <v>89</v>
      </c>
      <c r="B93" s="17"/>
      <c r="C93" s="18"/>
      <c r="D93" s="18"/>
      <c r="E93" s="19"/>
      <c r="F93" s="18"/>
      <c r="G93" s="19"/>
      <c r="H93" s="19"/>
      <c r="I93" s="17">
        <f t="shared" si="1"/>
        <v>0</v>
      </c>
      <c r="J93" s="18"/>
      <c r="K93" s="18"/>
      <c r="L93" s="18"/>
      <c r="M93" s="18"/>
      <c r="N93" s="18"/>
      <c r="O93" s="18"/>
      <c r="P93" s="24"/>
      <c r="Q93" s="18"/>
      <c r="R93" s="18"/>
      <c r="S93" s="18"/>
      <c r="T93" s="18"/>
    </row>
    <row r="94" spans="1:20">
      <c r="A94" s="4">
        <v>90</v>
      </c>
      <c r="B94" s="17"/>
      <c r="C94" s="18"/>
      <c r="D94" s="18"/>
      <c r="E94" s="19"/>
      <c r="F94" s="18"/>
      <c r="G94" s="19"/>
      <c r="H94" s="19"/>
      <c r="I94" s="17">
        <f t="shared" si="1"/>
        <v>0</v>
      </c>
      <c r="J94" s="18"/>
      <c r="K94" s="18"/>
      <c r="L94" s="18"/>
      <c r="M94" s="18"/>
      <c r="N94" s="18"/>
      <c r="O94" s="18"/>
      <c r="P94" s="24"/>
      <c r="Q94" s="18"/>
      <c r="R94" s="18"/>
      <c r="S94" s="18"/>
      <c r="T94" s="18"/>
    </row>
    <row r="95" spans="1:20">
      <c r="A95" s="4">
        <v>91</v>
      </c>
      <c r="B95" s="17"/>
      <c r="C95" s="18"/>
      <c r="D95" s="18"/>
      <c r="E95" s="19"/>
      <c r="F95" s="18"/>
      <c r="G95" s="19"/>
      <c r="H95" s="19"/>
      <c r="I95" s="17">
        <f t="shared" si="1"/>
        <v>0</v>
      </c>
      <c r="J95" s="18"/>
      <c r="K95" s="18"/>
      <c r="L95" s="18"/>
      <c r="M95" s="18"/>
      <c r="N95" s="18"/>
      <c r="O95" s="18"/>
      <c r="P95" s="24"/>
      <c r="Q95" s="18"/>
      <c r="R95" s="18"/>
      <c r="S95" s="18"/>
      <c r="T95" s="18"/>
    </row>
    <row r="96" spans="1:20">
      <c r="A96" s="4">
        <v>92</v>
      </c>
      <c r="B96" s="17"/>
      <c r="C96" s="18"/>
      <c r="D96" s="18"/>
      <c r="E96" s="19"/>
      <c r="F96" s="18"/>
      <c r="G96" s="19"/>
      <c r="H96" s="19"/>
      <c r="I96" s="17">
        <f t="shared" si="1"/>
        <v>0</v>
      </c>
      <c r="J96" s="18"/>
      <c r="K96" s="18"/>
      <c r="L96" s="18"/>
      <c r="M96" s="18"/>
      <c r="N96" s="18"/>
      <c r="O96" s="18"/>
      <c r="P96" s="24"/>
      <c r="Q96" s="18"/>
      <c r="R96" s="18"/>
      <c r="S96" s="18"/>
      <c r="T96" s="18"/>
    </row>
    <row r="97" spans="1:20">
      <c r="A97" s="4">
        <v>93</v>
      </c>
      <c r="B97" s="17"/>
      <c r="C97" s="18"/>
      <c r="D97" s="18"/>
      <c r="E97" s="19"/>
      <c r="F97" s="18"/>
      <c r="G97" s="19"/>
      <c r="H97" s="19"/>
      <c r="I97" s="17">
        <f t="shared" si="1"/>
        <v>0</v>
      </c>
      <c r="J97" s="18"/>
      <c r="K97" s="18"/>
      <c r="L97" s="18"/>
      <c r="M97" s="18"/>
      <c r="N97" s="18"/>
      <c r="O97" s="18"/>
      <c r="P97" s="24"/>
      <c r="Q97" s="18"/>
      <c r="R97" s="18"/>
      <c r="S97" s="18"/>
      <c r="T97" s="18"/>
    </row>
    <row r="98" spans="1:20">
      <c r="A98" s="4">
        <v>94</v>
      </c>
      <c r="B98" s="17"/>
      <c r="C98" s="18"/>
      <c r="D98" s="18"/>
      <c r="E98" s="19"/>
      <c r="F98" s="18"/>
      <c r="G98" s="19"/>
      <c r="H98" s="19"/>
      <c r="I98" s="17">
        <f t="shared" si="1"/>
        <v>0</v>
      </c>
      <c r="J98" s="18"/>
      <c r="K98" s="18"/>
      <c r="L98" s="18"/>
      <c r="M98" s="18"/>
      <c r="N98" s="18"/>
      <c r="O98" s="18"/>
      <c r="P98" s="24"/>
      <c r="Q98" s="18"/>
      <c r="R98" s="18"/>
      <c r="S98" s="18"/>
      <c r="T98" s="18"/>
    </row>
    <row r="99" spans="1:20">
      <c r="A99" s="4">
        <v>95</v>
      </c>
      <c r="B99" s="17"/>
      <c r="C99" s="18"/>
      <c r="D99" s="18"/>
      <c r="E99" s="19"/>
      <c r="F99" s="18"/>
      <c r="G99" s="19"/>
      <c r="H99" s="19"/>
      <c r="I99" s="17">
        <f t="shared" si="1"/>
        <v>0</v>
      </c>
      <c r="J99" s="18"/>
      <c r="K99" s="18"/>
      <c r="L99" s="18"/>
      <c r="M99" s="18"/>
      <c r="N99" s="18"/>
      <c r="O99" s="18"/>
      <c r="P99" s="24"/>
      <c r="Q99" s="18"/>
      <c r="R99" s="18"/>
      <c r="S99" s="18"/>
      <c r="T99" s="18"/>
    </row>
    <row r="100" spans="1:20">
      <c r="A100" s="4">
        <v>96</v>
      </c>
      <c r="B100" s="17"/>
      <c r="C100" s="18"/>
      <c r="D100" s="18"/>
      <c r="E100" s="19"/>
      <c r="F100" s="18"/>
      <c r="G100" s="19"/>
      <c r="H100" s="19"/>
      <c r="I100" s="17">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17">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17">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17">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17">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17">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17">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17">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17">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17">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17">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17">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17">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17">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17">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17">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17">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17">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17">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17">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17">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17">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17">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17">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17">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17">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17">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17">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17">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17">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17">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17">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17">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17">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17">
        <f t="shared" ref="I134:I164" si="2">+G134+H134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17">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17">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17">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17">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2"/>
        <v>0</v>
      </c>
      <c r="J164" s="18"/>
      <c r="K164" s="18"/>
      <c r="L164" s="18"/>
      <c r="M164" s="18"/>
      <c r="N164" s="18"/>
      <c r="O164" s="18"/>
      <c r="P164" s="24"/>
      <c r="Q164" s="18"/>
      <c r="R164" s="18"/>
      <c r="S164" s="18"/>
      <c r="T164" s="18"/>
    </row>
    <row r="165" spans="1:20">
      <c r="A165" s="3" t="s">
        <v>11</v>
      </c>
      <c r="B165" s="40"/>
      <c r="C165" s="3">
        <f>COUNTIFS(C5:C164,"*")</f>
        <v>51</v>
      </c>
      <c r="D165" s="3"/>
      <c r="E165" s="13"/>
      <c r="F165" s="3"/>
      <c r="G165" s="13">
        <f>SUM(G5:G164)</f>
        <v>3911</v>
      </c>
      <c r="H165" s="13">
        <f>SUM(H5:H164)</f>
        <v>4614</v>
      </c>
      <c r="I165" s="13">
        <f>SUM(I5:I164)</f>
        <v>8525</v>
      </c>
      <c r="J165" s="3"/>
      <c r="K165" s="7"/>
      <c r="L165" s="21"/>
      <c r="M165" s="21"/>
      <c r="N165" s="7"/>
      <c r="O165" s="7"/>
      <c r="P165" s="14"/>
      <c r="Q165" s="3"/>
      <c r="R165" s="3"/>
      <c r="S165" s="3"/>
      <c r="T165" s="12"/>
    </row>
    <row r="166" spans="1:20">
      <c r="A166" s="45" t="s">
        <v>66</v>
      </c>
      <c r="B166" s="10">
        <f>COUNTIF(B$5:B$164,"Team 1")</f>
        <v>24</v>
      </c>
      <c r="C166" s="45" t="s">
        <v>29</v>
      </c>
      <c r="D166" s="10">
        <f>COUNTIF(D5:D164,"Anganwadi")</f>
        <v>17</v>
      </c>
    </row>
    <row r="167" spans="1:20">
      <c r="A167" s="45" t="s">
        <v>67</v>
      </c>
      <c r="B167" s="10">
        <f>COUNTIF(B$6:B$164,"Team 2")</f>
        <v>26</v>
      </c>
      <c r="C167" s="45" t="s">
        <v>27</v>
      </c>
      <c r="D167" s="10">
        <f>COUNTIF(D5:D164,"School")</f>
        <v>34</v>
      </c>
    </row>
  </sheetData>
  <sheetProtection formatCells="0" deleteColumns="0" deleteRows="0"/>
  <mergeCells count="20">
    <mergeCell ref="A1:S1"/>
    <mergeCell ref="K3:K4"/>
    <mergeCell ref="N3:N4"/>
    <mergeCell ref="O3:O4"/>
    <mergeCell ref="A2:C2"/>
    <mergeCell ref="A3:A4"/>
    <mergeCell ref="C3:C4"/>
    <mergeCell ref="D3:D4"/>
    <mergeCell ref="E3:E4"/>
    <mergeCell ref="F3:F4"/>
    <mergeCell ref="G3:I3"/>
    <mergeCell ref="L3:L4"/>
    <mergeCell ref="M3:M4"/>
    <mergeCell ref="B3:B4"/>
    <mergeCell ref="T3:T4"/>
    <mergeCell ref="J3:J4"/>
    <mergeCell ref="P3:P4"/>
    <mergeCell ref="Q3:Q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54" header="0.3" footer="0.19"/>
  <pageSetup paperSize="9" scale="49" fitToHeight="11000" orientation="landscape" horizontalDpi="0" verticalDpi="0" r:id="rId1"/>
  <headerFooter>
    <oddFooter>&amp;L&amp;"-,Bold"&amp;12Signature of MO (MHT)&amp;CPages &amp;P of &amp;N&amp;R&amp;"-,Bold"&amp;12Signature of SDM &amp; HO &amp;"-,Regular"&amp;11 with seal</oddFooter>
  </headerFooter>
</worksheet>
</file>

<file path=xl/worksheets/sheet3.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18" activePane="bottomRight" state="frozen"/>
      <selection pane="topRight" activeCell="C1" sqref="C1"/>
      <selection pane="bottomLeft" activeCell="A5" sqref="A5"/>
      <selection pane="bottomRight" sqref="A1:S1"/>
    </sheetView>
  </sheetViews>
  <sheetFormatPr defaultRowHeight="16.5"/>
  <cols>
    <col min="1" max="1" width="10" style="1" customWidth="1"/>
    <col min="2" max="2" width="13.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52" t="s">
        <v>739</v>
      </c>
      <c r="B1" s="152"/>
      <c r="C1" s="152"/>
      <c r="D1" s="153"/>
      <c r="E1" s="153"/>
      <c r="F1" s="153"/>
      <c r="G1" s="153"/>
      <c r="H1" s="153"/>
      <c r="I1" s="153"/>
      <c r="J1" s="153"/>
      <c r="K1" s="153"/>
      <c r="L1" s="153"/>
      <c r="M1" s="153"/>
      <c r="N1" s="153"/>
      <c r="O1" s="153"/>
      <c r="P1" s="153"/>
      <c r="Q1" s="153"/>
      <c r="R1" s="153"/>
      <c r="S1" s="153"/>
    </row>
    <row r="2" spans="1:20">
      <c r="A2" s="156" t="s">
        <v>63</v>
      </c>
      <c r="B2" s="157"/>
      <c r="C2" s="157"/>
      <c r="D2" s="25">
        <v>43405</v>
      </c>
      <c r="E2" s="22"/>
      <c r="F2" s="22"/>
      <c r="G2" s="22"/>
      <c r="H2" s="22"/>
      <c r="I2" s="22"/>
      <c r="J2" s="22"/>
      <c r="K2" s="22"/>
      <c r="L2" s="22"/>
      <c r="M2" s="22"/>
      <c r="N2" s="22"/>
      <c r="O2" s="22"/>
      <c r="P2" s="22"/>
      <c r="Q2" s="22"/>
      <c r="R2" s="22"/>
      <c r="S2" s="22"/>
    </row>
    <row r="3" spans="1:20" ht="24" customHeight="1">
      <c r="A3" s="151" t="s">
        <v>14</v>
      </c>
      <c r="B3" s="154" t="s">
        <v>65</v>
      </c>
      <c r="C3" s="150" t="s">
        <v>7</v>
      </c>
      <c r="D3" s="150" t="s">
        <v>59</v>
      </c>
      <c r="E3" s="150" t="s">
        <v>16</v>
      </c>
      <c r="F3" s="158" t="s">
        <v>17</v>
      </c>
      <c r="G3" s="150" t="s">
        <v>8</v>
      </c>
      <c r="H3" s="150"/>
      <c r="I3" s="150"/>
      <c r="J3" s="150" t="s">
        <v>35</v>
      </c>
      <c r="K3" s="154" t="s">
        <v>37</v>
      </c>
      <c r="L3" s="154" t="s">
        <v>54</v>
      </c>
      <c r="M3" s="154" t="s">
        <v>55</v>
      </c>
      <c r="N3" s="154" t="s">
        <v>38</v>
      </c>
      <c r="O3" s="154" t="s">
        <v>39</v>
      </c>
      <c r="P3" s="151" t="s">
        <v>58</v>
      </c>
      <c r="Q3" s="150" t="s">
        <v>56</v>
      </c>
      <c r="R3" s="150" t="s">
        <v>36</v>
      </c>
      <c r="S3" s="150" t="s">
        <v>57</v>
      </c>
      <c r="T3" s="150" t="s">
        <v>13</v>
      </c>
    </row>
    <row r="4" spans="1:20" ht="25.5" customHeight="1">
      <c r="A4" s="151"/>
      <c r="B4" s="159"/>
      <c r="C4" s="150"/>
      <c r="D4" s="150"/>
      <c r="E4" s="150"/>
      <c r="F4" s="158"/>
      <c r="G4" s="23" t="s">
        <v>9</v>
      </c>
      <c r="H4" s="23" t="s">
        <v>10</v>
      </c>
      <c r="I4" s="23" t="s">
        <v>11</v>
      </c>
      <c r="J4" s="150"/>
      <c r="K4" s="155"/>
      <c r="L4" s="155"/>
      <c r="M4" s="155"/>
      <c r="N4" s="155"/>
      <c r="O4" s="155"/>
      <c r="P4" s="151"/>
      <c r="Q4" s="151"/>
      <c r="R4" s="150"/>
      <c r="S4" s="150"/>
      <c r="T4" s="150"/>
    </row>
    <row r="5" spans="1:20" ht="32.25">
      <c r="A5" s="4">
        <v>1</v>
      </c>
      <c r="B5" s="17" t="s">
        <v>66</v>
      </c>
      <c r="C5" s="50" t="s">
        <v>102</v>
      </c>
      <c r="D5" s="18" t="s">
        <v>27</v>
      </c>
      <c r="E5" s="50" t="s">
        <v>119</v>
      </c>
      <c r="F5" s="51" t="s">
        <v>73</v>
      </c>
      <c r="G5" s="52">
        <v>55</v>
      </c>
      <c r="H5" s="52">
        <v>54</v>
      </c>
      <c r="I5" s="64">
        <f t="shared" ref="I5:I18" si="0">SUM(G5:H5)</f>
        <v>109</v>
      </c>
      <c r="J5" s="51">
        <v>8472976876</v>
      </c>
      <c r="K5" s="53" t="s">
        <v>558</v>
      </c>
      <c r="L5" s="53" t="s">
        <v>624</v>
      </c>
      <c r="M5" s="100">
        <v>881297667</v>
      </c>
      <c r="N5" s="102" t="s">
        <v>628</v>
      </c>
      <c r="O5" s="102">
        <v>9957407724</v>
      </c>
      <c r="P5" s="54">
        <v>43405</v>
      </c>
      <c r="Q5" s="53" t="s">
        <v>531</v>
      </c>
      <c r="R5" s="18">
        <v>41</v>
      </c>
      <c r="S5" s="18" t="s">
        <v>502</v>
      </c>
      <c r="T5" s="18"/>
    </row>
    <row r="6" spans="1:20">
      <c r="A6" s="4">
        <v>2</v>
      </c>
      <c r="B6" s="17" t="s">
        <v>66</v>
      </c>
      <c r="C6" s="50" t="s">
        <v>103</v>
      </c>
      <c r="D6" s="18" t="s">
        <v>27</v>
      </c>
      <c r="E6" s="50" t="s">
        <v>120</v>
      </c>
      <c r="F6" s="51" t="s">
        <v>80</v>
      </c>
      <c r="G6" s="52">
        <v>52</v>
      </c>
      <c r="H6" s="52">
        <v>88</v>
      </c>
      <c r="I6" s="64">
        <f t="shared" si="0"/>
        <v>140</v>
      </c>
      <c r="J6" s="51">
        <v>8011029829</v>
      </c>
      <c r="K6" s="53" t="s">
        <v>558</v>
      </c>
      <c r="L6" s="53" t="s">
        <v>624</v>
      </c>
      <c r="M6" s="100">
        <v>881297667</v>
      </c>
      <c r="N6" s="102" t="s">
        <v>628</v>
      </c>
      <c r="O6" s="102">
        <v>9957407724</v>
      </c>
      <c r="P6" s="54">
        <v>43406</v>
      </c>
      <c r="Q6" s="53" t="s">
        <v>532</v>
      </c>
      <c r="R6" s="18">
        <v>34</v>
      </c>
      <c r="S6" s="18" t="s">
        <v>502</v>
      </c>
      <c r="T6" s="18"/>
    </row>
    <row r="7" spans="1:20" ht="32.25">
      <c r="A7" s="4">
        <v>3</v>
      </c>
      <c r="B7" s="17" t="s">
        <v>66</v>
      </c>
      <c r="C7" s="50" t="s">
        <v>104</v>
      </c>
      <c r="D7" s="18" t="s">
        <v>27</v>
      </c>
      <c r="E7" s="50" t="s">
        <v>121</v>
      </c>
      <c r="F7" s="51" t="s">
        <v>73</v>
      </c>
      <c r="G7" s="52">
        <v>59</v>
      </c>
      <c r="H7" s="52">
        <v>55</v>
      </c>
      <c r="I7" s="64">
        <f t="shared" si="0"/>
        <v>114</v>
      </c>
      <c r="J7" s="51">
        <v>9707452170</v>
      </c>
      <c r="K7" s="53" t="s">
        <v>558</v>
      </c>
      <c r="L7" s="53" t="s">
        <v>624</v>
      </c>
      <c r="M7" s="100">
        <v>881297667</v>
      </c>
      <c r="N7" s="102" t="s">
        <v>628</v>
      </c>
      <c r="O7" s="102">
        <v>9957407724</v>
      </c>
      <c r="P7" s="54">
        <v>43407</v>
      </c>
      <c r="Q7" s="53" t="s">
        <v>533</v>
      </c>
      <c r="R7" s="18">
        <v>33</v>
      </c>
      <c r="S7" s="18" t="s">
        <v>502</v>
      </c>
      <c r="T7" s="18"/>
    </row>
    <row r="8" spans="1:20" ht="32.25">
      <c r="A8" s="4">
        <v>4</v>
      </c>
      <c r="B8" s="17" t="s">
        <v>66</v>
      </c>
      <c r="C8" s="50" t="s">
        <v>105</v>
      </c>
      <c r="D8" s="18" t="s">
        <v>27</v>
      </c>
      <c r="E8" s="50" t="s">
        <v>122</v>
      </c>
      <c r="F8" s="51" t="s">
        <v>73</v>
      </c>
      <c r="G8" s="52">
        <v>33</v>
      </c>
      <c r="H8" s="52">
        <v>17</v>
      </c>
      <c r="I8" s="64">
        <f t="shared" si="0"/>
        <v>50</v>
      </c>
      <c r="J8" s="51">
        <v>9085028048</v>
      </c>
      <c r="K8" s="53" t="s">
        <v>619</v>
      </c>
      <c r="L8" s="53" t="s">
        <v>625</v>
      </c>
      <c r="M8" s="100">
        <v>9435068145</v>
      </c>
      <c r="N8" s="102" t="s">
        <v>631</v>
      </c>
      <c r="O8" s="102">
        <v>9957054835</v>
      </c>
      <c r="P8" s="54">
        <v>43409</v>
      </c>
      <c r="Q8" s="53" t="s">
        <v>529</v>
      </c>
      <c r="R8" s="18">
        <v>38</v>
      </c>
      <c r="S8" s="18" t="s">
        <v>502</v>
      </c>
      <c r="T8" s="18"/>
    </row>
    <row r="9" spans="1:20" ht="32.25">
      <c r="A9" s="4">
        <v>5</v>
      </c>
      <c r="B9" s="17" t="s">
        <v>66</v>
      </c>
      <c r="C9" s="50" t="s">
        <v>106</v>
      </c>
      <c r="D9" s="18" t="s">
        <v>27</v>
      </c>
      <c r="E9" s="50" t="s">
        <v>123</v>
      </c>
      <c r="F9" s="51" t="s">
        <v>80</v>
      </c>
      <c r="G9" s="52">
        <v>42</v>
      </c>
      <c r="H9" s="52">
        <v>29</v>
      </c>
      <c r="I9" s="64">
        <f t="shared" si="0"/>
        <v>71</v>
      </c>
      <c r="J9" s="51">
        <v>9854748763</v>
      </c>
      <c r="K9" s="53" t="s">
        <v>558</v>
      </c>
      <c r="L9" s="53" t="s">
        <v>624</v>
      </c>
      <c r="M9" s="100">
        <v>881297667</v>
      </c>
      <c r="N9" s="102" t="s">
        <v>628</v>
      </c>
      <c r="O9" s="102">
        <v>9957407724</v>
      </c>
      <c r="P9" s="54">
        <v>43409</v>
      </c>
      <c r="Q9" s="53" t="s">
        <v>529</v>
      </c>
      <c r="R9" s="18">
        <v>39</v>
      </c>
      <c r="S9" s="18" t="s">
        <v>502</v>
      </c>
      <c r="T9" s="18"/>
    </row>
    <row r="10" spans="1:20" ht="32.25">
      <c r="A10" s="4">
        <v>6</v>
      </c>
      <c r="B10" s="17" t="s">
        <v>66</v>
      </c>
      <c r="C10" s="50" t="s">
        <v>598</v>
      </c>
      <c r="D10" s="18" t="s">
        <v>27</v>
      </c>
      <c r="E10" s="50" t="s">
        <v>124</v>
      </c>
      <c r="F10" s="51" t="s">
        <v>73</v>
      </c>
      <c r="G10" s="52">
        <v>126</v>
      </c>
      <c r="H10" s="52">
        <v>150</v>
      </c>
      <c r="I10" s="64">
        <f t="shared" si="0"/>
        <v>276</v>
      </c>
      <c r="J10" s="51">
        <v>7896985407</v>
      </c>
      <c r="K10" s="53" t="s">
        <v>563</v>
      </c>
      <c r="L10" s="53" t="s">
        <v>230</v>
      </c>
      <c r="M10" s="100">
        <v>8402902563</v>
      </c>
      <c r="N10" s="102" t="s">
        <v>636</v>
      </c>
      <c r="O10" s="102">
        <v>9706850155</v>
      </c>
      <c r="P10" s="54">
        <v>43412</v>
      </c>
      <c r="Q10" s="53" t="s">
        <v>531</v>
      </c>
      <c r="R10" s="18">
        <v>32</v>
      </c>
      <c r="S10" s="18" t="s">
        <v>502</v>
      </c>
      <c r="T10" s="18"/>
    </row>
    <row r="11" spans="1:20" ht="32.25">
      <c r="A11" s="4">
        <v>7</v>
      </c>
      <c r="B11" s="17" t="s">
        <v>66</v>
      </c>
      <c r="C11" s="50" t="s">
        <v>598</v>
      </c>
      <c r="D11" s="18" t="s">
        <v>27</v>
      </c>
      <c r="E11" s="50" t="s">
        <v>124</v>
      </c>
      <c r="F11" s="51" t="s">
        <v>73</v>
      </c>
      <c r="G11" s="52">
        <v>126</v>
      </c>
      <c r="H11" s="52">
        <v>150</v>
      </c>
      <c r="I11" s="64">
        <f t="shared" si="0"/>
        <v>276</v>
      </c>
      <c r="J11" s="51">
        <v>7896985407</v>
      </c>
      <c r="K11" s="53" t="s">
        <v>563</v>
      </c>
      <c r="L11" s="53" t="s">
        <v>230</v>
      </c>
      <c r="M11" s="100">
        <v>8402902563</v>
      </c>
      <c r="N11" s="102" t="s">
        <v>636</v>
      </c>
      <c r="O11" s="102">
        <v>9706850155</v>
      </c>
      <c r="P11" s="54">
        <v>43413</v>
      </c>
      <c r="Q11" s="53" t="s">
        <v>532</v>
      </c>
      <c r="R11" s="18">
        <v>44</v>
      </c>
      <c r="S11" s="18" t="s">
        <v>502</v>
      </c>
      <c r="T11" s="18"/>
    </row>
    <row r="12" spans="1:20" ht="32.25">
      <c r="A12" s="4">
        <v>8</v>
      </c>
      <c r="B12" s="17" t="s">
        <v>66</v>
      </c>
      <c r="C12" s="50" t="s">
        <v>599</v>
      </c>
      <c r="D12" s="18" t="s">
        <v>27</v>
      </c>
      <c r="E12" s="50" t="s">
        <v>125</v>
      </c>
      <c r="F12" s="51" t="s">
        <v>73</v>
      </c>
      <c r="G12" s="52">
        <v>78</v>
      </c>
      <c r="H12" s="52">
        <v>96</v>
      </c>
      <c r="I12" s="64">
        <f t="shared" si="0"/>
        <v>174</v>
      </c>
      <c r="J12" s="51">
        <v>9954645026</v>
      </c>
      <c r="K12" s="53" t="s">
        <v>620</v>
      </c>
      <c r="L12" s="53" t="s">
        <v>626</v>
      </c>
      <c r="M12" s="100">
        <v>9401451336</v>
      </c>
      <c r="N12" s="102" t="s">
        <v>635</v>
      </c>
      <c r="O12" s="102">
        <v>9957452663</v>
      </c>
      <c r="P12" s="54">
        <v>43414</v>
      </c>
      <c r="Q12" s="53" t="s">
        <v>533</v>
      </c>
      <c r="R12" s="18">
        <v>41</v>
      </c>
      <c r="S12" s="18" t="s">
        <v>502</v>
      </c>
      <c r="T12" s="18"/>
    </row>
    <row r="13" spans="1:20">
      <c r="A13" s="4">
        <v>9</v>
      </c>
      <c r="B13" s="17" t="s">
        <v>66</v>
      </c>
      <c r="C13" s="50" t="s">
        <v>107</v>
      </c>
      <c r="D13" s="18" t="s">
        <v>27</v>
      </c>
      <c r="E13" s="50" t="s">
        <v>126</v>
      </c>
      <c r="F13" s="51" t="s">
        <v>73</v>
      </c>
      <c r="G13" s="52">
        <v>29</v>
      </c>
      <c r="H13" s="52">
        <v>28</v>
      </c>
      <c r="I13" s="64">
        <f t="shared" si="0"/>
        <v>57</v>
      </c>
      <c r="J13" s="51">
        <v>9859169074</v>
      </c>
      <c r="K13" s="53" t="s">
        <v>558</v>
      </c>
      <c r="L13" s="53" t="s">
        <v>624</v>
      </c>
      <c r="M13" s="100">
        <v>881297667</v>
      </c>
      <c r="N13" s="102" t="s">
        <v>628</v>
      </c>
      <c r="O13" s="102">
        <v>9957407724</v>
      </c>
      <c r="P13" s="54">
        <v>43416</v>
      </c>
      <c r="Q13" s="53" t="s">
        <v>529</v>
      </c>
      <c r="R13" s="18">
        <v>37</v>
      </c>
      <c r="S13" s="18" t="s">
        <v>502</v>
      </c>
      <c r="T13" s="18"/>
    </row>
    <row r="14" spans="1:20" ht="32.25">
      <c r="A14" s="4">
        <v>10</v>
      </c>
      <c r="B14" s="17" t="s">
        <v>66</v>
      </c>
      <c r="C14" s="50" t="s">
        <v>108</v>
      </c>
      <c r="D14" s="18" t="s">
        <v>27</v>
      </c>
      <c r="E14" s="50" t="s">
        <v>127</v>
      </c>
      <c r="F14" s="51" t="s">
        <v>73</v>
      </c>
      <c r="G14" s="52">
        <v>48</v>
      </c>
      <c r="H14" s="52">
        <v>44</v>
      </c>
      <c r="I14" s="64">
        <f t="shared" si="0"/>
        <v>92</v>
      </c>
      <c r="J14" s="51">
        <v>9435920130</v>
      </c>
      <c r="K14" s="53" t="s">
        <v>558</v>
      </c>
      <c r="L14" s="53" t="s">
        <v>624</v>
      </c>
      <c r="M14" s="100">
        <v>881297667</v>
      </c>
      <c r="N14" s="102" t="s">
        <v>628</v>
      </c>
      <c r="O14" s="102">
        <v>9957407724</v>
      </c>
      <c r="P14" s="54">
        <v>43418</v>
      </c>
      <c r="Q14" s="53" t="s">
        <v>530</v>
      </c>
      <c r="R14" s="18">
        <v>36</v>
      </c>
      <c r="S14" s="18" t="s">
        <v>502</v>
      </c>
      <c r="T14" s="18"/>
    </row>
    <row r="15" spans="1:20" ht="32.25">
      <c r="A15" s="4">
        <v>11</v>
      </c>
      <c r="B15" s="17" t="s">
        <v>66</v>
      </c>
      <c r="C15" s="50" t="s">
        <v>109</v>
      </c>
      <c r="D15" s="18" t="s">
        <v>27</v>
      </c>
      <c r="E15" s="50" t="s">
        <v>128</v>
      </c>
      <c r="F15" s="51" t="s">
        <v>73</v>
      </c>
      <c r="G15" s="52">
        <v>28</v>
      </c>
      <c r="H15" s="52">
        <v>23</v>
      </c>
      <c r="I15" s="64">
        <f t="shared" si="0"/>
        <v>51</v>
      </c>
      <c r="J15" s="51">
        <v>8751841397</v>
      </c>
      <c r="K15" s="53" t="s">
        <v>558</v>
      </c>
      <c r="L15" s="53" t="s">
        <v>624</v>
      </c>
      <c r="M15" s="100">
        <v>881297667</v>
      </c>
      <c r="N15" s="102" t="s">
        <v>628</v>
      </c>
      <c r="O15" s="102">
        <v>9957407724</v>
      </c>
      <c r="P15" s="54">
        <v>43418</v>
      </c>
      <c r="Q15" s="53" t="s">
        <v>530</v>
      </c>
      <c r="R15" s="18">
        <v>33</v>
      </c>
      <c r="S15" s="18" t="s">
        <v>502</v>
      </c>
      <c r="T15" s="18"/>
    </row>
    <row r="16" spans="1:20" ht="32.25">
      <c r="A16" s="4">
        <v>12</v>
      </c>
      <c r="B16" s="17" t="s">
        <v>66</v>
      </c>
      <c r="C16" s="50" t="s">
        <v>110</v>
      </c>
      <c r="D16" s="18" t="s">
        <v>27</v>
      </c>
      <c r="E16" s="50" t="s">
        <v>129</v>
      </c>
      <c r="F16" s="51" t="s">
        <v>80</v>
      </c>
      <c r="G16" s="52">
        <v>54</v>
      </c>
      <c r="H16" s="52">
        <v>67</v>
      </c>
      <c r="I16" s="64">
        <f t="shared" si="0"/>
        <v>121</v>
      </c>
      <c r="J16" s="51">
        <v>9707429179</v>
      </c>
      <c r="K16" s="53" t="s">
        <v>558</v>
      </c>
      <c r="L16" s="53" t="s">
        <v>624</v>
      </c>
      <c r="M16" s="100">
        <v>881297667</v>
      </c>
      <c r="N16" s="102" t="s">
        <v>628</v>
      </c>
      <c r="O16" s="102">
        <v>9957407724</v>
      </c>
      <c r="P16" s="54">
        <v>43419</v>
      </c>
      <c r="Q16" s="53" t="s">
        <v>531</v>
      </c>
      <c r="R16" s="18">
        <v>34</v>
      </c>
      <c r="S16" s="18" t="s">
        <v>502</v>
      </c>
      <c r="T16" s="18"/>
    </row>
    <row r="17" spans="1:20" ht="32.25">
      <c r="A17" s="4">
        <v>13</v>
      </c>
      <c r="B17" s="17" t="s">
        <v>66</v>
      </c>
      <c r="C17" s="50" t="s">
        <v>111</v>
      </c>
      <c r="D17" s="18" t="s">
        <v>27</v>
      </c>
      <c r="E17" s="50" t="s">
        <v>130</v>
      </c>
      <c r="F17" s="51" t="s">
        <v>80</v>
      </c>
      <c r="G17" s="52">
        <v>56</v>
      </c>
      <c r="H17" s="52">
        <v>79</v>
      </c>
      <c r="I17" s="64">
        <f t="shared" si="0"/>
        <v>135</v>
      </c>
      <c r="J17" s="51">
        <v>7663922360</v>
      </c>
      <c r="K17" s="53" t="s">
        <v>555</v>
      </c>
      <c r="L17" s="53" t="s">
        <v>570</v>
      </c>
      <c r="M17" s="99">
        <v>8761827679</v>
      </c>
      <c r="N17" s="102" t="s">
        <v>632</v>
      </c>
      <c r="O17" s="102">
        <v>8486570530</v>
      </c>
      <c r="P17" s="54">
        <v>43420</v>
      </c>
      <c r="Q17" s="53" t="s">
        <v>532</v>
      </c>
      <c r="R17" s="18">
        <v>32</v>
      </c>
      <c r="S17" s="18" t="s">
        <v>502</v>
      </c>
      <c r="T17" s="18"/>
    </row>
    <row r="18" spans="1:20" ht="32.25">
      <c r="A18" s="4">
        <v>14</v>
      </c>
      <c r="B18" s="17" t="s">
        <v>66</v>
      </c>
      <c r="C18" s="50" t="s">
        <v>112</v>
      </c>
      <c r="D18" s="18" t="s">
        <v>27</v>
      </c>
      <c r="E18" s="50" t="s">
        <v>131</v>
      </c>
      <c r="F18" s="51" t="s">
        <v>73</v>
      </c>
      <c r="G18" s="52">
        <v>74</v>
      </c>
      <c r="H18" s="52">
        <v>80</v>
      </c>
      <c r="I18" s="64">
        <f t="shared" si="0"/>
        <v>154</v>
      </c>
      <c r="J18" s="51">
        <v>9435624417</v>
      </c>
      <c r="K18" s="53" t="s">
        <v>558</v>
      </c>
      <c r="L18" s="53" t="s">
        <v>624</v>
      </c>
      <c r="M18" s="100">
        <v>881297667</v>
      </c>
      <c r="N18" s="102" t="s">
        <v>628</v>
      </c>
      <c r="O18" s="102">
        <v>9957407724</v>
      </c>
      <c r="P18" s="54">
        <v>43421</v>
      </c>
      <c r="Q18" s="53" t="s">
        <v>533</v>
      </c>
      <c r="R18" s="18">
        <v>31</v>
      </c>
      <c r="S18" s="18" t="s">
        <v>502</v>
      </c>
      <c r="T18" s="18"/>
    </row>
    <row r="19" spans="1:20" ht="32.25">
      <c r="A19" s="4">
        <v>15</v>
      </c>
      <c r="B19" s="17" t="s">
        <v>66</v>
      </c>
      <c r="C19" s="50" t="s">
        <v>113</v>
      </c>
      <c r="D19" s="18" t="s">
        <v>27</v>
      </c>
      <c r="E19" s="50" t="s">
        <v>132</v>
      </c>
      <c r="F19" s="51" t="s">
        <v>73</v>
      </c>
      <c r="G19" s="52">
        <v>61</v>
      </c>
      <c r="H19" s="52">
        <v>77</v>
      </c>
      <c r="I19" s="64">
        <f>SUM(G19:H19)</f>
        <v>138</v>
      </c>
      <c r="J19" s="51">
        <v>9577222938</v>
      </c>
      <c r="K19" s="53" t="s">
        <v>558</v>
      </c>
      <c r="L19" s="53" t="s">
        <v>624</v>
      </c>
      <c r="M19" s="100">
        <v>881297667</v>
      </c>
      <c r="N19" s="102" t="s">
        <v>628</v>
      </c>
      <c r="O19" s="102">
        <v>9957407724</v>
      </c>
      <c r="P19" s="54">
        <v>43423</v>
      </c>
      <c r="Q19" s="53" t="s">
        <v>529</v>
      </c>
      <c r="R19" s="18">
        <v>36</v>
      </c>
      <c r="S19" s="18" t="s">
        <v>502</v>
      </c>
      <c r="T19" s="18"/>
    </row>
    <row r="20" spans="1:20" ht="32.25">
      <c r="A20" s="4">
        <v>16</v>
      </c>
      <c r="B20" s="17" t="s">
        <v>66</v>
      </c>
      <c r="C20" s="50" t="s">
        <v>114</v>
      </c>
      <c r="D20" s="18" t="s">
        <v>27</v>
      </c>
      <c r="E20" s="50" t="s">
        <v>133</v>
      </c>
      <c r="F20" s="51" t="s">
        <v>73</v>
      </c>
      <c r="G20" s="53">
        <v>50</v>
      </c>
      <c r="H20" s="53">
        <v>56</v>
      </c>
      <c r="I20" s="74">
        <f>SUM(G20:H20)</f>
        <v>106</v>
      </c>
      <c r="J20" s="51">
        <v>8876850870</v>
      </c>
      <c r="K20" s="53" t="s">
        <v>581</v>
      </c>
      <c r="L20" s="53" t="s">
        <v>582</v>
      </c>
      <c r="M20" s="101">
        <v>9678037121</v>
      </c>
      <c r="N20" s="102" t="s">
        <v>637</v>
      </c>
      <c r="O20" s="102">
        <v>9954869096</v>
      </c>
      <c r="P20" s="54">
        <v>43424</v>
      </c>
      <c r="Q20" s="53" t="s">
        <v>534</v>
      </c>
      <c r="R20" s="18">
        <v>39</v>
      </c>
      <c r="S20" s="18" t="s">
        <v>502</v>
      </c>
      <c r="T20" s="18"/>
    </row>
    <row r="21" spans="1:20" ht="32.25">
      <c r="A21" s="4">
        <v>17</v>
      </c>
      <c r="B21" s="17" t="s">
        <v>66</v>
      </c>
      <c r="C21" s="50" t="s">
        <v>115</v>
      </c>
      <c r="D21" s="18" t="s">
        <v>27</v>
      </c>
      <c r="E21" s="50" t="s">
        <v>134</v>
      </c>
      <c r="F21" s="51" t="s">
        <v>80</v>
      </c>
      <c r="G21" s="53">
        <v>54</v>
      </c>
      <c r="H21" s="53">
        <v>46</v>
      </c>
      <c r="I21" s="74">
        <f t="shared" ref="I21:I24" si="1">SUM(G21:H21)</f>
        <v>100</v>
      </c>
      <c r="J21" s="55"/>
      <c r="K21" s="53" t="s">
        <v>581</v>
      </c>
      <c r="L21" s="53" t="s">
        <v>582</v>
      </c>
      <c r="M21" s="101">
        <v>9678037121</v>
      </c>
      <c r="N21" s="102" t="s">
        <v>637</v>
      </c>
      <c r="O21" s="102">
        <v>9954869096</v>
      </c>
      <c r="P21" s="54">
        <v>43424</v>
      </c>
      <c r="Q21" s="53" t="s">
        <v>534</v>
      </c>
      <c r="R21" s="18">
        <v>42</v>
      </c>
      <c r="S21" s="18" t="s">
        <v>502</v>
      </c>
      <c r="T21" s="18"/>
    </row>
    <row r="22" spans="1:20" ht="32.25">
      <c r="A22" s="4">
        <v>18</v>
      </c>
      <c r="B22" s="17" t="s">
        <v>66</v>
      </c>
      <c r="C22" s="50" t="s">
        <v>116</v>
      </c>
      <c r="D22" s="18" t="s">
        <v>27</v>
      </c>
      <c r="E22" s="50" t="s">
        <v>135</v>
      </c>
      <c r="F22" s="51" t="s">
        <v>73</v>
      </c>
      <c r="G22" s="53">
        <v>35</v>
      </c>
      <c r="H22" s="53">
        <v>38</v>
      </c>
      <c r="I22" s="74">
        <f t="shared" si="1"/>
        <v>73</v>
      </c>
      <c r="J22" s="51">
        <v>9435368177</v>
      </c>
      <c r="K22" s="53" t="s">
        <v>581</v>
      </c>
      <c r="L22" s="53" t="s">
        <v>582</v>
      </c>
      <c r="M22" s="101">
        <v>9678037121</v>
      </c>
      <c r="N22" s="102" t="s">
        <v>637</v>
      </c>
      <c r="O22" s="102">
        <v>9954869096</v>
      </c>
      <c r="P22" s="54">
        <v>43425</v>
      </c>
      <c r="Q22" s="53" t="s">
        <v>530</v>
      </c>
      <c r="R22" s="18">
        <v>42</v>
      </c>
      <c r="S22" s="18" t="s">
        <v>502</v>
      </c>
      <c r="T22" s="18"/>
    </row>
    <row r="23" spans="1:20" ht="32.25">
      <c r="A23" s="4">
        <v>19</v>
      </c>
      <c r="B23" s="17" t="s">
        <v>66</v>
      </c>
      <c r="C23" s="50" t="s">
        <v>117</v>
      </c>
      <c r="D23" s="18" t="s">
        <v>27</v>
      </c>
      <c r="E23" s="50" t="s">
        <v>136</v>
      </c>
      <c r="F23" s="51" t="s">
        <v>73</v>
      </c>
      <c r="G23" s="53">
        <v>56</v>
      </c>
      <c r="H23" s="53">
        <v>64</v>
      </c>
      <c r="I23" s="74">
        <f t="shared" si="1"/>
        <v>120</v>
      </c>
      <c r="J23" s="51">
        <v>8474057508</v>
      </c>
      <c r="K23" s="53" t="s">
        <v>559</v>
      </c>
      <c r="L23" s="53" t="s">
        <v>574</v>
      </c>
      <c r="M23" s="53">
        <v>9435368129</v>
      </c>
      <c r="N23" s="102" t="s">
        <v>630</v>
      </c>
      <c r="O23" s="102">
        <v>9678691387</v>
      </c>
      <c r="P23" s="54">
        <v>43425</v>
      </c>
      <c r="Q23" s="53" t="s">
        <v>530</v>
      </c>
      <c r="R23" s="18">
        <v>34</v>
      </c>
      <c r="S23" s="18" t="s">
        <v>502</v>
      </c>
      <c r="T23" s="18"/>
    </row>
    <row r="24" spans="1:20" ht="32.25">
      <c r="A24" s="4">
        <v>20</v>
      </c>
      <c r="B24" s="17" t="s">
        <v>66</v>
      </c>
      <c r="C24" s="50" t="s">
        <v>118</v>
      </c>
      <c r="D24" s="18" t="s">
        <v>27</v>
      </c>
      <c r="E24" s="50" t="s">
        <v>137</v>
      </c>
      <c r="F24" s="51" t="s">
        <v>80</v>
      </c>
      <c r="G24" s="53">
        <v>29</v>
      </c>
      <c r="H24" s="53">
        <v>40</v>
      </c>
      <c r="I24" s="74">
        <f t="shared" si="1"/>
        <v>69</v>
      </c>
      <c r="J24" s="51">
        <v>8011179532</v>
      </c>
      <c r="K24" s="53" t="s">
        <v>559</v>
      </c>
      <c r="L24" s="53" t="s">
        <v>574</v>
      </c>
      <c r="M24" s="53">
        <v>9435368129</v>
      </c>
      <c r="N24" s="102" t="s">
        <v>630</v>
      </c>
      <c r="O24" s="102">
        <v>9678691387</v>
      </c>
      <c r="P24" s="54">
        <v>43426</v>
      </c>
      <c r="Q24" s="53" t="s">
        <v>531</v>
      </c>
      <c r="R24" s="18">
        <v>32</v>
      </c>
      <c r="S24" s="18" t="s">
        <v>502</v>
      </c>
      <c r="T24" s="18"/>
    </row>
    <row r="25" spans="1:20">
      <c r="A25" s="4">
        <v>21</v>
      </c>
      <c r="B25" s="17" t="s">
        <v>66</v>
      </c>
      <c r="C25" s="75" t="s">
        <v>138</v>
      </c>
      <c r="D25" s="18" t="s">
        <v>29</v>
      </c>
      <c r="E25" s="60">
        <v>30506</v>
      </c>
      <c r="F25" s="53"/>
      <c r="G25" s="61">
        <v>43</v>
      </c>
      <c r="H25" s="61">
        <v>32</v>
      </c>
      <c r="I25" s="17">
        <f t="shared" ref="I25:I64" si="2">+G25+H25</f>
        <v>75</v>
      </c>
      <c r="J25" s="60">
        <v>9707582970</v>
      </c>
      <c r="K25" s="53" t="s">
        <v>147</v>
      </c>
      <c r="L25" s="62" t="s">
        <v>148</v>
      </c>
      <c r="M25" s="76">
        <v>9957771210</v>
      </c>
      <c r="N25" s="53" t="s">
        <v>149</v>
      </c>
      <c r="O25" s="53"/>
      <c r="P25" s="54">
        <v>43426</v>
      </c>
      <c r="Q25" s="53" t="s">
        <v>531</v>
      </c>
      <c r="R25" s="18">
        <v>36</v>
      </c>
      <c r="S25" s="18" t="s">
        <v>502</v>
      </c>
      <c r="T25" s="18"/>
    </row>
    <row r="26" spans="1:20">
      <c r="A26" s="4">
        <v>22</v>
      </c>
      <c r="B26" s="17" t="s">
        <v>66</v>
      </c>
      <c r="C26" s="75" t="s">
        <v>139</v>
      </c>
      <c r="D26" s="18" t="s">
        <v>29</v>
      </c>
      <c r="E26" s="60">
        <v>30511</v>
      </c>
      <c r="F26" s="53"/>
      <c r="G26" s="61">
        <v>31</v>
      </c>
      <c r="H26" s="61">
        <v>40</v>
      </c>
      <c r="I26" s="17">
        <f t="shared" si="2"/>
        <v>71</v>
      </c>
      <c r="J26" s="60">
        <v>9864888897</v>
      </c>
      <c r="K26" s="53" t="s">
        <v>147</v>
      </c>
      <c r="L26" s="62" t="s">
        <v>148</v>
      </c>
      <c r="M26" s="76">
        <v>9957771210</v>
      </c>
      <c r="N26" s="53" t="s">
        <v>149</v>
      </c>
      <c r="O26" s="53"/>
      <c r="P26" s="54">
        <v>43430</v>
      </c>
      <c r="Q26" s="53" t="s">
        <v>529</v>
      </c>
      <c r="R26" s="18">
        <v>33</v>
      </c>
      <c r="S26" s="18" t="s">
        <v>502</v>
      </c>
      <c r="T26" s="18"/>
    </row>
    <row r="27" spans="1:20">
      <c r="A27" s="4">
        <v>23</v>
      </c>
      <c r="B27" s="17" t="s">
        <v>66</v>
      </c>
      <c r="C27" s="75" t="s">
        <v>140</v>
      </c>
      <c r="D27" s="18" t="s">
        <v>29</v>
      </c>
      <c r="E27" s="60">
        <v>30512</v>
      </c>
      <c r="F27" s="53"/>
      <c r="G27" s="61">
        <v>40</v>
      </c>
      <c r="H27" s="61">
        <v>35</v>
      </c>
      <c r="I27" s="17">
        <f t="shared" si="2"/>
        <v>75</v>
      </c>
      <c r="J27" s="60">
        <v>8751958180</v>
      </c>
      <c r="K27" s="53" t="s">
        <v>147</v>
      </c>
      <c r="L27" s="62" t="s">
        <v>148</v>
      </c>
      <c r="M27" s="76">
        <v>9957771210</v>
      </c>
      <c r="N27" s="53" t="s">
        <v>149</v>
      </c>
      <c r="O27" s="53"/>
      <c r="P27" s="54">
        <v>43430</v>
      </c>
      <c r="Q27" s="53" t="s">
        <v>529</v>
      </c>
      <c r="R27" s="18">
        <v>34</v>
      </c>
      <c r="S27" s="18" t="s">
        <v>502</v>
      </c>
      <c r="T27" s="18"/>
    </row>
    <row r="28" spans="1:20">
      <c r="A28" s="4">
        <v>24</v>
      </c>
      <c r="B28" s="17" t="s">
        <v>66</v>
      </c>
      <c r="C28" s="75" t="s">
        <v>141</v>
      </c>
      <c r="D28" s="18" t="s">
        <v>29</v>
      </c>
      <c r="E28" s="60">
        <v>30513</v>
      </c>
      <c r="F28" s="53"/>
      <c r="G28" s="61">
        <v>36</v>
      </c>
      <c r="H28" s="61">
        <v>41</v>
      </c>
      <c r="I28" s="17">
        <f t="shared" si="2"/>
        <v>77</v>
      </c>
      <c r="J28" s="60">
        <v>9401309510</v>
      </c>
      <c r="K28" s="53" t="s">
        <v>147</v>
      </c>
      <c r="L28" s="62" t="s">
        <v>148</v>
      </c>
      <c r="M28" s="76">
        <v>9957771210</v>
      </c>
      <c r="N28" s="53" t="s">
        <v>149</v>
      </c>
      <c r="O28" s="53"/>
      <c r="P28" s="54">
        <v>43431</v>
      </c>
      <c r="Q28" s="53" t="s">
        <v>534</v>
      </c>
      <c r="R28" s="18">
        <v>38</v>
      </c>
      <c r="S28" s="18" t="s">
        <v>502</v>
      </c>
      <c r="T28" s="18"/>
    </row>
    <row r="29" spans="1:20">
      <c r="A29" s="4">
        <v>25</v>
      </c>
      <c r="B29" s="17" t="s">
        <v>66</v>
      </c>
      <c r="C29" s="75" t="s">
        <v>142</v>
      </c>
      <c r="D29" s="18" t="s">
        <v>29</v>
      </c>
      <c r="E29" s="60">
        <v>30502</v>
      </c>
      <c r="F29" s="53"/>
      <c r="G29" s="61">
        <v>34</v>
      </c>
      <c r="H29" s="61">
        <v>35</v>
      </c>
      <c r="I29" s="17">
        <f t="shared" si="2"/>
        <v>69</v>
      </c>
      <c r="J29" s="60">
        <v>8876361773</v>
      </c>
      <c r="K29" s="53" t="s">
        <v>147</v>
      </c>
      <c r="L29" s="62" t="s">
        <v>148</v>
      </c>
      <c r="M29" s="76">
        <v>9957771210</v>
      </c>
      <c r="N29" s="53" t="s">
        <v>149</v>
      </c>
      <c r="O29" s="53"/>
      <c r="P29" s="54">
        <v>43431</v>
      </c>
      <c r="Q29" s="53" t="s">
        <v>534</v>
      </c>
      <c r="R29" s="18">
        <v>39</v>
      </c>
      <c r="S29" s="18" t="s">
        <v>502</v>
      </c>
      <c r="T29" s="18"/>
    </row>
    <row r="30" spans="1:20">
      <c r="A30" s="4">
        <v>26</v>
      </c>
      <c r="B30" s="17" t="s">
        <v>66</v>
      </c>
      <c r="C30" s="75" t="s">
        <v>143</v>
      </c>
      <c r="D30" s="18" t="s">
        <v>29</v>
      </c>
      <c r="E30" s="60">
        <v>30501</v>
      </c>
      <c r="F30" s="53"/>
      <c r="G30" s="60">
        <v>38</v>
      </c>
      <c r="H30" s="60">
        <v>34</v>
      </c>
      <c r="I30" s="17">
        <f t="shared" si="2"/>
        <v>72</v>
      </c>
      <c r="J30" s="60">
        <v>8721038674</v>
      </c>
      <c r="K30" s="53" t="s">
        <v>147</v>
      </c>
      <c r="L30" s="62" t="s">
        <v>148</v>
      </c>
      <c r="M30" s="76">
        <v>9957771210</v>
      </c>
      <c r="N30" s="77" t="s">
        <v>150</v>
      </c>
      <c r="O30" s="56">
        <v>9957542617</v>
      </c>
      <c r="P30" s="54">
        <v>43432</v>
      </c>
      <c r="Q30" s="53" t="s">
        <v>530</v>
      </c>
      <c r="R30" s="18">
        <v>33</v>
      </c>
      <c r="S30" s="18" t="s">
        <v>502</v>
      </c>
      <c r="T30" s="18"/>
    </row>
    <row r="31" spans="1:20">
      <c r="A31" s="4">
        <v>27</v>
      </c>
      <c r="B31" s="17" t="s">
        <v>66</v>
      </c>
      <c r="C31" s="75" t="s">
        <v>144</v>
      </c>
      <c r="D31" s="18" t="s">
        <v>29</v>
      </c>
      <c r="E31" s="60">
        <v>30503</v>
      </c>
      <c r="F31" s="53"/>
      <c r="G31" s="61">
        <v>37</v>
      </c>
      <c r="H31" s="61">
        <v>38</v>
      </c>
      <c r="I31" s="17">
        <f t="shared" si="2"/>
        <v>75</v>
      </c>
      <c r="J31" s="60">
        <v>9707606575</v>
      </c>
      <c r="K31" s="53" t="s">
        <v>147</v>
      </c>
      <c r="L31" s="62" t="s">
        <v>151</v>
      </c>
      <c r="M31" s="62">
        <v>8876090426</v>
      </c>
      <c r="N31" s="77" t="s">
        <v>150</v>
      </c>
      <c r="O31" s="56">
        <v>9957542617</v>
      </c>
      <c r="P31" s="54">
        <v>43432</v>
      </c>
      <c r="Q31" s="53" t="s">
        <v>530</v>
      </c>
      <c r="R31" s="18">
        <v>38</v>
      </c>
      <c r="S31" s="18" t="s">
        <v>502</v>
      </c>
      <c r="T31" s="18"/>
    </row>
    <row r="32" spans="1:20">
      <c r="A32" s="4">
        <v>28</v>
      </c>
      <c r="B32" s="17" t="s">
        <v>66</v>
      </c>
      <c r="C32" s="59" t="s">
        <v>145</v>
      </c>
      <c r="D32" s="18" t="s">
        <v>29</v>
      </c>
      <c r="E32" s="60">
        <v>30507</v>
      </c>
      <c r="F32" s="53"/>
      <c r="G32" s="61">
        <v>35</v>
      </c>
      <c r="H32" s="61">
        <v>32</v>
      </c>
      <c r="I32" s="17">
        <f t="shared" si="2"/>
        <v>67</v>
      </c>
      <c r="J32" s="60">
        <v>8486026665</v>
      </c>
      <c r="K32" s="53" t="s">
        <v>147</v>
      </c>
      <c r="L32" s="62" t="s">
        <v>151</v>
      </c>
      <c r="M32" s="62">
        <v>8876090426</v>
      </c>
      <c r="N32" s="77" t="s">
        <v>150</v>
      </c>
      <c r="O32" s="56">
        <v>9957542617</v>
      </c>
      <c r="P32" s="54">
        <v>43433</v>
      </c>
      <c r="Q32" s="53" t="s">
        <v>531</v>
      </c>
      <c r="R32" s="18">
        <v>39</v>
      </c>
      <c r="S32" s="18" t="s">
        <v>502</v>
      </c>
      <c r="T32" s="18"/>
    </row>
    <row r="33" spans="1:20" ht="32.25">
      <c r="A33" s="4">
        <v>29</v>
      </c>
      <c r="B33" s="17" t="s">
        <v>66</v>
      </c>
      <c r="C33" s="59" t="s">
        <v>146</v>
      </c>
      <c r="D33" s="18" t="s">
        <v>29</v>
      </c>
      <c r="E33" s="60">
        <v>30504</v>
      </c>
      <c r="F33" s="53" t="s">
        <v>73</v>
      </c>
      <c r="G33" s="61">
        <v>38</v>
      </c>
      <c r="H33" s="61">
        <v>36</v>
      </c>
      <c r="I33" s="17">
        <f t="shared" si="2"/>
        <v>74</v>
      </c>
      <c r="J33" s="60">
        <v>8876269527</v>
      </c>
      <c r="K33" s="53" t="s">
        <v>147</v>
      </c>
      <c r="L33" s="62" t="s">
        <v>151</v>
      </c>
      <c r="M33" s="62">
        <v>8876090426</v>
      </c>
      <c r="N33" s="77" t="s">
        <v>150</v>
      </c>
      <c r="O33" s="56">
        <v>9957542617</v>
      </c>
      <c r="P33" s="54">
        <v>43434</v>
      </c>
      <c r="Q33" s="53" t="s">
        <v>532</v>
      </c>
      <c r="R33" s="18">
        <v>32</v>
      </c>
      <c r="S33" s="18" t="s">
        <v>502</v>
      </c>
      <c r="T33" s="18"/>
    </row>
    <row r="34" spans="1:20" ht="32.25">
      <c r="A34" s="4">
        <v>30</v>
      </c>
      <c r="B34" s="17" t="s">
        <v>67</v>
      </c>
      <c r="C34" s="59" t="s">
        <v>600</v>
      </c>
      <c r="D34" s="18" t="s">
        <v>29</v>
      </c>
      <c r="E34" s="60">
        <v>30508</v>
      </c>
      <c r="F34" s="53"/>
      <c r="G34" s="61">
        <v>55</v>
      </c>
      <c r="H34" s="61">
        <v>50</v>
      </c>
      <c r="I34" s="17">
        <f t="shared" si="2"/>
        <v>105</v>
      </c>
      <c r="J34" s="60">
        <v>9859115917</v>
      </c>
      <c r="K34" s="53" t="s">
        <v>619</v>
      </c>
      <c r="L34" s="53" t="s">
        <v>625</v>
      </c>
      <c r="M34" s="100">
        <v>9435068145</v>
      </c>
      <c r="N34" s="102" t="s">
        <v>631</v>
      </c>
      <c r="O34" s="102">
        <v>9957054835</v>
      </c>
      <c r="P34" s="54">
        <v>43405</v>
      </c>
      <c r="Q34" s="53" t="s">
        <v>531</v>
      </c>
      <c r="R34" s="18">
        <v>44</v>
      </c>
      <c r="S34" s="18" t="s">
        <v>502</v>
      </c>
      <c r="T34" s="18"/>
    </row>
    <row r="35" spans="1:20" ht="32.25">
      <c r="A35" s="4">
        <v>31</v>
      </c>
      <c r="B35" s="17" t="s">
        <v>67</v>
      </c>
      <c r="C35" s="59" t="s">
        <v>601</v>
      </c>
      <c r="D35" s="18" t="s">
        <v>29</v>
      </c>
      <c r="E35" s="60">
        <v>30509</v>
      </c>
      <c r="F35" s="53"/>
      <c r="G35" s="61">
        <v>50</v>
      </c>
      <c r="H35" s="61">
        <v>42</v>
      </c>
      <c r="I35" s="17">
        <f t="shared" si="2"/>
        <v>92</v>
      </c>
      <c r="J35" s="60">
        <v>9401677880</v>
      </c>
      <c r="K35" s="53" t="s">
        <v>619</v>
      </c>
      <c r="L35" s="53" t="s">
        <v>625</v>
      </c>
      <c r="M35" s="100">
        <v>9435068145</v>
      </c>
      <c r="N35" s="102" t="s">
        <v>631</v>
      </c>
      <c r="O35" s="102">
        <v>9957054835</v>
      </c>
      <c r="P35" s="54">
        <v>43405</v>
      </c>
      <c r="Q35" s="53" t="s">
        <v>531</v>
      </c>
      <c r="R35" s="18">
        <v>41</v>
      </c>
      <c r="S35" s="18" t="s">
        <v>502</v>
      </c>
      <c r="T35" s="18"/>
    </row>
    <row r="36" spans="1:20" ht="32.25">
      <c r="A36" s="4">
        <v>32</v>
      </c>
      <c r="B36" s="17" t="s">
        <v>67</v>
      </c>
      <c r="C36" s="59" t="s">
        <v>602</v>
      </c>
      <c r="D36" s="18" t="s">
        <v>29</v>
      </c>
      <c r="E36" s="60">
        <v>30510</v>
      </c>
      <c r="F36" s="53"/>
      <c r="G36" s="61">
        <v>65</v>
      </c>
      <c r="H36" s="61">
        <v>53</v>
      </c>
      <c r="I36" s="17">
        <f t="shared" si="2"/>
        <v>118</v>
      </c>
      <c r="J36" s="60">
        <v>9954880323</v>
      </c>
      <c r="K36" s="53" t="s">
        <v>561</v>
      </c>
      <c r="L36" s="53" t="s">
        <v>583</v>
      </c>
      <c r="M36" s="100">
        <v>9854967635</v>
      </c>
      <c r="N36" s="102" t="s">
        <v>638</v>
      </c>
      <c r="O36" s="102">
        <v>9954179546</v>
      </c>
      <c r="P36" s="54">
        <v>43406</v>
      </c>
      <c r="Q36" s="53" t="s">
        <v>532</v>
      </c>
      <c r="R36" s="18">
        <v>37</v>
      </c>
      <c r="S36" s="18" t="s">
        <v>502</v>
      </c>
      <c r="T36" s="18"/>
    </row>
    <row r="37" spans="1:20" ht="32.25">
      <c r="A37" s="4">
        <v>33</v>
      </c>
      <c r="B37" s="17" t="s">
        <v>67</v>
      </c>
      <c r="C37" s="59" t="s">
        <v>603</v>
      </c>
      <c r="D37" s="18" t="s">
        <v>29</v>
      </c>
      <c r="E37" s="60">
        <v>30515</v>
      </c>
      <c r="F37" s="53"/>
      <c r="G37" s="61">
        <v>35</v>
      </c>
      <c r="H37" s="61">
        <v>30</v>
      </c>
      <c r="I37" s="17">
        <f t="shared" si="2"/>
        <v>65</v>
      </c>
      <c r="J37" s="60">
        <v>8902004757</v>
      </c>
      <c r="K37" s="53" t="s">
        <v>561</v>
      </c>
      <c r="L37" s="53" t="s">
        <v>583</v>
      </c>
      <c r="M37" s="100">
        <v>9854967635</v>
      </c>
      <c r="N37" s="102" t="s">
        <v>638</v>
      </c>
      <c r="O37" s="102">
        <v>9954179546</v>
      </c>
      <c r="P37" s="54">
        <v>43407</v>
      </c>
      <c r="Q37" s="53" t="s">
        <v>533</v>
      </c>
      <c r="R37" s="18">
        <v>36</v>
      </c>
      <c r="S37" s="18" t="s">
        <v>502</v>
      </c>
      <c r="T37" s="18"/>
    </row>
    <row r="38" spans="1:20" ht="32.25">
      <c r="A38" s="4">
        <v>34</v>
      </c>
      <c r="B38" s="17" t="s">
        <v>67</v>
      </c>
      <c r="C38" s="59" t="s">
        <v>604</v>
      </c>
      <c r="D38" s="18" t="s">
        <v>29</v>
      </c>
      <c r="E38" s="60">
        <v>30514</v>
      </c>
      <c r="F38" s="53"/>
      <c r="G38" s="61">
        <v>35</v>
      </c>
      <c r="H38" s="61">
        <v>42</v>
      </c>
      <c r="I38" s="17">
        <f t="shared" si="2"/>
        <v>77</v>
      </c>
      <c r="J38" s="60">
        <v>6000385997</v>
      </c>
      <c r="K38" s="53" t="s">
        <v>555</v>
      </c>
      <c r="L38" s="53" t="s">
        <v>570</v>
      </c>
      <c r="M38" s="99">
        <v>8761827679</v>
      </c>
      <c r="N38" s="102" t="s">
        <v>632</v>
      </c>
      <c r="O38" s="102">
        <v>8486570530</v>
      </c>
      <c r="P38" s="54">
        <v>43407</v>
      </c>
      <c r="Q38" s="53" t="s">
        <v>533</v>
      </c>
      <c r="R38" s="18">
        <v>33</v>
      </c>
      <c r="S38" s="18" t="s">
        <v>502</v>
      </c>
      <c r="T38" s="18"/>
    </row>
    <row r="39" spans="1:20">
      <c r="A39" s="4">
        <v>35</v>
      </c>
      <c r="B39" s="17" t="s">
        <v>67</v>
      </c>
      <c r="C39" s="59" t="s">
        <v>605</v>
      </c>
      <c r="D39" s="18" t="s">
        <v>29</v>
      </c>
      <c r="E39" s="60">
        <v>30505</v>
      </c>
      <c r="F39" s="53"/>
      <c r="G39" s="61">
        <v>37</v>
      </c>
      <c r="H39" s="61">
        <v>42</v>
      </c>
      <c r="I39" s="17">
        <f t="shared" si="2"/>
        <v>79</v>
      </c>
      <c r="J39" s="60">
        <v>8436449220</v>
      </c>
      <c r="K39" s="53" t="s">
        <v>619</v>
      </c>
      <c r="L39" s="53" t="s">
        <v>625</v>
      </c>
      <c r="M39" s="100">
        <v>9435068145</v>
      </c>
      <c r="N39" s="102" t="s">
        <v>631</v>
      </c>
      <c r="O39" s="102">
        <v>9957054835</v>
      </c>
      <c r="P39" s="54">
        <v>43409</v>
      </c>
      <c r="Q39" s="53" t="s">
        <v>529</v>
      </c>
      <c r="R39" s="18">
        <v>34</v>
      </c>
      <c r="S39" s="18" t="s">
        <v>502</v>
      </c>
      <c r="T39" s="18"/>
    </row>
    <row r="40" spans="1:20">
      <c r="A40" s="4">
        <v>36</v>
      </c>
      <c r="B40" s="17" t="s">
        <v>67</v>
      </c>
      <c r="C40" s="75" t="s">
        <v>606</v>
      </c>
      <c r="D40" s="18" t="s">
        <v>29</v>
      </c>
      <c r="E40" s="60">
        <v>50810</v>
      </c>
      <c r="F40" s="53"/>
      <c r="G40" s="61">
        <v>45</v>
      </c>
      <c r="H40" s="61">
        <v>51</v>
      </c>
      <c r="I40" s="17">
        <f t="shared" si="2"/>
        <v>96</v>
      </c>
      <c r="J40" s="60">
        <v>8486472775</v>
      </c>
      <c r="K40" s="53" t="s">
        <v>561</v>
      </c>
      <c r="L40" s="53" t="s">
        <v>583</v>
      </c>
      <c r="M40" s="100">
        <v>9854967635</v>
      </c>
      <c r="N40" s="102" t="s">
        <v>638</v>
      </c>
      <c r="O40" s="102">
        <v>9954179546</v>
      </c>
      <c r="P40" s="54">
        <v>43409</v>
      </c>
      <c r="Q40" s="53" t="s">
        <v>529</v>
      </c>
      <c r="R40" s="18">
        <v>32</v>
      </c>
      <c r="S40" s="18" t="s">
        <v>502</v>
      </c>
      <c r="T40" s="18"/>
    </row>
    <row r="41" spans="1:20">
      <c r="A41" s="4">
        <v>37</v>
      </c>
      <c r="B41" s="17" t="s">
        <v>67</v>
      </c>
      <c r="C41" s="75" t="s">
        <v>607</v>
      </c>
      <c r="D41" s="18" t="s">
        <v>27</v>
      </c>
      <c r="E41" s="60"/>
      <c r="F41" s="53" t="s">
        <v>73</v>
      </c>
      <c r="G41" s="61">
        <v>74</v>
      </c>
      <c r="H41" s="61">
        <v>81</v>
      </c>
      <c r="I41" s="17">
        <f t="shared" si="2"/>
        <v>155</v>
      </c>
      <c r="J41" s="60">
        <v>9508062440</v>
      </c>
      <c r="K41" s="53" t="s">
        <v>561</v>
      </c>
      <c r="L41" s="53" t="s">
        <v>583</v>
      </c>
      <c r="M41" s="100">
        <v>9854967635</v>
      </c>
      <c r="N41" s="102" t="s">
        <v>638</v>
      </c>
      <c r="O41" s="102">
        <v>9954179546</v>
      </c>
      <c r="P41" s="54">
        <v>43412</v>
      </c>
      <c r="Q41" s="53" t="s">
        <v>531</v>
      </c>
      <c r="R41" s="18">
        <v>32</v>
      </c>
      <c r="S41" s="18" t="s">
        <v>502</v>
      </c>
      <c r="T41" s="18"/>
    </row>
    <row r="42" spans="1:20">
      <c r="A42" s="4">
        <v>38</v>
      </c>
      <c r="B42" s="17" t="s">
        <v>67</v>
      </c>
      <c r="C42" s="75" t="s">
        <v>608</v>
      </c>
      <c r="D42" s="18" t="s">
        <v>27</v>
      </c>
      <c r="E42" s="60"/>
      <c r="F42" s="53" t="s">
        <v>73</v>
      </c>
      <c r="G42" s="61">
        <v>42</v>
      </c>
      <c r="H42" s="61">
        <v>40</v>
      </c>
      <c r="I42" s="17">
        <f t="shared" si="2"/>
        <v>82</v>
      </c>
      <c r="J42" s="60">
        <v>9401610096</v>
      </c>
      <c r="K42" s="53" t="s">
        <v>558</v>
      </c>
      <c r="L42" s="53" t="s">
        <v>624</v>
      </c>
      <c r="M42" s="100">
        <v>881297667</v>
      </c>
      <c r="N42" s="102" t="s">
        <v>628</v>
      </c>
      <c r="O42" s="102">
        <v>9957407724</v>
      </c>
      <c r="P42" s="54">
        <v>43412</v>
      </c>
      <c r="Q42" s="53" t="s">
        <v>531</v>
      </c>
      <c r="R42" s="18">
        <v>36</v>
      </c>
      <c r="S42" s="18" t="s">
        <v>502</v>
      </c>
      <c r="T42" s="18"/>
    </row>
    <row r="43" spans="1:20">
      <c r="A43" s="4">
        <v>39</v>
      </c>
      <c r="B43" s="17" t="s">
        <v>67</v>
      </c>
      <c r="C43" s="75" t="s">
        <v>609</v>
      </c>
      <c r="D43" s="18" t="s">
        <v>27</v>
      </c>
      <c r="E43" s="60"/>
      <c r="F43" s="53" t="s">
        <v>73</v>
      </c>
      <c r="G43" s="61">
        <v>18</v>
      </c>
      <c r="H43" s="61">
        <v>20</v>
      </c>
      <c r="I43" s="17">
        <f t="shared" si="2"/>
        <v>38</v>
      </c>
      <c r="J43" s="60">
        <v>7399514659</v>
      </c>
      <c r="K43" s="53" t="s">
        <v>621</v>
      </c>
      <c r="L43" s="53" t="s">
        <v>626</v>
      </c>
      <c r="M43" s="100">
        <v>9401451336</v>
      </c>
      <c r="N43" s="102" t="s">
        <v>635</v>
      </c>
      <c r="O43" s="102">
        <v>9957452663</v>
      </c>
      <c r="P43" s="54">
        <v>43413</v>
      </c>
      <c r="Q43" s="53" t="s">
        <v>532</v>
      </c>
      <c r="R43" s="18">
        <v>33</v>
      </c>
      <c r="S43" s="18" t="s">
        <v>502</v>
      </c>
      <c r="T43" s="18"/>
    </row>
    <row r="44" spans="1:20">
      <c r="A44" s="4">
        <v>40</v>
      </c>
      <c r="B44" s="17" t="s">
        <v>67</v>
      </c>
      <c r="C44" s="75" t="s">
        <v>610</v>
      </c>
      <c r="D44" s="18" t="s">
        <v>29</v>
      </c>
      <c r="E44" s="60">
        <v>50814</v>
      </c>
      <c r="F44" s="53"/>
      <c r="G44" s="61">
        <v>41</v>
      </c>
      <c r="H44" s="61">
        <v>42</v>
      </c>
      <c r="I44" s="17">
        <f t="shared" si="2"/>
        <v>83</v>
      </c>
      <c r="J44" s="60">
        <v>9678497556</v>
      </c>
      <c r="K44" s="53" t="s">
        <v>621</v>
      </c>
      <c r="L44" s="53" t="s">
        <v>626</v>
      </c>
      <c r="M44" s="100">
        <v>9401451336</v>
      </c>
      <c r="N44" s="102" t="s">
        <v>635</v>
      </c>
      <c r="O44" s="102">
        <v>9957452663</v>
      </c>
      <c r="P44" s="54">
        <v>43413</v>
      </c>
      <c r="Q44" s="53" t="s">
        <v>532</v>
      </c>
      <c r="R44" s="18">
        <v>34</v>
      </c>
      <c r="S44" s="18" t="s">
        <v>502</v>
      </c>
      <c r="T44" s="18"/>
    </row>
    <row r="45" spans="1:20">
      <c r="A45" s="4">
        <v>41</v>
      </c>
      <c r="B45" s="17" t="s">
        <v>67</v>
      </c>
      <c r="C45" s="75" t="s">
        <v>611</v>
      </c>
      <c r="D45" s="18" t="s">
        <v>29</v>
      </c>
      <c r="E45" s="60">
        <v>50815</v>
      </c>
      <c r="F45" s="53"/>
      <c r="G45" s="61">
        <v>42</v>
      </c>
      <c r="H45" s="61">
        <v>40</v>
      </c>
      <c r="I45" s="17">
        <f t="shared" si="2"/>
        <v>82</v>
      </c>
      <c r="J45" s="60">
        <v>8638058953</v>
      </c>
      <c r="K45" s="53" t="s">
        <v>557</v>
      </c>
      <c r="L45" s="53" t="s">
        <v>572</v>
      </c>
      <c r="M45" s="53">
        <v>9401451340</v>
      </c>
      <c r="N45" s="102" t="s">
        <v>629</v>
      </c>
      <c r="O45" s="102">
        <v>9864580302</v>
      </c>
      <c r="P45" s="54">
        <v>43414</v>
      </c>
      <c r="Q45" s="53" t="s">
        <v>533</v>
      </c>
      <c r="R45" s="18">
        <v>38</v>
      </c>
      <c r="S45" s="18" t="s">
        <v>502</v>
      </c>
      <c r="T45" s="18"/>
    </row>
    <row r="46" spans="1:20">
      <c r="A46" s="4">
        <v>42</v>
      </c>
      <c r="B46" s="17" t="s">
        <v>67</v>
      </c>
      <c r="C46" s="75" t="s">
        <v>612</v>
      </c>
      <c r="D46" s="18" t="s">
        <v>29</v>
      </c>
      <c r="E46" s="60">
        <v>50816</v>
      </c>
      <c r="F46" s="53"/>
      <c r="G46" s="61">
        <v>45</v>
      </c>
      <c r="H46" s="61">
        <v>38</v>
      </c>
      <c r="I46" s="17">
        <f t="shared" si="2"/>
        <v>83</v>
      </c>
      <c r="J46" s="60">
        <v>8472072584</v>
      </c>
      <c r="K46" s="53" t="s">
        <v>557</v>
      </c>
      <c r="L46" s="53" t="s">
        <v>572</v>
      </c>
      <c r="M46" s="53">
        <v>9401451340</v>
      </c>
      <c r="N46" s="102" t="s">
        <v>629</v>
      </c>
      <c r="O46" s="102">
        <v>9864580302</v>
      </c>
      <c r="P46" s="54">
        <v>43414</v>
      </c>
      <c r="Q46" s="53" t="s">
        <v>533</v>
      </c>
      <c r="R46" s="18">
        <v>39</v>
      </c>
      <c r="S46" s="18" t="s">
        <v>502</v>
      </c>
      <c r="T46" s="18"/>
    </row>
    <row r="47" spans="1:20" ht="32.25">
      <c r="A47" s="4">
        <v>43</v>
      </c>
      <c r="B47" s="17" t="s">
        <v>67</v>
      </c>
      <c r="C47" s="50" t="s">
        <v>613</v>
      </c>
      <c r="D47" s="18" t="s">
        <v>27</v>
      </c>
      <c r="E47" s="50" t="s">
        <v>165</v>
      </c>
      <c r="F47" s="51" t="s">
        <v>73</v>
      </c>
      <c r="G47" s="52">
        <v>75</v>
      </c>
      <c r="H47" s="52">
        <v>82</v>
      </c>
      <c r="I47" s="17">
        <f t="shared" si="2"/>
        <v>157</v>
      </c>
      <c r="J47" s="51">
        <v>6000514597</v>
      </c>
      <c r="K47" s="53" t="s">
        <v>561</v>
      </c>
      <c r="L47" s="53" t="s">
        <v>583</v>
      </c>
      <c r="M47" s="100">
        <v>9854967635</v>
      </c>
      <c r="N47" s="102" t="s">
        <v>638</v>
      </c>
      <c r="O47" s="102">
        <v>9954179546</v>
      </c>
      <c r="P47" s="54">
        <v>43416</v>
      </c>
      <c r="Q47" s="53" t="s">
        <v>529</v>
      </c>
      <c r="R47" s="18">
        <v>33</v>
      </c>
      <c r="S47" s="18" t="s">
        <v>502</v>
      </c>
      <c r="T47" s="18"/>
    </row>
    <row r="48" spans="1:20">
      <c r="A48" s="4">
        <v>44</v>
      </c>
      <c r="B48" s="17" t="s">
        <v>67</v>
      </c>
      <c r="C48" s="50" t="s">
        <v>614</v>
      </c>
      <c r="D48" s="18" t="s">
        <v>29</v>
      </c>
      <c r="E48" s="50"/>
      <c r="F48" s="51"/>
      <c r="G48" s="52">
        <v>50</v>
      </c>
      <c r="H48" s="52">
        <v>41</v>
      </c>
      <c r="I48" s="17">
        <f t="shared" si="2"/>
        <v>91</v>
      </c>
      <c r="J48" s="51">
        <v>9859210362</v>
      </c>
      <c r="K48" s="53" t="s">
        <v>622</v>
      </c>
      <c r="L48" s="53"/>
      <c r="M48" s="53"/>
      <c r="N48" s="53"/>
      <c r="O48" s="53"/>
      <c r="P48" s="54">
        <v>43418</v>
      </c>
      <c r="Q48" s="53" t="s">
        <v>530</v>
      </c>
      <c r="R48" s="18">
        <v>38</v>
      </c>
      <c r="S48" s="18" t="s">
        <v>502</v>
      </c>
      <c r="T48" s="18"/>
    </row>
    <row r="49" spans="1:20">
      <c r="A49" s="4">
        <v>45</v>
      </c>
      <c r="B49" s="17" t="s">
        <v>67</v>
      </c>
      <c r="C49" s="50" t="s">
        <v>615</v>
      </c>
      <c r="D49" s="18" t="s">
        <v>29</v>
      </c>
      <c r="E49" s="50"/>
      <c r="F49" s="51"/>
      <c r="G49" s="52">
        <v>35</v>
      </c>
      <c r="H49" s="52">
        <v>42</v>
      </c>
      <c r="I49" s="17">
        <f t="shared" si="2"/>
        <v>77</v>
      </c>
      <c r="J49" s="51">
        <v>9678631652</v>
      </c>
      <c r="K49" s="53" t="s">
        <v>557</v>
      </c>
      <c r="L49" s="53" t="s">
        <v>572</v>
      </c>
      <c r="M49" s="53">
        <v>9401451340</v>
      </c>
      <c r="N49" s="102" t="s">
        <v>629</v>
      </c>
      <c r="O49" s="102">
        <v>9864580302</v>
      </c>
      <c r="P49" s="54">
        <v>43418</v>
      </c>
      <c r="Q49" s="53" t="s">
        <v>530</v>
      </c>
      <c r="R49" s="18">
        <v>39</v>
      </c>
      <c r="S49" s="18" t="s">
        <v>502</v>
      </c>
      <c r="T49" s="18"/>
    </row>
    <row r="50" spans="1:20" ht="32.25">
      <c r="A50" s="4">
        <v>46</v>
      </c>
      <c r="B50" s="17" t="s">
        <v>67</v>
      </c>
      <c r="C50" s="50" t="s">
        <v>616</v>
      </c>
      <c r="D50" s="18" t="s">
        <v>29</v>
      </c>
      <c r="E50" s="50" t="s">
        <v>166</v>
      </c>
      <c r="F50" s="51"/>
      <c r="G50" s="52">
        <v>42</v>
      </c>
      <c r="H50" s="52">
        <v>40</v>
      </c>
      <c r="I50" s="17">
        <f t="shared" si="2"/>
        <v>82</v>
      </c>
      <c r="J50" s="55">
        <v>9101761485</v>
      </c>
      <c r="K50" s="53" t="s">
        <v>581</v>
      </c>
      <c r="L50" s="53" t="s">
        <v>582</v>
      </c>
      <c r="M50" s="101">
        <v>9678037121</v>
      </c>
      <c r="N50" s="102" t="s">
        <v>637</v>
      </c>
      <c r="O50" s="102">
        <v>9954869096</v>
      </c>
      <c r="P50" s="54">
        <v>43419</v>
      </c>
      <c r="Q50" s="53" t="s">
        <v>531</v>
      </c>
      <c r="R50" s="18">
        <v>32</v>
      </c>
      <c r="S50" s="18" t="s">
        <v>502</v>
      </c>
      <c r="T50" s="18"/>
    </row>
    <row r="51" spans="1:20" ht="32.25">
      <c r="A51" s="4">
        <v>47</v>
      </c>
      <c r="B51" s="17" t="s">
        <v>67</v>
      </c>
      <c r="C51" s="50" t="s">
        <v>617</v>
      </c>
      <c r="D51" s="18" t="s">
        <v>27</v>
      </c>
      <c r="E51" s="50" t="s">
        <v>167</v>
      </c>
      <c r="F51" s="51" t="s">
        <v>73</v>
      </c>
      <c r="G51" s="52">
        <v>65</v>
      </c>
      <c r="H51" s="52">
        <v>55</v>
      </c>
      <c r="I51" s="17">
        <f t="shared" si="2"/>
        <v>120</v>
      </c>
      <c r="J51" s="51">
        <v>8133965890</v>
      </c>
      <c r="K51" s="53" t="s">
        <v>581</v>
      </c>
      <c r="L51" s="53" t="s">
        <v>582</v>
      </c>
      <c r="M51" s="101">
        <v>9678037121</v>
      </c>
      <c r="N51" s="102" t="s">
        <v>637</v>
      </c>
      <c r="O51" s="102">
        <v>9954869096</v>
      </c>
      <c r="P51" s="54">
        <v>43419</v>
      </c>
      <c r="Q51" s="53" t="s">
        <v>531</v>
      </c>
      <c r="R51" s="18">
        <v>44</v>
      </c>
      <c r="S51" s="18" t="s">
        <v>502</v>
      </c>
      <c r="T51" s="18"/>
    </row>
    <row r="52" spans="1:20" ht="32.25">
      <c r="A52" s="4">
        <v>48</v>
      </c>
      <c r="B52" s="17" t="s">
        <v>67</v>
      </c>
      <c r="C52" s="50" t="s">
        <v>152</v>
      </c>
      <c r="D52" s="18" t="s">
        <v>27</v>
      </c>
      <c r="E52" s="50" t="s">
        <v>168</v>
      </c>
      <c r="F52" s="51" t="s">
        <v>73</v>
      </c>
      <c r="G52" s="52">
        <v>22</v>
      </c>
      <c r="H52" s="52">
        <v>19</v>
      </c>
      <c r="I52" s="17">
        <f t="shared" si="2"/>
        <v>41</v>
      </c>
      <c r="J52" s="51">
        <v>9706737520</v>
      </c>
      <c r="K52" s="53" t="s">
        <v>623</v>
      </c>
      <c r="L52" s="53" t="s">
        <v>627</v>
      </c>
      <c r="M52" s="100">
        <v>9706717268</v>
      </c>
      <c r="N52" s="102" t="s">
        <v>634</v>
      </c>
      <c r="O52" s="53"/>
      <c r="P52" s="54">
        <v>43420</v>
      </c>
      <c r="Q52" s="53" t="s">
        <v>532</v>
      </c>
      <c r="R52" s="18">
        <v>41</v>
      </c>
      <c r="S52" s="18" t="s">
        <v>502</v>
      </c>
      <c r="T52" s="18"/>
    </row>
    <row r="53" spans="1:20" ht="32.25">
      <c r="A53" s="4">
        <v>49</v>
      </c>
      <c r="B53" s="17" t="s">
        <v>67</v>
      </c>
      <c r="C53" s="50" t="s">
        <v>153</v>
      </c>
      <c r="D53" s="18" t="s">
        <v>27</v>
      </c>
      <c r="E53" s="50" t="s">
        <v>169</v>
      </c>
      <c r="F53" s="51" t="s">
        <v>73</v>
      </c>
      <c r="G53" s="52">
        <v>52</v>
      </c>
      <c r="H53" s="52">
        <v>43</v>
      </c>
      <c r="I53" s="17">
        <f t="shared" si="2"/>
        <v>95</v>
      </c>
      <c r="J53" s="51">
        <v>7577023583</v>
      </c>
      <c r="K53" s="53" t="s">
        <v>623</v>
      </c>
      <c r="L53" s="53" t="s">
        <v>627</v>
      </c>
      <c r="M53" s="100">
        <v>9706717268</v>
      </c>
      <c r="N53" s="102" t="s">
        <v>634</v>
      </c>
      <c r="O53" s="53"/>
      <c r="P53" s="54">
        <v>43421</v>
      </c>
      <c r="Q53" s="53" t="s">
        <v>533</v>
      </c>
      <c r="R53" s="18">
        <v>37</v>
      </c>
      <c r="S53" s="18" t="s">
        <v>502</v>
      </c>
      <c r="T53" s="18"/>
    </row>
    <row r="54" spans="1:20" ht="48">
      <c r="A54" s="4">
        <v>50</v>
      </c>
      <c r="B54" s="17" t="s">
        <v>67</v>
      </c>
      <c r="C54" s="50" t="s">
        <v>154</v>
      </c>
      <c r="D54" s="18" t="s">
        <v>27</v>
      </c>
      <c r="E54" s="50" t="s">
        <v>170</v>
      </c>
      <c r="F54" s="51" t="s">
        <v>73</v>
      </c>
      <c r="G54" s="52">
        <v>36</v>
      </c>
      <c r="H54" s="52">
        <v>27</v>
      </c>
      <c r="I54" s="17">
        <f t="shared" si="2"/>
        <v>63</v>
      </c>
      <c r="J54" s="51">
        <v>7578949450</v>
      </c>
      <c r="K54" s="53" t="s">
        <v>567</v>
      </c>
      <c r="L54" s="53" t="s">
        <v>580</v>
      </c>
      <c r="M54" s="100">
        <v>9854168636</v>
      </c>
      <c r="N54" s="102" t="s">
        <v>596</v>
      </c>
      <c r="O54" s="102">
        <v>8011445324</v>
      </c>
      <c r="P54" s="54">
        <v>43421</v>
      </c>
      <c r="Q54" s="53" t="s">
        <v>533</v>
      </c>
      <c r="R54" s="18">
        <v>36</v>
      </c>
      <c r="S54" s="18" t="s">
        <v>502</v>
      </c>
      <c r="T54" s="18"/>
    </row>
    <row r="55" spans="1:20" ht="32.25">
      <c r="A55" s="4">
        <v>51</v>
      </c>
      <c r="B55" s="17" t="s">
        <v>67</v>
      </c>
      <c r="C55" s="50" t="s">
        <v>155</v>
      </c>
      <c r="D55" s="18" t="s">
        <v>27</v>
      </c>
      <c r="E55" s="50" t="s">
        <v>171</v>
      </c>
      <c r="F55" s="51" t="s">
        <v>73</v>
      </c>
      <c r="G55" s="52">
        <v>202</v>
      </c>
      <c r="H55" s="52">
        <v>199</v>
      </c>
      <c r="I55" s="17">
        <f t="shared" si="2"/>
        <v>401</v>
      </c>
      <c r="J55" s="51">
        <v>9957542347</v>
      </c>
      <c r="K55" s="53" t="s">
        <v>567</v>
      </c>
      <c r="L55" s="53" t="s">
        <v>580</v>
      </c>
      <c r="M55" s="100">
        <v>9854168636</v>
      </c>
      <c r="N55" s="102" t="s">
        <v>596</v>
      </c>
      <c r="O55" s="102">
        <v>8011445324</v>
      </c>
      <c r="P55" s="53" t="s">
        <v>618</v>
      </c>
      <c r="Q55" s="65"/>
      <c r="R55" s="18">
        <v>33</v>
      </c>
      <c r="S55" s="18" t="s">
        <v>502</v>
      </c>
      <c r="T55" s="18"/>
    </row>
    <row r="56" spans="1:20" ht="32.25">
      <c r="A56" s="4">
        <v>52</v>
      </c>
      <c r="B56" s="17" t="s">
        <v>67</v>
      </c>
      <c r="C56" s="50" t="s">
        <v>156</v>
      </c>
      <c r="D56" s="18" t="s">
        <v>27</v>
      </c>
      <c r="E56" s="50" t="s">
        <v>172</v>
      </c>
      <c r="F56" s="51" t="s">
        <v>73</v>
      </c>
      <c r="G56" s="52">
        <v>43</v>
      </c>
      <c r="H56" s="52">
        <v>69</v>
      </c>
      <c r="I56" s="17">
        <f t="shared" si="2"/>
        <v>112</v>
      </c>
      <c r="J56" s="51">
        <v>8486931618</v>
      </c>
      <c r="K56" s="53" t="s">
        <v>620</v>
      </c>
      <c r="L56" s="53" t="s">
        <v>626</v>
      </c>
      <c r="M56" s="100">
        <v>9401451336</v>
      </c>
      <c r="N56" s="102" t="s">
        <v>635</v>
      </c>
      <c r="O56" s="102">
        <v>9957452663</v>
      </c>
      <c r="P56" s="54">
        <v>43426</v>
      </c>
      <c r="Q56" s="53" t="s">
        <v>531</v>
      </c>
      <c r="R56" s="18">
        <v>34</v>
      </c>
      <c r="S56" s="18" t="s">
        <v>502</v>
      </c>
      <c r="T56" s="18"/>
    </row>
    <row r="57" spans="1:20" ht="32.25">
      <c r="A57" s="4">
        <v>53</v>
      </c>
      <c r="B57" s="17" t="s">
        <v>67</v>
      </c>
      <c r="C57" s="50" t="s">
        <v>157</v>
      </c>
      <c r="D57" s="18" t="s">
        <v>27</v>
      </c>
      <c r="E57" s="50" t="s">
        <v>173</v>
      </c>
      <c r="F57" s="51" t="s">
        <v>73</v>
      </c>
      <c r="G57" s="52">
        <v>51</v>
      </c>
      <c r="H57" s="52">
        <v>35</v>
      </c>
      <c r="I57" s="17">
        <f t="shared" si="2"/>
        <v>86</v>
      </c>
      <c r="J57" s="51">
        <v>8486756514</v>
      </c>
      <c r="K57" s="53" t="s">
        <v>560</v>
      </c>
      <c r="L57" s="53" t="s">
        <v>579</v>
      </c>
      <c r="M57" s="100">
        <v>9707680995</v>
      </c>
      <c r="N57" s="102" t="s">
        <v>633</v>
      </c>
      <c r="O57" s="102">
        <v>7896815591</v>
      </c>
      <c r="P57" s="54">
        <v>43430</v>
      </c>
      <c r="Q57" s="53" t="s">
        <v>529</v>
      </c>
      <c r="R57" s="18">
        <v>32</v>
      </c>
      <c r="S57" s="18" t="s">
        <v>502</v>
      </c>
      <c r="T57" s="18"/>
    </row>
    <row r="58" spans="1:20">
      <c r="A58" s="4">
        <v>54</v>
      </c>
      <c r="B58" s="17" t="s">
        <v>67</v>
      </c>
      <c r="C58" s="50" t="s">
        <v>158</v>
      </c>
      <c r="D58" s="18" t="s">
        <v>27</v>
      </c>
      <c r="E58" s="50" t="s">
        <v>174</v>
      </c>
      <c r="F58" s="51" t="s">
        <v>73</v>
      </c>
      <c r="G58" s="52">
        <v>15</v>
      </c>
      <c r="H58" s="52">
        <v>23</v>
      </c>
      <c r="I58" s="17">
        <f t="shared" si="2"/>
        <v>38</v>
      </c>
      <c r="J58" s="51">
        <v>8011356971</v>
      </c>
      <c r="K58" s="53" t="s">
        <v>560</v>
      </c>
      <c r="L58" s="53" t="s">
        <v>579</v>
      </c>
      <c r="M58" s="100">
        <v>9707680995</v>
      </c>
      <c r="N58" s="102" t="s">
        <v>633</v>
      </c>
      <c r="O58" s="102">
        <v>7896815591</v>
      </c>
      <c r="P58" s="54">
        <v>43430</v>
      </c>
      <c r="Q58" s="53" t="s">
        <v>529</v>
      </c>
      <c r="R58" s="18">
        <v>37</v>
      </c>
      <c r="S58" s="18" t="s">
        <v>502</v>
      </c>
      <c r="T58" s="18"/>
    </row>
    <row r="59" spans="1:20" ht="32.25">
      <c r="A59" s="4">
        <v>55</v>
      </c>
      <c r="B59" s="17" t="s">
        <v>67</v>
      </c>
      <c r="C59" s="50" t="s">
        <v>159</v>
      </c>
      <c r="D59" s="18" t="s">
        <v>27</v>
      </c>
      <c r="E59" s="50" t="s">
        <v>175</v>
      </c>
      <c r="F59" s="51" t="s">
        <v>73</v>
      </c>
      <c r="G59" s="52">
        <v>26</v>
      </c>
      <c r="H59" s="52">
        <v>24</v>
      </c>
      <c r="I59" s="17">
        <f t="shared" si="2"/>
        <v>50</v>
      </c>
      <c r="J59" s="51">
        <v>9864863154</v>
      </c>
      <c r="K59" s="53" t="s">
        <v>560</v>
      </c>
      <c r="L59" s="53" t="s">
        <v>579</v>
      </c>
      <c r="M59" s="100">
        <v>9707680995</v>
      </c>
      <c r="N59" s="102" t="s">
        <v>633</v>
      </c>
      <c r="O59" s="102">
        <v>7896815591</v>
      </c>
      <c r="P59" s="54">
        <v>43431</v>
      </c>
      <c r="Q59" s="53" t="s">
        <v>534</v>
      </c>
      <c r="R59" s="18">
        <v>36</v>
      </c>
      <c r="S59" s="18" t="s">
        <v>502</v>
      </c>
      <c r="T59" s="18"/>
    </row>
    <row r="60" spans="1:20" ht="32.25">
      <c r="A60" s="4">
        <v>56</v>
      </c>
      <c r="B60" s="17" t="s">
        <v>67</v>
      </c>
      <c r="C60" s="50" t="s">
        <v>160</v>
      </c>
      <c r="D60" s="18" t="s">
        <v>27</v>
      </c>
      <c r="E60" s="50" t="s">
        <v>176</v>
      </c>
      <c r="F60" s="51" t="s">
        <v>80</v>
      </c>
      <c r="G60" s="52">
        <v>44</v>
      </c>
      <c r="H60" s="52">
        <v>48</v>
      </c>
      <c r="I60" s="17">
        <f t="shared" si="2"/>
        <v>92</v>
      </c>
      <c r="J60" s="51">
        <v>8474094831</v>
      </c>
      <c r="K60" s="53" t="s">
        <v>560</v>
      </c>
      <c r="L60" s="53" t="s">
        <v>579</v>
      </c>
      <c r="M60" s="100">
        <v>9707680995</v>
      </c>
      <c r="N60" s="102" t="s">
        <v>633</v>
      </c>
      <c r="O60" s="102">
        <v>7896815591</v>
      </c>
      <c r="P60" s="54">
        <v>43431</v>
      </c>
      <c r="Q60" s="53" t="s">
        <v>534</v>
      </c>
      <c r="R60" s="18">
        <v>33</v>
      </c>
      <c r="S60" s="18" t="s">
        <v>502</v>
      </c>
      <c r="T60" s="18"/>
    </row>
    <row r="61" spans="1:20" ht="32.25">
      <c r="A61" s="4">
        <v>57</v>
      </c>
      <c r="B61" s="17" t="s">
        <v>67</v>
      </c>
      <c r="C61" s="50" t="s">
        <v>161</v>
      </c>
      <c r="D61" s="18" t="s">
        <v>27</v>
      </c>
      <c r="E61" s="50" t="s">
        <v>177</v>
      </c>
      <c r="F61" s="51" t="s">
        <v>80</v>
      </c>
      <c r="G61" s="52">
        <v>44</v>
      </c>
      <c r="H61" s="52">
        <v>87</v>
      </c>
      <c r="I61" s="17">
        <f t="shared" si="2"/>
        <v>131</v>
      </c>
      <c r="J61" s="51">
        <v>8876616627</v>
      </c>
      <c r="K61" s="53" t="s">
        <v>560</v>
      </c>
      <c r="L61" s="53" t="s">
        <v>579</v>
      </c>
      <c r="M61" s="100">
        <v>9707680995</v>
      </c>
      <c r="N61" s="102" t="s">
        <v>633</v>
      </c>
      <c r="O61" s="102">
        <v>7896815591</v>
      </c>
      <c r="P61" s="54">
        <v>43432</v>
      </c>
      <c r="Q61" s="53" t="s">
        <v>530</v>
      </c>
      <c r="R61" s="18">
        <v>34</v>
      </c>
      <c r="S61" s="18" t="s">
        <v>502</v>
      </c>
      <c r="T61" s="18"/>
    </row>
    <row r="62" spans="1:20" ht="32.25">
      <c r="A62" s="4">
        <v>58</v>
      </c>
      <c r="B62" s="17" t="s">
        <v>67</v>
      </c>
      <c r="C62" s="50" t="s">
        <v>162</v>
      </c>
      <c r="D62" s="18" t="s">
        <v>27</v>
      </c>
      <c r="E62" s="50" t="s">
        <v>178</v>
      </c>
      <c r="F62" s="51" t="s">
        <v>73</v>
      </c>
      <c r="G62" s="52">
        <v>63</v>
      </c>
      <c r="H62" s="52">
        <v>82</v>
      </c>
      <c r="I62" s="17">
        <f t="shared" si="2"/>
        <v>145</v>
      </c>
      <c r="J62" s="51">
        <v>9085054831</v>
      </c>
      <c r="K62" s="53" t="s">
        <v>560</v>
      </c>
      <c r="L62" s="53" t="s">
        <v>579</v>
      </c>
      <c r="M62" s="100">
        <v>9707680995</v>
      </c>
      <c r="N62" s="102" t="s">
        <v>633</v>
      </c>
      <c r="O62" s="102">
        <v>7896815591</v>
      </c>
      <c r="P62" s="54">
        <v>43433</v>
      </c>
      <c r="Q62" s="53" t="s">
        <v>531</v>
      </c>
      <c r="R62" s="18">
        <v>32</v>
      </c>
      <c r="S62" s="18" t="s">
        <v>502</v>
      </c>
      <c r="T62" s="18"/>
    </row>
    <row r="63" spans="1:20">
      <c r="A63" s="4">
        <v>59</v>
      </c>
      <c r="B63" s="17" t="s">
        <v>67</v>
      </c>
      <c r="C63" s="50" t="s">
        <v>163</v>
      </c>
      <c r="D63" s="18" t="s">
        <v>27</v>
      </c>
      <c r="E63" s="50" t="s">
        <v>179</v>
      </c>
      <c r="F63" s="51" t="s">
        <v>73</v>
      </c>
      <c r="G63" s="52">
        <v>48</v>
      </c>
      <c r="H63" s="52">
        <v>59</v>
      </c>
      <c r="I63" s="17">
        <f t="shared" si="2"/>
        <v>107</v>
      </c>
      <c r="J63" s="51">
        <v>9706839099</v>
      </c>
      <c r="K63" s="53" t="s">
        <v>560</v>
      </c>
      <c r="L63" s="53" t="s">
        <v>579</v>
      </c>
      <c r="M63" s="100">
        <v>9707680995</v>
      </c>
      <c r="N63" s="102" t="s">
        <v>633</v>
      </c>
      <c r="O63" s="102">
        <v>7896815591</v>
      </c>
      <c r="P63" s="54">
        <v>43434</v>
      </c>
      <c r="Q63" s="53" t="s">
        <v>532</v>
      </c>
      <c r="R63" s="18">
        <v>32</v>
      </c>
      <c r="S63" s="18" t="s">
        <v>502</v>
      </c>
      <c r="T63" s="18"/>
    </row>
    <row r="64" spans="1:20" ht="32.25">
      <c r="A64" s="4">
        <v>60</v>
      </c>
      <c r="B64" s="17" t="s">
        <v>67</v>
      </c>
      <c r="C64" s="50" t="s">
        <v>164</v>
      </c>
      <c r="D64" s="18" t="s">
        <v>27</v>
      </c>
      <c r="E64" s="50" t="s">
        <v>180</v>
      </c>
      <c r="F64" s="51" t="s">
        <v>73</v>
      </c>
      <c r="G64" s="52">
        <v>36</v>
      </c>
      <c r="H64" s="52">
        <v>45</v>
      </c>
      <c r="I64" s="17">
        <f t="shared" si="2"/>
        <v>81</v>
      </c>
      <c r="J64" s="51">
        <v>9957962769</v>
      </c>
      <c r="K64" s="53" t="s">
        <v>560</v>
      </c>
      <c r="L64" s="53" t="s">
        <v>579</v>
      </c>
      <c r="M64" s="100">
        <v>9707680995</v>
      </c>
      <c r="N64" s="102" t="s">
        <v>633</v>
      </c>
      <c r="O64" s="102">
        <v>7896815591</v>
      </c>
      <c r="P64" s="54">
        <v>43434</v>
      </c>
      <c r="Q64" s="53" t="s">
        <v>532</v>
      </c>
      <c r="R64" s="18">
        <v>36</v>
      </c>
      <c r="S64" s="18" t="s">
        <v>502</v>
      </c>
      <c r="T64" s="18"/>
    </row>
    <row r="65" spans="1:20">
      <c r="A65" s="4">
        <v>61</v>
      </c>
      <c r="B65" s="17"/>
      <c r="C65" s="50"/>
      <c r="D65" s="18"/>
      <c r="E65" s="50"/>
      <c r="F65" s="51"/>
      <c r="G65" s="52"/>
      <c r="H65" s="52"/>
      <c r="I65" s="17"/>
      <c r="J65" s="51"/>
      <c r="K65" s="53"/>
      <c r="L65" s="53"/>
      <c r="M65" s="53"/>
      <c r="N65" s="53"/>
      <c r="O65" s="53"/>
      <c r="P65" s="54"/>
      <c r="Q65" s="65"/>
      <c r="R65" s="18"/>
      <c r="S65" s="18"/>
      <c r="T65" s="18"/>
    </row>
    <row r="66" spans="1:20">
      <c r="A66" s="4">
        <v>62</v>
      </c>
      <c r="B66" s="17"/>
      <c r="C66" s="60"/>
      <c r="D66" s="18"/>
      <c r="E66" s="60"/>
      <c r="F66" s="53"/>
      <c r="G66" s="60"/>
      <c r="H66" s="60"/>
      <c r="I66" s="17"/>
      <c r="J66" s="60"/>
      <c r="K66" s="53"/>
      <c r="L66" s="67"/>
      <c r="M66" s="63"/>
      <c r="N66" s="63"/>
      <c r="O66" s="63"/>
      <c r="P66" s="54"/>
      <c r="Q66" s="53"/>
      <c r="R66" s="18"/>
      <c r="S66" s="18"/>
      <c r="T66" s="18"/>
    </row>
    <row r="67" spans="1:20">
      <c r="A67" s="4">
        <v>63</v>
      </c>
      <c r="B67" s="17"/>
      <c r="C67" s="60"/>
      <c r="D67" s="18"/>
      <c r="E67" s="60"/>
      <c r="F67" s="53"/>
      <c r="G67" s="60"/>
      <c r="H67" s="60"/>
      <c r="I67" s="17"/>
      <c r="J67" s="60"/>
      <c r="K67" s="53"/>
      <c r="L67" s="67"/>
      <c r="M67" s="63"/>
      <c r="N67" s="63"/>
      <c r="O67" s="63"/>
      <c r="P67" s="54"/>
      <c r="Q67" s="53"/>
      <c r="R67" s="18"/>
      <c r="S67" s="18"/>
      <c r="T67" s="18"/>
    </row>
    <row r="68" spans="1:20">
      <c r="A68" s="4">
        <v>64</v>
      </c>
      <c r="B68" s="17"/>
      <c r="C68" s="60"/>
      <c r="D68" s="18"/>
      <c r="E68" s="60"/>
      <c r="F68" s="53"/>
      <c r="G68" s="60"/>
      <c r="H68" s="60"/>
      <c r="I68" s="17"/>
      <c r="J68" s="60"/>
      <c r="K68" s="53"/>
      <c r="L68" s="67"/>
      <c r="M68" s="63"/>
      <c r="N68" s="63"/>
      <c r="O68" s="63"/>
      <c r="P68" s="54"/>
      <c r="Q68" s="53"/>
      <c r="R68" s="18"/>
      <c r="S68" s="18"/>
      <c r="T68" s="18"/>
    </row>
    <row r="69" spans="1:20">
      <c r="A69" s="4">
        <v>65</v>
      </c>
      <c r="B69" s="17"/>
      <c r="C69" s="60"/>
      <c r="D69" s="18"/>
      <c r="E69" s="60"/>
      <c r="F69" s="53"/>
      <c r="G69" s="60"/>
      <c r="H69" s="60"/>
      <c r="I69" s="17"/>
      <c r="J69" s="60"/>
      <c r="K69" s="53"/>
      <c r="L69" s="67"/>
      <c r="M69" s="63"/>
      <c r="N69" s="63"/>
      <c r="O69" s="63"/>
      <c r="P69" s="54"/>
      <c r="Q69" s="53"/>
      <c r="R69" s="18"/>
      <c r="S69" s="18"/>
      <c r="T69" s="18"/>
    </row>
    <row r="70" spans="1:20">
      <c r="A70" s="4">
        <v>66</v>
      </c>
      <c r="B70" s="17"/>
      <c r="C70" s="60"/>
      <c r="D70" s="18"/>
      <c r="E70" s="60"/>
      <c r="F70" s="53"/>
      <c r="G70" s="60"/>
      <c r="H70" s="60"/>
      <c r="I70" s="17"/>
      <c r="J70" s="60"/>
      <c r="K70" s="53"/>
      <c r="L70" s="67"/>
      <c r="M70" s="63"/>
      <c r="N70" s="63"/>
      <c r="O70" s="63"/>
      <c r="P70" s="54"/>
      <c r="Q70" s="53"/>
      <c r="R70" s="18"/>
      <c r="S70" s="18"/>
      <c r="T70" s="18"/>
    </row>
    <row r="71" spans="1:20">
      <c r="A71" s="4">
        <v>67</v>
      </c>
      <c r="B71" s="17"/>
      <c r="C71" s="60"/>
      <c r="D71" s="18"/>
      <c r="E71" s="60"/>
      <c r="F71" s="53"/>
      <c r="G71" s="60"/>
      <c r="H71" s="60"/>
      <c r="I71" s="17"/>
      <c r="J71" s="60"/>
      <c r="K71" s="53"/>
      <c r="L71" s="67"/>
      <c r="M71" s="63"/>
      <c r="N71" s="63"/>
      <c r="O71" s="63"/>
      <c r="P71" s="54"/>
      <c r="Q71" s="53"/>
      <c r="R71" s="18"/>
      <c r="S71" s="18"/>
      <c r="T71" s="18"/>
    </row>
    <row r="72" spans="1:20">
      <c r="A72" s="4">
        <v>68</v>
      </c>
      <c r="B72" s="17"/>
      <c r="C72" s="60"/>
      <c r="D72" s="18"/>
      <c r="E72" s="60"/>
      <c r="F72" s="53"/>
      <c r="G72" s="60"/>
      <c r="H72" s="60"/>
      <c r="I72" s="17"/>
      <c r="J72" s="60"/>
      <c r="K72" s="53"/>
      <c r="L72" s="67"/>
      <c r="M72" s="63"/>
      <c r="N72" s="63"/>
      <c r="O72" s="63"/>
      <c r="P72" s="54"/>
      <c r="Q72" s="53"/>
      <c r="R72" s="18"/>
      <c r="S72" s="18"/>
      <c r="T72" s="18"/>
    </row>
    <row r="73" spans="1:20">
      <c r="A73" s="4">
        <v>69</v>
      </c>
      <c r="B73" s="17"/>
      <c r="C73" s="60"/>
      <c r="D73" s="18"/>
      <c r="E73" s="60"/>
      <c r="F73" s="53"/>
      <c r="G73" s="60"/>
      <c r="H73" s="60"/>
      <c r="I73" s="17"/>
      <c r="J73" s="60"/>
      <c r="K73" s="53"/>
      <c r="L73" s="67"/>
      <c r="M73" s="63"/>
      <c r="N73" s="63"/>
      <c r="O73" s="63"/>
      <c r="P73" s="54"/>
      <c r="Q73" s="53"/>
      <c r="R73" s="18"/>
      <c r="S73" s="18"/>
      <c r="T73" s="18"/>
    </row>
    <row r="74" spans="1:20">
      <c r="A74" s="4">
        <v>70</v>
      </c>
      <c r="B74" s="17"/>
      <c r="C74" s="60"/>
      <c r="D74" s="18"/>
      <c r="E74" s="60"/>
      <c r="F74" s="53"/>
      <c r="G74" s="60"/>
      <c r="H74" s="60"/>
      <c r="I74" s="17"/>
      <c r="J74" s="60"/>
      <c r="K74" s="53"/>
      <c r="L74" s="67"/>
      <c r="M74" s="63"/>
      <c r="N74" s="63"/>
      <c r="O74" s="63"/>
      <c r="P74" s="54"/>
      <c r="Q74" s="53"/>
      <c r="R74" s="18"/>
      <c r="S74" s="18"/>
      <c r="T74" s="18"/>
    </row>
    <row r="75" spans="1:20">
      <c r="A75" s="4">
        <v>71</v>
      </c>
      <c r="B75" s="17"/>
      <c r="C75" s="60"/>
      <c r="D75" s="18"/>
      <c r="E75" s="60"/>
      <c r="F75" s="53"/>
      <c r="G75" s="60"/>
      <c r="H75" s="60"/>
      <c r="I75" s="17"/>
      <c r="J75" s="60"/>
      <c r="K75" s="53"/>
      <c r="L75" s="67"/>
      <c r="M75" s="63"/>
      <c r="N75" s="63"/>
      <c r="O75" s="63"/>
      <c r="P75" s="54"/>
      <c r="Q75" s="53"/>
      <c r="R75" s="18"/>
      <c r="S75" s="18"/>
      <c r="T75" s="18"/>
    </row>
    <row r="76" spans="1:20">
      <c r="A76" s="4">
        <v>72</v>
      </c>
      <c r="B76" s="17"/>
      <c r="C76" s="60"/>
      <c r="D76" s="18"/>
      <c r="E76" s="60"/>
      <c r="F76" s="53"/>
      <c r="G76" s="60"/>
      <c r="H76" s="60"/>
      <c r="I76" s="17"/>
      <c r="J76" s="60"/>
      <c r="K76" s="53"/>
      <c r="L76" s="67"/>
      <c r="M76" s="63"/>
      <c r="N76" s="63"/>
      <c r="O76" s="63"/>
      <c r="P76" s="54"/>
      <c r="Q76" s="53"/>
      <c r="R76" s="18"/>
      <c r="S76" s="18"/>
      <c r="T76" s="18"/>
    </row>
    <row r="77" spans="1:20">
      <c r="A77" s="4">
        <v>73</v>
      </c>
      <c r="B77" s="17"/>
      <c r="C77" s="60"/>
      <c r="D77" s="18"/>
      <c r="E77" s="60"/>
      <c r="F77" s="53"/>
      <c r="G77" s="60"/>
      <c r="H77" s="60"/>
      <c r="I77" s="17"/>
      <c r="J77" s="60"/>
      <c r="K77" s="53"/>
      <c r="L77" s="67"/>
      <c r="M77" s="63"/>
      <c r="N77" s="63"/>
      <c r="O77" s="63"/>
      <c r="P77" s="54"/>
      <c r="Q77" s="53"/>
      <c r="R77" s="18"/>
      <c r="S77" s="18"/>
      <c r="T77" s="18"/>
    </row>
    <row r="78" spans="1:20">
      <c r="A78" s="4">
        <v>74</v>
      </c>
      <c r="B78" s="17"/>
      <c r="C78" s="60"/>
      <c r="D78" s="18"/>
      <c r="E78" s="60"/>
      <c r="F78" s="53"/>
      <c r="G78" s="60"/>
      <c r="H78" s="60"/>
      <c r="I78" s="17"/>
      <c r="J78" s="60"/>
      <c r="K78" s="53"/>
      <c r="L78" s="67"/>
      <c r="M78" s="63"/>
      <c r="N78" s="63"/>
      <c r="O78" s="63"/>
      <c r="P78" s="54"/>
      <c r="Q78" s="53"/>
      <c r="R78" s="18"/>
      <c r="S78" s="18"/>
      <c r="T78" s="18"/>
    </row>
    <row r="79" spans="1:20">
      <c r="A79" s="4">
        <v>75</v>
      </c>
      <c r="B79" s="17"/>
      <c r="C79" s="60"/>
      <c r="D79" s="18"/>
      <c r="E79" s="60"/>
      <c r="F79" s="53"/>
      <c r="G79" s="60"/>
      <c r="H79" s="60"/>
      <c r="I79" s="17"/>
      <c r="J79" s="60"/>
      <c r="K79" s="53"/>
      <c r="L79" s="67"/>
      <c r="M79" s="63"/>
      <c r="N79" s="63"/>
      <c r="O79" s="63"/>
      <c r="P79" s="54"/>
      <c r="Q79" s="53"/>
      <c r="R79" s="18"/>
      <c r="S79" s="18"/>
      <c r="T79" s="18"/>
    </row>
    <row r="80" spans="1:20">
      <c r="A80" s="4">
        <v>76</v>
      </c>
      <c r="B80" s="17"/>
      <c r="C80" s="60"/>
      <c r="D80" s="18"/>
      <c r="E80" s="60"/>
      <c r="F80" s="53"/>
      <c r="G80" s="60"/>
      <c r="H80" s="60"/>
      <c r="I80" s="17"/>
      <c r="J80" s="60"/>
      <c r="K80" s="53"/>
      <c r="L80" s="67"/>
      <c r="M80" s="63"/>
      <c r="N80" s="63"/>
      <c r="O80" s="63"/>
      <c r="P80" s="54"/>
      <c r="Q80" s="53"/>
      <c r="R80" s="18"/>
      <c r="S80" s="18"/>
      <c r="T80" s="18"/>
    </row>
    <row r="81" spans="1:20">
      <c r="A81" s="4">
        <v>77</v>
      </c>
      <c r="B81" s="17"/>
      <c r="C81" s="60"/>
      <c r="D81" s="18"/>
      <c r="E81" s="60"/>
      <c r="F81" s="53"/>
      <c r="G81" s="60"/>
      <c r="H81" s="60"/>
      <c r="I81" s="17"/>
      <c r="J81" s="60"/>
      <c r="K81" s="53"/>
      <c r="L81" s="67"/>
      <c r="M81" s="63"/>
      <c r="N81" s="63"/>
      <c r="O81" s="63"/>
      <c r="P81" s="54"/>
      <c r="Q81" s="53"/>
      <c r="R81" s="18"/>
      <c r="S81" s="18"/>
      <c r="T81" s="18"/>
    </row>
    <row r="82" spans="1:20">
      <c r="A82" s="4">
        <v>78</v>
      </c>
      <c r="B82" s="17"/>
      <c r="C82" s="60"/>
      <c r="D82" s="18"/>
      <c r="E82" s="60"/>
      <c r="F82" s="53"/>
      <c r="G82" s="60"/>
      <c r="H82" s="60"/>
      <c r="I82" s="17"/>
      <c r="J82" s="60"/>
      <c r="K82" s="53"/>
      <c r="L82" s="67"/>
      <c r="M82" s="63"/>
      <c r="N82" s="63"/>
      <c r="O82" s="63"/>
      <c r="P82" s="54"/>
      <c r="Q82" s="53"/>
      <c r="R82" s="18"/>
      <c r="S82" s="18"/>
      <c r="T82" s="18"/>
    </row>
    <row r="83" spans="1:20">
      <c r="A83" s="4">
        <v>79</v>
      </c>
      <c r="B83" s="17"/>
      <c r="C83" s="60"/>
      <c r="D83" s="18"/>
      <c r="E83" s="60"/>
      <c r="F83" s="53"/>
      <c r="G83" s="60"/>
      <c r="H83" s="60"/>
      <c r="I83" s="17"/>
      <c r="J83" s="60"/>
      <c r="K83" s="53"/>
      <c r="L83" s="67"/>
      <c r="M83" s="63"/>
      <c r="N83" s="63"/>
      <c r="O83" s="63"/>
      <c r="P83" s="54"/>
      <c r="Q83" s="53"/>
      <c r="R83" s="18"/>
      <c r="S83" s="18"/>
      <c r="T83" s="18"/>
    </row>
    <row r="84" spans="1:20">
      <c r="A84" s="4">
        <v>80</v>
      </c>
      <c r="B84" s="17"/>
      <c r="C84" s="60"/>
      <c r="D84" s="18"/>
      <c r="E84" s="60"/>
      <c r="F84" s="53"/>
      <c r="G84" s="60"/>
      <c r="H84" s="60"/>
      <c r="I84" s="17"/>
      <c r="J84" s="60"/>
      <c r="K84" s="79"/>
      <c r="L84" s="80"/>
      <c r="M84" s="63"/>
      <c r="N84" s="63"/>
      <c r="O84" s="63"/>
      <c r="P84" s="54"/>
      <c r="Q84" s="53"/>
      <c r="R84" s="18"/>
      <c r="S84" s="18"/>
      <c r="T84" s="18"/>
    </row>
    <row r="85" spans="1:20">
      <c r="A85" s="4">
        <v>81</v>
      </c>
      <c r="B85" s="17"/>
      <c r="C85" s="60"/>
      <c r="D85" s="18"/>
      <c r="E85" s="60"/>
      <c r="F85" s="53"/>
      <c r="G85" s="60"/>
      <c r="H85" s="60"/>
      <c r="I85" s="17"/>
      <c r="J85" s="60"/>
      <c r="K85" s="79"/>
      <c r="L85" s="80"/>
      <c r="M85" s="63"/>
      <c r="N85" s="63"/>
      <c r="O85" s="63"/>
      <c r="P85" s="54"/>
      <c r="Q85" s="53"/>
      <c r="R85" s="18"/>
      <c r="S85" s="18"/>
      <c r="T85" s="18"/>
    </row>
    <row r="86" spans="1:20">
      <c r="A86" s="4">
        <v>82</v>
      </c>
      <c r="B86" s="17"/>
      <c r="C86" s="60"/>
      <c r="D86" s="18"/>
      <c r="E86" s="60"/>
      <c r="F86" s="53"/>
      <c r="G86" s="60"/>
      <c r="H86" s="60"/>
      <c r="I86" s="17"/>
      <c r="J86" s="60"/>
      <c r="K86" s="79"/>
      <c r="L86" s="80"/>
      <c r="M86" s="63"/>
      <c r="N86" s="63"/>
      <c r="O86" s="63"/>
      <c r="P86" s="54"/>
      <c r="Q86" s="53"/>
      <c r="R86" s="18"/>
      <c r="S86" s="18"/>
      <c r="T86" s="18"/>
    </row>
    <row r="87" spans="1:20">
      <c r="A87" s="4">
        <v>83</v>
      </c>
      <c r="B87" s="17"/>
      <c r="C87" s="60"/>
      <c r="D87" s="18"/>
      <c r="E87" s="60"/>
      <c r="F87" s="53"/>
      <c r="G87" s="60"/>
      <c r="H87" s="60"/>
      <c r="I87" s="17"/>
      <c r="J87" s="60"/>
      <c r="K87" s="79"/>
      <c r="L87" s="80"/>
      <c r="M87" s="63"/>
      <c r="N87" s="63"/>
      <c r="O87" s="63"/>
      <c r="P87" s="54"/>
      <c r="Q87" s="53"/>
      <c r="R87" s="18"/>
      <c r="S87" s="18"/>
      <c r="T87" s="18"/>
    </row>
    <row r="88" spans="1:20">
      <c r="A88" s="4">
        <v>84</v>
      </c>
      <c r="B88" s="17"/>
      <c r="C88" s="18"/>
      <c r="D88" s="18"/>
      <c r="E88" s="19"/>
      <c r="F88" s="18"/>
      <c r="G88" s="19"/>
      <c r="H88" s="19"/>
      <c r="I88" s="17"/>
      <c r="J88" s="18"/>
      <c r="K88" s="18"/>
      <c r="L88" s="18"/>
      <c r="M88" s="18"/>
      <c r="N88" s="18"/>
      <c r="O88" s="18"/>
      <c r="P88" s="24"/>
      <c r="Q88" s="18"/>
      <c r="R88" s="18"/>
      <c r="S88" s="18"/>
      <c r="T88" s="18"/>
    </row>
    <row r="89" spans="1:20">
      <c r="A89" s="4">
        <v>85</v>
      </c>
      <c r="B89" s="17"/>
      <c r="C89" s="18"/>
      <c r="D89" s="18"/>
      <c r="E89" s="19"/>
      <c r="F89" s="18"/>
      <c r="G89" s="19"/>
      <c r="H89" s="19"/>
      <c r="I89" s="17"/>
      <c r="J89" s="18"/>
      <c r="K89" s="18"/>
      <c r="L89" s="18"/>
      <c r="M89" s="18"/>
      <c r="N89" s="18"/>
      <c r="O89" s="18"/>
      <c r="P89" s="24"/>
      <c r="Q89" s="18"/>
      <c r="R89" s="18"/>
      <c r="S89" s="18"/>
      <c r="T89" s="18"/>
    </row>
    <row r="90" spans="1:20">
      <c r="A90" s="4">
        <v>86</v>
      </c>
      <c r="B90" s="17"/>
      <c r="C90" s="18"/>
      <c r="D90" s="18"/>
      <c r="E90" s="19"/>
      <c r="F90" s="18"/>
      <c r="G90" s="19"/>
      <c r="H90" s="19"/>
      <c r="I90" s="17"/>
      <c r="J90" s="18"/>
      <c r="K90" s="18"/>
      <c r="L90" s="18"/>
      <c r="M90" s="18"/>
      <c r="N90" s="18"/>
      <c r="O90" s="18"/>
      <c r="P90" s="24"/>
      <c r="Q90" s="18"/>
      <c r="R90" s="18"/>
      <c r="S90" s="18"/>
      <c r="T90" s="18"/>
    </row>
    <row r="91" spans="1:20">
      <c r="A91" s="4">
        <v>87</v>
      </c>
      <c r="B91" s="17"/>
      <c r="C91" s="18"/>
      <c r="D91" s="18"/>
      <c r="E91" s="19"/>
      <c r="F91" s="18"/>
      <c r="G91" s="19"/>
      <c r="H91" s="19"/>
      <c r="I91" s="17"/>
      <c r="J91" s="18"/>
      <c r="K91" s="18"/>
      <c r="L91" s="18"/>
      <c r="M91" s="18"/>
      <c r="N91" s="18"/>
      <c r="O91" s="18"/>
      <c r="P91" s="24"/>
      <c r="Q91" s="18"/>
      <c r="R91" s="18"/>
      <c r="S91" s="18"/>
      <c r="T91" s="18"/>
    </row>
    <row r="92" spans="1:20">
      <c r="A92" s="4">
        <v>88</v>
      </c>
      <c r="B92" s="17"/>
      <c r="C92" s="18"/>
      <c r="D92" s="18"/>
      <c r="E92" s="19"/>
      <c r="F92" s="18"/>
      <c r="G92" s="19"/>
      <c r="H92" s="19"/>
      <c r="I92" s="17"/>
      <c r="J92" s="18"/>
      <c r="K92" s="18"/>
      <c r="L92" s="18"/>
      <c r="M92" s="18"/>
      <c r="N92" s="18"/>
      <c r="O92" s="18"/>
      <c r="P92" s="24"/>
      <c r="Q92" s="18"/>
      <c r="R92" s="18"/>
      <c r="S92" s="18"/>
      <c r="T92" s="18"/>
    </row>
    <row r="93" spans="1:20">
      <c r="A93" s="4">
        <v>89</v>
      </c>
      <c r="B93" s="17"/>
      <c r="C93" s="18"/>
      <c r="D93" s="18"/>
      <c r="E93" s="19"/>
      <c r="F93" s="18"/>
      <c r="G93" s="19"/>
      <c r="H93" s="19"/>
      <c r="I93" s="17"/>
      <c r="J93" s="18"/>
      <c r="K93" s="18"/>
      <c r="L93" s="18"/>
      <c r="M93" s="18"/>
      <c r="N93" s="18"/>
      <c r="O93" s="18"/>
      <c r="P93" s="24"/>
      <c r="Q93" s="18"/>
      <c r="R93" s="18"/>
      <c r="S93" s="18"/>
      <c r="T93" s="18"/>
    </row>
    <row r="94" spans="1:20">
      <c r="A94" s="4">
        <v>90</v>
      </c>
      <c r="B94" s="17"/>
      <c r="C94" s="18"/>
      <c r="D94" s="18"/>
      <c r="E94" s="19"/>
      <c r="F94" s="18"/>
      <c r="G94" s="19"/>
      <c r="H94" s="19"/>
      <c r="I94" s="17"/>
      <c r="J94" s="18"/>
      <c r="K94" s="18"/>
      <c r="L94" s="18"/>
      <c r="M94" s="18"/>
      <c r="N94" s="18"/>
      <c r="O94" s="18"/>
      <c r="P94" s="24"/>
      <c r="Q94" s="18"/>
      <c r="R94" s="18"/>
      <c r="S94" s="18"/>
      <c r="T94" s="18"/>
    </row>
    <row r="95" spans="1:20">
      <c r="A95" s="4">
        <v>91</v>
      </c>
      <c r="B95" s="17"/>
      <c r="C95" s="18"/>
      <c r="D95" s="18"/>
      <c r="E95" s="19"/>
      <c r="F95" s="18"/>
      <c r="G95" s="19"/>
      <c r="H95" s="19"/>
      <c r="I95" s="17"/>
      <c r="J95" s="18"/>
      <c r="K95" s="18"/>
      <c r="L95" s="18"/>
      <c r="M95" s="18"/>
      <c r="N95" s="18"/>
      <c r="O95" s="18"/>
      <c r="P95" s="24"/>
      <c r="Q95" s="18"/>
      <c r="R95" s="18"/>
      <c r="S95" s="18"/>
      <c r="T95" s="18"/>
    </row>
    <row r="96" spans="1:20">
      <c r="A96" s="4">
        <v>92</v>
      </c>
      <c r="B96" s="17"/>
      <c r="C96" s="18"/>
      <c r="D96" s="18"/>
      <c r="E96" s="19"/>
      <c r="F96" s="18"/>
      <c r="G96" s="19"/>
      <c r="H96" s="19"/>
      <c r="I96" s="17"/>
      <c r="J96" s="18"/>
      <c r="K96" s="18"/>
      <c r="L96" s="18"/>
      <c r="M96" s="18"/>
      <c r="N96" s="18"/>
      <c r="O96" s="18"/>
      <c r="P96" s="24"/>
      <c r="Q96" s="18"/>
      <c r="R96" s="18"/>
      <c r="S96" s="18"/>
      <c r="T96" s="18"/>
    </row>
    <row r="97" spans="1:20">
      <c r="A97" s="4">
        <v>93</v>
      </c>
      <c r="B97" s="17"/>
      <c r="C97" s="18"/>
      <c r="D97" s="18"/>
      <c r="E97" s="19"/>
      <c r="F97" s="18"/>
      <c r="G97" s="19"/>
      <c r="H97" s="19"/>
      <c r="I97" s="17"/>
      <c r="J97" s="18"/>
      <c r="K97" s="18"/>
      <c r="L97" s="18"/>
      <c r="M97" s="18"/>
      <c r="N97" s="18"/>
      <c r="O97" s="18"/>
      <c r="P97" s="24"/>
      <c r="Q97" s="18"/>
      <c r="R97" s="18"/>
      <c r="S97" s="18"/>
      <c r="T97" s="18"/>
    </row>
    <row r="98" spans="1:20">
      <c r="A98" s="4">
        <v>94</v>
      </c>
      <c r="B98" s="17"/>
      <c r="C98" s="18"/>
      <c r="D98" s="18"/>
      <c r="E98" s="19"/>
      <c r="F98" s="18"/>
      <c r="G98" s="19"/>
      <c r="H98" s="19"/>
      <c r="I98" s="17"/>
      <c r="J98" s="18"/>
      <c r="K98" s="18"/>
      <c r="L98" s="18"/>
      <c r="M98" s="18"/>
      <c r="N98" s="18"/>
      <c r="O98" s="18"/>
      <c r="P98" s="24"/>
      <c r="Q98" s="18"/>
      <c r="R98" s="18"/>
      <c r="S98" s="18"/>
      <c r="T98" s="18"/>
    </row>
    <row r="99" spans="1:20">
      <c r="A99" s="4">
        <v>95</v>
      </c>
      <c r="B99" s="17"/>
      <c r="C99" s="18"/>
      <c r="D99" s="18"/>
      <c r="E99" s="19"/>
      <c r="F99" s="18"/>
      <c r="G99" s="19"/>
      <c r="H99" s="19"/>
      <c r="I99" s="17"/>
      <c r="J99" s="18"/>
      <c r="K99" s="18"/>
      <c r="L99" s="18"/>
      <c r="M99" s="18"/>
      <c r="N99" s="18"/>
      <c r="O99" s="18"/>
      <c r="P99" s="24"/>
      <c r="Q99" s="18"/>
      <c r="R99" s="18"/>
      <c r="S99" s="18"/>
      <c r="T99" s="18"/>
    </row>
    <row r="100" spans="1:20">
      <c r="A100" s="4">
        <v>96</v>
      </c>
      <c r="B100" s="17"/>
      <c r="C100" s="18"/>
      <c r="D100" s="18"/>
      <c r="E100" s="19"/>
      <c r="F100" s="18"/>
      <c r="G100" s="19"/>
      <c r="H100" s="19"/>
      <c r="I100" s="17">
        <f t="shared" ref="I100:I134" si="3">+G100+H100</f>
        <v>0</v>
      </c>
      <c r="J100" s="18"/>
      <c r="K100" s="18"/>
      <c r="L100" s="18"/>
      <c r="M100" s="18"/>
      <c r="N100" s="18"/>
      <c r="O100" s="18"/>
      <c r="P100" s="24"/>
      <c r="Q100" s="18"/>
      <c r="R100" s="18"/>
      <c r="S100" s="18"/>
      <c r="T100" s="18"/>
    </row>
    <row r="101" spans="1:20">
      <c r="A101" s="4">
        <v>97</v>
      </c>
      <c r="B101" s="17"/>
      <c r="C101" s="18"/>
      <c r="D101" s="18"/>
      <c r="E101" s="19"/>
      <c r="F101" s="18"/>
      <c r="G101" s="19"/>
      <c r="H101" s="19"/>
      <c r="I101" s="17">
        <f t="shared" si="3"/>
        <v>0</v>
      </c>
      <c r="J101" s="18"/>
      <c r="K101" s="18"/>
      <c r="L101" s="18"/>
      <c r="M101" s="18"/>
      <c r="N101" s="18"/>
      <c r="O101" s="18"/>
      <c r="P101" s="24"/>
      <c r="Q101" s="18"/>
      <c r="R101" s="18"/>
      <c r="S101" s="18"/>
      <c r="T101" s="18"/>
    </row>
    <row r="102" spans="1:20">
      <c r="A102" s="4">
        <v>98</v>
      </c>
      <c r="B102" s="17"/>
      <c r="C102" s="18"/>
      <c r="D102" s="18"/>
      <c r="E102" s="19"/>
      <c r="F102" s="18"/>
      <c r="G102" s="19"/>
      <c r="H102" s="19"/>
      <c r="I102" s="17">
        <f t="shared" si="3"/>
        <v>0</v>
      </c>
      <c r="J102" s="18"/>
      <c r="K102" s="18"/>
      <c r="L102" s="18"/>
      <c r="M102" s="18"/>
      <c r="N102" s="18"/>
      <c r="O102" s="18"/>
      <c r="P102" s="24"/>
      <c r="Q102" s="18"/>
      <c r="R102" s="18"/>
      <c r="S102" s="18"/>
      <c r="T102" s="18"/>
    </row>
    <row r="103" spans="1:20">
      <c r="A103" s="4">
        <v>99</v>
      </c>
      <c r="B103" s="17"/>
      <c r="C103" s="18"/>
      <c r="D103" s="18"/>
      <c r="E103" s="19"/>
      <c r="F103" s="18"/>
      <c r="G103" s="19"/>
      <c r="H103" s="19"/>
      <c r="I103" s="17">
        <f t="shared" si="3"/>
        <v>0</v>
      </c>
      <c r="J103" s="18"/>
      <c r="K103" s="18"/>
      <c r="L103" s="18"/>
      <c r="M103" s="18"/>
      <c r="N103" s="18"/>
      <c r="O103" s="18"/>
      <c r="P103" s="24"/>
      <c r="Q103" s="18"/>
      <c r="R103" s="18"/>
      <c r="S103" s="18"/>
      <c r="T103" s="18"/>
    </row>
    <row r="104" spans="1:20">
      <c r="A104" s="4">
        <v>100</v>
      </c>
      <c r="B104" s="17"/>
      <c r="C104" s="18"/>
      <c r="D104" s="18"/>
      <c r="E104" s="19"/>
      <c r="F104" s="18"/>
      <c r="G104" s="19"/>
      <c r="H104" s="19"/>
      <c r="I104" s="17">
        <f t="shared" si="3"/>
        <v>0</v>
      </c>
      <c r="J104" s="18"/>
      <c r="K104" s="18"/>
      <c r="L104" s="18"/>
      <c r="M104" s="18"/>
      <c r="N104" s="18"/>
      <c r="O104" s="18"/>
      <c r="P104" s="24"/>
      <c r="Q104" s="18"/>
      <c r="R104" s="18"/>
      <c r="S104" s="18"/>
      <c r="T104" s="18"/>
    </row>
    <row r="105" spans="1:20">
      <c r="A105" s="4">
        <v>101</v>
      </c>
      <c r="B105" s="17"/>
      <c r="C105" s="18"/>
      <c r="D105" s="18"/>
      <c r="E105" s="19"/>
      <c r="F105" s="18"/>
      <c r="G105" s="19"/>
      <c r="H105" s="19"/>
      <c r="I105" s="17">
        <f t="shared" si="3"/>
        <v>0</v>
      </c>
      <c r="J105" s="18"/>
      <c r="K105" s="18"/>
      <c r="L105" s="18"/>
      <c r="M105" s="18"/>
      <c r="N105" s="18"/>
      <c r="O105" s="18"/>
      <c r="P105" s="24"/>
      <c r="Q105" s="18"/>
      <c r="R105" s="18"/>
      <c r="S105" s="18"/>
      <c r="T105" s="18"/>
    </row>
    <row r="106" spans="1:20">
      <c r="A106" s="4">
        <v>102</v>
      </c>
      <c r="B106" s="17"/>
      <c r="C106" s="18"/>
      <c r="D106" s="18"/>
      <c r="E106" s="19"/>
      <c r="F106" s="18"/>
      <c r="G106" s="19"/>
      <c r="H106" s="19"/>
      <c r="I106" s="17">
        <f t="shared" si="3"/>
        <v>0</v>
      </c>
      <c r="J106" s="18"/>
      <c r="K106" s="18"/>
      <c r="L106" s="18"/>
      <c r="M106" s="18"/>
      <c r="N106" s="18"/>
      <c r="O106" s="18"/>
      <c r="P106" s="24"/>
      <c r="Q106" s="18"/>
      <c r="R106" s="18"/>
      <c r="S106" s="18"/>
      <c r="T106" s="18"/>
    </row>
    <row r="107" spans="1:20">
      <c r="A107" s="4">
        <v>103</v>
      </c>
      <c r="B107" s="17"/>
      <c r="C107" s="18"/>
      <c r="D107" s="18"/>
      <c r="E107" s="19"/>
      <c r="F107" s="18"/>
      <c r="G107" s="19"/>
      <c r="H107" s="19"/>
      <c r="I107" s="17">
        <f t="shared" si="3"/>
        <v>0</v>
      </c>
      <c r="J107" s="18"/>
      <c r="K107" s="18"/>
      <c r="L107" s="18"/>
      <c r="M107" s="18"/>
      <c r="N107" s="18"/>
      <c r="O107" s="18"/>
      <c r="P107" s="24"/>
      <c r="Q107" s="18"/>
      <c r="R107" s="18"/>
      <c r="S107" s="18"/>
      <c r="T107" s="18"/>
    </row>
    <row r="108" spans="1:20">
      <c r="A108" s="4">
        <v>104</v>
      </c>
      <c r="B108" s="17"/>
      <c r="C108" s="18"/>
      <c r="D108" s="18"/>
      <c r="E108" s="19"/>
      <c r="F108" s="18"/>
      <c r="G108" s="19"/>
      <c r="H108" s="19"/>
      <c r="I108" s="17">
        <f t="shared" si="3"/>
        <v>0</v>
      </c>
      <c r="J108" s="18"/>
      <c r="K108" s="18"/>
      <c r="L108" s="18"/>
      <c r="M108" s="18"/>
      <c r="N108" s="18"/>
      <c r="O108" s="18"/>
      <c r="P108" s="24"/>
      <c r="Q108" s="18"/>
      <c r="R108" s="18"/>
      <c r="S108" s="18"/>
      <c r="T108" s="18"/>
    </row>
    <row r="109" spans="1:20">
      <c r="A109" s="4">
        <v>105</v>
      </c>
      <c r="B109" s="17"/>
      <c r="C109" s="18"/>
      <c r="D109" s="18"/>
      <c r="E109" s="19"/>
      <c r="F109" s="18"/>
      <c r="G109" s="19"/>
      <c r="H109" s="19"/>
      <c r="I109" s="17">
        <f t="shared" si="3"/>
        <v>0</v>
      </c>
      <c r="J109" s="18"/>
      <c r="K109" s="18"/>
      <c r="L109" s="18"/>
      <c r="M109" s="18"/>
      <c r="N109" s="18"/>
      <c r="O109" s="18"/>
      <c r="P109" s="24"/>
      <c r="Q109" s="18"/>
      <c r="R109" s="18"/>
      <c r="S109" s="18"/>
      <c r="T109" s="18"/>
    </row>
    <row r="110" spans="1:20">
      <c r="A110" s="4">
        <v>106</v>
      </c>
      <c r="B110" s="17"/>
      <c r="C110" s="18"/>
      <c r="D110" s="18"/>
      <c r="E110" s="19"/>
      <c r="F110" s="18"/>
      <c r="G110" s="19"/>
      <c r="H110" s="19"/>
      <c r="I110" s="17">
        <f t="shared" si="3"/>
        <v>0</v>
      </c>
      <c r="J110" s="18"/>
      <c r="K110" s="18"/>
      <c r="L110" s="18"/>
      <c r="M110" s="18"/>
      <c r="N110" s="18"/>
      <c r="O110" s="18"/>
      <c r="P110" s="24"/>
      <c r="Q110" s="18"/>
      <c r="R110" s="18"/>
      <c r="S110" s="18"/>
      <c r="T110" s="18"/>
    </row>
    <row r="111" spans="1:20">
      <c r="A111" s="4">
        <v>107</v>
      </c>
      <c r="B111" s="17"/>
      <c r="C111" s="18"/>
      <c r="D111" s="18"/>
      <c r="E111" s="19"/>
      <c r="F111" s="18"/>
      <c r="G111" s="19"/>
      <c r="H111" s="19"/>
      <c r="I111" s="17">
        <f t="shared" si="3"/>
        <v>0</v>
      </c>
      <c r="J111" s="18"/>
      <c r="K111" s="18"/>
      <c r="L111" s="18"/>
      <c r="M111" s="18"/>
      <c r="N111" s="18"/>
      <c r="O111" s="18"/>
      <c r="P111" s="24"/>
      <c r="Q111" s="18"/>
      <c r="R111" s="18"/>
      <c r="S111" s="18"/>
      <c r="T111" s="18"/>
    </row>
    <row r="112" spans="1:20">
      <c r="A112" s="4">
        <v>108</v>
      </c>
      <c r="B112" s="17"/>
      <c r="C112" s="18"/>
      <c r="D112" s="18"/>
      <c r="E112" s="19"/>
      <c r="F112" s="18"/>
      <c r="G112" s="19"/>
      <c r="H112" s="19"/>
      <c r="I112" s="17">
        <f t="shared" si="3"/>
        <v>0</v>
      </c>
      <c r="J112" s="18"/>
      <c r="K112" s="18"/>
      <c r="L112" s="18"/>
      <c r="M112" s="18"/>
      <c r="N112" s="18"/>
      <c r="O112" s="18"/>
      <c r="P112" s="24"/>
      <c r="Q112" s="18"/>
      <c r="R112" s="18"/>
      <c r="S112" s="18"/>
      <c r="T112" s="18"/>
    </row>
    <row r="113" spans="1:20">
      <c r="A113" s="4">
        <v>109</v>
      </c>
      <c r="B113" s="17"/>
      <c r="C113" s="18"/>
      <c r="D113" s="18"/>
      <c r="E113" s="19"/>
      <c r="F113" s="18"/>
      <c r="G113" s="19"/>
      <c r="H113" s="19"/>
      <c r="I113" s="17">
        <f t="shared" si="3"/>
        <v>0</v>
      </c>
      <c r="J113" s="18"/>
      <c r="K113" s="18"/>
      <c r="L113" s="18"/>
      <c r="M113" s="18"/>
      <c r="N113" s="18"/>
      <c r="O113" s="18"/>
      <c r="P113" s="24"/>
      <c r="Q113" s="18"/>
      <c r="R113" s="18"/>
      <c r="S113" s="18"/>
      <c r="T113" s="18"/>
    </row>
    <row r="114" spans="1:20">
      <c r="A114" s="4">
        <v>110</v>
      </c>
      <c r="B114" s="17"/>
      <c r="C114" s="18"/>
      <c r="D114" s="18"/>
      <c r="E114" s="19"/>
      <c r="F114" s="18"/>
      <c r="G114" s="19"/>
      <c r="H114" s="19"/>
      <c r="I114" s="17">
        <f t="shared" si="3"/>
        <v>0</v>
      </c>
      <c r="J114" s="18"/>
      <c r="K114" s="18"/>
      <c r="L114" s="18"/>
      <c r="M114" s="18"/>
      <c r="N114" s="18"/>
      <c r="O114" s="18"/>
      <c r="P114" s="24"/>
      <c r="Q114" s="18"/>
      <c r="R114" s="18"/>
      <c r="S114" s="18"/>
      <c r="T114" s="18"/>
    </row>
    <row r="115" spans="1:20">
      <c r="A115" s="4">
        <v>111</v>
      </c>
      <c r="B115" s="17"/>
      <c r="C115" s="18"/>
      <c r="D115" s="18"/>
      <c r="E115" s="19"/>
      <c r="F115" s="18"/>
      <c r="G115" s="19"/>
      <c r="H115" s="19"/>
      <c r="I115" s="17">
        <f t="shared" si="3"/>
        <v>0</v>
      </c>
      <c r="J115" s="18"/>
      <c r="K115" s="18"/>
      <c r="L115" s="18"/>
      <c r="M115" s="18"/>
      <c r="N115" s="18"/>
      <c r="O115" s="18"/>
      <c r="P115" s="24"/>
      <c r="Q115" s="18"/>
      <c r="R115" s="18"/>
      <c r="S115" s="18"/>
      <c r="T115" s="18"/>
    </row>
    <row r="116" spans="1:20">
      <c r="A116" s="4">
        <v>112</v>
      </c>
      <c r="B116" s="17"/>
      <c r="C116" s="18"/>
      <c r="D116" s="18"/>
      <c r="E116" s="19"/>
      <c r="F116" s="18"/>
      <c r="G116" s="19"/>
      <c r="H116" s="19"/>
      <c r="I116" s="17">
        <f t="shared" si="3"/>
        <v>0</v>
      </c>
      <c r="J116" s="18"/>
      <c r="K116" s="18"/>
      <c r="L116" s="18"/>
      <c r="M116" s="18"/>
      <c r="N116" s="18"/>
      <c r="O116" s="18"/>
      <c r="P116" s="24"/>
      <c r="Q116" s="18"/>
      <c r="R116" s="18"/>
      <c r="S116" s="18"/>
      <c r="T116" s="18"/>
    </row>
    <row r="117" spans="1:20">
      <c r="A117" s="4">
        <v>113</v>
      </c>
      <c r="B117" s="17"/>
      <c r="C117" s="18"/>
      <c r="D117" s="18"/>
      <c r="E117" s="19"/>
      <c r="F117" s="18"/>
      <c r="G117" s="19"/>
      <c r="H117" s="19"/>
      <c r="I117" s="17">
        <f t="shared" si="3"/>
        <v>0</v>
      </c>
      <c r="J117" s="18"/>
      <c r="K117" s="18"/>
      <c r="L117" s="18"/>
      <c r="M117" s="18"/>
      <c r="N117" s="18"/>
      <c r="O117" s="18"/>
      <c r="P117" s="24"/>
      <c r="Q117" s="18"/>
      <c r="R117" s="18"/>
      <c r="S117" s="18"/>
      <c r="T117" s="18"/>
    </row>
    <row r="118" spans="1:20">
      <c r="A118" s="4">
        <v>114</v>
      </c>
      <c r="B118" s="17"/>
      <c r="C118" s="18"/>
      <c r="D118" s="18"/>
      <c r="E118" s="19"/>
      <c r="F118" s="18"/>
      <c r="G118" s="19"/>
      <c r="H118" s="19"/>
      <c r="I118" s="17">
        <f t="shared" si="3"/>
        <v>0</v>
      </c>
      <c r="J118" s="18"/>
      <c r="K118" s="18"/>
      <c r="L118" s="18"/>
      <c r="M118" s="18"/>
      <c r="N118" s="18"/>
      <c r="O118" s="18"/>
      <c r="P118" s="24"/>
      <c r="Q118" s="18"/>
      <c r="R118" s="18"/>
      <c r="S118" s="18"/>
      <c r="T118" s="18"/>
    </row>
    <row r="119" spans="1:20">
      <c r="A119" s="4">
        <v>115</v>
      </c>
      <c r="B119" s="17"/>
      <c r="C119" s="18"/>
      <c r="D119" s="18"/>
      <c r="E119" s="19"/>
      <c r="F119" s="18"/>
      <c r="G119" s="19"/>
      <c r="H119" s="19"/>
      <c r="I119" s="17">
        <f t="shared" si="3"/>
        <v>0</v>
      </c>
      <c r="J119" s="18"/>
      <c r="K119" s="18"/>
      <c r="L119" s="18"/>
      <c r="M119" s="18"/>
      <c r="N119" s="18"/>
      <c r="O119" s="18"/>
      <c r="P119" s="24"/>
      <c r="Q119" s="18"/>
      <c r="R119" s="18"/>
      <c r="S119" s="18"/>
      <c r="T119" s="18"/>
    </row>
    <row r="120" spans="1:20">
      <c r="A120" s="4">
        <v>116</v>
      </c>
      <c r="B120" s="17"/>
      <c r="C120" s="18"/>
      <c r="D120" s="18"/>
      <c r="E120" s="19"/>
      <c r="F120" s="18"/>
      <c r="G120" s="19"/>
      <c r="H120" s="19"/>
      <c r="I120" s="17">
        <f t="shared" si="3"/>
        <v>0</v>
      </c>
      <c r="J120" s="18"/>
      <c r="K120" s="18"/>
      <c r="L120" s="18"/>
      <c r="M120" s="18"/>
      <c r="N120" s="18"/>
      <c r="O120" s="18"/>
      <c r="P120" s="24"/>
      <c r="Q120" s="18"/>
      <c r="R120" s="18"/>
      <c r="S120" s="18"/>
      <c r="T120" s="18"/>
    </row>
    <row r="121" spans="1:20">
      <c r="A121" s="4">
        <v>117</v>
      </c>
      <c r="B121" s="17"/>
      <c r="C121" s="18"/>
      <c r="D121" s="18"/>
      <c r="E121" s="19"/>
      <c r="F121" s="18"/>
      <c r="G121" s="19"/>
      <c r="H121" s="19"/>
      <c r="I121" s="17">
        <f t="shared" si="3"/>
        <v>0</v>
      </c>
      <c r="J121" s="18"/>
      <c r="K121" s="18"/>
      <c r="L121" s="18"/>
      <c r="M121" s="18"/>
      <c r="N121" s="18"/>
      <c r="O121" s="18"/>
      <c r="P121" s="24"/>
      <c r="Q121" s="18"/>
      <c r="R121" s="18"/>
      <c r="S121" s="18"/>
      <c r="T121" s="18"/>
    </row>
    <row r="122" spans="1:20">
      <c r="A122" s="4">
        <v>118</v>
      </c>
      <c r="B122" s="17"/>
      <c r="C122" s="18"/>
      <c r="D122" s="18"/>
      <c r="E122" s="19"/>
      <c r="F122" s="18"/>
      <c r="G122" s="19"/>
      <c r="H122" s="19"/>
      <c r="I122" s="17">
        <f t="shared" si="3"/>
        <v>0</v>
      </c>
      <c r="J122" s="18"/>
      <c r="K122" s="18"/>
      <c r="L122" s="18"/>
      <c r="M122" s="18"/>
      <c r="N122" s="18"/>
      <c r="O122" s="18"/>
      <c r="P122" s="24"/>
      <c r="Q122" s="18"/>
      <c r="R122" s="18"/>
      <c r="S122" s="18"/>
      <c r="T122" s="18"/>
    </row>
    <row r="123" spans="1:20">
      <c r="A123" s="4">
        <v>119</v>
      </c>
      <c r="B123" s="17"/>
      <c r="C123" s="18"/>
      <c r="D123" s="18"/>
      <c r="E123" s="19"/>
      <c r="F123" s="18"/>
      <c r="G123" s="19"/>
      <c r="H123" s="19"/>
      <c r="I123" s="17">
        <f t="shared" si="3"/>
        <v>0</v>
      </c>
      <c r="J123" s="18"/>
      <c r="K123" s="18"/>
      <c r="L123" s="18"/>
      <c r="M123" s="18"/>
      <c r="N123" s="18"/>
      <c r="O123" s="18"/>
      <c r="P123" s="24"/>
      <c r="Q123" s="18"/>
      <c r="R123" s="18"/>
      <c r="S123" s="18"/>
      <c r="T123" s="18"/>
    </row>
    <row r="124" spans="1:20">
      <c r="A124" s="4">
        <v>120</v>
      </c>
      <c r="B124" s="17"/>
      <c r="C124" s="18"/>
      <c r="D124" s="18"/>
      <c r="E124" s="19"/>
      <c r="F124" s="18"/>
      <c r="G124" s="19"/>
      <c r="H124" s="19"/>
      <c r="I124" s="17">
        <f t="shared" si="3"/>
        <v>0</v>
      </c>
      <c r="J124" s="18"/>
      <c r="K124" s="18"/>
      <c r="L124" s="18"/>
      <c r="M124" s="18"/>
      <c r="N124" s="18"/>
      <c r="O124" s="18"/>
      <c r="P124" s="24"/>
      <c r="Q124" s="18"/>
      <c r="R124" s="18"/>
      <c r="S124" s="18"/>
      <c r="T124" s="18"/>
    </row>
    <row r="125" spans="1:20">
      <c r="A125" s="4">
        <v>121</v>
      </c>
      <c r="B125" s="17"/>
      <c r="C125" s="18"/>
      <c r="D125" s="18"/>
      <c r="E125" s="19"/>
      <c r="F125" s="18"/>
      <c r="G125" s="19"/>
      <c r="H125" s="19"/>
      <c r="I125" s="17">
        <f t="shared" si="3"/>
        <v>0</v>
      </c>
      <c r="J125" s="18"/>
      <c r="K125" s="18"/>
      <c r="L125" s="18"/>
      <c r="M125" s="18"/>
      <c r="N125" s="18"/>
      <c r="O125" s="18"/>
      <c r="P125" s="24"/>
      <c r="Q125" s="18"/>
      <c r="R125" s="18"/>
      <c r="S125" s="18"/>
      <c r="T125" s="18"/>
    </row>
    <row r="126" spans="1:20">
      <c r="A126" s="4">
        <v>122</v>
      </c>
      <c r="B126" s="17"/>
      <c r="C126" s="18"/>
      <c r="D126" s="18"/>
      <c r="E126" s="19"/>
      <c r="F126" s="18"/>
      <c r="G126" s="19"/>
      <c r="H126" s="19"/>
      <c r="I126" s="17">
        <f t="shared" si="3"/>
        <v>0</v>
      </c>
      <c r="J126" s="18"/>
      <c r="K126" s="18"/>
      <c r="L126" s="18"/>
      <c r="M126" s="18"/>
      <c r="N126" s="18"/>
      <c r="O126" s="18"/>
      <c r="P126" s="24"/>
      <c r="Q126" s="18"/>
      <c r="R126" s="18"/>
      <c r="S126" s="18"/>
      <c r="T126" s="18"/>
    </row>
    <row r="127" spans="1:20">
      <c r="A127" s="4">
        <v>123</v>
      </c>
      <c r="B127" s="17"/>
      <c r="C127" s="18"/>
      <c r="D127" s="18"/>
      <c r="E127" s="19"/>
      <c r="F127" s="18"/>
      <c r="G127" s="19"/>
      <c r="H127" s="19"/>
      <c r="I127" s="17">
        <f t="shared" si="3"/>
        <v>0</v>
      </c>
      <c r="J127" s="18"/>
      <c r="K127" s="18"/>
      <c r="L127" s="18"/>
      <c r="M127" s="18"/>
      <c r="N127" s="18"/>
      <c r="O127" s="18"/>
      <c r="P127" s="24"/>
      <c r="Q127" s="18"/>
      <c r="R127" s="18"/>
      <c r="S127" s="18"/>
      <c r="T127" s="18"/>
    </row>
    <row r="128" spans="1:20">
      <c r="A128" s="4">
        <v>124</v>
      </c>
      <c r="B128" s="17"/>
      <c r="C128" s="18"/>
      <c r="D128" s="18"/>
      <c r="E128" s="19"/>
      <c r="F128" s="18"/>
      <c r="G128" s="19"/>
      <c r="H128" s="19"/>
      <c r="I128" s="17">
        <f t="shared" si="3"/>
        <v>0</v>
      </c>
      <c r="J128" s="18"/>
      <c r="K128" s="18"/>
      <c r="L128" s="18"/>
      <c r="M128" s="18"/>
      <c r="N128" s="18"/>
      <c r="O128" s="18"/>
      <c r="P128" s="24"/>
      <c r="Q128" s="18"/>
      <c r="R128" s="18"/>
      <c r="S128" s="18"/>
      <c r="T128" s="18"/>
    </row>
    <row r="129" spans="1:20">
      <c r="A129" s="4">
        <v>125</v>
      </c>
      <c r="B129" s="17"/>
      <c r="C129" s="18"/>
      <c r="D129" s="18"/>
      <c r="E129" s="19"/>
      <c r="F129" s="18"/>
      <c r="G129" s="19"/>
      <c r="H129" s="19"/>
      <c r="I129" s="17">
        <f t="shared" si="3"/>
        <v>0</v>
      </c>
      <c r="J129" s="18"/>
      <c r="K129" s="18"/>
      <c r="L129" s="18"/>
      <c r="M129" s="18"/>
      <c r="N129" s="18"/>
      <c r="O129" s="18"/>
      <c r="P129" s="24"/>
      <c r="Q129" s="18"/>
      <c r="R129" s="18"/>
      <c r="S129" s="18"/>
      <c r="T129" s="18"/>
    </row>
    <row r="130" spans="1:20">
      <c r="A130" s="4">
        <v>126</v>
      </c>
      <c r="B130" s="17"/>
      <c r="C130" s="18"/>
      <c r="D130" s="18"/>
      <c r="E130" s="19"/>
      <c r="F130" s="18"/>
      <c r="G130" s="19"/>
      <c r="H130" s="19"/>
      <c r="I130" s="17">
        <f t="shared" si="3"/>
        <v>0</v>
      </c>
      <c r="J130" s="18"/>
      <c r="K130" s="18"/>
      <c r="L130" s="18"/>
      <c r="M130" s="18"/>
      <c r="N130" s="18"/>
      <c r="O130" s="18"/>
      <c r="P130" s="24"/>
      <c r="Q130" s="18"/>
      <c r="R130" s="18"/>
      <c r="S130" s="18"/>
      <c r="T130" s="18"/>
    </row>
    <row r="131" spans="1:20">
      <c r="A131" s="4">
        <v>127</v>
      </c>
      <c r="B131" s="17"/>
      <c r="C131" s="18"/>
      <c r="D131" s="18"/>
      <c r="E131" s="19"/>
      <c r="F131" s="18"/>
      <c r="G131" s="19"/>
      <c r="H131" s="19"/>
      <c r="I131" s="17">
        <f t="shared" si="3"/>
        <v>0</v>
      </c>
      <c r="J131" s="18"/>
      <c r="K131" s="18"/>
      <c r="L131" s="18"/>
      <c r="M131" s="18"/>
      <c r="N131" s="18"/>
      <c r="O131" s="18"/>
      <c r="P131" s="24"/>
      <c r="Q131" s="18"/>
      <c r="R131" s="18"/>
      <c r="S131" s="18"/>
      <c r="T131" s="18"/>
    </row>
    <row r="132" spans="1:20">
      <c r="A132" s="4">
        <v>128</v>
      </c>
      <c r="B132" s="17"/>
      <c r="C132" s="18"/>
      <c r="D132" s="18"/>
      <c r="E132" s="19"/>
      <c r="F132" s="18"/>
      <c r="G132" s="19"/>
      <c r="H132" s="19"/>
      <c r="I132" s="17">
        <f t="shared" si="3"/>
        <v>0</v>
      </c>
      <c r="J132" s="18"/>
      <c r="K132" s="18"/>
      <c r="L132" s="18"/>
      <c r="M132" s="18"/>
      <c r="N132" s="18"/>
      <c r="O132" s="18"/>
      <c r="P132" s="24"/>
      <c r="Q132" s="18"/>
      <c r="R132" s="18"/>
      <c r="S132" s="18"/>
      <c r="T132" s="18"/>
    </row>
    <row r="133" spans="1:20">
      <c r="A133" s="4">
        <v>129</v>
      </c>
      <c r="B133" s="17"/>
      <c r="C133" s="18"/>
      <c r="D133" s="18"/>
      <c r="E133" s="19"/>
      <c r="F133" s="18"/>
      <c r="G133" s="19"/>
      <c r="H133" s="19"/>
      <c r="I133" s="17">
        <f t="shared" si="3"/>
        <v>0</v>
      </c>
      <c r="J133" s="18"/>
      <c r="K133" s="18"/>
      <c r="L133" s="18"/>
      <c r="M133" s="18"/>
      <c r="N133" s="18"/>
      <c r="O133" s="18"/>
      <c r="P133" s="24"/>
      <c r="Q133" s="18"/>
      <c r="R133" s="18"/>
      <c r="S133" s="18"/>
      <c r="T133" s="18"/>
    </row>
    <row r="134" spans="1:20">
      <c r="A134" s="4">
        <v>130</v>
      </c>
      <c r="B134" s="17"/>
      <c r="C134" s="18"/>
      <c r="D134" s="18"/>
      <c r="E134" s="19"/>
      <c r="F134" s="18"/>
      <c r="G134" s="19"/>
      <c r="H134" s="19"/>
      <c r="I134" s="17">
        <f t="shared" si="3"/>
        <v>0</v>
      </c>
      <c r="J134" s="18"/>
      <c r="K134" s="18"/>
      <c r="L134" s="18"/>
      <c r="M134" s="18"/>
      <c r="N134" s="18"/>
      <c r="O134" s="18"/>
      <c r="P134" s="24"/>
      <c r="Q134" s="18"/>
      <c r="R134" s="18"/>
      <c r="S134" s="18"/>
      <c r="T134" s="18"/>
    </row>
    <row r="135" spans="1:20">
      <c r="A135" s="4">
        <v>131</v>
      </c>
      <c r="B135" s="17"/>
      <c r="C135" s="18"/>
      <c r="D135" s="18"/>
      <c r="E135" s="19"/>
      <c r="F135" s="18"/>
      <c r="G135" s="19"/>
      <c r="H135" s="19"/>
      <c r="I135" s="17">
        <f t="shared" ref="I135:I164" si="4">+G135+H135</f>
        <v>0</v>
      </c>
      <c r="J135" s="18"/>
      <c r="K135" s="18"/>
      <c r="L135" s="18"/>
      <c r="M135" s="18"/>
      <c r="N135" s="18"/>
      <c r="O135" s="18"/>
      <c r="P135" s="24"/>
      <c r="Q135" s="18"/>
      <c r="R135" s="18"/>
      <c r="S135" s="18"/>
      <c r="T135" s="18"/>
    </row>
    <row r="136" spans="1:20">
      <c r="A136" s="4">
        <v>132</v>
      </c>
      <c r="B136" s="17"/>
      <c r="C136" s="18"/>
      <c r="D136" s="18"/>
      <c r="E136" s="19"/>
      <c r="F136" s="18"/>
      <c r="G136" s="19"/>
      <c r="H136" s="19"/>
      <c r="I136" s="17">
        <f t="shared" si="4"/>
        <v>0</v>
      </c>
      <c r="J136" s="18"/>
      <c r="K136" s="18"/>
      <c r="L136" s="18"/>
      <c r="M136" s="18"/>
      <c r="N136" s="18"/>
      <c r="O136" s="18"/>
      <c r="P136" s="24"/>
      <c r="Q136" s="18"/>
      <c r="R136" s="18"/>
      <c r="S136" s="18"/>
      <c r="T136" s="18"/>
    </row>
    <row r="137" spans="1:20">
      <c r="A137" s="4">
        <v>133</v>
      </c>
      <c r="B137" s="17"/>
      <c r="C137" s="18"/>
      <c r="D137" s="18"/>
      <c r="E137" s="19"/>
      <c r="F137" s="18"/>
      <c r="G137" s="19"/>
      <c r="H137" s="19"/>
      <c r="I137" s="17">
        <f t="shared" si="4"/>
        <v>0</v>
      </c>
      <c r="J137" s="18"/>
      <c r="K137" s="18"/>
      <c r="L137" s="18"/>
      <c r="M137" s="18"/>
      <c r="N137" s="18"/>
      <c r="O137" s="18"/>
      <c r="P137" s="24"/>
      <c r="Q137" s="18"/>
      <c r="R137" s="18"/>
      <c r="S137" s="18"/>
      <c r="T137" s="18"/>
    </row>
    <row r="138" spans="1:20">
      <c r="A138" s="4">
        <v>134</v>
      </c>
      <c r="B138" s="17"/>
      <c r="C138" s="18"/>
      <c r="D138" s="18"/>
      <c r="E138" s="19"/>
      <c r="F138" s="18"/>
      <c r="G138" s="19"/>
      <c r="H138" s="19"/>
      <c r="I138" s="17">
        <f t="shared" si="4"/>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si="4"/>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4"/>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4"/>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4"/>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4"/>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4"/>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4"/>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4"/>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4"/>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4"/>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4"/>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4"/>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4"/>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4"/>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4"/>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4"/>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4"/>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4"/>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4"/>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4"/>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4"/>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4"/>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4"/>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4"/>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4"/>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4"/>
        <v>0</v>
      </c>
      <c r="J164" s="18"/>
      <c r="K164" s="18"/>
      <c r="L164" s="18"/>
      <c r="M164" s="18"/>
      <c r="N164" s="18"/>
      <c r="O164" s="18"/>
      <c r="P164" s="24"/>
      <c r="Q164" s="18"/>
      <c r="R164" s="18"/>
      <c r="S164" s="18"/>
      <c r="T164" s="18"/>
    </row>
    <row r="165" spans="1:20">
      <c r="A165" s="21" t="s">
        <v>11</v>
      </c>
      <c r="B165" s="40"/>
      <c r="C165" s="21">
        <f>COUNTIFS(C5:C164,"*")</f>
        <v>60</v>
      </c>
      <c r="D165" s="21"/>
      <c r="E165" s="13"/>
      <c r="F165" s="21"/>
      <c r="G165" s="21">
        <f>SUM(G5:G164)</f>
        <v>3010</v>
      </c>
      <c r="H165" s="21">
        <f>SUM(H5:H164)</f>
        <v>3195</v>
      </c>
      <c r="I165" s="21">
        <f>SUM(I5:I164)</f>
        <v>6205</v>
      </c>
      <c r="J165" s="21"/>
      <c r="K165" s="21"/>
      <c r="L165" s="21"/>
      <c r="M165" s="21"/>
      <c r="N165" s="21"/>
      <c r="O165" s="21"/>
      <c r="P165" s="14"/>
      <c r="Q165" s="21"/>
      <c r="R165" s="21"/>
      <c r="S165" s="21"/>
      <c r="T165" s="12"/>
    </row>
    <row r="166" spans="1:20">
      <c r="A166" s="45" t="s">
        <v>66</v>
      </c>
      <c r="B166" s="10">
        <f>COUNTIF(B$5:B$164,"Team 1")</f>
        <v>29</v>
      </c>
      <c r="C166" s="45" t="s">
        <v>29</v>
      </c>
      <c r="D166" s="10">
        <f>COUNTIF(D5:D164,"Anganwadi")</f>
        <v>22</v>
      </c>
    </row>
    <row r="167" spans="1:20">
      <c r="A167" s="45" t="s">
        <v>67</v>
      </c>
      <c r="B167" s="10">
        <f>COUNTIF(B$6:B$164,"Team 2")</f>
        <v>31</v>
      </c>
      <c r="C167" s="45" t="s">
        <v>27</v>
      </c>
      <c r="D167" s="10">
        <f>COUNTIF(D5:D164,"School")</f>
        <v>38</v>
      </c>
    </row>
  </sheetData>
  <sheetProtection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9" fitToHeight="11000" orientation="landscape" horizontalDpi="0" verticalDpi="0" r:id="rId1"/>
  <headerFooter>
    <oddFooter>&amp;CPages &amp;P of &amp;N</oddFooter>
  </headerFooter>
</worksheet>
</file>

<file path=xl/worksheets/sheet4.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sqref="A1:S1"/>
    </sheetView>
  </sheetViews>
  <sheetFormatPr defaultRowHeight="16.5"/>
  <cols>
    <col min="1" max="1" width="10"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52" t="s">
        <v>739</v>
      </c>
      <c r="B1" s="152"/>
      <c r="C1" s="152"/>
      <c r="D1" s="153"/>
      <c r="E1" s="153"/>
      <c r="F1" s="153"/>
      <c r="G1" s="153"/>
      <c r="H1" s="153"/>
      <c r="I1" s="153"/>
      <c r="J1" s="153"/>
      <c r="K1" s="153"/>
      <c r="L1" s="153"/>
      <c r="M1" s="153"/>
      <c r="N1" s="153"/>
      <c r="O1" s="153"/>
      <c r="P1" s="153"/>
      <c r="Q1" s="153"/>
      <c r="R1" s="153"/>
      <c r="S1" s="153"/>
    </row>
    <row r="2" spans="1:20">
      <c r="A2" s="156" t="s">
        <v>63</v>
      </c>
      <c r="B2" s="157"/>
      <c r="C2" s="157"/>
      <c r="D2" s="25">
        <v>43435</v>
      </c>
      <c r="E2" s="22"/>
      <c r="F2" s="22"/>
      <c r="G2" s="22"/>
      <c r="H2" s="22"/>
      <c r="I2" s="22"/>
      <c r="J2" s="22"/>
      <c r="K2" s="22"/>
      <c r="L2" s="22"/>
      <c r="M2" s="22"/>
      <c r="N2" s="22"/>
      <c r="O2" s="22"/>
      <c r="P2" s="22"/>
      <c r="Q2" s="22"/>
      <c r="R2" s="22"/>
      <c r="S2" s="22"/>
    </row>
    <row r="3" spans="1:20" ht="24" customHeight="1">
      <c r="A3" s="151" t="s">
        <v>14</v>
      </c>
      <c r="B3" s="154" t="s">
        <v>65</v>
      </c>
      <c r="C3" s="150" t="s">
        <v>7</v>
      </c>
      <c r="D3" s="150" t="s">
        <v>59</v>
      </c>
      <c r="E3" s="150" t="s">
        <v>16</v>
      </c>
      <c r="F3" s="158" t="s">
        <v>17</v>
      </c>
      <c r="G3" s="150" t="s">
        <v>8</v>
      </c>
      <c r="H3" s="150"/>
      <c r="I3" s="150"/>
      <c r="J3" s="150" t="s">
        <v>35</v>
      </c>
      <c r="K3" s="154" t="s">
        <v>37</v>
      </c>
      <c r="L3" s="154" t="s">
        <v>54</v>
      </c>
      <c r="M3" s="154" t="s">
        <v>55</v>
      </c>
      <c r="N3" s="154" t="s">
        <v>38</v>
      </c>
      <c r="O3" s="154" t="s">
        <v>39</v>
      </c>
      <c r="P3" s="151" t="s">
        <v>58</v>
      </c>
      <c r="Q3" s="150" t="s">
        <v>56</v>
      </c>
      <c r="R3" s="150" t="s">
        <v>36</v>
      </c>
      <c r="S3" s="150" t="s">
        <v>57</v>
      </c>
      <c r="T3" s="150" t="s">
        <v>13</v>
      </c>
    </row>
    <row r="4" spans="1:20" ht="25.5" customHeight="1">
      <c r="A4" s="151"/>
      <c r="B4" s="159"/>
      <c r="C4" s="150"/>
      <c r="D4" s="150"/>
      <c r="E4" s="150"/>
      <c r="F4" s="158"/>
      <c r="G4" s="23" t="s">
        <v>9</v>
      </c>
      <c r="H4" s="23" t="s">
        <v>10</v>
      </c>
      <c r="I4" s="23" t="s">
        <v>11</v>
      </c>
      <c r="J4" s="150"/>
      <c r="K4" s="155"/>
      <c r="L4" s="155"/>
      <c r="M4" s="155"/>
      <c r="N4" s="155"/>
      <c r="O4" s="155"/>
      <c r="P4" s="151"/>
      <c r="Q4" s="151"/>
      <c r="R4" s="150"/>
      <c r="S4" s="150"/>
      <c r="T4" s="150"/>
    </row>
    <row r="5" spans="1:20">
      <c r="A5" s="4">
        <v>1</v>
      </c>
      <c r="B5" s="17" t="s">
        <v>66</v>
      </c>
      <c r="C5" s="103" t="s">
        <v>639</v>
      </c>
      <c r="D5" s="18" t="s">
        <v>29</v>
      </c>
      <c r="E5" s="60">
        <v>30209</v>
      </c>
      <c r="F5" s="53"/>
      <c r="G5" s="104">
        <v>28</v>
      </c>
      <c r="H5" s="104">
        <v>27</v>
      </c>
      <c r="I5" s="105">
        <v>55</v>
      </c>
      <c r="J5" s="60">
        <v>9859123084</v>
      </c>
      <c r="K5" s="53" t="s">
        <v>704</v>
      </c>
      <c r="L5" s="100" t="s">
        <v>709</v>
      </c>
      <c r="M5" s="100">
        <v>8474881171</v>
      </c>
      <c r="N5" s="102" t="s">
        <v>715</v>
      </c>
      <c r="O5" s="102">
        <v>8876466287</v>
      </c>
      <c r="P5" s="54">
        <v>43435</v>
      </c>
      <c r="Q5" s="53" t="s">
        <v>533</v>
      </c>
      <c r="R5" s="18">
        <v>32</v>
      </c>
      <c r="S5" s="18" t="s">
        <v>502</v>
      </c>
      <c r="T5" s="18"/>
    </row>
    <row r="6" spans="1:20">
      <c r="A6" s="4">
        <v>2</v>
      </c>
      <c r="B6" s="17" t="s">
        <v>66</v>
      </c>
      <c r="C6" s="103" t="s">
        <v>640</v>
      </c>
      <c r="D6" s="18" t="s">
        <v>29</v>
      </c>
      <c r="E6" s="60">
        <v>30219</v>
      </c>
      <c r="F6" s="53"/>
      <c r="G6" s="104">
        <v>20</v>
      </c>
      <c r="H6" s="104">
        <v>13</v>
      </c>
      <c r="I6" s="105">
        <v>33</v>
      </c>
      <c r="J6" s="60">
        <v>9957499853</v>
      </c>
      <c r="K6" s="53" t="s">
        <v>704</v>
      </c>
      <c r="L6" s="100" t="s">
        <v>709</v>
      </c>
      <c r="M6" s="100">
        <v>8474881171</v>
      </c>
      <c r="N6" s="102" t="s">
        <v>715</v>
      </c>
      <c r="O6" s="102">
        <v>8876466287</v>
      </c>
      <c r="P6" s="54">
        <v>43435</v>
      </c>
      <c r="Q6" s="53" t="s">
        <v>533</v>
      </c>
      <c r="R6" s="18">
        <v>36</v>
      </c>
      <c r="S6" s="18" t="s">
        <v>502</v>
      </c>
      <c r="T6" s="18"/>
    </row>
    <row r="7" spans="1:20" ht="17.25">
      <c r="A7" s="4">
        <v>3</v>
      </c>
      <c r="B7" s="17" t="s">
        <v>66</v>
      </c>
      <c r="C7" s="103" t="s">
        <v>641</v>
      </c>
      <c r="D7" s="18" t="s">
        <v>29</v>
      </c>
      <c r="E7" s="60">
        <v>30210</v>
      </c>
      <c r="F7" s="53"/>
      <c r="G7" s="104">
        <v>18</v>
      </c>
      <c r="H7" s="104">
        <v>25</v>
      </c>
      <c r="I7" s="105">
        <v>43</v>
      </c>
      <c r="J7" s="60">
        <v>9706165134</v>
      </c>
      <c r="K7" s="53" t="s">
        <v>705</v>
      </c>
      <c r="L7" s="78" t="s">
        <v>711</v>
      </c>
      <c r="M7" s="100">
        <v>9401451329</v>
      </c>
      <c r="N7" s="102" t="s">
        <v>716</v>
      </c>
      <c r="O7" s="102">
        <v>8822216070</v>
      </c>
      <c r="P7" s="54">
        <v>43437</v>
      </c>
      <c r="Q7" s="53" t="s">
        <v>529</v>
      </c>
      <c r="R7" s="18">
        <v>33</v>
      </c>
      <c r="S7" s="18" t="s">
        <v>502</v>
      </c>
      <c r="T7" s="18"/>
    </row>
    <row r="8" spans="1:20" ht="17.25">
      <c r="A8" s="4">
        <v>4</v>
      </c>
      <c r="B8" s="17" t="s">
        <v>66</v>
      </c>
      <c r="C8" s="103" t="s">
        <v>642</v>
      </c>
      <c r="D8" s="18" t="s">
        <v>29</v>
      </c>
      <c r="E8" s="53"/>
      <c r="F8" s="53"/>
      <c r="G8" s="104">
        <v>56</v>
      </c>
      <c r="H8" s="104">
        <v>64</v>
      </c>
      <c r="I8" s="106">
        <v>120</v>
      </c>
      <c r="J8" s="53"/>
      <c r="K8" s="53" t="s">
        <v>705</v>
      </c>
      <c r="L8" s="78" t="s">
        <v>711</v>
      </c>
      <c r="M8" s="100">
        <v>9401451329</v>
      </c>
      <c r="N8" s="102" t="s">
        <v>716</v>
      </c>
      <c r="O8" s="102">
        <v>8822216070</v>
      </c>
      <c r="P8" s="54">
        <v>43437</v>
      </c>
      <c r="Q8" s="53" t="s">
        <v>529</v>
      </c>
      <c r="R8" s="18">
        <v>34</v>
      </c>
      <c r="S8" s="18" t="s">
        <v>502</v>
      </c>
      <c r="T8" s="18"/>
    </row>
    <row r="9" spans="1:20" ht="17.25">
      <c r="A9" s="4">
        <v>5</v>
      </c>
      <c r="B9" s="17" t="s">
        <v>66</v>
      </c>
      <c r="C9" s="103" t="s">
        <v>643</v>
      </c>
      <c r="D9" s="18" t="s">
        <v>29</v>
      </c>
      <c r="E9" s="60">
        <v>30223</v>
      </c>
      <c r="F9" s="53"/>
      <c r="G9" s="104">
        <v>16</v>
      </c>
      <c r="H9" s="104">
        <v>14</v>
      </c>
      <c r="I9" s="105">
        <v>30</v>
      </c>
      <c r="J9" s="53"/>
      <c r="K9" s="53" t="s">
        <v>705</v>
      </c>
      <c r="L9" s="78" t="s">
        <v>711</v>
      </c>
      <c r="M9" s="100">
        <v>9401451329</v>
      </c>
      <c r="N9" s="102" t="s">
        <v>716</v>
      </c>
      <c r="O9" s="102">
        <v>8822216070</v>
      </c>
      <c r="P9" s="54">
        <v>43438</v>
      </c>
      <c r="Q9" s="53" t="s">
        <v>534</v>
      </c>
      <c r="R9" s="18">
        <v>38</v>
      </c>
      <c r="S9" s="18" t="s">
        <v>502</v>
      </c>
      <c r="T9" s="18"/>
    </row>
    <row r="10" spans="1:20" ht="17.25">
      <c r="A10" s="4">
        <v>6</v>
      </c>
      <c r="B10" s="17" t="s">
        <v>66</v>
      </c>
      <c r="C10" s="103" t="s">
        <v>644</v>
      </c>
      <c r="D10" s="18" t="s">
        <v>29</v>
      </c>
      <c r="E10" s="60">
        <v>30218</v>
      </c>
      <c r="F10" s="53"/>
      <c r="G10" s="104">
        <v>67</v>
      </c>
      <c r="H10" s="104">
        <v>72</v>
      </c>
      <c r="I10" s="105">
        <v>139</v>
      </c>
      <c r="J10" s="60">
        <v>8486395624</v>
      </c>
      <c r="K10" s="53" t="s">
        <v>705</v>
      </c>
      <c r="L10" s="78" t="s">
        <v>711</v>
      </c>
      <c r="M10" s="100">
        <v>9401451329</v>
      </c>
      <c r="N10" s="102" t="s">
        <v>716</v>
      </c>
      <c r="O10" s="102">
        <v>8822216070</v>
      </c>
      <c r="P10" s="54">
        <v>43438</v>
      </c>
      <c r="Q10" s="53" t="s">
        <v>534</v>
      </c>
      <c r="R10" s="18">
        <v>39</v>
      </c>
      <c r="S10" s="18" t="s">
        <v>502</v>
      </c>
      <c r="T10" s="18"/>
    </row>
    <row r="11" spans="1:20" ht="17.25">
      <c r="A11" s="4">
        <v>7</v>
      </c>
      <c r="B11" s="17" t="s">
        <v>66</v>
      </c>
      <c r="C11" s="103" t="s">
        <v>645</v>
      </c>
      <c r="D11" s="18" t="s">
        <v>29</v>
      </c>
      <c r="E11" s="60">
        <v>30221</v>
      </c>
      <c r="F11" s="53"/>
      <c r="G11" s="104">
        <v>33</v>
      </c>
      <c r="H11" s="104">
        <v>35</v>
      </c>
      <c r="I11" s="105">
        <v>68</v>
      </c>
      <c r="J11" s="60">
        <v>9859118793</v>
      </c>
      <c r="K11" s="53" t="s">
        <v>705</v>
      </c>
      <c r="L11" s="78" t="s">
        <v>711</v>
      </c>
      <c r="M11" s="100">
        <v>9401451329</v>
      </c>
      <c r="N11" s="102" t="s">
        <v>716</v>
      </c>
      <c r="O11" s="102">
        <v>8822216070</v>
      </c>
      <c r="P11" s="54">
        <v>43439</v>
      </c>
      <c r="Q11" s="53" t="s">
        <v>530</v>
      </c>
      <c r="R11" s="18">
        <v>33</v>
      </c>
      <c r="S11" s="18" t="s">
        <v>502</v>
      </c>
      <c r="T11" s="18"/>
    </row>
    <row r="12" spans="1:20" ht="17.25">
      <c r="A12" s="4">
        <v>8</v>
      </c>
      <c r="B12" s="17" t="s">
        <v>66</v>
      </c>
      <c r="C12" s="103" t="s">
        <v>646</v>
      </c>
      <c r="D12" s="18" t="s">
        <v>29</v>
      </c>
      <c r="E12" s="60">
        <v>30211</v>
      </c>
      <c r="F12" s="53"/>
      <c r="G12" s="104">
        <v>34</v>
      </c>
      <c r="H12" s="104">
        <v>34</v>
      </c>
      <c r="I12" s="105">
        <v>68</v>
      </c>
      <c r="J12" s="60">
        <v>9707856269</v>
      </c>
      <c r="K12" s="53" t="s">
        <v>705</v>
      </c>
      <c r="L12" s="78" t="s">
        <v>711</v>
      </c>
      <c r="M12" s="100">
        <v>9401451329</v>
      </c>
      <c r="N12" s="102" t="s">
        <v>716</v>
      </c>
      <c r="O12" s="102">
        <v>8822216070</v>
      </c>
      <c r="P12" s="54">
        <v>43439</v>
      </c>
      <c r="Q12" s="53" t="s">
        <v>530</v>
      </c>
      <c r="R12" s="18">
        <v>38</v>
      </c>
      <c r="S12" s="18" t="s">
        <v>502</v>
      </c>
      <c r="T12" s="18"/>
    </row>
    <row r="13" spans="1:20" ht="17.25">
      <c r="A13" s="4">
        <v>9</v>
      </c>
      <c r="B13" s="17" t="s">
        <v>66</v>
      </c>
      <c r="C13" s="103" t="s">
        <v>647</v>
      </c>
      <c r="D13" s="18" t="s">
        <v>29</v>
      </c>
      <c r="E13" s="60">
        <v>30212</v>
      </c>
      <c r="F13" s="53"/>
      <c r="G13" s="104">
        <v>59</v>
      </c>
      <c r="H13" s="104">
        <v>65</v>
      </c>
      <c r="I13" s="105">
        <v>124</v>
      </c>
      <c r="J13" s="60">
        <v>9707687802</v>
      </c>
      <c r="K13" s="53" t="s">
        <v>705</v>
      </c>
      <c r="L13" s="78" t="s">
        <v>711</v>
      </c>
      <c r="M13" s="100">
        <v>9401451329</v>
      </c>
      <c r="N13" s="102" t="s">
        <v>716</v>
      </c>
      <c r="O13" s="102">
        <v>8822216070</v>
      </c>
      <c r="P13" s="54">
        <v>43440</v>
      </c>
      <c r="Q13" s="53" t="s">
        <v>531</v>
      </c>
      <c r="R13" s="18">
        <v>39</v>
      </c>
      <c r="S13" s="18" t="s">
        <v>502</v>
      </c>
      <c r="T13" s="18"/>
    </row>
    <row r="14" spans="1:20" ht="17.25">
      <c r="A14" s="4">
        <v>10</v>
      </c>
      <c r="B14" s="17" t="s">
        <v>66</v>
      </c>
      <c r="C14" s="103" t="s">
        <v>648</v>
      </c>
      <c r="D14" s="18" t="s">
        <v>29</v>
      </c>
      <c r="E14" s="60">
        <v>30217</v>
      </c>
      <c r="F14" s="53"/>
      <c r="G14" s="104">
        <v>77</v>
      </c>
      <c r="H14" s="104">
        <v>88</v>
      </c>
      <c r="I14" s="105">
        <v>165</v>
      </c>
      <c r="J14" s="60">
        <v>7896628581</v>
      </c>
      <c r="K14" s="53" t="s">
        <v>705</v>
      </c>
      <c r="L14" s="78" t="s">
        <v>711</v>
      </c>
      <c r="M14" s="100">
        <v>9401451329</v>
      </c>
      <c r="N14" s="102" t="s">
        <v>716</v>
      </c>
      <c r="O14" s="102">
        <v>8822216070</v>
      </c>
      <c r="P14" s="54">
        <v>43440</v>
      </c>
      <c r="Q14" s="53" t="s">
        <v>531</v>
      </c>
      <c r="R14" s="18">
        <v>32</v>
      </c>
      <c r="S14" s="18" t="s">
        <v>502</v>
      </c>
      <c r="T14" s="18"/>
    </row>
    <row r="15" spans="1:20">
      <c r="A15" s="4">
        <v>11</v>
      </c>
      <c r="B15" s="17" t="s">
        <v>66</v>
      </c>
      <c r="C15" s="103" t="s">
        <v>649</v>
      </c>
      <c r="D15" s="18" t="s">
        <v>29</v>
      </c>
      <c r="E15" s="60">
        <v>30522</v>
      </c>
      <c r="F15" s="53"/>
      <c r="G15" s="104">
        <v>71</v>
      </c>
      <c r="H15" s="104">
        <v>66</v>
      </c>
      <c r="I15" s="105">
        <v>137</v>
      </c>
      <c r="J15" s="60">
        <v>8822435219</v>
      </c>
      <c r="K15" s="81" t="s">
        <v>706</v>
      </c>
      <c r="L15" s="67" t="s">
        <v>710</v>
      </c>
      <c r="M15" s="101">
        <v>8399059765</v>
      </c>
      <c r="N15" s="102" t="s">
        <v>724</v>
      </c>
      <c r="O15" s="102">
        <v>8753945581</v>
      </c>
      <c r="P15" s="54">
        <v>43441</v>
      </c>
      <c r="Q15" s="53" t="s">
        <v>532</v>
      </c>
      <c r="R15" s="18">
        <v>44</v>
      </c>
      <c r="S15" s="18" t="s">
        <v>502</v>
      </c>
      <c r="T15" s="18"/>
    </row>
    <row r="16" spans="1:20">
      <c r="A16" s="4">
        <v>12</v>
      </c>
      <c r="B16" s="17" t="s">
        <v>66</v>
      </c>
      <c r="C16" s="103" t="s">
        <v>650</v>
      </c>
      <c r="D16" s="18" t="s">
        <v>29</v>
      </c>
      <c r="E16" s="60">
        <v>30523</v>
      </c>
      <c r="F16" s="53"/>
      <c r="G16" s="104">
        <v>75</v>
      </c>
      <c r="H16" s="104">
        <v>71</v>
      </c>
      <c r="I16" s="105">
        <v>146</v>
      </c>
      <c r="J16" s="60">
        <v>9954568186</v>
      </c>
      <c r="K16" s="81" t="s">
        <v>706</v>
      </c>
      <c r="L16" s="67" t="s">
        <v>710</v>
      </c>
      <c r="M16" s="101">
        <v>8399059765</v>
      </c>
      <c r="N16" s="102" t="s">
        <v>724</v>
      </c>
      <c r="O16" s="102">
        <v>8753945581</v>
      </c>
      <c r="P16" s="54">
        <v>43441</v>
      </c>
      <c r="Q16" s="53" t="s">
        <v>532</v>
      </c>
      <c r="R16" s="18">
        <v>41</v>
      </c>
      <c r="S16" s="18" t="s">
        <v>502</v>
      </c>
      <c r="T16" s="18"/>
    </row>
    <row r="17" spans="1:20">
      <c r="A17" s="4">
        <v>13</v>
      </c>
      <c r="B17" s="17" t="s">
        <v>66</v>
      </c>
      <c r="C17" s="103" t="s">
        <v>651</v>
      </c>
      <c r="D17" s="18" t="s">
        <v>29</v>
      </c>
      <c r="E17" s="60">
        <v>30529</v>
      </c>
      <c r="F17" s="53"/>
      <c r="G17" s="104">
        <v>46</v>
      </c>
      <c r="H17" s="104">
        <v>41</v>
      </c>
      <c r="I17" s="105">
        <v>87</v>
      </c>
      <c r="J17" s="60">
        <v>9954597042</v>
      </c>
      <c r="K17" s="81" t="s">
        <v>706</v>
      </c>
      <c r="L17" s="67" t="s">
        <v>710</v>
      </c>
      <c r="M17" s="101">
        <v>8399059765</v>
      </c>
      <c r="N17" s="102" t="s">
        <v>724</v>
      </c>
      <c r="O17" s="102">
        <v>8753945581</v>
      </c>
      <c r="P17" s="54">
        <v>43442</v>
      </c>
      <c r="Q17" s="53" t="s">
        <v>533</v>
      </c>
      <c r="R17" s="18">
        <v>37</v>
      </c>
      <c r="S17" s="18" t="s">
        <v>502</v>
      </c>
      <c r="T17" s="18"/>
    </row>
    <row r="18" spans="1:20">
      <c r="A18" s="4">
        <v>14</v>
      </c>
      <c r="B18" s="17" t="s">
        <v>66</v>
      </c>
      <c r="C18" s="103" t="s">
        <v>652</v>
      </c>
      <c r="D18" s="18" t="s">
        <v>29</v>
      </c>
      <c r="E18" s="60">
        <v>30524</v>
      </c>
      <c r="F18" s="53"/>
      <c r="G18" s="104">
        <v>69</v>
      </c>
      <c r="H18" s="104">
        <v>62</v>
      </c>
      <c r="I18" s="105">
        <v>131</v>
      </c>
      <c r="J18" s="60">
        <v>9957013233</v>
      </c>
      <c r="K18" s="81" t="s">
        <v>706</v>
      </c>
      <c r="L18" s="67" t="s">
        <v>710</v>
      </c>
      <c r="M18" s="101">
        <v>8399059765</v>
      </c>
      <c r="N18" s="102" t="s">
        <v>724</v>
      </c>
      <c r="O18" s="102">
        <v>8753945581</v>
      </c>
      <c r="P18" s="54">
        <v>43442</v>
      </c>
      <c r="Q18" s="53" t="s">
        <v>533</v>
      </c>
      <c r="R18" s="18">
        <v>36</v>
      </c>
      <c r="S18" s="18" t="s">
        <v>502</v>
      </c>
      <c r="T18" s="18"/>
    </row>
    <row r="19" spans="1:20">
      <c r="A19" s="4">
        <v>15</v>
      </c>
      <c r="B19" s="17" t="s">
        <v>66</v>
      </c>
      <c r="C19" s="103" t="s">
        <v>653</v>
      </c>
      <c r="D19" s="18" t="s">
        <v>29</v>
      </c>
      <c r="E19" s="60">
        <v>30527</v>
      </c>
      <c r="F19" s="53"/>
      <c r="G19" s="104">
        <v>48</v>
      </c>
      <c r="H19" s="104">
        <v>44</v>
      </c>
      <c r="I19" s="105">
        <v>92</v>
      </c>
      <c r="J19" s="60">
        <v>8761926765</v>
      </c>
      <c r="K19" s="81" t="s">
        <v>706</v>
      </c>
      <c r="L19" s="67" t="s">
        <v>710</v>
      </c>
      <c r="M19" s="101">
        <v>8399059765</v>
      </c>
      <c r="N19" s="102" t="s">
        <v>724</v>
      </c>
      <c r="O19" s="102">
        <v>8753945581</v>
      </c>
      <c r="P19" s="54">
        <v>43444</v>
      </c>
      <c r="Q19" s="53" t="s">
        <v>529</v>
      </c>
      <c r="R19" s="18">
        <v>33</v>
      </c>
      <c r="S19" s="18" t="s">
        <v>502</v>
      </c>
      <c r="T19" s="18"/>
    </row>
    <row r="20" spans="1:20">
      <c r="A20" s="4">
        <v>16</v>
      </c>
      <c r="B20" s="17" t="s">
        <v>66</v>
      </c>
      <c r="C20" s="103" t="s">
        <v>654</v>
      </c>
      <c r="D20" s="18" t="s">
        <v>29</v>
      </c>
      <c r="E20" s="60">
        <v>30530</v>
      </c>
      <c r="F20" s="53"/>
      <c r="G20" s="104">
        <v>52</v>
      </c>
      <c r="H20" s="104">
        <v>42</v>
      </c>
      <c r="I20" s="105">
        <v>94</v>
      </c>
      <c r="J20" s="60">
        <v>9957419226</v>
      </c>
      <c r="K20" s="81" t="s">
        <v>706</v>
      </c>
      <c r="L20" s="67" t="s">
        <v>710</v>
      </c>
      <c r="M20" s="101">
        <v>8399059765</v>
      </c>
      <c r="N20" s="102" t="s">
        <v>724</v>
      </c>
      <c r="O20" s="102">
        <v>8753945581</v>
      </c>
      <c r="P20" s="54">
        <v>43444</v>
      </c>
      <c r="Q20" s="53" t="s">
        <v>529</v>
      </c>
      <c r="R20" s="18">
        <v>34</v>
      </c>
      <c r="S20" s="18" t="s">
        <v>502</v>
      </c>
      <c r="T20" s="18"/>
    </row>
    <row r="21" spans="1:20">
      <c r="A21" s="4">
        <v>17</v>
      </c>
      <c r="B21" s="17" t="s">
        <v>66</v>
      </c>
      <c r="C21" s="103" t="s">
        <v>655</v>
      </c>
      <c r="D21" s="18" t="s">
        <v>29</v>
      </c>
      <c r="E21" s="60">
        <v>30525</v>
      </c>
      <c r="F21" s="53"/>
      <c r="G21" s="104">
        <v>64</v>
      </c>
      <c r="H21" s="104">
        <v>58</v>
      </c>
      <c r="I21" s="105">
        <v>122</v>
      </c>
      <c r="J21" s="60">
        <v>7662801311</v>
      </c>
      <c r="K21" s="81" t="s">
        <v>706</v>
      </c>
      <c r="L21" s="67" t="s">
        <v>710</v>
      </c>
      <c r="M21" s="101">
        <v>8399059765</v>
      </c>
      <c r="N21" s="102" t="s">
        <v>724</v>
      </c>
      <c r="O21" s="102">
        <v>8753945581</v>
      </c>
      <c r="P21" s="54">
        <v>43445</v>
      </c>
      <c r="Q21" s="53" t="s">
        <v>534</v>
      </c>
      <c r="R21" s="18">
        <v>32</v>
      </c>
      <c r="S21" s="18" t="s">
        <v>502</v>
      </c>
      <c r="T21" s="18"/>
    </row>
    <row r="22" spans="1:20">
      <c r="A22" s="4">
        <v>18</v>
      </c>
      <c r="B22" s="17" t="s">
        <v>66</v>
      </c>
      <c r="C22" s="103" t="s">
        <v>656</v>
      </c>
      <c r="D22" s="18" t="s">
        <v>29</v>
      </c>
      <c r="E22" s="60">
        <v>30531</v>
      </c>
      <c r="F22" s="53"/>
      <c r="G22" s="104">
        <v>67</v>
      </c>
      <c r="H22" s="104">
        <v>63</v>
      </c>
      <c r="I22" s="105">
        <v>130</v>
      </c>
      <c r="J22" s="60">
        <v>8822124825</v>
      </c>
      <c r="K22" s="81" t="s">
        <v>706</v>
      </c>
      <c r="L22" s="67" t="s">
        <v>710</v>
      </c>
      <c r="M22" s="101">
        <v>8399059765</v>
      </c>
      <c r="N22" s="102" t="s">
        <v>724</v>
      </c>
      <c r="O22" s="102">
        <v>8753945581</v>
      </c>
      <c r="P22" s="54">
        <v>43445</v>
      </c>
      <c r="Q22" s="53" t="s">
        <v>534</v>
      </c>
      <c r="R22" s="18">
        <v>32</v>
      </c>
      <c r="S22" s="18" t="s">
        <v>502</v>
      </c>
      <c r="T22" s="18"/>
    </row>
    <row r="23" spans="1:20">
      <c r="A23" s="4">
        <v>19</v>
      </c>
      <c r="B23" s="17" t="s">
        <v>66</v>
      </c>
      <c r="C23" s="103" t="s">
        <v>657</v>
      </c>
      <c r="D23" s="18" t="s">
        <v>29</v>
      </c>
      <c r="E23" s="60">
        <v>30521</v>
      </c>
      <c r="F23" s="53"/>
      <c r="G23" s="104">
        <v>60</v>
      </c>
      <c r="H23" s="104">
        <v>58</v>
      </c>
      <c r="I23" s="105">
        <v>118</v>
      </c>
      <c r="J23" s="60">
        <v>9085254518</v>
      </c>
      <c r="K23" s="81" t="s">
        <v>706</v>
      </c>
      <c r="L23" s="67" t="s">
        <v>710</v>
      </c>
      <c r="M23" s="101">
        <v>8399059765</v>
      </c>
      <c r="N23" s="102" t="s">
        <v>724</v>
      </c>
      <c r="O23" s="102">
        <v>8753945581</v>
      </c>
      <c r="P23" s="54">
        <v>43446</v>
      </c>
      <c r="Q23" s="53" t="s">
        <v>530</v>
      </c>
      <c r="R23" s="18">
        <v>36</v>
      </c>
      <c r="S23" s="18" t="s">
        <v>502</v>
      </c>
      <c r="T23" s="18"/>
    </row>
    <row r="24" spans="1:20">
      <c r="A24" s="4">
        <v>20</v>
      </c>
      <c r="B24" s="17" t="s">
        <v>66</v>
      </c>
      <c r="C24" s="103" t="s">
        <v>658</v>
      </c>
      <c r="D24" s="18" t="s">
        <v>29</v>
      </c>
      <c r="E24" s="60">
        <v>30533</v>
      </c>
      <c r="F24" s="53"/>
      <c r="G24" s="104">
        <v>80</v>
      </c>
      <c r="H24" s="104">
        <v>73</v>
      </c>
      <c r="I24" s="105">
        <v>153</v>
      </c>
      <c r="J24" s="60">
        <v>8474092617</v>
      </c>
      <c r="K24" s="81" t="s">
        <v>707</v>
      </c>
      <c r="L24" s="83" t="s">
        <v>625</v>
      </c>
      <c r="M24" s="100">
        <v>9435068145</v>
      </c>
      <c r="N24" s="102" t="s">
        <v>721</v>
      </c>
      <c r="O24" s="102">
        <v>7399731987</v>
      </c>
      <c r="P24" s="54">
        <v>43446</v>
      </c>
      <c r="Q24" s="53" t="s">
        <v>530</v>
      </c>
      <c r="R24" s="18">
        <v>33</v>
      </c>
      <c r="S24" s="18" t="s">
        <v>502</v>
      </c>
      <c r="T24" s="18"/>
    </row>
    <row r="25" spans="1:20">
      <c r="A25" s="4">
        <v>21</v>
      </c>
      <c r="B25" s="17" t="s">
        <v>66</v>
      </c>
      <c r="C25" s="103" t="s">
        <v>659</v>
      </c>
      <c r="D25" s="18" t="s">
        <v>29</v>
      </c>
      <c r="E25" s="60">
        <v>30329</v>
      </c>
      <c r="F25" s="53"/>
      <c r="G25" s="104">
        <v>39</v>
      </c>
      <c r="H25" s="104">
        <v>43</v>
      </c>
      <c r="I25" s="105">
        <v>82</v>
      </c>
      <c r="J25" s="60">
        <v>8723893988</v>
      </c>
      <c r="K25" s="81" t="s">
        <v>707</v>
      </c>
      <c r="L25" s="83" t="s">
        <v>625</v>
      </c>
      <c r="M25" s="100">
        <v>9435068145</v>
      </c>
      <c r="N25" s="102" t="s">
        <v>721</v>
      </c>
      <c r="O25" s="102">
        <v>7399731987</v>
      </c>
      <c r="P25" s="54">
        <v>43447</v>
      </c>
      <c r="Q25" s="53" t="s">
        <v>531</v>
      </c>
      <c r="R25" s="18">
        <v>31</v>
      </c>
      <c r="S25" s="18" t="s">
        <v>502</v>
      </c>
      <c r="T25" s="18"/>
    </row>
    <row r="26" spans="1:20">
      <c r="A26" s="4">
        <v>22</v>
      </c>
      <c r="B26" s="17" t="s">
        <v>66</v>
      </c>
      <c r="C26" s="103" t="s">
        <v>660</v>
      </c>
      <c r="D26" s="18" t="s">
        <v>29</v>
      </c>
      <c r="E26" s="60">
        <v>30303</v>
      </c>
      <c r="F26" s="53"/>
      <c r="G26" s="104">
        <v>39</v>
      </c>
      <c r="H26" s="104">
        <v>47</v>
      </c>
      <c r="I26" s="105">
        <v>86</v>
      </c>
      <c r="J26" s="60">
        <v>9613670925</v>
      </c>
      <c r="K26" s="81" t="s">
        <v>707</v>
      </c>
      <c r="L26" s="83" t="s">
        <v>625</v>
      </c>
      <c r="M26" s="100">
        <v>9435068145</v>
      </c>
      <c r="N26" s="102" t="s">
        <v>721</v>
      </c>
      <c r="O26" s="102">
        <v>7399731987</v>
      </c>
      <c r="P26" s="54">
        <v>43447</v>
      </c>
      <c r="Q26" s="53" t="s">
        <v>531</v>
      </c>
      <c r="R26" s="18">
        <v>35</v>
      </c>
      <c r="S26" s="18" t="s">
        <v>502</v>
      </c>
      <c r="T26" s="18"/>
    </row>
    <row r="27" spans="1:20">
      <c r="A27" s="4">
        <v>23</v>
      </c>
      <c r="B27" s="17" t="s">
        <v>66</v>
      </c>
      <c r="C27" s="103" t="s">
        <v>661</v>
      </c>
      <c r="D27" s="18" t="s">
        <v>29</v>
      </c>
      <c r="E27" s="60">
        <v>30301</v>
      </c>
      <c r="F27" s="53"/>
      <c r="G27" s="104">
        <v>48</v>
      </c>
      <c r="H27" s="104">
        <v>52</v>
      </c>
      <c r="I27" s="105">
        <v>100</v>
      </c>
      <c r="J27" s="60">
        <v>9935923219</v>
      </c>
      <c r="K27" s="81" t="s">
        <v>707</v>
      </c>
      <c r="L27" s="83" t="s">
        <v>625</v>
      </c>
      <c r="M27" s="100">
        <v>9435068145</v>
      </c>
      <c r="N27" s="102" t="s">
        <v>721</v>
      </c>
      <c r="O27" s="102">
        <v>7399731987</v>
      </c>
      <c r="P27" s="54">
        <v>43448</v>
      </c>
      <c r="Q27" s="53" t="s">
        <v>532</v>
      </c>
      <c r="R27" s="18">
        <v>34</v>
      </c>
      <c r="S27" s="18" t="s">
        <v>502</v>
      </c>
      <c r="T27" s="18"/>
    </row>
    <row r="28" spans="1:20">
      <c r="A28" s="4">
        <v>24</v>
      </c>
      <c r="B28" s="17" t="s">
        <v>66</v>
      </c>
      <c r="C28" s="60" t="s">
        <v>472</v>
      </c>
      <c r="D28" s="18" t="s">
        <v>29</v>
      </c>
      <c r="E28" s="60">
        <v>30308</v>
      </c>
      <c r="F28" s="53"/>
      <c r="G28" s="104">
        <v>45</v>
      </c>
      <c r="H28" s="104">
        <v>46</v>
      </c>
      <c r="I28" s="105">
        <v>91</v>
      </c>
      <c r="J28" s="60">
        <v>8876837795</v>
      </c>
      <c r="K28" s="81" t="s">
        <v>707</v>
      </c>
      <c r="L28" s="83" t="s">
        <v>625</v>
      </c>
      <c r="M28" s="100">
        <v>9435068145</v>
      </c>
      <c r="N28" s="102" t="s">
        <v>721</v>
      </c>
      <c r="O28" s="102">
        <v>7399731987</v>
      </c>
      <c r="P28" s="54">
        <v>43448</v>
      </c>
      <c r="Q28" s="53" t="s">
        <v>532</v>
      </c>
      <c r="R28" s="18">
        <v>32</v>
      </c>
      <c r="S28" s="18" t="s">
        <v>502</v>
      </c>
      <c r="T28" s="18"/>
    </row>
    <row r="29" spans="1:20">
      <c r="A29" s="4">
        <v>25</v>
      </c>
      <c r="B29" s="17" t="s">
        <v>66</v>
      </c>
      <c r="C29" s="103" t="s">
        <v>662</v>
      </c>
      <c r="D29" s="18" t="s">
        <v>29</v>
      </c>
      <c r="E29" s="60">
        <v>30304</v>
      </c>
      <c r="F29" s="53"/>
      <c r="G29" s="104">
        <v>44</v>
      </c>
      <c r="H29" s="104">
        <v>45</v>
      </c>
      <c r="I29" s="105">
        <v>89</v>
      </c>
      <c r="J29" s="60">
        <v>8473861493</v>
      </c>
      <c r="K29" s="81" t="s">
        <v>707</v>
      </c>
      <c r="L29" s="83" t="s">
        <v>625</v>
      </c>
      <c r="M29" s="100">
        <v>9435068145</v>
      </c>
      <c r="N29" s="102" t="s">
        <v>721</v>
      </c>
      <c r="O29" s="102">
        <v>7399731987</v>
      </c>
      <c r="P29" s="54">
        <v>43449</v>
      </c>
      <c r="Q29" s="53" t="s">
        <v>533</v>
      </c>
      <c r="R29" s="18">
        <v>37</v>
      </c>
      <c r="S29" s="18" t="s">
        <v>502</v>
      </c>
      <c r="T29" s="18"/>
    </row>
    <row r="30" spans="1:20">
      <c r="A30" s="4">
        <v>26</v>
      </c>
      <c r="B30" s="17" t="s">
        <v>66</v>
      </c>
      <c r="C30" s="103" t="s">
        <v>663</v>
      </c>
      <c r="D30" s="18" t="s">
        <v>29</v>
      </c>
      <c r="E30" s="60">
        <v>30305</v>
      </c>
      <c r="F30" s="53"/>
      <c r="G30" s="104">
        <v>39</v>
      </c>
      <c r="H30" s="104">
        <v>43</v>
      </c>
      <c r="I30" s="105">
        <v>82</v>
      </c>
      <c r="J30" s="60">
        <v>9954295600</v>
      </c>
      <c r="K30" s="81" t="s">
        <v>707</v>
      </c>
      <c r="L30" s="83" t="s">
        <v>625</v>
      </c>
      <c r="M30" s="100">
        <v>9435068145</v>
      </c>
      <c r="N30" s="102" t="s">
        <v>721</v>
      </c>
      <c r="O30" s="102">
        <v>7399731987</v>
      </c>
      <c r="P30" s="54">
        <v>43449</v>
      </c>
      <c r="Q30" s="53" t="s">
        <v>533</v>
      </c>
      <c r="R30" s="18">
        <v>31</v>
      </c>
      <c r="S30" s="18" t="s">
        <v>502</v>
      </c>
      <c r="T30" s="18"/>
    </row>
    <row r="31" spans="1:20">
      <c r="A31" s="4">
        <v>27</v>
      </c>
      <c r="B31" s="17" t="s">
        <v>66</v>
      </c>
      <c r="C31" s="60" t="s">
        <v>470</v>
      </c>
      <c r="D31" s="18" t="s">
        <v>29</v>
      </c>
      <c r="E31" s="60">
        <v>30306</v>
      </c>
      <c r="F31" s="53"/>
      <c r="G31" s="104">
        <v>48</v>
      </c>
      <c r="H31" s="104">
        <v>52</v>
      </c>
      <c r="I31" s="105">
        <v>100</v>
      </c>
      <c r="J31" s="60">
        <v>9401874914</v>
      </c>
      <c r="K31" s="81" t="s">
        <v>707</v>
      </c>
      <c r="L31" s="83" t="s">
        <v>625</v>
      </c>
      <c r="M31" s="100">
        <v>9435068145</v>
      </c>
      <c r="N31" s="102" t="s">
        <v>721</v>
      </c>
      <c r="O31" s="102">
        <v>7399731987</v>
      </c>
      <c r="P31" s="54">
        <v>43451</v>
      </c>
      <c r="Q31" s="53" t="s">
        <v>529</v>
      </c>
      <c r="R31" s="18">
        <v>30</v>
      </c>
      <c r="S31" s="18" t="s">
        <v>502</v>
      </c>
      <c r="T31" s="18"/>
    </row>
    <row r="32" spans="1:20">
      <c r="A32" s="4">
        <v>28</v>
      </c>
      <c r="B32" s="17" t="s">
        <v>66</v>
      </c>
      <c r="C32" s="103" t="s">
        <v>664</v>
      </c>
      <c r="D32" s="18" t="s">
        <v>29</v>
      </c>
      <c r="E32" s="60">
        <v>30308</v>
      </c>
      <c r="F32" s="53"/>
      <c r="G32" s="104">
        <v>45</v>
      </c>
      <c r="H32" s="104">
        <v>46</v>
      </c>
      <c r="I32" s="105">
        <v>91</v>
      </c>
      <c r="J32" s="60">
        <v>8876837795</v>
      </c>
      <c r="K32" s="81" t="s">
        <v>707</v>
      </c>
      <c r="L32" s="83" t="s">
        <v>625</v>
      </c>
      <c r="M32" s="100">
        <v>9435068145</v>
      </c>
      <c r="N32" s="102" t="s">
        <v>721</v>
      </c>
      <c r="O32" s="102">
        <v>7399731987</v>
      </c>
      <c r="P32" s="54">
        <v>43451</v>
      </c>
      <c r="Q32" s="53" t="s">
        <v>529</v>
      </c>
      <c r="R32" s="18">
        <v>34</v>
      </c>
      <c r="S32" s="18" t="s">
        <v>502</v>
      </c>
      <c r="T32" s="18"/>
    </row>
    <row r="33" spans="1:20">
      <c r="A33" s="4">
        <v>29</v>
      </c>
      <c r="B33" s="17" t="s">
        <v>66</v>
      </c>
      <c r="C33" s="103" t="s">
        <v>665</v>
      </c>
      <c r="D33" s="18" t="s">
        <v>29</v>
      </c>
      <c r="E33" s="60">
        <v>30310</v>
      </c>
      <c r="F33" s="53"/>
      <c r="G33" s="104">
        <v>58</v>
      </c>
      <c r="H33" s="104">
        <v>47</v>
      </c>
      <c r="I33" s="105">
        <v>105</v>
      </c>
      <c r="J33" s="60">
        <v>9401874990</v>
      </c>
      <c r="K33" s="81" t="s">
        <v>707</v>
      </c>
      <c r="L33" s="83" t="s">
        <v>625</v>
      </c>
      <c r="M33" s="100">
        <v>9435068145</v>
      </c>
      <c r="N33" s="102" t="s">
        <v>721</v>
      </c>
      <c r="O33" s="102">
        <v>7399731987</v>
      </c>
      <c r="P33" s="54">
        <v>43452</v>
      </c>
      <c r="Q33" s="53" t="s">
        <v>534</v>
      </c>
      <c r="R33" s="18">
        <v>32</v>
      </c>
      <c r="S33" s="18" t="s">
        <v>502</v>
      </c>
      <c r="T33" s="18"/>
    </row>
    <row r="34" spans="1:20">
      <c r="A34" s="4">
        <v>30</v>
      </c>
      <c r="B34" s="17" t="s">
        <v>66</v>
      </c>
      <c r="C34" s="103" t="s">
        <v>666</v>
      </c>
      <c r="D34" s="18" t="s">
        <v>29</v>
      </c>
      <c r="E34" s="60">
        <v>30112</v>
      </c>
      <c r="F34" s="53"/>
      <c r="G34" s="104">
        <v>52</v>
      </c>
      <c r="H34" s="104">
        <v>48</v>
      </c>
      <c r="I34" s="105">
        <v>100</v>
      </c>
      <c r="J34" s="53"/>
      <c r="K34" s="81" t="s">
        <v>560</v>
      </c>
      <c r="L34" s="67" t="s">
        <v>579</v>
      </c>
      <c r="M34" s="100">
        <v>9707680995</v>
      </c>
      <c r="N34" s="102" t="s">
        <v>633</v>
      </c>
      <c r="O34" s="102">
        <v>7896815591</v>
      </c>
      <c r="P34" s="54">
        <v>43452</v>
      </c>
      <c r="Q34" s="53" t="s">
        <v>534</v>
      </c>
      <c r="R34" s="18">
        <v>31</v>
      </c>
      <c r="S34" s="18" t="s">
        <v>502</v>
      </c>
      <c r="T34" s="18"/>
    </row>
    <row r="35" spans="1:20">
      <c r="A35" s="4">
        <v>31</v>
      </c>
      <c r="B35" s="17" t="s">
        <v>66</v>
      </c>
      <c r="C35" s="103" t="s">
        <v>667</v>
      </c>
      <c r="D35" s="18" t="s">
        <v>29</v>
      </c>
      <c r="E35" s="60">
        <v>30103</v>
      </c>
      <c r="F35" s="53"/>
      <c r="G35" s="104">
        <v>62</v>
      </c>
      <c r="H35" s="104">
        <v>56</v>
      </c>
      <c r="I35" s="105">
        <v>118</v>
      </c>
      <c r="J35" s="60">
        <v>9957181714</v>
      </c>
      <c r="K35" s="81" t="s">
        <v>560</v>
      </c>
      <c r="L35" s="67" t="s">
        <v>579</v>
      </c>
      <c r="M35" s="100">
        <v>9707680995</v>
      </c>
      <c r="N35" s="102" t="s">
        <v>633</v>
      </c>
      <c r="O35" s="102">
        <v>7896815591</v>
      </c>
      <c r="P35" s="54">
        <v>43453</v>
      </c>
      <c r="Q35" s="53" t="s">
        <v>530</v>
      </c>
      <c r="R35" s="18">
        <v>31</v>
      </c>
      <c r="S35" s="18" t="s">
        <v>502</v>
      </c>
      <c r="T35" s="18"/>
    </row>
    <row r="36" spans="1:20">
      <c r="A36" s="4">
        <v>32</v>
      </c>
      <c r="B36" s="17" t="s">
        <v>66</v>
      </c>
      <c r="C36" s="103" t="s">
        <v>668</v>
      </c>
      <c r="D36" s="18" t="s">
        <v>29</v>
      </c>
      <c r="E36" s="60">
        <v>30117</v>
      </c>
      <c r="F36" s="53"/>
      <c r="G36" s="104">
        <v>44</v>
      </c>
      <c r="H36" s="104">
        <v>38</v>
      </c>
      <c r="I36" s="105">
        <v>82</v>
      </c>
      <c r="J36" s="60">
        <v>7896815568</v>
      </c>
      <c r="K36" s="81" t="s">
        <v>560</v>
      </c>
      <c r="L36" s="67" t="s">
        <v>579</v>
      </c>
      <c r="M36" s="100">
        <v>9707680995</v>
      </c>
      <c r="N36" s="102" t="s">
        <v>633</v>
      </c>
      <c r="O36" s="102">
        <v>7896815591</v>
      </c>
      <c r="P36" s="54">
        <v>43453</v>
      </c>
      <c r="Q36" s="53" t="s">
        <v>530</v>
      </c>
      <c r="R36" s="18">
        <v>25</v>
      </c>
      <c r="S36" s="18" t="s">
        <v>502</v>
      </c>
      <c r="T36" s="18"/>
    </row>
    <row r="37" spans="1:20">
      <c r="A37" s="4">
        <v>33</v>
      </c>
      <c r="B37" s="17" t="s">
        <v>66</v>
      </c>
      <c r="C37" s="103" t="s">
        <v>669</v>
      </c>
      <c r="D37" s="18" t="s">
        <v>29</v>
      </c>
      <c r="E37" s="60">
        <v>30104</v>
      </c>
      <c r="F37" s="53"/>
      <c r="G37" s="104">
        <v>58</v>
      </c>
      <c r="H37" s="104">
        <v>54</v>
      </c>
      <c r="I37" s="105">
        <v>112</v>
      </c>
      <c r="J37" s="60">
        <v>9854606599</v>
      </c>
      <c r="K37" s="81" t="s">
        <v>560</v>
      </c>
      <c r="L37" s="67" t="s">
        <v>579</v>
      </c>
      <c r="M37" s="100">
        <v>9707680995</v>
      </c>
      <c r="N37" s="102" t="s">
        <v>633</v>
      </c>
      <c r="O37" s="102">
        <v>7896815591</v>
      </c>
      <c r="P37" s="54">
        <v>43454</v>
      </c>
      <c r="Q37" s="53" t="s">
        <v>531</v>
      </c>
      <c r="R37" s="18">
        <v>29</v>
      </c>
      <c r="S37" s="18" t="s">
        <v>502</v>
      </c>
      <c r="T37" s="18"/>
    </row>
    <row r="38" spans="1:20">
      <c r="A38" s="4">
        <v>34</v>
      </c>
      <c r="B38" s="17" t="s">
        <v>66</v>
      </c>
      <c r="C38" s="103" t="s">
        <v>670</v>
      </c>
      <c r="D38" s="18" t="s">
        <v>29</v>
      </c>
      <c r="E38" s="60">
        <v>30105</v>
      </c>
      <c r="F38" s="53"/>
      <c r="G38" s="104">
        <v>64</v>
      </c>
      <c r="H38" s="104">
        <v>60</v>
      </c>
      <c r="I38" s="105">
        <v>124</v>
      </c>
      <c r="J38" s="60">
        <v>8486307065</v>
      </c>
      <c r="K38" s="81" t="s">
        <v>560</v>
      </c>
      <c r="L38" s="67" t="s">
        <v>579</v>
      </c>
      <c r="M38" s="100">
        <v>9707680995</v>
      </c>
      <c r="N38" s="102" t="s">
        <v>633</v>
      </c>
      <c r="O38" s="102">
        <v>7896815591</v>
      </c>
      <c r="P38" s="54">
        <v>43454</v>
      </c>
      <c r="Q38" s="53" t="s">
        <v>531</v>
      </c>
      <c r="R38" s="18">
        <v>31</v>
      </c>
      <c r="S38" s="18" t="s">
        <v>502</v>
      </c>
      <c r="T38" s="18"/>
    </row>
    <row r="39" spans="1:20">
      <c r="A39" s="4">
        <v>35</v>
      </c>
      <c r="B39" s="17" t="s">
        <v>66</v>
      </c>
      <c r="C39" s="103" t="s">
        <v>671</v>
      </c>
      <c r="D39" s="18" t="s">
        <v>29</v>
      </c>
      <c r="E39" s="53"/>
      <c r="F39" s="53"/>
      <c r="G39" s="104">
        <v>56</v>
      </c>
      <c r="H39" s="104">
        <v>62</v>
      </c>
      <c r="I39" s="106">
        <v>118</v>
      </c>
      <c r="J39" s="53"/>
      <c r="K39" s="81" t="s">
        <v>560</v>
      </c>
      <c r="L39" s="67" t="s">
        <v>579</v>
      </c>
      <c r="M39" s="100">
        <v>9707680995</v>
      </c>
      <c r="N39" s="102" t="s">
        <v>633</v>
      </c>
      <c r="O39" s="102">
        <v>7896815591</v>
      </c>
      <c r="P39" s="54">
        <v>43455</v>
      </c>
      <c r="Q39" s="53" t="s">
        <v>532</v>
      </c>
      <c r="R39" s="18">
        <v>35</v>
      </c>
      <c r="S39" s="18" t="s">
        <v>502</v>
      </c>
      <c r="T39" s="18"/>
    </row>
    <row r="40" spans="1:20">
      <c r="A40" s="4">
        <v>36</v>
      </c>
      <c r="B40" s="17" t="s">
        <v>66</v>
      </c>
      <c r="C40" s="103" t="s">
        <v>672</v>
      </c>
      <c r="D40" s="18" t="s">
        <v>29</v>
      </c>
      <c r="E40" s="60">
        <v>30106</v>
      </c>
      <c r="F40" s="53"/>
      <c r="G40" s="104">
        <v>68</v>
      </c>
      <c r="H40" s="104">
        <v>65</v>
      </c>
      <c r="I40" s="105">
        <v>133</v>
      </c>
      <c r="J40" s="60">
        <v>8486572508</v>
      </c>
      <c r="K40" s="81" t="s">
        <v>560</v>
      </c>
      <c r="L40" s="67" t="s">
        <v>579</v>
      </c>
      <c r="M40" s="100">
        <v>9707680995</v>
      </c>
      <c r="N40" s="102" t="s">
        <v>633</v>
      </c>
      <c r="O40" s="102">
        <v>7896815591</v>
      </c>
      <c r="P40" s="54">
        <v>43455</v>
      </c>
      <c r="Q40" s="53" t="s">
        <v>532</v>
      </c>
      <c r="R40" s="18">
        <v>39</v>
      </c>
      <c r="S40" s="18" t="s">
        <v>502</v>
      </c>
      <c r="T40" s="18"/>
    </row>
    <row r="41" spans="1:20">
      <c r="A41" s="4">
        <v>37</v>
      </c>
      <c r="B41" s="17" t="s">
        <v>66</v>
      </c>
      <c r="C41" s="103" t="s">
        <v>673</v>
      </c>
      <c r="D41" s="18" t="s">
        <v>29</v>
      </c>
      <c r="E41" s="60">
        <v>30111</v>
      </c>
      <c r="F41" s="53"/>
      <c r="G41" s="104">
        <v>48</v>
      </c>
      <c r="H41" s="104">
        <v>44</v>
      </c>
      <c r="I41" s="105">
        <v>92</v>
      </c>
      <c r="J41" s="60">
        <v>8402840759</v>
      </c>
      <c r="K41" s="81" t="s">
        <v>560</v>
      </c>
      <c r="L41" s="67" t="s">
        <v>579</v>
      </c>
      <c r="M41" s="100">
        <v>9707680995</v>
      </c>
      <c r="N41" s="102" t="s">
        <v>633</v>
      </c>
      <c r="O41" s="102">
        <v>7896815591</v>
      </c>
      <c r="P41" s="54">
        <v>43456</v>
      </c>
      <c r="Q41" s="53" t="s">
        <v>533</v>
      </c>
      <c r="R41" s="18">
        <v>33</v>
      </c>
      <c r="S41" s="18" t="s">
        <v>502</v>
      </c>
      <c r="T41" s="18"/>
    </row>
    <row r="42" spans="1:20">
      <c r="A42" s="4">
        <v>38</v>
      </c>
      <c r="B42" s="17" t="s">
        <v>66</v>
      </c>
      <c r="C42" s="103" t="s">
        <v>674</v>
      </c>
      <c r="D42" s="18" t="s">
        <v>29</v>
      </c>
      <c r="E42" s="60">
        <v>30114</v>
      </c>
      <c r="F42" s="53"/>
      <c r="G42" s="104">
        <v>42</v>
      </c>
      <c r="H42" s="104">
        <v>37</v>
      </c>
      <c r="I42" s="105">
        <v>79</v>
      </c>
      <c r="J42" s="60">
        <v>8721929187</v>
      </c>
      <c r="K42" s="81" t="s">
        <v>560</v>
      </c>
      <c r="L42" s="67" t="s">
        <v>579</v>
      </c>
      <c r="M42" s="100">
        <v>9707680995</v>
      </c>
      <c r="N42" s="102" t="s">
        <v>633</v>
      </c>
      <c r="O42" s="102">
        <v>7896815591</v>
      </c>
      <c r="P42" s="54">
        <v>43456</v>
      </c>
      <c r="Q42" s="53" t="s">
        <v>533</v>
      </c>
      <c r="R42" s="18">
        <v>38</v>
      </c>
      <c r="S42" s="18" t="s">
        <v>502</v>
      </c>
      <c r="T42" s="18"/>
    </row>
    <row r="43" spans="1:20">
      <c r="A43" s="4">
        <v>39</v>
      </c>
      <c r="B43" s="17" t="s">
        <v>66</v>
      </c>
      <c r="C43" s="103" t="s">
        <v>675</v>
      </c>
      <c r="D43" s="18" t="s">
        <v>29</v>
      </c>
      <c r="E43" s="60">
        <v>30118</v>
      </c>
      <c r="F43" s="53"/>
      <c r="G43" s="104">
        <v>42</v>
      </c>
      <c r="H43" s="104">
        <v>51</v>
      </c>
      <c r="I43" s="105">
        <v>93</v>
      </c>
      <c r="J43" s="60">
        <v>9613202509</v>
      </c>
      <c r="K43" s="81" t="s">
        <v>560</v>
      </c>
      <c r="L43" s="67" t="s">
        <v>579</v>
      </c>
      <c r="M43" s="100">
        <v>9707680995</v>
      </c>
      <c r="N43" s="102" t="s">
        <v>633</v>
      </c>
      <c r="O43" s="102">
        <v>7896815591</v>
      </c>
      <c r="P43" s="54">
        <v>43458</v>
      </c>
      <c r="Q43" s="53" t="s">
        <v>529</v>
      </c>
      <c r="R43" s="18">
        <v>39</v>
      </c>
      <c r="S43" s="18" t="s">
        <v>502</v>
      </c>
      <c r="T43" s="18"/>
    </row>
    <row r="44" spans="1:20">
      <c r="A44" s="4">
        <v>40</v>
      </c>
      <c r="B44" s="17" t="s">
        <v>66</v>
      </c>
      <c r="C44" s="103" t="s">
        <v>676</v>
      </c>
      <c r="D44" s="18" t="s">
        <v>29</v>
      </c>
      <c r="E44" s="60">
        <v>30102</v>
      </c>
      <c r="F44" s="53"/>
      <c r="G44" s="104">
        <v>51</v>
      </c>
      <c r="H44" s="104">
        <v>42</v>
      </c>
      <c r="I44" s="105">
        <v>93</v>
      </c>
      <c r="J44" s="60">
        <v>9678716208</v>
      </c>
      <c r="K44" s="81" t="s">
        <v>560</v>
      </c>
      <c r="L44" s="67" t="s">
        <v>579</v>
      </c>
      <c r="M44" s="100">
        <v>9707680995</v>
      </c>
      <c r="N44" s="102" t="s">
        <v>633</v>
      </c>
      <c r="O44" s="102">
        <v>7896815591</v>
      </c>
      <c r="P44" s="54">
        <v>43458</v>
      </c>
      <c r="Q44" s="53" t="s">
        <v>529</v>
      </c>
      <c r="R44" s="18">
        <v>32</v>
      </c>
      <c r="S44" s="18" t="s">
        <v>502</v>
      </c>
      <c r="T44" s="18"/>
    </row>
    <row r="45" spans="1:20">
      <c r="A45" s="4">
        <v>41</v>
      </c>
      <c r="B45" s="17" t="s">
        <v>66</v>
      </c>
      <c r="C45" s="103" t="s">
        <v>677</v>
      </c>
      <c r="D45" s="18" t="s">
        <v>29</v>
      </c>
      <c r="E45" s="60">
        <v>30101</v>
      </c>
      <c r="F45" s="53"/>
      <c r="G45" s="104">
        <v>48</v>
      </c>
      <c r="H45" s="104">
        <v>43</v>
      </c>
      <c r="I45" s="105">
        <v>91</v>
      </c>
      <c r="J45" s="60">
        <v>9864551456</v>
      </c>
      <c r="K45" s="81" t="s">
        <v>560</v>
      </c>
      <c r="L45" s="67" t="s">
        <v>579</v>
      </c>
      <c r="M45" s="100">
        <v>9707680995</v>
      </c>
      <c r="N45" s="102" t="s">
        <v>633</v>
      </c>
      <c r="O45" s="102">
        <v>7896815591</v>
      </c>
      <c r="P45" s="54">
        <v>43460</v>
      </c>
      <c r="Q45" s="53" t="s">
        <v>530</v>
      </c>
      <c r="R45" s="18">
        <v>44</v>
      </c>
      <c r="S45" s="18" t="s">
        <v>502</v>
      </c>
      <c r="T45" s="18"/>
    </row>
    <row r="46" spans="1:20">
      <c r="A46" s="4">
        <v>42</v>
      </c>
      <c r="B46" s="17" t="s">
        <v>66</v>
      </c>
      <c r="C46" s="103" t="s">
        <v>678</v>
      </c>
      <c r="D46" s="18" t="s">
        <v>29</v>
      </c>
      <c r="E46" s="60">
        <v>30723</v>
      </c>
      <c r="F46" s="53"/>
      <c r="G46" s="104">
        <v>42</v>
      </c>
      <c r="H46" s="104">
        <v>39</v>
      </c>
      <c r="I46" s="105">
        <v>81</v>
      </c>
      <c r="J46" s="60">
        <v>9678892534</v>
      </c>
      <c r="K46" s="53" t="s">
        <v>555</v>
      </c>
      <c r="L46" s="53" t="s">
        <v>714</v>
      </c>
      <c r="M46" s="100">
        <v>9577698947</v>
      </c>
      <c r="N46" s="102" t="s">
        <v>719</v>
      </c>
      <c r="O46" s="102">
        <v>9706182751</v>
      </c>
      <c r="P46" s="54">
        <v>43460</v>
      </c>
      <c r="Q46" s="53" t="s">
        <v>530</v>
      </c>
      <c r="R46" s="18">
        <v>41</v>
      </c>
      <c r="S46" s="18" t="s">
        <v>502</v>
      </c>
      <c r="T46" s="18"/>
    </row>
    <row r="47" spans="1:20">
      <c r="A47" s="4">
        <v>43</v>
      </c>
      <c r="B47" s="17" t="s">
        <v>66</v>
      </c>
      <c r="C47" s="103" t="s">
        <v>679</v>
      </c>
      <c r="D47" s="18" t="s">
        <v>29</v>
      </c>
      <c r="E47" s="60">
        <v>30722</v>
      </c>
      <c r="F47" s="53"/>
      <c r="G47" s="104">
        <v>43</v>
      </c>
      <c r="H47" s="104">
        <v>40</v>
      </c>
      <c r="I47" s="105">
        <v>83</v>
      </c>
      <c r="J47" s="60">
        <v>9957470187</v>
      </c>
      <c r="K47" s="53" t="s">
        <v>555</v>
      </c>
      <c r="L47" s="53" t="s">
        <v>714</v>
      </c>
      <c r="M47" s="100">
        <v>9577698947</v>
      </c>
      <c r="N47" s="102" t="s">
        <v>719</v>
      </c>
      <c r="O47" s="102">
        <v>9706182751</v>
      </c>
      <c r="P47" s="54">
        <v>43461</v>
      </c>
      <c r="Q47" s="53" t="s">
        <v>531</v>
      </c>
      <c r="R47" s="18">
        <v>37</v>
      </c>
      <c r="S47" s="18" t="s">
        <v>502</v>
      </c>
      <c r="T47" s="18"/>
    </row>
    <row r="48" spans="1:20">
      <c r="A48" s="4">
        <v>44</v>
      </c>
      <c r="B48" s="17" t="s">
        <v>66</v>
      </c>
      <c r="C48" s="103" t="s">
        <v>680</v>
      </c>
      <c r="D48" s="18" t="s">
        <v>29</v>
      </c>
      <c r="E48" s="60">
        <v>30708</v>
      </c>
      <c r="F48" s="53"/>
      <c r="G48" s="104">
        <v>22</v>
      </c>
      <c r="H48" s="104">
        <v>19</v>
      </c>
      <c r="I48" s="105">
        <v>41</v>
      </c>
      <c r="J48" s="60">
        <v>8876196921</v>
      </c>
      <c r="K48" s="53" t="s">
        <v>555</v>
      </c>
      <c r="L48" s="53" t="s">
        <v>714</v>
      </c>
      <c r="M48" s="100">
        <v>9577698947</v>
      </c>
      <c r="N48" s="102" t="s">
        <v>719</v>
      </c>
      <c r="O48" s="102">
        <v>9706182751</v>
      </c>
      <c r="P48" s="54">
        <v>43461</v>
      </c>
      <c r="Q48" s="53" t="s">
        <v>531</v>
      </c>
      <c r="R48" s="18">
        <v>36</v>
      </c>
      <c r="S48" s="18" t="s">
        <v>502</v>
      </c>
      <c r="T48" s="18"/>
    </row>
    <row r="49" spans="1:20">
      <c r="A49" s="4">
        <v>45</v>
      </c>
      <c r="B49" s="17" t="s">
        <v>66</v>
      </c>
      <c r="C49" s="103" t="s">
        <v>681</v>
      </c>
      <c r="D49" s="18" t="s">
        <v>29</v>
      </c>
      <c r="E49" s="60">
        <v>30707</v>
      </c>
      <c r="F49" s="53"/>
      <c r="G49" s="104">
        <v>18</v>
      </c>
      <c r="H49" s="104">
        <v>22</v>
      </c>
      <c r="I49" s="105">
        <v>40</v>
      </c>
      <c r="J49" s="60">
        <v>8723062838</v>
      </c>
      <c r="K49" s="53" t="s">
        <v>566</v>
      </c>
      <c r="L49" s="53" t="s">
        <v>577</v>
      </c>
      <c r="M49" s="53">
        <v>9954374597</v>
      </c>
      <c r="N49" s="102" t="s">
        <v>722</v>
      </c>
      <c r="O49" s="102">
        <v>8720989561</v>
      </c>
      <c r="P49" s="54">
        <v>43462</v>
      </c>
      <c r="Q49" s="53" t="s">
        <v>532</v>
      </c>
      <c r="R49" s="18">
        <v>33</v>
      </c>
      <c r="S49" s="18" t="s">
        <v>502</v>
      </c>
      <c r="T49" s="18"/>
    </row>
    <row r="50" spans="1:20">
      <c r="A50" s="4">
        <v>46</v>
      </c>
      <c r="B50" s="17" t="s">
        <v>66</v>
      </c>
      <c r="C50" s="103" t="s">
        <v>682</v>
      </c>
      <c r="D50" s="18" t="s">
        <v>29</v>
      </c>
      <c r="E50" s="60">
        <v>30719</v>
      </c>
      <c r="F50" s="53"/>
      <c r="G50" s="104">
        <v>28</v>
      </c>
      <c r="H50" s="104">
        <v>32</v>
      </c>
      <c r="I50" s="105">
        <v>60</v>
      </c>
      <c r="J50" s="60">
        <v>9706959324</v>
      </c>
      <c r="K50" s="53" t="s">
        <v>566</v>
      </c>
      <c r="L50" s="53" t="s">
        <v>577</v>
      </c>
      <c r="M50" s="53">
        <v>9954374597</v>
      </c>
      <c r="N50" s="102" t="s">
        <v>722</v>
      </c>
      <c r="O50" s="102">
        <v>8720989561</v>
      </c>
      <c r="P50" s="54">
        <v>43462</v>
      </c>
      <c r="Q50" s="53" t="s">
        <v>532</v>
      </c>
      <c r="R50" s="18">
        <v>34</v>
      </c>
      <c r="S50" s="18" t="s">
        <v>502</v>
      </c>
      <c r="T50" s="18"/>
    </row>
    <row r="51" spans="1:20">
      <c r="A51" s="4">
        <v>47</v>
      </c>
      <c r="B51" s="17" t="s">
        <v>67</v>
      </c>
      <c r="C51" s="103" t="s">
        <v>683</v>
      </c>
      <c r="D51" s="18" t="s">
        <v>29</v>
      </c>
      <c r="E51" s="53"/>
      <c r="F51" s="53"/>
      <c r="G51" s="104">
        <v>34</v>
      </c>
      <c r="H51" s="104">
        <v>56</v>
      </c>
      <c r="I51" s="106">
        <f>SUM(G51:H51)</f>
        <v>90</v>
      </c>
      <c r="J51" s="53"/>
      <c r="K51" s="53" t="s">
        <v>566</v>
      </c>
      <c r="L51" s="53" t="s">
        <v>577</v>
      </c>
      <c r="M51" s="63">
        <v>9954374597</v>
      </c>
      <c r="N51" s="102" t="s">
        <v>722</v>
      </c>
      <c r="O51" s="102">
        <v>8720989561</v>
      </c>
      <c r="P51" s="54">
        <v>43463</v>
      </c>
      <c r="Q51" s="53" t="s">
        <v>533</v>
      </c>
      <c r="R51" s="18">
        <v>32</v>
      </c>
      <c r="S51" s="18" t="s">
        <v>502</v>
      </c>
      <c r="T51" s="18"/>
    </row>
    <row r="52" spans="1:20">
      <c r="A52" s="4">
        <v>48</v>
      </c>
      <c r="B52" s="17" t="s">
        <v>67</v>
      </c>
      <c r="C52" s="103" t="s">
        <v>684</v>
      </c>
      <c r="D52" s="18" t="s">
        <v>29</v>
      </c>
      <c r="E52" s="60">
        <v>30721</v>
      </c>
      <c r="F52" s="53"/>
      <c r="G52" s="104">
        <v>18</v>
      </c>
      <c r="H52" s="104">
        <v>16</v>
      </c>
      <c r="I52" s="105">
        <v>34</v>
      </c>
      <c r="J52" s="60">
        <v>9508537701</v>
      </c>
      <c r="K52" s="79" t="s">
        <v>563</v>
      </c>
      <c r="L52" s="80" t="s">
        <v>713</v>
      </c>
      <c r="M52" s="100">
        <v>8402902563</v>
      </c>
      <c r="N52" s="102" t="s">
        <v>718</v>
      </c>
      <c r="O52" s="102">
        <v>7896353387</v>
      </c>
      <c r="P52" s="54">
        <v>43463</v>
      </c>
      <c r="Q52" s="53" t="s">
        <v>533</v>
      </c>
      <c r="R52" s="18">
        <v>37</v>
      </c>
      <c r="S52" s="18" t="s">
        <v>502</v>
      </c>
      <c r="T52" s="18"/>
    </row>
    <row r="53" spans="1:20">
      <c r="A53" s="4">
        <v>49</v>
      </c>
      <c r="B53" s="17" t="s">
        <v>67</v>
      </c>
      <c r="C53" s="103" t="s">
        <v>685</v>
      </c>
      <c r="D53" s="18" t="s">
        <v>29</v>
      </c>
      <c r="E53" s="60">
        <v>30817</v>
      </c>
      <c r="F53" s="53"/>
      <c r="G53" s="104">
        <v>38</v>
      </c>
      <c r="H53" s="104">
        <v>36</v>
      </c>
      <c r="I53" s="105">
        <v>74</v>
      </c>
      <c r="J53" s="60">
        <v>9954289968</v>
      </c>
      <c r="K53" s="79" t="s">
        <v>563</v>
      </c>
      <c r="L53" s="80" t="s">
        <v>713</v>
      </c>
      <c r="M53" s="100">
        <v>8402902563</v>
      </c>
      <c r="N53" s="102" t="s">
        <v>718</v>
      </c>
      <c r="O53" s="102">
        <v>7896353387</v>
      </c>
      <c r="P53" s="54">
        <v>43435</v>
      </c>
      <c r="Q53" s="53" t="s">
        <v>533</v>
      </c>
      <c r="R53" s="18">
        <v>36</v>
      </c>
      <c r="S53" s="18" t="s">
        <v>502</v>
      </c>
      <c r="T53" s="18"/>
    </row>
    <row r="54" spans="1:20">
      <c r="A54" s="4">
        <v>50</v>
      </c>
      <c r="B54" s="17" t="s">
        <v>67</v>
      </c>
      <c r="C54" s="103" t="s">
        <v>686</v>
      </c>
      <c r="D54" s="18" t="s">
        <v>29</v>
      </c>
      <c r="E54" s="60">
        <v>30820</v>
      </c>
      <c r="F54" s="53"/>
      <c r="G54" s="104">
        <v>42</v>
      </c>
      <c r="H54" s="104">
        <v>45</v>
      </c>
      <c r="I54" s="105">
        <v>87</v>
      </c>
      <c r="J54" s="60">
        <v>9706515180</v>
      </c>
      <c r="K54" s="79" t="s">
        <v>563</v>
      </c>
      <c r="L54" s="80" t="s">
        <v>713</v>
      </c>
      <c r="M54" s="100">
        <v>8402902563</v>
      </c>
      <c r="N54" s="102" t="s">
        <v>718</v>
      </c>
      <c r="O54" s="102">
        <v>7896353387</v>
      </c>
      <c r="P54" s="54">
        <v>43435</v>
      </c>
      <c r="Q54" s="53" t="s">
        <v>533</v>
      </c>
      <c r="R54" s="18">
        <v>33</v>
      </c>
      <c r="S54" s="18" t="s">
        <v>502</v>
      </c>
      <c r="T54" s="18"/>
    </row>
    <row r="55" spans="1:20">
      <c r="A55" s="4">
        <v>51</v>
      </c>
      <c r="B55" s="17" t="s">
        <v>67</v>
      </c>
      <c r="C55" s="103" t="s">
        <v>687</v>
      </c>
      <c r="D55" s="18" t="s">
        <v>29</v>
      </c>
      <c r="E55" s="60">
        <v>30816</v>
      </c>
      <c r="F55" s="53"/>
      <c r="G55" s="104">
        <v>36</v>
      </c>
      <c r="H55" s="104">
        <v>40</v>
      </c>
      <c r="I55" s="105">
        <v>76</v>
      </c>
      <c r="J55" s="60">
        <v>9954066223</v>
      </c>
      <c r="K55" s="79" t="s">
        <v>563</v>
      </c>
      <c r="L55" s="80" t="s">
        <v>713</v>
      </c>
      <c r="M55" s="100">
        <v>8402902563</v>
      </c>
      <c r="N55" s="102" t="s">
        <v>718</v>
      </c>
      <c r="O55" s="102">
        <v>7896353387</v>
      </c>
      <c r="P55" s="54">
        <v>43437</v>
      </c>
      <c r="Q55" s="53" t="s">
        <v>529</v>
      </c>
      <c r="R55" s="18">
        <v>34</v>
      </c>
      <c r="S55" s="18" t="s">
        <v>502</v>
      </c>
      <c r="T55" s="18"/>
    </row>
    <row r="56" spans="1:20">
      <c r="A56" s="4">
        <v>52</v>
      </c>
      <c r="B56" s="17" t="s">
        <v>67</v>
      </c>
      <c r="C56" s="103" t="s">
        <v>688</v>
      </c>
      <c r="D56" s="18" t="s">
        <v>29</v>
      </c>
      <c r="E56" s="60">
        <v>30819</v>
      </c>
      <c r="F56" s="53"/>
      <c r="G56" s="104">
        <v>61</v>
      </c>
      <c r="H56" s="104">
        <v>56</v>
      </c>
      <c r="I56" s="105">
        <v>117</v>
      </c>
      <c r="J56" s="60">
        <v>9864895428</v>
      </c>
      <c r="K56" s="79" t="s">
        <v>563</v>
      </c>
      <c r="L56" s="80" t="s">
        <v>713</v>
      </c>
      <c r="M56" s="100">
        <v>8402902563</v>
      </c>
      <c r="N56" s="102" t="s">
        <v>718</v>
      </c>
      <c r="O56" s="102">
        <v>7896353387</v>
      </c>
      <c r="P56" s="54">
        <v>43437</v>
      </c>
      <c r="Q56" s="53" t="s">
        <v>529</v>
      </c>
      <c r="R56" s="18">
        <v>32</v>
      </c>
      <c r="S56" s="18" t="s">
        <v>502</v>
      </c>
      <c r="T56" s="18"/>
    </row>
    <row r="57" spans="1:20">
      <c r="A57" s="4">
        <v>53</v>
      </c>
      <c r="B57" s="17" t="s">
        <v>67</v>
      </c>
      <c r="C57" s="103" t="s">
        <v>689</v>
      </c>
      <c r="D57" s="18" t="s">
        <v>29</v>
      </c>
      <c r="E57" s="60">
        <v>30814</v>
      </c>
      <c r="F57" s="53"/>
      <c r="G57" s="104">
        <v>40</v>
      </c>
      <c r="H57" s="104">
        <v>38</v>
      </c>
      <c r="I57" s="105">
        <v>78</v>
      </c>
      <c r="J57" s="60">
        <v>9859043953</v>
      </c>
      <c r="K57" s="79" t="s">
        <v>563</v>
      </c>
      <c r="L57" s="80" t="s">
        <v>713</v>
      </c>
      <c r="M57" s="100">
        <v>8402902563</v>
      </c>
      <c r="N57" s="102" t="s">
        <v>718</v>
      </c>
      <c r="O57" s="102">
        <v>7896353387</v>
      </c>
      <c r="P57" s="54">
        <v>43438</v>
      </c>
      <c r="Q57" s="53" t="s">
        <v>534</v>
      </c>
      <c r="R57" s="18">
        <v>32</v>
      </c>
      <c r="S57" s="18" t="s">
        <v>502</v>
      </c>
      <c r="T57" s="18"/>
    </row>
    <row r="58" spans="1:20">
      <c r="A58" s="4">
        <v>54</v>
      </c>
      <c r="B58" s="17" t="s">
        <v>67</v>
      </c>
      <c r="C58" s="103" t="s">
        <v>690</v>
      </c>
      <c r="D58" s="18" t="s">
        <v>29</v>
      </c>
      <c r="E58" s="60">
        <v>30624</v>
      </c>
      <c r="F58" s="53"/>
      <c r="G58" s="104">
        <v>72</v>
      </c>
      <c r="H58" s="104">
        <v>68</v>
      </c>
      <c r="I58" s="105">
        <v>140</v>
      </c>
      <c r="J58" s="60">
        <v>9401674301</v>
      </c>
      <c r="K58" s="83" t="s">
        <v>707</v>
      </c>
      <c r="L58" s="83" t="s">
        <v>625</v>
      </c>
      <c r="M58" s="100">
        <v>9435068145</v>
      </c>
      <c r="N58" s="102" t="s">
        <v>720</v>
      </c>
      <c r="O58" s="102">
        <v>8486518658</v>
      </c>
      <c r="P58" s="54">
        <v>43438</v>
      </c>
      <c r="Q58" s="53" t="s">
        <v>534</v>
      </c>
      <c r="R58" s="18">
        <v>36</v>
      </c>
      <c r="S58" s="18" t="s">
        <v>502</v>
      </c>
      <c r="T58" s="18"/>
    </row>
    <row r="59" spans="1:20">
      <c r="A59" s="4">
        <v>55</v>
      </c>
      <c r="B59" s="17" t="s">
        <v>67</v>
      </c>
      <c r="C59" s="103" t="s">
        <v>691</v>
      </c>
      <c r="D59" s="18" t="s">
        <v>29</v>
      </c>
      <c r="E59" s="60">
        <v>30625</v>
      </c>
      <c r="F59" s="53"/>
      <c r="G59" s="104">
        <v>38</v>
      </c>
      <c r="H59" s="104">
        <v>43</v>
      </c>
      <c r="I59" s="105">
        <v>81</v>
      </c>
      <c r="J59" s="60">
        <v>9401210094</v>
      </c>
      <c r="K59" s="83" t="s">
        <v>707</v>
      </c>
      <c r="L59" s="83" t="s">
        <v>625</v>
      </c>
      <c r="M59" s="100">
        <v>9435068145</v>
      </c>
      <c r="N59" s="102" t="s">
        <v>720</v>
      </c>
      <c r="O59" s="102">
        <v>8486518658</v>
      </c>
      <c r="P59" s="54">
        <v>43439</v>
      </c>
      <c r="Q59" s="53" t="s">
        <v>530</v>
      </c>
      <c r="R59" s="18">
        <v>33</v>
      </c>
      <c r="S59" s="18" t="s">
        <v>502</v>
      </c>
      <c r="T59" s="18"/>
    </row>
    <row r="60" spans="1:20">
      <c r="A60" s="4">
        <v>56</v>
      </c>
      <c r="B60" s="17" t="s">
        <v>67</v>
      </c>
      <c r="C60" s="103" t="s">
        <v>692</v>
      </c>
      <c r="D60" s="18" t="s">
        <v>29</v>
      </c>
      <c r="E60" s="60">
        <v>30615</v>
      </c>
      <c r="F60" s="53"/>
      <c r="G60" s="104">
        <v>61</v>
      </c>
      <c r="H60" s="104">
        <v>59</v>
      </c>
      <c r="I60" s="105">
        <v>120</v>
      </c>
      <c r="J60" s="60">
        <v>8749993682</v>
      </c>
      <c r="K60" s="83" t="s">
        <v>707</v>
      </c>
      <c r="L60" s="83" t="s">
        <v>625</v>
      </c>
      <c r="M60" s="100">
        <v>9435068145</v>
      </c>
      <c r="N60" s="102" t="s">
        <v>720</v>
      </c>
      <c r="O60" s="102">
        <v>8486518658</v>
      </c>
      <c r="P60" s="54">
        <v>43439</v>
      </c>
      <c r="Q60" s="53" t="s">
        <v>530</v>
      </c>
      <c r="R60" s="18">
        <v>31</v>
      </c>
      <c r="S60" s="18" t="s">
        <v>502</v>
      </c>
      <c r="T60" s="18"/>
    </row>
    <row r="61" spans="1:20">
      <c r="A61" s="4">
        <v>57</v>
      </c>
      <c r="B61" s="17" t="s">
        <v>67</v>
      </c>
      <c r="C61" s="103" t="s">
        <v>693</v>
      </c>
      <c r="D61" s="18" t="s">
        <v>29</v>
      </c>
      <c r="E61" s="60">
        <v>30614</v>
      </c>
      <c r="F61" s="53"/>
      <c r="G61" s="104">
        <v>44</v>
      </c>
      <c r="H61" s="104">
        <v>48</v>
      </c>
      <c r="I61" s="105">
        <v>92</v>
      </c>
      <c r="J61" s="60">
        <v>9854245976</v>
      </c>
      <c r="K61" s="83" t="s">
        <v>707</v>
      </c>
      <c r="L61" s="83" t="s">
        <v>625</v>
      </c>
      <c r="M61" s="100">
        <v>9435068145</v>
      </c>
      <c r="N61" s="102" t="s">
        <v>720</v>
      </c>
      <c r="O61" s="102">
        <v>8486518658</v>
      </c>
      <c r="P61" s="54">
        <v>43440</v>
      </c>
      <c r="Q61" s="53" t="s">
        <v>531</v>
      </c>
      <c r="R61" s="18">
        <v>35</v>
      </c>
      <c r="S61" s="18" t="s">
        <v>502</v>
      </c>
      <c r="T61" s="18"/>
    </row>
    <row r="62" spans="1:20">
      <c r="A62" s="4">
        <v>58</v>
      </c>
      <c r="B62" s="17" t="s">
        <v>67</v>
      </c>
      <c r="C62" s="103" t="s">
        <v>694</v>
      </c>
      <c r="D62" s="18" t="s">
        <v>29</v>
      </c>
      <c r="E62" s="60">
        <v>30617</v>
      </c>
      <c r="F62" s="53"/>
      <c r="G62" s="104">
        <v>91</v>
      </c>
      <c r="H62" s="104">
        <v>95</v>
      </c>
      <c r="I62" s="105">
        <v>186</v>
      </c>
      <c r="J62" s="60">
        <v>9859152728</v>
      </c>
      <c r="K62" s="83" t="s">
        <v>707</v>
      </c>
      <c r="L62" s="83" t="s">
        <v>625</v>
      </c>
      <c r="M62" s="100">
        <v>9435068145</v>
      </c>
      <c r="N62" s="102" t="s">
        <v>720</v>
      </c>
      <c r="O62" s="102">
        <v>8486518658</v>
      </c>
      <c r="P62" s="54">
        <v>43441</v>
      </c>
      <c r="Q62" s="53" t="s">
        <v>532</v>
      </c>
      <c r="R62" s="18">
        <v>34</v>
      </c>
      <c r="S62" s="18" t="s">
        <v>502</v>
      </c>
      <c r="T62" s="18"/>
    </row>
    <row r="63" spans="1:20">
      <c r="A63" s="4">
        <v>59</v>
      </c>
      <c r="B63" s="17" t="s">
        <v>67</v>
      </c>
      <c r="C63" s="60" t="s">
        <v>373</v>
      </c>
      <c r="D63" s="18" t="s">
        <v>29</v>
      </c>
      <c r="E63" s="60">
        <v>30606</v>
      </c>
      <c r="F63" s="53"/>
      <c r="G63" s="104">
        <v>52</v>
      </c>
      <c r="H63" s="104">
        <v>48</v>
      </c>
      <c r="I63" s="105">
        <v>100</v>
      </c>
      <c r="J63" s="60">
        <v>9864888991</v>
      </c>
      <c r="K63" s="83" t="s">
        <v>707</v>
      </c>
      <c r="L63" s="83" t="s">
        <v>625</v>
      </c>
      <c r="M63" s="100">
        <v>9435068145</v>
      </c>
      <c r="N63" s="102" t="s">
        <v>720</v>
      </c>
      <c r="O63" s="102">
        <v>8486518658</v>
      </c>
      <c r="P63" s="54">
        <v>43441</v>
      </c>
      <c r="Q63" s="53" t="s">
        <v>532</v>
      </c>
      <c r="R63" s="18">
        <v>32</v>
      </c>
      <c r="S63" s="18" t="s">
        <v>502</v>
      </c>
      <c r="T63" s="18"/>
    </row>
    <row r="64" spans="1:20">
      <c r="A64" s="4">
        <v>60</v>
      </c>
      <c r="B64" s="17" t="s">
        <v>67</v>
      </c>
      <c r="C64" s="60" t="s">
        <v>374</v>
      </c>
      <c r="D64" s="18" t="s">
        <v>29</v>
      </c>
      <c r="E64" s="60">
        <v>30607</v>
      </c>
      <c r="F64" s="53"/>
      <c r="G64" s="104">
        <v>55</v>
      </c>
      <c r="H64" s="104">
        <v>58</v>
      </c>
      <c r="I64" s="105">
        <v>113</v>
      </c>
      <c r="J64" s="60">
        <v>7896339447</v>
      </c>
      <c r="K64" s="83" t="s">
        <v>707</v>
      </c>
      <c r="L64" s="83" t="s">
        <v>625</v>
      </c>
      <c r="M64" s="100">
        <v>9435068145</v>
      </c>
      <c r="N64" s="102" t="s">
        <v>720</v>
      </c>
      <c r="O64" s="102">
        <v>8486518658</v>
      </c>
      <c r="P64" s="54">
        <v>43442</v>
      </c>
      <c r="Q64" s="53" t="s">
        <v>533</v>
      </c>
      <c r="R64" s="18">
        <v>37</v>
      </c>
      <c r="S64" s="18" t="s">
        <v>502</v>
      </c>
      <c r="T64" s="18"/>
    </row>
    <row r="65" spans="1:20">
      <c r="A65" s="4">
        <v>61</v>
      </c>
      <c r="B65" s="17" t="s">
        <v>67</v>
      </c>
      <c r="C65" s="60" t="s">
        <v>375</v>
      </c>
      <c r="D65" s="18" t="s">
        <v>29</v>
      </c>
      <c r="E65" s="60">
        <v>30608</v>
      </c>
      <c r="F65" s="53"/>
      <c r="G65" s="104">
        <v>50</v>
      </c>
      <c r="H65" s="104">
        <v>48</v>
      </c>
      <c r="I65" s="105">
        <v>98</v>
      </c>
      <c r="J65" s="60">
        <v>9854286701</v>
      </c>
      <c r="K65" s="83" t="s">
        <v>707</v>
      </c>
      <c r="L65" s="83" t="s">
        <v>625</v>
      </c>
      <c r="M65" s="100">
        <v>9435068145</v>
      </c>
      <c r="N65" s="102" t="s">
        <v>720</v>
      </c>
      <c r="O65" s="102">
        <v>8486518658</v>
      </c>
      <c r="P65" s="54">
        <v>43442</v>
      </c>
      <c r="Q65" s="53" t="s">
        <v>533</v>
      </c>
      <c r="R65" s="18">
        <v>31</v>
      </c>
      <c r="S65" s="18" t="s">
        <v>502</v>
      </c>
      <c r="T65" s="18"/>
    </row>
    <row r="66" spans="1:20">
      <c r="A66" s="4">
        <v>62</v>
      </c>
      <c r="B66" s="17" t="s">
        <v>67</v>
      </c>
      <c r="C66" s="60" t="s">
        <v>376</v>
      </c>
      <c r="D66" s="18" t="s">
        <v>29</v>
      </c>
      <c r="E66" s="60">
        <v>30609</v>
      </c>
      <c r="F66" s="53"/>
      <c r="G66" s="104">
        <v>42</v>
      </c>
      <c r="H66" s="104">
        <v>40</v>
      </c>
      <c r="I66" s="105">
        <v>82</v>
      </c>
      <c r="J66" s="60">
        <v>8011617011</v>
      </c>
      <c r="K66" s="83" t="s">
        <v>707</v>
      </c>
      <c r="L66" s="83" t="s">
        <v>625</v>
      </c>
      <c r="M66" s="100">
        <v>9435068145</v>
      </c>
      <c r="N66" s="102" t="s">
        <v>720</v>
      </c>
      <c r="O66" s="102">
        <v>8486518658</v>
      </c>
      <c r="P66" s="54">
        <v>43444</v>
      </c>
      <c r="Q66" s="53" t="s">
        <v>529</v>
      </c>
      <c r="R66" s="18">
        <v>30</v>
      </c>
      <c r="S66" s="18" t="s">
        <v>502</v>
      </c>
      <c r="T66" s="18"/>
    </row>
    <row r="67" spans="1:20">
      <c r="A67" s="4">
        <v>63</v>
      </c>
      <c r="B67" s="17" t="s">
        <v>67</v>
      </c>
      <c r="C67" s="60" t="s">
        <v>377</v>
      </c>
      <c r="D67" s="18" t="s">
        <v>29</v>
      </c>
      <c r="E67" s="60">
        <v>30610</v>
      </c>
      <c r="F67" s="53"/>
      <c r="G67" s="104">
        <v>40</v>
      </c>
      <c r="H67" s="104">
        <v>37</v>
      </c>
      <c r="I67" s="105">
        <v>77</v>
      </c>
      <c r="J67" s="60">
        <v>9859604952</v>
      </c>
      <c r="K67" s="83" t="s">
        <v>707</v>
      </c>
      <c r="L67" s="83" t="s">
        <v>625</v>
      </c>
      <c r="M67" s="100">
        <v>9435068145</v>
      </c>
      <c r="N67" s="102" t="s">
        <v>720</v>
      </c>
      <c r="O67" s="102">
        <v>8486518658</v>
      </c>
      <c r="P67" s="54">
        <v>43444</v>
      </c>
      <c r="Q67" s="53" t="s">
        <v>529</v>
      </c>
      <c r="R67" s="18">
        <v>34</v>
      </c>
      <c r="S67" s="18" t="s">
        <v>502</v>
      </c>
      <c r="T67" s="18"/>
    </row>
    <row r="68" spans="1:20">
      <c r="A68" s="4">
        <v>64</v>
      </c>
      <c r="B68" s="17" t="s">
        <v>67</v>
      </c>
      <c r="C68" s="60" t="s">
        <v>695</v>
      </c>
      <c r="D68" s="18" t="s">
        <v>29</v>
      </c>
      <c r="E68" s="60">
        <v>30406</v>
      </c>
      <c r="F68" s="53"/>
      <c r="G68" s="104">
        <v>79</v>
      </c>
      <c r="H68" s="104">
        <v>76</v>
      </c>
      <c r="I68" s="105">
        <v>155</v>
      </c>
      <c r="J68" s="60">
        <v>9957866238</v>
      </c>
      <c r="K68" s="83" t="s">
        <v>561</v>
      </c>
      <c r="L68" s="53" t="s">
        <v>583</v>
      </c>
      <c r="M68" s="100">
        <v>9854967635</v>
      </c>
      <c r="N68" s="102" t="s">
        <v>638</v>
      </c>
      <c r="O68" s="102">
        <v>9954179546</v>
      </c>
      <c r="P68" s="54">
        <v>43445</v>
      </c>
      <c r="Q68" s="53" t="s">
        <v>534</v>
      </c>
      <c r="R68" s="18">
        <v>32</v>
      </c>
      <c r="S68" s="18" t="s">
        <v>502</v>
      </c>
      <c r="T68" s="18"/>
    </row>
    <row r="69" spans="1:20">
      <c r="A69" s="4">
        <v>65</v>
      </c>
      <c r="B69" s="17" t="s">
        <v>67</v>
      </c>
      <c r="C69" s="60" t="s">
        <v>696</v>
      </c>
      <c r="D69" s="18" t="s">
        <v>29</v>
      </c>
      <c r="E69" s="60">
        <v>30407</v>
      </c>
      <c r="F69" s="53"/>
      <c r="G69" s="104">
        <v>60</v>
      </c>
      <c r="H69" s="104">
        <v>58</v>
      </c>
      <c r="I69" s="105">
        <v>118</v>
      </c>
      <c r="J69" s="60">
        <v>9508828305</v>
      </c>
      <c r="K69" s="83" t="s">
        <v>561</v>
      </c>
      <c r="L69" s="53" t="s">
        <v>583</v>
      </c>
      <c r="M69" s="100">
        <v>9854967635</v>
      </c>
      <c r="N69" s="102" t="s">
        <v>638</v>
      </c>
      <c r="O69" s="102">
        <v>9954179546</v>
      </c>
      <c r="P69" s="54">
        <v>43446</v>
      </c>
      <c r="Q69" s="53" t="s">
        <v>530</v>
      </c>
      <c r="R69" s="18">
        <v>31</v>
      </c>
      <c r="S69" s="18" t="s">
        <v>502</v>
      </c>
      <c r="T69" s="18"/>
    </row>
    <row r="70" spans="1:20">
      <c r="A70" s="4">
        <v>66</v>
      </c>
      <c r="B70" s="17" t="s">
        <v>67</v>
      </c>
      <c r="C70" s="60" t="s">
        <v>697</v>
      </c>
      <c r="D70" s="18" t="s">
        <v>29</v>
      </c>
      <c r="E70" s="60">
        <v>30409</v>
      </c>
      <c r="F70" s="53"/>
      <c r="G70" s="104">
        <v>82</v>
      </c>
      <c r="H70" s="104">
        <v>78</v>
      </c>
      <c r="I70" s="105">
        <v>160</v>
      </c>
      <c r="J70" s="60">
        <v>9954291591</v>
      </c>
      <c r="K70" s="83" t="s">
        <v>561</v>
      </c>
      <c r="L70" s="53" t="s">
        <v>583</v>
      </c>
      <c r="M70" s="100">
        <v>9854967635</v>
      </c>
      <c r="N70" s="102" t="s">
        <v>638</v>
      </c>
      <c r="O70" s="102">
        <v>9954179546</v>
      </c>
      <c r="P70" s="54">
        <v>43447</v>
      </c>
      <c r="Q70" s="53" t="s">
        <v>531</v>
      </c>
      <c r="R70" s="18">
        <v>31</v>
      </c>
      <c r="S70" s="18" t="s">
        <v>502</v>
      </c>
      <c r="T70" s="18"/>
    </row>
    <row r="71" spans="1:20">
      <c r="A71" s="4">
        <v>67</v>
      </c>
      <c r="B71" s="17" t="s">
        <v>67</v>
      </c>
      <c r="C71" s="60" t="s">
        <v>698</v>
      </c>
      <c r="D71" s="18" t="s">
        <v>29</v>
      </c>
      <c r="E71" s="60">
        <v>30411</v>
      </c>
      <c r="F71" s="53"/>
      <c r="G71" s="104">
        <v>60</v>
      </c>
      <c r="H71" s="104">
        <v>58</v>
      </c>
      <c r="I71" s="105">
        <v>118</v>
      </c>
      <c r="J71" s="60">
        <v>7896833119</v>
      </c>
      <c r="K71" s="83" t="s">
        <v>561</v>
      </c>
      <c r="L71" s="53" t="s">
        <v>583</v>
      </c>
      <c r="M71" s="100">
        <v>9854967635</v>
      </c>
      <c r="N71" s="102" t="s">
        <v>638</v>
      </c>
      <c r="O71" s="102">
        <v>9954179546</v>
      </c>
      <c r="P71" s="54">
        <v>43448</v>
      </c>
      <c r="Q71" s="53" t="s">
        <v>532</v>
      </c>
      <c r="R71" s="18">
        <v>33</v>
      </c>
      <c r="S71" s="18" t="s">
        <v>502</v>
      </c>
      <c r="T71" s="18"/>
    </row>
    <row r="72" spans="1:20">
      <c r="A72" s="4">
        <v>68</v>
      </c>
      <c r="B72" s="17" t="s">
        <v>67</v>
      </c>
      <c r="C72" s="60" t="s">
        <v>699</v>
      </c>
      <c r="D72" s="18" t="s">
        <v>29</v>
      </c>
      <c r="E72" s="60">
        <v>30413</v>
      </c>
      <c r="F72" s="53"/>
      <c r="G72" s="104">
        <v>58</v>
      </c>
      <c r="H72" s="104">
        <v>62</v>
      </c>
      <c r="I72" s="105">
        <v>120</v>
      </c>
      <c r="J72" s="60">
        <v>9954891634</v>
      </c>
      <c r="K72" s="83" t="s">
        <v>561</v>
      </c>
      <c r="L72" s="53" t="s">
        <v>583</v>
      </c>
      <c r="M72" s="100">
        <v>9854967635</v>
      </c>
      <c r="N72" s="102" t="s">
        <v>638</v>
      </c>
      <c r="O72" s="102">
        <v>9954179546</v>
      </c>
      <c r="P72" s="54">
        <v>43449</v>
      </c>
      <c r="Q72" s="53" t="s">
        <v>533</v>
      </c>
      <c r="R72" s="18">
        <v>38</v>
      </c>
      <c r="S72" s="18" t="s">
        <v>502</v>
      </c>
      <c r="T72" s="18"/>
    </row>
    <row r="73" spans="1:20">
      <c r="A73" s="4">
        <v>69</v>
      </c>
      <c r="B73" s="17" t="s">
        <v>67</v>
      </c>
      <c r="C73" s="60" t="s">
        <v>700</v>
      </c>
      <c r="D73" s="18" t="s">
        <v>29</v>
      </c>
      <c r="E73" s="60">
        <v>30812</v>
      </c>
      <c r="F73" s="53"/>
      <c r="G73" s="104">
        <v>45</v>
      </c>
      <c r="H73" s="104">
        <v>43</v>
      </c>
      <c r="I73" s="105">
        <v>88</v>
      </c>
      <c r="J73" s="60">
        <v>9957117626</v>
      </c>
      <c r="K73" s="83" t="s">
        <v>561</v>
      </c>
      <c r="L73" s="53" t="s">
        <v>583</v>
      </c>
      <c r="M73" s="100">
        <v>9854967635</v>
      </c>
      <c r="N73" s="102" t="s">
        <v>638</v>
      </c>
      <c r="O73" s="102">
        <v>9954179546</v>
      </c>
      <c r="P73" s="54">
        <v>43449</v>
      </c>
      <c r="Q73" s="53" t="s">
        <v>533</v>
      </c>
      <c r="R73" s="18">
        <v>39</v>
      </c>
      <c r="S73" s="18" t="s">
        <v>502</v>
      </c>
      <c r="T73" s="18"/>
    </row>
    <row r="74" spans="1:20">
      <c r="A74" s="4">
        <v>70</v>
      </c>
      <c r="B74" s="17" t="s">
        <v>67</v>
      </c>
      <c r="C74" s="60" t="s">
        <v>701</v>
      </c>
      <c r="D74" s="18" t="s">
        <v>29</v>
      </c>
      <c r="E74" s="60">
        <v>30801</v>
      </c>
      <c r="F74" s="53"/>
      <c r="G74" s="104">
        <v>42</v>
      </c>
      <c r="H74" s="104">
        <v>38</v>
      </c>
      <c r="I74" s="105">
        <v>80</v>
      </c>
      <c r="J74" s="60">
        <v>7896833168</v>
      </c>
      <c r="K74" s="83" t="s">
        <v>561</v>
      </c>
      <c r="L74" s="53" t="s">
        <v>583</v>
      </c>
      <c r="M74" s="100">
        <v>9854967635</v>
      </c>
      <c r="N74" s="102" t="s">
        <v>638</v>
      </c>
      <c r="O74" s="102">
        <v>9954179546</v>
      </c>
      <c r="P74" s="54">
        <v>43451</v>
      </c>
      <c r="Q74" s="53" t="s">
        <v>529</v>
      </c>
      <c r="R74" s="18">
        <v>32</v>
      </c>
      <c r="S74" s="18" t="s">
        <v>502</v>
      </c>
      <c r="T74" s="18"/>
    </row>
    <row r="75" spans="1:20">
      <c r="A75" s="4">
        <v>71</v>
      </c>
      <c r="B75" s="17" t="s">
        <v>67</v>
      </c>
      <c r="C75" s="60" t="s">
        <v>702</v>
      </c>
      <c r="D75" s="18" t="s">
        <v>29</v>
      </c>
      <c r="E75" s="60">
        <v>30808</v>
      </c>
      <c r="F75" s="53"/>
      <c r="G75" s="104">
        <v>38</v>
      </c>
      <c r="H75" s="104">
        <v>42</v>
      </c>
      <c r="I75" s="105">
        <v>80</v>
      </c>
      <c r="J75" s="60">
        <v>8473962504</v>
      </c>
      <c r="K75" s="83" t="s">
        <v>561</v>
      </c>
      <c r="L75" s="53" t="s">
        <v>583</v>
      </c>
      <c r="M75" s="100">
        <v>9854967635</v>
      </c>
      <c r="N75" s="102" t="s">
        <v>638</v>
      </c>
      <c r="O75" s="102">
        <v>9954179546</v>
      </c>
      <c r="P75" s="54">
        <v>43451</v>
      </c>
      <c r="Q75" s="53" t="s">
        <v>529</v>
      </c>
      <c r="R75" s="18">
        <v>44</v>
      </c>
      <c r="S75" s="18" t="s">
        <v>502</v>
      </c>
      <c r="T75" s="18"/>
    </row>
    <row r="76" spans="1:20">
      <c r="A76" s="4">
        <v>72</v>
      </c>
      <c r="B76" s="17" t="s">
        <v>67</v>
      </c>
      <c r="C76" s="60" t="s">
        <v>703</v>
      </c>
      <c r="D76" s="18" t="s">
        <v>29</v>
      </c>
      <c r="E76" s="60">
        <v>30810</v>
      </c>
      <c r="F76" s="53"/>
      <c r="G76" s="104">
        <v>48</v>
      </c>
      <c r="H76" s="104">
        <v>50</v>
      </c>
      <c r="I76" s="105">
        <v>98</v>
      </c>
      <c r="J76" s="60">
        <v>9957364872</v>
      </c>
      <c r="K76" s="83" t="s">
        <v>561</v>
      </c>
      <c r="L76" s="53" t="s">
        <v>583</v>
      </c>
      <c r="M76" s="100">
        <v>9854967635</v>
      </c>
      <c r="N76" s="102" t="s">
        <v>638</v>
      </c>
      <c r="O76" s="102">
        <v>9954179546</v>
      </c>
      <c r="P76" s="54">
        <v>43452</v>
      </c>
      <c r="Q76" s="53" t="s">
        <v>534</v>
      </c>
      <c r="R76" s="18">
        <v>41</v>
      </c>
      <c r="S76" s="18" t="s">
        <v>502</v>
      </c>
      <c r="T76" s="18"/>
    </row>
    <row r="77" spans="1:20">
      <c r="A77" s="4">
        <v>73</v>
      </c>
      <c r="B77" s="17" t="s">
        <v>67</v>
      </c>
      <c r="C77" s="60" t="s">
        <v>208</v>
      </c>
      <c r="D77" s="18" t="s">
        <v>29</v>
      </c>
      <c r="E77" s="60">
        <v>30709</v>
      </c>
      <c r="F77" s="53"/>
      <c r="G77" s="104">
        <v>13</v>
      </c>
      <c r="H77" s="104">
        <v>15</v>
      </c>
      <c r="I77" s="105">
        <v>28</v>
      </c>
      <c r="J77" s="60">
        <v>8473969309</v>
      </c>
      <c r="K77" s="83" t="s">
        <v>561</v>
      </c>
      <c r="L77" s="53" t="s">
        <v>583</v>
      </c>
      <c r="M77" s="100">
        <v>9854967635</v>
      </c>
      <c r="N77" s="102" t="s">
        <v>638</v>
      </c>
      <c r="O77" s="102">
        <v>9954179546</v>
      </c>
      <c r="P77" s="54">
        <v>43452</v>
      </c>
      <c r="Q77" s="53" t="s">
        <v>534</v>
      </c>
      <c r="R77" s="18">
        <v>37</v>
      </c>
      <c r="S77" s="18" t="s">
        <v>502</v>
      </c>
      <c r="T77" s="18"/>
    </row>
    <row r="78" spans="1:20">
      <c r="A78" s="4">
        <v>74</v>
      </c>
      <c r="B78" s="17" t="s">
        <v>67</v>
      </c>
      <c r="C78" s="60" t="s">
        <v>211</v>
      </c>
      <c r="D78" s="18" t="s">
        <v>29</v>
      </c>
      <c r="E78" s="60">
        <v>30715</v>
      </c>
      <c r="F78" s="53"/>
      <c r="G78" s="104">
        <v>48</v>
      </c>
      <c r="H78" s="104">
        <v>42</v>
      </c>
      <c r="I78" s="105">
        <v>90</v>
      </c>
      <c r="J78" s="60">
        <v>9678608805</v>
      </c>
      <c r="K78" s="83" t="s">
        <v>561</v>
      </c>
      <c r="L78" s="53" t="s">
        <v>583</v>
      </c>
      <c r="M78" s="100">
        <v>9854967635</v>
      </c>
      <c r="N78" s="102" t="s">
        <v>638</v>
      </c>
      <c r="O78" s="102">
        <v>9954179546</v>
      </c>
      <c r="P78" s="54">
        <v>43453</v>
      </c>
      <c r="Q78" s="53" t="s">
        <v>530</v>
      </c>
      <c r="R78" s="18">
        <v>36</v>
      </c>
      <c r="S78" s="18" t="s">
        <v>502</v>
      </c>
      <c r="T78" s="18"/>
    </row>
    <row r="79" spans="1:20">
      <c r="A79" s="4">
        <v>75</v>
      </c>
      <c r="B79" s="17" t="s">
        <v>67</v>
      </c>
      <c r="C79" s="60" t="s">
        <v>214</v>
      </c>
      <c r="D79" s="18" t="s">
        <v>29</v>
      </c>
      <c r="E79" s="60">
        <v>30712</v>
      </c>
      <c r="F79" s="53"/>
      <c r="G79" s="104">
        <v>44</v>
      </c>
      <c r="H79" s="104">
        <v>47</v>
      </c>
      <c r="I79" s="105">
        <v>91</v>
      </c>
      <c r="J79" s="60">
        <v>9508497696</v>
      </c>
      <c r="K79" s="83" t="s">
        <v>561</v>
      </c>
      <c r="L79" s="53" t="s">
        <v>583</v>
      </c>
      <c r="M79" s="100">
        <v>9854967635</v>
      </c>
      <c r="N79" s="102" t="s">
        <v>638</v>
      </c>
      <c r="O79" s="102">
        <v>9954179546</v>
      </c>
      <c r="P79" s="54">
        <v>43453</v>
      </c>
      <c r="Q79" s="53" t="s">
        <v>530</v>
      </c>
      <c r="R79" s="18">
        <v>33</v>
      </c>
      <c r="S79" s="18" t="s">
        <v>502</v>
      </c>
      <c r="T79" s="18"/>
    </row>
    <row r="80" spans="1:20">
      <c r="A80" s="4">
        <v>76</v>
      </c>
      <c r="B80" s="17" t="s">
        <v>67</v>
      </c>
      <c r="C80" s="60" t="s">
        <v>215</v>
      </c>
      <c r="D80" s="18" t="s">
        <v>29</v>
      </c>
      <c r="E80" s="60">
        <v>30716</v>
      </c>
      <c r="F80" s="53"/>
      <c r="G80" s="104">
        <v>48</v>
      </c>
      <c r="H80" s="104">
        <v>42</v>
      </c>
      <c r="I80" s="105">
        <v>90</v>
      </c>
      <c r="J80" s="60">
        <v>8011663204</v>
      </c>
      <c r="K80" s="83" t="s">
        <v>561</v>
      </c>
      <c r="L80" s="53" t="s">
        <v>583</v>
      </c>
      <c r="M80" s="100">
        <v>9854967635</v>
      </c>
      <c r="N80" s="102" t="s">
        <v>638</v>
      </c>
      <c r="O80" s="102">
        <v>9954179546</v>
      </c>
      <c r="P80" s="54">
        <v>43454</v>
      </c>
      <c r="Q80" s="53" t="s">
        <v>531</v>
      </c>
      <c r="R80" s="18">
        <v>34</v>
      </c>
      <c r="S80" s="18" t="s">
        <v>502</v>
      </c>
      <c r="T80" s="18"/>
    </row>
    <row r="81" spans="1:20">
      <c r="A81" s="4">
        <v>77</v>
      </c>
      <c r="B81" s="17" t="s">
        <v>67</v>
      </c>
      <c r="C81" s="60" t="s">
        <v>181</v>
      </c>
      <c r="D81" s="18" t="s">
        <v>29</v>
      </c>
      <c r="E81" s="60">
        <v>30201</v>
      </c>
      <c r="F81" s="53"/>
      <c r="G81" s="104">
        <v>40</v>
      </c>
      <c r="H81" s="104">
        <v>36</v>
      </c>
      <c r="I81" s="105">
        <v>76</v>
      </c>
      <c r="J81" s="60">
        <v>9706686032</v>
      </c>
      <c r="K81" s="83" t="s">
        <v>708</v>
      </c>
      <c r="L81" s="53" t="s">
        <v>712</v>
      </c>
      <c r="M81" s="100">
        <v>9401451336</v>
      </c>
      <c r="N81" s="102" t="s">
        <v>717</v>
      </c>
      <c r="O81" s="102">
        <v>9678660822</v>
      </c>
      <c r="P81" s="54">
        <v>43454</v>
      </c>
      <c r="Q81" s="53" t="s">
        <v>531</v>
      </c>
      <c r="R81" s="18">
        <v>32</v>
      </c>
      <c r="S81" s="18" t="s">
        <v>502</v>
      </c>
      <c r="T81" s="18"/>
    </row>
    <row r="82" spans="1:20">
      <c r="A82" s="4">
        <v>78</v>
      </c>
      <c r="B82" s="17" t="s">
        <v>67</v>
      </c>
      <c r="C82" s="60" t="s">
        <v>182</v>
      </c>
      <c r="D82" s="18" t="s">
        <v>29</v>
      </c>
      <c r="E82" s="60">
        <v>30202</v>
      </c>
      <c r="F82" s="53"/>
      <c r="G82" s="104">
        <v>38</v>
      </c>
      <c r="H82" s="104">
        <v>42</v>
      </c>
      <c r="I82" s="105">
        <v>80</v>
      </c>
      <c r="J82" s="60">
        <v>9957307135</v>
      </c>
      <c r="K82" s="83" t="s">
        <v>708</v>
      </c>
      <c r="L82" s="53" t="s">
        <v>712</v>
      </c>
      <c r="M82" s="100">
        <v>9401451336</v>
      </c>
      <c r="N82" s="102" t="s">
        <v>717</v>
      </c>
      <c r="O82" s="102">
        <v>9678660822</v>
      </c>
      <c r="P82" s="54">
        <v>43455</v>
      </c>
      <c r="Q82" s="53" t="s">
        <v>532</v>
      </c>
      <c r="R82" s="18">
        <v>32</v>
      </c>
      <c r="S82" s="18" t="s">
        <v>502</v>
      </c>
      <c r="T82" s="18"/>
    </row>
    <row r="83" spans="1:20">
      <c r="A83" s="4">
        <v>79</v>
      </c>
      <c r="B83" s="17" t="s">
        <v>67</v>
      </c>
      <c r="C83" s="60" t="s">
        <v>187</v>
      </c>
      <c r="D83" s="18" t="s">
        <v>29</v>
      </c>
      <c r="E83" s="60">
        <v>30206</v>
      </c>
      <c r="F83" s="53"/>
      <c r="G83" s="104">
        <v>46</v>
      </c>
      <c r="H83" s="104">
        <v>43</v>
      </c>
      <c r="I83" s="105">
        <v>89</v>
      </c>
      <c r="J83" s="60">
        <v>8472998579</v>
      </c>
      <c r="K83" s="83" t="s">
        <v>708</v>
      </c>
      <c r="L83" s="53" t="s">
        <v>712</v>
      </c>
      <c r="M83" s="100">
        <v>9401451336</v>
      </c>
      <c r="N83" s="102" t="s">
        <v>717</v>
      </c>
      <c r="O83" s="102">
        <v>9678660822</v>
      </c>
      <c r="P83" s="54">
        <v>43455</v>
      </c>
      <c r="Q83" s="53" t="s">
        <v>532</v>
      </c>
      <c r="R83" s="18">
        <v>36</v>
      </c>
      <c r="S83" s="18" t="s">
        <v>502</v>
      </c>
      <c r="T83" s="18"/>
    </row>
    <row r="84" spans="1:20">
      <c r="A84" s="4">
        <v>80</v>
      </c>
      <c r="B84" s="17" t="s">
        <v>67</v>
      </c>
      <c r="C84" s="60" t="s">
        <v>188</v>
      </c>
      <c r="D84" s="18" t="s">
        <v>29</v>
      </c>
      <c r="E84" s="60">
        <v>30207</v>
      </c>
      <c r="F84" s="53"/>
      <c r="G84" s="104">
        <v>36</v>
      </c>
      <c r="H84" s="104">
        <v>38</v>
      </c>
      <c r="I84" s="105">
        <v>74</v>
      </c>
      <c r="J84" s="60">
        <v>9678178814</v>
      </c>
      <c r="K84" s="83" t="s">
        <v>708</v>
      </c>
      <c r="L84" s="53" t="s">
        <v>712</v>
      </c>
      <c r="M84" s="100">
        <v>9401451336</v>
      </c>
      <c r="N84" s="102" t="s">
        <v>717</v>
      </c>
      <c r="O84" s="102">
        <v>9678660822</v>
      </c>
      <c r="P84" s="54">
        <v>43456</v>
      </c>
      <c r="Q84" s="53" t="s">
        <v>533</v>
      </c>
      <c r="R84" s="18">
        <v>33</v>
      </c>
      <c r="S84" s="18" t="s">
        <v>502</v>
      </c>
      <c r="T84" s="18"/>
    </row>
    <row r="85" spans="1:20">
      <c r="A85" s="4">
        <v>81</v>
      </c>
      <c r="B85" s="17" t="s">
        <v>67</v>
      </c>
      <c r="C85" s="60" t="s">
        <v>189</v>
      </c>
      <c r="D85" s="18" t="s">
        <v>29</v>
      </c>
      <c r="E85" s="60">
        <v>30208</v>
      </c>
      <c r="F85" s="53"/>
      <c r="G85" s="104">
        <v>60</v>
      </c>
      <c r="H85" s="104">
        <v>56</v>
      </c>
      <c r="I85" s="105">
        <v>116</v>
      </c>
      <c r="J85" s="60">
        <v>8876499092</v>
      </c>
      <c r="K85" s="83" t="s">
        <v>708</v>
      </c>
      <c r="L85" s="53" t="s">
        <v>712</v>
      </c>
      <c r="M85" s="100">
        <v>9401451336</v>
      </c>
      <c r="N85" s="102" t="s">
        <v>717</v>
      </c>
      <c r="O85" s="102">
        <v>9678660822</v>
      </c>
      <c r="P85" s="54">
        <v>43458</v>
      </c>
      <c r="Q85" s="53" t="s">
        <v>529</v>
      </c>
      <c r="R85" s="18">
        <v>31</v>
      </c>
      <c r="S85" s="18" t="s">
        <v>502</v>
      </c>
      <c r="T85" s="18"/>
    </row>
    <row r="86" spans="1:20">
      <c r="A86" s="4">
        <v>82</v>
      </c>
      <c r="B86" s="17" t="s">
        <v>67</v>
      </c>
      <c r="C86" s="60" t="s">
        <v>220</v>
      </c>
      <c r="D86" s="18" t="s">
        <v>29</v>
      </c>
      <c r="E86" s="60">
        <v>30726</v>
      </c>
      <c r="F86" s="53"/>
      <c r="G86" s="60">
        <v>19</v>
      </c>
      <c r="H86" s="60">
        <v>21</v>
      </c>
      <c r="I86" s="60">
        <v>40</v>
      </c>
      <c r="J86" s="60">
        <v>8811965237</v>
      </c>
      <c r="K86" s="83" t="s">
        <v>708</v>
      </c>
      <c r="L86" s="53" t="s">
        <v>712</v>
      </c>
      <c r="M86" s="100">
        <v>9401451336</v>
      </c>
      <c r="N86" s="102" t="s">
        <v>717</v>
      </c>
      <c r="O86" s="102">
        <v>9678660822</v>
      </c>
      <c r="P86" s="54">
        <v>43458</v>
      </c>
      <c r="Q86" s="53" t="s">
        <v>529</v>
      </c>
      <c r="R86" s="18">
        <v>35</v>
      </c>
      <c r="S86" s="18" t="s">
        <v>502</v>
      </c>
      <c r="T86" s="18"/>
    </row>
    <row r="87" spans="1:20">
      <c r="A87" s="4">
        <v>83</v>
      </c>
      <c r="B87" s="17" t="s">
        <v>67</v>
      </c>
      <c r="C87" s="60" t="s">
        <v>221</v>
      </c>
      <c r="D87" s="18" t="s">
        <v>29</v>
      </c>
      <c r="E87" s="60">
        <v>30701</v>
      </c>
      <c r="F87" s="53"/>
      <c r="G87" s="60">
        <v>58</v>
      </c>
      <c r="H87" s="60">
        <v>42</v>
      </c>
      <c r="I87" s="60">
        <v>100</v>
      </c>
      <c r="J87" s="60">
        <v>9678497556</v>
      </c>
      <c r="K87" s="83" t="s">
        <v>708</v>
      </c>
      <c r="L87" s="53" t="s">
        <v>712</v>
      </c>
      <c r="M87" s="100">
        <v>9401451336</v>
      </c>
      <c r="N87" s="102" t="s">
        <v>717</v>
      </c>
      <c r="O87" s="102">
        <v>9678660822</v>
      </c>
      <c r="P87" s="54">
        <v>43460</v>
      </c>
      <c r="Q87" s="53" t="s">
        <v>530</v>
      </c>
      <c r="R87" s="18">
        <v>34</v>
      </c>
      <c r="S87" s="18" t="s">
        <v>502</v>
      </c>
      <c r="T87" s="18"/>
    </row>
    <row r="88" spans="1:20">
      <c r="A88" s="4">
        <v>84</v>
      </c>
      <c r="B88" s="17" t="s">
        <v>67</v>
      </c>
      <c r="C88" s="60" t="s">
        <v>222</v>
      </c>
      <c r="D88" s="18" t="s">
        <v>29</v>
      </c>
      <c r="E88" s="60">
        <v>30702</v>
      </c>
      <c r="F88" s="53"/>
      <c r="G88" s="60">
        <v>21</v>
      </c>
      <c r="H88" s="60">
        <v>23</v>
      </c>
      <c r="I88" s="60">
        <v>44</v>
      </c>
      <c r="J88" s="60">
        <v>8723009804</v>
      </c>
      <c r="K88" s="83" t="s">
        <v>708</v>
      </c>
      <c r="L88" s="53" t="s">
        <v>712</v>
      </c>
      <c r="M88" s="100">
        <v>9401451336</v>
      </c>
      <c r="N88" s="102" t="s">
        <v>717</v>
      </c>
      <c r="O88" s="102">
        <v>9678660822</v>
      </c>
      <c r="P88" s="54">
        <v>43460</v>
      </c>
      <c r="Q88" s="53" t="s">
        <v>530</v>
      </c>
      <c r="R88" s="18">
        <v>32</v>
      </c>
      <c r="S88" s="18" t="s">
        <v>502</v>
      </c>
      <c r="T88" s="18"/>
    </row>
    <row r="89" spans="1:20">
      <c r="A89" s="4">
        <v>85</v>
      </c>
      <c r="B89" s="17" t="s">
        <v>67</v>
      </c>
      <c r="C89" s="60" t="s">
        <v>223</v>
      </c>
      <c r="D89" s="18" t="s">
        <v>29</v>
      </c>
      <c r="E89" s="60">
        <v>30703</v>
      </c>
      <c r="F89" s="53"/>
      <c r="G89" s="60">
        <v>38</v>
      </c>
      <c r="H89" s="60">
        <v>42</v>
      </c>
      <c r="I89" s="60">
        <v>80</v>
      </c>
      <c r="J89" s="60">
        <v>9678718820</v>
      </c>
      <c r="K89" s="53" t="s">
        <v>566</v>
      </c>
      <c r="L89" s="53" t="s">
        <v>577</v>
      </c>
      <c r="M89" s="53">
        <v>9954374597</v>
      </c>
      <c r="N89" s="102" t="s">
        <v>723</v>
      </c>
      <c r="O89" s="102">
        <v>9678831299</v>
      </c>
      <c r="P89" s="54">
        <v>43461</v>
      </c>
      <c r="Q89" s="53" t="s">
        <v>531</v>
      </c>
      <c r="R89" s="18">
        <v>37</v>
      </c>
      <c r="S89" s="18" t="s">
        <v>502</v>
      </c>
      <c r="T89" s="18"/>
    </row>
    <row r="90" spans="1:20">
      <c r="A90" s="4">
        <v>86</v>
      </c>
      <c r="B90" s="17" t="s">
        <v>67</v>
      </c>
      <c r="C90" s="60" t="s">
        <v>224</v>
      </c>
      <c r="D90" s="18" t="s">
        <v>29</v>
      </c>
      <c r="E90" s="60">
        <v>30704</v>
      </c>
      <c r="F90" s="53"/>
      <c r="G90" s="60">
        <v>14</v>
      </c>
      <c r="H90" s="60">
        <v>16</v>
      </c>
      <c r="I90" s="60">
        <v>30</v>
      </c>
      <c r="J90" s="60">
        <v>8011348987</v>
      </c>
      <c r="K90" s="53" t="s">
        <v>566</v>
      </c>
      <c r="L90" s="53" t="s">
        <v>577</v>
      </c>
      <c r="M90" s="53">
        <v>9954374597</v>
      </c>
      <c r="N90" s="102" t="s">
        <v>723</v>
      </c>
      <c r="O90" s="102">
        <v>9678831299</v>
      </c>
      <c r="P90" s="54">
        <v>43461</v>
      </c>
      <c r="Q90" s="53" t="s">
        <v>531</v>
      </c>
      <c r="R90" s="18">
        <v>31</v>
      </c>
      <c r="S90" s="18" t="s">
        <v>502</v>
      </c>
      <c r="T90" s="18"/>
    </row>
    <row r="91" spans="1:20">
      <c r="A91" s="4">
        <v>87</v>
      </c>
      <c r="B91" s="17" t="s">
        <v>67</v>
      </c>
      <c r="C91" s="60" t="s">
        <v>225</v>
      </c>
      <c r="D91" s="18" t="s">
        <v>29</v>
      </c>
      <c r="E91" s="60">
        <v>30708</v>
      </c>
      <c r="F91" s="53"/>
      <c r="G91" s="60">
        <v>22</v>
      </c>
      <c r="H91" s="60">
        <v>19</v>
      </c>
      <c r="I91" s="60">
        <v>41</v>
      </c>
      <c r="J91" s="60">
        <v>8876196921</v>
      </c>
      <c r="K91" s="53" t="s">
        <v>566</v>
      </c>
      <c r="L91" s="53" t="s">
        <v>577</v>
      </c>
      <c r="M91" s="53">
        <v>9954374597</v>
      </c>
      <c r="N91" s="102" t="s">
        <v>723</v>
      </c>
      <c r="O91" s="102">
        <v>9678831299</v>
      </c>
      <c r="P91" s="54">
        <v>43462</v>
      </c>
      <c r="Q91" s="53" t="s">
        <v>532</v>
      </c>
      <c r="R91" s="18">
        <v>30</v>
      </c>
      <c r="S91" s="18" t="s">
        <v>502</v>
      </c>
      <c r="T91" s="18"/>
    </row>
    <row r="92" spans="1:20">
      <c r="A92" s="4">
        <v>88</v>
      </c>
      <c r="B92" s="17" t="s">
        <v>67</v>
      </c>
      <c r="C92" s="60" t="s">
        <v>226</v>
      </c>
      <c r="D92" s="18" t="s">
        <v>29</v>
      </c>
      <c r="E92" s="60">
        <v>30705</v>
      </c>
      <c r="F92" s="53"/>
      <c r="G92" s="60">
        <v>11</v>
      </c>
      <c r="H92" s="60">
        <v>15</v>
      </c>
      <c r="I92" s="60">
        <v>26</v>
      </c>
      <c r="J92" s="60">
        <v>9577064039</v>
      </c>
      <c r="K92" s="53" t="s">
        <v>566</v>
      </c>
      <c r="L92" s="53" t="s">
        <v>577</v>
      </c>
      <c r="M92" s="53">
        <v>9954374597</v>
      </c>
      <c r="N92" s="102" t="s">
        <v>723</v>
      </c>
      <c r="O92" s="102">
        <v>9678831299</v>
      </c>
      <c r="P92" s="54">
        <v>43462</v>
      </c>
      <c r="Q92" s="53" t="s">
        <v>532</v>
      </c>
      <c r="R92" s="18">
        <v>34</v>
      </c>
      <c r="S92" s="18" t="s">
        <v>502</v>
      </c>
      <c r="T92" s="18"/>
    </row>
    <row r="93" spans="1:20">
      <c r="A93" s="4">
        <v>89</v>
      </c>
      <c r="B93" s="17" t="s">
        <v>67</v>
      </c>
      <c r="C93" s="60" t="s">
        <v>227</v>
      </c>
      <c r="D93" s="18" t="s">
        <v>29</v>
      </c>
      <c r="E93" s="60">
        <v>30711</v>
      </c>
      <c r="F93" s="53"/>
      <c r="G93" s="60">
        <v>26</v>
      </c>
      <c r="H93" s="60">
        <v>30</v>
      </c>
      <c r="I93" s="60">
        <v>56</v>
      </c>
      <c r="J93" s="60">
        <v>9706539468</v>
      </c>
      <c r="K93" s="53" t="s">
        <v>566</v>
      </c>
      <c r="L93" s="53" t="s">
        <v>577</v>
      </c>
      <c r="M93" s="53">
        <v>9954374597</v>
      </c>
      <c r="N93" s="102" t="s">
        <v>723</v>
      </c>
      <c r="O93" s="102">
        <v>9678831299</v>
      </c>
      <c r="P93" s="54">
        <v>43463</v>
      </c>
      <c r="Q93" s="53" t="s">
        <v>533</v>
      </c>
      <c r="R93" s="18">
        <v>32</v>
      </c>
      <c r="S93" s="18" t="s">
        <v>502</v>
      </c>
      <c r="T93" s="18"/>
    </row>
    <row r="94" spans="1:20">
      <c r="A94" s="4">
        <v>90</v>
      </c>
      <c r="B94" s="17" t="s">
        <v>67</v>
      </c>
      <c r="C94" s="60" t="s">
        <v>228</v>
      </c>
      <c r="D94" s="18" t="s">
        <v>29</v>
      </c>
      <c r="E94" s="60">
        <v>30719</v>
      </c>
      <c r="F94" s="53"/>
      <c r="G94" s="60">
        <v>28</v>
      </c>
      <c r="H94" s="60">
        <v>32</v>
      </c>
      <c r="I94" s="60">
        <v>60</v>
      </c>
      <c r="J94" s="60">
        <v>9706959324</v>
      </c>
      <c r="K94" s="53" t="s">
        <v>566</v>
      </c>
      <c r="L94" s="53" t="s">
        <v>577</v>
      </c>
      <c r="M94" s="53">
        <v>9954374597</v>
      </c>
      <c r="N94" s="102" t="s">
        <v>723</v>
      </c>
      <c r="O94" s="102">
        <v>9678831299</v>
      </c>
      <c r="P94" s="54">
        <v>43463</v>
      </c>
      <c r="Q94" s="53" t="s">
        <v>533</v>
      </c>
      <c r="R94" s="18">
        <v>31</v>
      </c>
      <c r="S94" s="18" t="s">
        <v>502</v>
      </c>
      <c r="T94" s="18"/>
    </row>
    <row r="95" spans="1:20">
      <c r="A95" s="4">
        <v>91</v>
      </c>
      <c r="B95" s="17"/>
      <c r="C95" s="18"/>
      <c r="D95" s="18"/>
      <c r="E95" s="60"/>
      <c r="F95" s="53"/>
      <c r="G95" s="60"/>
      <c r="H95" s="60"/>
      <c r="I95" s="60"/>
      <c r="J95" s="60"/>
      <c r="K95" s="53"/>
      <c r="L95" s="53"/>
      <c r="M95" s="53"/>
      <c r="N95" s="53"/>
      <c r="O95" s="53"/>
      <c r="P95" s="98"/>
      <c r="Q95" s="98"/>
      <c r="R95" s="18"/>
      <c r="S95" s="18"/>
      <c r="T95" s="18"/>
    </row>
    <row r="96" spans="1:20">
      <c r="A96" s="4">
        <v>92</v>
      </c>
      <c r="B96" s="17"/>
      <c r="C96" s="18"/>
      <c r="D96" s="18"/>
      <c r="E96" s="19"/>
      <c r="F96" s="18"/>
      <c r="G96" s="19"/>
      <c r="H96" s="19"/>
      <c r="I96" s="17">
        <f t="shared" ref="I96:I134" si="0">+G96+H96</f>
        <v>0</v>
      </c>
      <c r="J96" s="18"/>
      <c r="K96" s="18"/>
      <c r="L96" s="18"/>
      <c r="M96" s="18"/>
      <c r="N96" s="18"/>
      <c r="O96" s="18"/>
      <c r="P96" s="98"/>
      <c r="Q96" s="98"/>
      <c r="R96" s="18"/>
      <c r="S96" s="18"/>
      <c r="T96" s="18"/>
    </row>
    <row r="97" spans="1:20">
      <c r="A97" s="4">
        <v>93</v>
      </c>
      <c r="B97" s="17"/>
      <c r="C97" s="18"/>
      <c r="D97" s="18"/>
      <c r="E97" s="19"/>
      <c r="F97" s="18"/>
      <c r="G97" s="19"/>
      <c r="H97" s="19"/>
      <c r="I97" s="17">
        <f t="shared" si="0"/>
        <v>0</v>
      </c>
      <c r="J97" s="18"/>
      <c r="K97" s="18"/>
      <c r="L97" s="18"/>
      <c r="M97" s="18"/>
      <c r="N97" s="18"/>
      <c r="O97" s="18"/>
      <c r="P97" s="98"/>
      <c r="Q97" s="98"/>
      <c r="R97" s="18"/>
      <c r="S97" s="18"/>
      <c r="T97" s="18"/>
    </row>
    <row r="98" spans="1:20">
      <c r="A98" s="4">
        <v>94</v>
      </c>
      <c r="B98" s="17"/>
      <c r="C98" s="18"/>
      <c r="D98" s="18"/>
      <c r="E98" s="19"/>
      <c r="F98" s="18"/>
      <c r="G98" s="19"/>
      <c r="H98" s="19"/>
      <c r="I98" s="17">
        <f t="shared" si="0"/>
        <v>0</v>
      </c>
      <c r="J98" s="18"/>
      <c r="K98" s="18"/>
      <c r="L98" s="18"/>
      <c r="M98" s="18"/>
      <c r="N98" s="18"/>
      <c r="O98" s="18"/>
      <c r="P98" s="98"/>
      <c r="Q98" s="98"/>
      <c r="R98" s="18"/>
      <c r="S98" s="18"/>
      <c r="T98" s="18"/>
    </row>
    <row r="99" spans="1:20">
      <c r="A99" s="4">
        <v>95</v>
      </c>
      <c r="B99" s="17"/>
      <c r="C99" s="18"/>
      <c r="D99" s="18"/>
      <c r="E99" s="19"/>
      <c r="F99" s="18"/>
      <c r="G99" s="19"/>
      <c r="H99" s="19"/>
      <c r="I99" s="17">
        <f t="shared" si="0"/>
        <v>0</v>
      </c>
      <c r="J99" s="18"/>
      <c r="K99" s="18"/>
      <c r="L99" s="18"/>
      <c r="M99" s="18"/>
      <c r="N99" s="18"/>
      <c r="O99" s="18"/>
      <c r="P99" s="98"/>
      <c r="Q99" s="98"/>
      <c r="R99" s="18"/>
      <c r="S99" s="18"/>
      <c r="T99" s="18"/>
    </row>
    <row r="100" spans="1:20">
      <c r="A100" s="4">
        <v>96</v>
      </c>
      <c r="B100" s="17"/>
      <c r="C100" s="18"/>
      <c r="D100" s="18"/>
      <c r="E100" s="19"/>
      <c r="F100" s="18"/>
      <c r="G100" s="19"/>
      <c r="H100" s="19"/>
      <c r="I100" s="17">
        <f t="shared" si="0"/>
        <v>0</v>
      </c>
      <c r="J100" s="18"/>
      <c r="K100" s="18"/>
      <c r="L100" s="18"/>
      <c r="M100" s="18"/>
      <c r="N100" s="18"/>
      <c r="O100" s="18"/>
      <c r="P100" s="98"/>
      <c r="Q100" s="98"/>
      <c r="R100" s="18"/>
      <c r="S100" s="18"/>
      <c r="T100" s="18"/>
    </row>
    <row r="101" spans="1:20">
      <c r="A101" s="4">
        <v>97</v>
      </c>
      <c r="B101" s="17"/>
      <c r="C101" s="18"/>
      <c r="D101" s="18"/>
      <c r="E101" s="19"/>
      <c r="F101" s="18"/>
      <c r="G101" s="19"/>
      <c r="H101" s="19"/>
      <c r="I101" s="17">
        <f t="shared" si="0"/>
        <v>0</v>
      </c>
      <c r="J101" s="18"/>
      <c r="K101" s="18"/>
      <c r="L101" s="18"/>
      <c r="M101" s="18"/>
      <c r="N101" s="18"/>
      <c r="O101" s="18"/>
      <c r="P101" s="24"/>
      <c r="Q101" s="18"/>
      <c r="R101" s="18"/>
      <c r="S101" s="18"/>
      <c r="T101" s="18"/>
    </row>
    <row r="102" spans="1:20">
      <c r="A102" s="4">
        <v>98</v>
      </c>
      <c r="B102" s="17"/>
      <c r="C102" s="18"/>
      <c r="D102" s="18"/>
      <c r="E102" s="19"/>
      <c r="F102" s="18"/>
      <c r="G102" s="19"/>
      <c r="H102" s="19"/>
      <c r="I102" s="17">
        <f t="shared" si="0"/>
        <v>0</v>
      </c>
      <c r="J102" s="18"/>
      <c r="K102" s="18"/>
      <c r="L102" s="18"/>
      <c r="M102" s="18"/>
      <c r="N102" s="18"/>
      <c r="O102" s="18"/>
      <c r="P102" s="24"/>
      <c r="Q102" s="18"/>
      <c r="R102" s="18"/>
      <c r="S102" s="18"/>
      <c r="T102" s="18"/>
    </row>
    <row r="103" spans="1:20">
      <c r="A103" s="4">
        <v>99</v>
      </c>
      <c r="B103" s="17"/>
      <c r="C103" s="18"/>
      <c r="D103" s="18"/>
      <c r="E103" s="19"/>
      <c r="F103" s="18"/>
      <c r="G103" s="19"/>
      <c r="H103" s="19"/>
      <c r="I103" s="17">
        <f t="shared" si="0"/>
        <v>0</v>
      </c>
      <c r="J103" s="18"/>
      <c r="K103" s="18"/>
      <c r="L103" s="18"/>
      <c r="M103" s="18"/>
      <c r="N103" s="18"/>
      <c r="O103" s="18"/>
      <c r="P103" s="24"/>
      <c r="Q103" s="18"/>
      <c r="R103" s="18"/>
      <c r="S103" s="18"/>
      <c r="T103" s="18"/>
    </row>
    <row r="104" spans="1:20">
      <c r="A104" s="4">
        <v>100</v>
      </c>
      <c r="B104" s="17"/>
      <c r="C104" s="18"/>
      <c r="D104" s="18"/>
      <c r="E104" s="19"/>
      <c r="F104" s="18"/>
      <c r="G104" s="19"/>
      <c r="H104" s="19"/>
      <c r="I104" s="17">
        <f t="shared" si="0"/>
        <v>0</v>
      </c>
      <c r="J104" s="18"/>
      <c r="K104" s="18"/>
      <c r="L104" s="18"/>
      <c r="M104" s="18"/>
      <c r="N104" s="18"/>
      <c r="O104" s="18"/>
      <c r="P104" s="24"/>
      <c r="Q104" s="18"/>
      <c r="R104" s="18"/>
      <c r="S104" s="18"/>
      <c r="T104" s="18"/>
    </row>
    <row r="105" spans="1:20">
      <c r="A105" s="4">
        <v>101</v>
      </c>
      <c r="B105" s="17"/>
      <c r="C105" s="18"/>
      <c r="D105" s="18"/>
      <c r="E105" s="19"/>
      <c r="F105" s="18"/>
      <c r="G105" s="19"/>
      <c r="H105" s="19"/>
      <c r="I105" s="17">
        <f t="shared" si="0"/>
        <v>0</v>
      </c>
      <c r="J105" s="18"/>
      <c r="K105" s="18"/>
      <c r="L105" s="18"/>
      <c r="M105" s="18"/>
      <c r="N105" s="18"/>
      <c r="O105" s="18"/>
      <c r="P105" s="24"/>
      <c r="Q105" s="18"/>
      <c r="R105" s="18"/>
      <c r="S105" s="18"/>
      <c r="T105" s="18"/>
    </row>
    <row r="106" spans="1:20">
      <c r="A106" s="4">
        <v>102</v>
      </c>
      <c r="B106" s="17"/>
      <c r="C106" s="18"/>
      <c r="D106" s="18"/>
      <c r="E106" s="19"/>
      <c r="F106" s="18"/>
      <c r="G106" s="19"/>
      <c r="H106" s="19"/>
      <c r="I106" s="17">
        <f t="shared" si="0"/>
        <v>0</v>
      </c>
      <c r="J106" s="18"/>
      <c r="K106" s="18"/>
      <c r="L106" s="18"/>
      <c r="M106" s="18"/>
      <c r="N106" s="18"/>
      <c r="O106" s="18"/>
      <c r="P106" s="24"/>
      <c r="Q106" s="18"/>
      <c r="R106" s="18"/>
      <c r="S106" s="18"/>
      <c r="T106" s="18"/>
    </row>
    <row r="107" spans="1:20">
      <c r="A107" s="4">
        <v>103</v>
      </c>
      <c r="B107" s="17"/>
      <c r="C107" s="18"/>
      <c r="D107" s="18"/>
      <c r="E107" s="19"/>
      <c r="F107" s="18"/>
      <c r="G107" s="19"/>
      <c r="H107" s="19"/>
      <c r="I107" s="17">
        <f t="shared" si="0"/>
        <v>0</v>
      </c>
      <c r="J107" s="18"/>
      <c r="K107" s="18"/>
      <c r="L107" s="18"/>
      <c r="M107" s="18"/>
      <c r="N107" s="18"/>
      <c r="O107" s="18"/>
      <c r="P107" s="24"/>
      <c r="Q107" s="18"/>
      <c r="R107" s="18"/>
      <c r="S107" s="18"/>
      <c r="T107" s="18"/>
    </row>
    <row r="108" spans="1:20">
      <c r="A108" s="4">
        <v>104</v>
      </c>
      <c r="B108" s="17"/>
      <c r="C108" s="18"/>
      <c r="D108" s="18"/>
      <c r="E108" s="19"/>
      <c r="F108" s="18"/>
      <c r="G108" s="19"/>
      <c r="H108" s="19"/>
      <c r="I108" s="17">
        <f t="shared" si="0"/>
        <v>0</v>
      </c>
      <c r="J108" s="18"/>
      <c r="K108" s="18"/>
      <c r="L108" s="18"/>
      <c r="M108" s="18"/>
      <c r="N108" s="18"/>
      <c r="O108" s="18"/>
      <c r="P108" s="24"/>
      <c r="Q108" s="18"/>
      <c r="R108" s="18"/>
      <c r="S108" s="18"/>
      <c r="T108" s="18"/>
    </row>
    <row r="109" spans="1:20">
      <c r="A109" s="4">
        <v>105</v>
      </c>
      <c r="B109" s="17"/>
      <c r="C109" s="18"/>
      <c r="D109" s="18"/>
      <c r="E109" s="19"/>
      <c r="F109" s="18"/>
      <c r="G109" s="19"/>
      <c r="H109" s="19"/>
      <c r="I109" s="17">
        <f t="shared" si="0"/>
        <v>0</v>
      </c>
      <c r="J109" s="18"/>
      <c r="K109" s="18"/>
      <c r="L109" s="18"/>
      <c r="M109" s="18"/>
      <c r="N109" s="18"/>
      <c r="O109" s="18"/>
      <c r="P109" s="24"/>
      <c r="Q109" s="18"/>
      <c r="R109" s="18"/>
      <c r="S109" s="18"/>
      <c r="T109" s="18"/>
    </row>
    <row r="110" spans="1:20">
      <c r="A110" s="4">
        <v>106</v>
      </c>
      <c r="B110" s="17"/>
      <c r="C110" s="18"/>
      <c r="D110" s="18"/>
      <c r="E110" s="19"/>
      <c r="F110" s="18"/>
      <c r="G110" s="19"/>
      <c r="H110" s="19"/>
      <c r="I110" s="17">
        <f t="shared" si="0"/>
        <v>0</v>
      </c>
      <c r="J110" s="18"/>
      <c r="K110" s="18"/>
      <c r="L110" s="18"/>
      <c r="M110" s="18"/>
      <c r="N110" s="18"/>
      <c r="O110" s="18"/>
      <c r="P110" s="24"/>
      <c r="Q110" s="18"/>
      <c r="R110" s="18"/>
      <c r="S110" s="18"/>
      <c r="T110" s="18"/>
    </row>
    <row r="111" spans="1:20">
      <c r="A111" s="4">
        <v>107</v>
      </c>
      <c r="B111" s="17"/>
      <c r="C111" s="18"/>
      <c r="D111" s="18"/>
      <c r="E111" s="19"/>
      <c r="F111" s="18"/>
      <c r="G111" s="19"/>
      <c r="H111" s="19"/>
      <c r="I111" s="17">
        <f t="shared" si="0"/>
        <v>0</v>
      </c>
      <c r="J111" s="18"/>
      <c r="K111" s="18"/>
      <c r="L111" s="18"/>
      <c r="M111" s="18"/>
      <c r="N111" s="18"/>
      <c r="O111" s="18"/>
      <c r="P111" s="24"/>
      <c r="Q111" s="18"/>
      <c r="R111" s="18"/>
      <c r="S111" s="18"/>
      <c r="T111" s="18"/>
    </row>
    <row r="112" spans="1:20">
      <c r="A112" s="4">
        <v>108</v>
      </c>
      <c r="B112" s="17"/>
      <c r="C112" s="18"/>
      <c r="D112" s="18"/>
      <c r="E112" s="19"/>
      <c r="F112" s="18"/>
      <c r="G112" s="19"/>
      <c r="H112" s="19"/>
      <c r="I112" s="17">
        <f t="shared" si="0"/>
        <v>0</v>
      </c>
      <c r="J112" s="18"/>
      <c r="K112" s="18"/>
      <c r="L112" s="18"/>
      <c r="M112" s="18"/>
      <c r="N112" s="18"/>
      <c r="O112" s="18"/>
      <c r="P112" s="24"/>
      <c r="Q112" s="18"/>
      <c r="R112" s="18"/>
      <c r="S112" s="18"/>
      <c r="T112" s="18"/>
    </row>
    <row r="113" spans="1:20">
      <c r="A113" s="4">
        <v>109</v>
      </c>
      <c r="B113" s="17"/>
      <c r="C113" s="18"/>
      <c r="D113" s="18"/>
      <c r="E113" s="19"/>
      <c r="F113" s="18"/>
      <c r="G113" s="19"/>
      <c r="H113" s="19"/>
      <c r="I113" s="17">
        <f t="shared" si="0"/>
        <v>0</v>
      </c>
      <c r="J113" s="18"/>
      <c r="K113" s="18"/>
      <c r="L113" s="18"/>
      <c r="M113" s="18"/>
      <c r="N113" s="18"/>
      <c r="O113" s="18"/>
      <c r="P113" s="24"/>
      <c r="Q113" s="18"/>
      <c r="R113" s="18"/>
      <c r="S113" s="18"/>
      <c r="T113" s="18"/>
    </row>
    <row r="114" spans="1:20">
      <c r="A114" s="4">
        <v>110</v>
      </c>
      <c r="B114" s="17"/>
      <c r="C114" s="18"/>
      <c r="D114" s="18"/>
      <c r="E114" s="19"/>
      <c r="F114" s="18"/>
      <c r="G114" s="19"/>
      <c r="H114" s="19"/>
      <c r="I114" s="17">
        <f t="shared" si="0"/>
        <v>0</v>
      </c>
      <c r="J114" s="18"/>
      <c r="K114" s="18"/>
      <c r="L114" s="18"/>
      <c r="M114" s="18"/>
      <c r="N114" s="18"/>
      <c r="O114" s="18"/>
      <c r="P114" s="24"/>
      <c r="Q114" s="18"/>
      <c r="R114" s="18"/>
      <c r="S114" s="18"/>
      <c r="T114" s="18"/>
    </row>
    <row r="115" spans="1:20">
      <c r="A115" s="4">
        <v>111</v>
      </c>
      <c r="B115" s="17"/>
      <c r="C115" s="18"/>
      <c r="D115" s="18"/>
      <c r="E115" s="19"/>
      <c r="F115" s="18"/>
      <c r="G115" s="19"/>
      <c r="H115" s="19"/>
      <c r="I115" s="17">
        <f t="shared" si="0"/>
        <v>0</v>
      </c>
      <c r="J115" s="18"/>
      <c r="K115" s="18"/>
      <c r="L115" s="18"/>
      <c r="M115" s="18"/>
      <c r="N115" s="18"/>
      <c r="O115" s="18"/>
      <c r="P115" s="24"/>
      <c r="Q115" s="18"/>
      <c r="R115" s="18"/>
      <c r="S115" s="18"/>
      <c r="T115" s="18"/>
    </row>
    <row r="116" spans="1:20">
      <c r="A116" s="4">
        <v>112</v>
      </c>
      <c r="B116" s="17"/>
      <c r="C116" s="18"/>
      <c r="D116" s="18"/>
      <c r="E116" s="19"/>
      <c r="F116" s="18"/>
      <c r="G116" s="19"/>
      <c r="H116" s="19"/>
      <c r="I116" s="17">
        <f t="shared" si="0"/>
        <v>0</v>
      </c>
      <c r="J116" s="18"/>
      <c r="K116" s="18"/>
      <c r="L116" s="18"/>
      <c r="M116" s="18"/>
      <c r="N116" s="18"/>
      <c r="O116" s="18"/>
      <c r="P116" s="24"/>
      <c r="Q116" s="18"/>
      <c r="R116" s="18"/>
      <c r="S116" s="18"/>
      <c r="T116" s="18"/>
    </row>
    <row r="117" spans="1:20">
      <c r="A117" s="4">
        <v>113</v>
      </c>
      <c r="B117" s="17"/>
      <c r="C117" s="18"/>
      <c r="D117" s="18"/>
      <c r="E117" s="19"/>
      <c r="F117" s="18"/>
      <c r="G117" s="19"/>
      <c r="H117" s="19"/>
      <c r="I117" s="17">
        <f t="shared" si="0"/>
        <v>0</v>
      </c>
      <c r="J117" s="18"/>
      <c r="K117" s="18"/>
      <c r="L117" s="18"/>
      <c r="M117" s="18"/>
      <c r="N117" s="18"/>
      <c r="O117" s="18"/>
      <c r="P117" s="24"/>
      <c r="Q117" s="18"/>
      <c r="R117" s="18"/>
      <c r="S117" s="18"/>
      <c r="T117" s="18"/>
    </row>
    <row r="118" spans="1:20">
      <c r="A118" s="4">
        <v>114</v>
      </c>
      <c r="B118" s="17"/>
      <c r="C118" s="18"/>
      <c r="D118" s="18"/>
      <c r="E118" s="19"/>
      <c r="F118" s="18"/>
      <c r="G118" s="19"/>
      <c r="H118" s="19"/>
      <c r="I118" s="17">
        <f t="shared" si="0"/>
        <v>0</v>
      </c>
      <c r="J118" s="18"/>
      <c r="K118" s="18"/>
      <c r="L118" s="18"/>
      <c r="M118" s="18"/>
      <c r="N118" s="18"/>
      <c r="O118" s="18"/>
      <c r="P118" s="24"/>
      <c r="Q118" s="18"/>
      <c r="R118" s="18"/>
      <c r="S118" s="18"/>
      <c r="T118" s="18"/>
    </row>
    <row r="119" spans="1:20">
      <c r="A119" s="4">
        <v>115</v>
      </c>
      <c r="B119" s="17"/>
      <c r="C119" s="18"/>
      <c r="D119" s="18"/>
      <c r="E119" s="19"/>
      <c r="F119" s="18"/>
      <c r="G119" s="19"/>
      <c r="H119" s="19"/>
      <c r="I119" s="17">
        <f t="shared" si="0"/>
        <v>0</v>
      </c>
      <c r="J119" s="18"/>
      <c r="K119" s="18"/>
      <c r="L119" s="18"/>
      <c r="M119" s="18"/>
      <c r="N119" s="18"/>
      <c r="O119" s="18"/>
      <c r="P119" s="24"/>
      <c r="Q119" s="18"/>
      <c r="R119" s="18"/>
      <c r="S119" s="18"/>
      <c r="T119" s="18"/>
    </row>
    <row r="120" spans="1:20">
      <c r="A120" s="4">
        <v>116</v>
      </c>
      <c r="B120" s="17"/>
      <c r="C120" s="18"/>
      <c r="D120" s="18"/>
      <c r="E120" s="19"/>
      <c r="F120" s="18"/>
      <c r="G120" s="19"/>
      <c r="H120" s="19"/>
      <c r="I120" s="17">
        <f t="shared" si="0"/>
        <v>0</v>
      </c>
      <c r="J120" s="18"/>
      <c r="K120" s="18"/>
      <c r="L120" s="18"/>
      <c r="M120" s="18"/>
      <c r="N120" s="18"/>
      <c r="O120" s="18"/>
      <c r="P120" s="24"/>
      <c r="Q120" s="18"/>
      <c r="R120" s="18"/>
      <c r="S120" s="18"/>
      <c r="T120" s="18"/>
    </row>
    <row r="121" spans="1:20">
      <c r="A121" s="4">
        <v>117</v>
      </c>
      <c r="B121" s="17"/>
      <c r="C121" s="18"/>
      <c r="D121" s="18"/>
      <c r="E121" s="19"/>
      <c r="F121" s="18"/>
      <c r="G121" s="19"/>
      <c r="H121" s="19"/>
      <c r="I121" s="17">
        <f t="shared" si="0"/>
        <v>0</v>
      </c>
      <c r="J121" s="18"/>
      <c r="K121" s="18"/>
      <c r="L121" s="18"/>
      <c r="M121" s="18"/>
      <c r="N121" s="18"/>
      <c r="O121" s="18"/>
      <c r="P121" s="24"/>
      <c r="Q121" s="18"/>
      <c r="R121" s="18"/>
      <c r="S121" s="18"/>
      <c r="T121" s="18"/>
    </row>
    <row r="122" spans="1:20">
      <c r="A122" s="4">
        <v>118</v>
      </c>
      <c r="B122" s="17"/>
      <c r="C122" s="18"/>
      <c r="D122" s="18"/>
      <c r="E122" s="19"/>
      <c r="F122" s="18"/>
      <c r="G122" s="19"/>
      <c r="H122" s="19"/>
      <c r="I122" s="17">
        <f t="shared" si="0"/>
        <v>0</v>
      </c>
      <c r="J122" s="18"/>
      <c r="K122" s="18"/>
      <c r="L122" s="18"/>
      <c r="M122" s="18"/>
      <c r="N122" s="18"/>
      <c r="O122" s="18"/>
      <c r="P122" s="24"/>
      <c r="Q122" s="18"/>
      <c r="R122" s="18"/>
      <c r="S122" s="18"/>
      <c r="T122" s="18"/>
    </row>
    <row r="123" spans="1:20">
      <c r="A123" s="4">
        <v>119</v>
      </c>
      <c r="B123" s="17"/>
      <c r="C123" s="18"/>
      <c r="D123" s="18"/>
      <c r="E123" s="19"/>
      <c r="F123" s="18"/>
      <c r="G123" s="19"/>
      <c r="H123" s="19"/>
      <c r="I123" s="17">
        <f t="shared" si="0"/>
        <v>0</v>
      </c>
      <c r="J123" s="18"/>
      <c r="K123" s="18"/>
      <c r="L123" s="18"/>
      <c r="M123" s="18"/>
      <c r="N123" s="18"/>
      <c r="O123" s="18"/>
      <c r="P123" s="24"/>
      <c r="Q123" s="18"/>
      <c r="R123" s="18"/>
      <c r="S123" s="18"/>
      <c r="T123" s="18"/>
    </row>
    <row r="124" spans="1:20">
      <c r="A124" s="4">
        <v>120</v>
      </c>
      <c r="B124" s="17"/>
      <c r="C124" s="18"/>
      <c r="D124" s="18"/>
      <c r="E124" s="19"/>
      <c r="F124" s="18"/>
      <c r="G124" s="19"/>
      <c r="H124" s="19"/>
      <c r="I124" s="17">
        <f t="shared" si="0"/>
        <v>0</v>
      </c>
      <c r="J124" s="18"/>
      <c r="K124" s="18"/>
      <c r="L124" s="18"/>
      <c r="M124" s="18"/>
      <c r="N124" s="18"/>
      <c r="O124" s="18"/>
      <c r="P124" s="24"/>
      <c r="Q124" s="18"/>
      <c r="R124" s="18"/>
      <c r="S124" s="18"/>
      <c r="T124" s="18"/>
    </row>
    <row r="125" spans="1:20">
      <c r="A125" s="4">
        <v>121</v>
      </c>
      <c r="B125" s="17"/>
      <c r="C125" s="18"/>
      <c r="D125" s="18"/>
      <c r="E125" s="19"/>
      <c r="F125" s="18"/>
      <c r="G125" s="19"/>
      <c r="H125" s="19"/>
      <c r="I125" s="17">
        <f t="shared" si="0"/>
        <v>0</v>
      </c>
      <c r="J125" s="18"/>
      <c r="K125" s="18"/>
      <c r="L125" s="18"/>
      <c r="M125" s="18"/>
      <c r="N125" s="18"/>
      <c r="O125" s="18"/>
      <c r="P125" s="24"/>
      <c r="Q125" s="18"/>
      <c r="R125" s="18"/>
      <c r="S125" s="18"/>
      <c r="T125" s="18"/>
    </row>
    <row r="126" spans="1:20">
      <c r="A126" s="4">
        <v>122</v>
      </c>
      <c r="B126" s="17"/>
      <c r="C126" s="18"/>
      <c r="D126" s="18"/>
      <c r="E126" s="19"/>
      <c r="F126" s="18"/>
      <c r="G126" s="19"/>
      <c r="H126" s="19"/>
      <c r="I126" s="17">
        <f t="shared" si="0"/>
        <v>0</v>
      </c>
      <c r="J126" s="18"/>
      <c r="K126" s="18"/>
      <c r="L126" s="18"/>
      <c r="M126" s="18"/>
      <c r="N126" s="18"/>
      <c r="O126" s="18"/>
      <c r="P126" s="24"/>
      <c r="Q126" s="18"/>
      <c r="R126" s="18"/>
      <c r="S126" s="18"/>
      <c r="T126" s="18"/>
    </row>
    <row r="127" spans="1:20">
      <c r="A127" s="4">
        <v>123</v>
      </c>
      <c r="B127" s="17"/>
      <c r="C127" s="18"/>
      <c r="D127" s="18"/>
      <c r="E127" s="19"/>
      <c r="F127" s="18"/>
      <c r="G127" s="19"/>
      <c r="H127" s="19"/>
      <c r="I127" s="17">
        <f t="shared" si="0"/>
        <v>0</v>
      </c>
      <c r="J127" s="18"/>
      <c r="K127" s="18"/>
      <c r="L127" s="18"/>
      <c r="M127" s="18"/>
      <c r="N127" s="18"/>
      <c r="O127" s="18"/>
      <c r="P127" s="24"/>
      <c r="Q127" s="18"/>
      <c r="R127" s="18"/>
      <c r="S127" s="18"/>
      <c r="T127" s="18"/>
    </row>
    <row r="128" spans="1:20">
      <c r="A128" s="4">
        <v>124</v>
      </c>
      <c r="B128" s="17"/>
      <c r="C128" s="18"/>
      <c r="D128" s="18"/>
      <c r="E128" s="19"/>
      <c r="F128" s="18"/>
      <c r="G128" s="19"/>
      <c r="H128" s="19"/>
      <c r="I128" s="17">
        <f t="shared" si="0"/>
        <v>0</v>
      </c>
      <c r="J128" s="18"/>
      <c r="K128" s="18"/>
      <c r="L128" s="18"/>
      <c r="M128" s="18"/>
      <c r="N128" s="18"/>
      <c r="O128" s="18"/>
      <c r="P128" s="24"/>
      <c r="Q128" s="18"/>
      <c r="R128" s="18"/>
      <c r="S128" s="18"/>
      <c r="T128" s="18"/>
    </row>
    <row r="129" spans="1:20">
      <c r="A129" s="4">
        <v>125</v>
      </c>
      <c r="B129" s="17"/>
      <c r="C129" s="18"/>
      <c r="D129" s="18"/>
      <c r="E129" s="19"/>
      <c r="F129" s="18"/>
      <c r="G129" s="19"/>
      <c r="H129" s="19"/>
      <c r="I129" s="17">
        <f t="shared" si="0"/>
        <v>0</v>
      </c>
      <c r="J129" s="18"/>
      <c r="K129" s="18"/>
      <c r="L129" s="18"/>
      <c r="M129" s="18"/>
      <c r="N129" s="18"/>
      <c r="O129" s="18"/>
      <c r="P129" s="24"/>
      <c r="Q129" s="18"/>
      <c r="R129" s="18"/>
      <c r="S129" s="18"/>
      <c r="T129" s="18"/>
    </row>
    <row r="130" spans="1:20">
      <c r="A130" s="4">
        <v>126</v>
      </c>
      <c r="B130" s="17"/>
      <c r="C130" s="18"/>
      <c r="D130" s="18"/>
      <c r="E130" s="19"/>
      <c r="F130" s="18"/>
      <c r="G130" s="19"/>
      <c r="H130" s="19"/>
      <c r="I130" s="17">
        <f t="shared" si="0"/>
        <v>0</v>
      </c>
      <c r="J130" s="18"/>
      <c r="K130" s="18"/>
      <c r="L130" s="18"/>
      <c r="M130" s="18"/>
      <c r="N130" s="18"/>
      <c r="O130" s="18"/>
      <c r="P130" s="24"/>
      <c r="Q130" s="18"/>
      <c r="R130" s="18"/>
      <c r="S130" s="18"/>
      <c r="T130" s="18"/>
    </row>
    <row r="131" spans="1:20">
      <c r="A131" s="4">
        <v>127</v>
      </c>
      <c r="B131" s="17"/>
      <c r="C131" s="18"/>
      <c r="D131" s="18"/>
      <c r="E131" s="19"/>
      <c r="F131" s="18"/>
      <c r="G131" s="19"/>
      <c r="H131" s="19"/>
      <c r="I131" s="17">
        <f t="shared" si="0"/>
        <v>0</v>
      </c>
      <c r="J131" s="18"/>
      <c r="K131" s="18"/>
      <c r="L131" s="18"/>
      <c r="M131" s="18"/>
      <c r="N131" s="18"/>
      <c r="O131" s="18"/>
      <c r="P131" s="24"/>
      <c r="Q131" s="18"/>
      <c r="R131" s="18"/>
      <c r="S131" s="18"/>
      <c r="T131" s="18"/>
    </row>
    <row r="132" spans="1:20">
      <c r="A132" s="4">
        <v>128</v>
      </c>
      <c r="B132" s="17"/>
      <c r="C132" s="18"/>
      <c r="D132" s="18"/>
      <c r="E132" s="19"/>
      <c r="F132" s="18"/>
      <c r="G132" s="19"/>
      <c r="H132" s="19"/>
      <c r="I132" s="17">
        <f t="shared" si="0"/>
        <v>0</v>
      </c>
      <c r="J132" s="18"/>
      <c r="K132" s="18"/>
      <c r="L132" s="18"/>
      <c r="M132" s="18"/>
      <c r="N132" s="18"/>
      <c r="O132" s="18"/>
      <c r="P132" s="24"/>
      <c r="Q132" s="18"/>
      <c r="R132" s="18"/>
      <c r="S132" s="18"/>
      <c r="T132" s="18"/>
    </row>
    <row r="133" spans="1:20">
      <c r="A133" s="4">
        <v>129</v>
      </c>
      <c r="B133" s="17"/>
      <c r="C133" s="18"/>
      <c r="D133" s="18"/>
      <c r="E133" s="19"/>
      <c r="F133" s="18"/>
      <c r="G133" s="19"/>
      <c r="H133" s="19"/>
      <c r="I133" s="17">
        <f t="shared" si="0"/>
        <v>0</v>
      </c>
      <c r="J133" s="18"/>
      <c r="K133" s="18"/>
      <c r="L133" s="18"/>
      <c r="M133" s="18"/>
      <c r="N133" s="18"/>
      <c r="O133" s="18"/>
      <c r="P133" s="24"/>
      <c r="Q133" s="18"/>
      <c r="R133" s="18"/>
      <c r="S133" s="18"/>
      <c r="T133" s="18"/>
    </row>
    <row r="134" spans="1:20">
      <c r="A134" s="4">
        <v>130</v>
      </c>
      <c r="B134" s="17"/>
      <c r="C134" s="18"/>
      <c r="D134" s="18"/>
      <c r="E134" s="19"/>
      <c r="F134" s="18"/>
      <c r="G134" s="19"/>
      <c r="H134" s="19"/>
      <c r="I134" s="17">
        <f t="shared" si="0"/>
        <v>0</v>
      </c>
      <c r="J134" s="18"/>
      <c r="K134" s="18"/>
      <c r="L134" s="18"/>
      <c r="M134" s="18"/>
      <c r="N134" s="18"/>
      <c r="O134" s="18"/>
      <c r="P134" s="24"/>
      <c r="Q134" s="18"/>
      <c r="R134" s="18"/>
      <c r="S134" s="18"/>
      <c r="T134" s="18"/>
    </row>
    <row r="135" spans="1:20">
      <c r="A135" s="4">
        <v>131</v>
      </c>
      <c r="B135" s="17"/>
      <c r="C135" s="18"/>
      <c r="D135" s="18"/>
      <c r="E135" s="19"/>
      <c r="F135" s="18"/>
      <c r="G135" s="19"/>
      <c r="H135" s="19"/>
      <c r="I135" s="17">
        <f t="shared" ref="I135:I164" si="1">+G135+H135</f>
        <v>0</v>
      </c>
      <c r="J135" s="18"/>
      <c r="K135" s="18"/>
      <c r="L135" s="18"/>
      <c r="M135" s="18"/>
      <c r="N135" s="18"/>
      <c r="O135" s="18"/>
      <c r="P135" s="24"/>
      <c r="Q135" s="18"/>
      <c r="R135" s="18"/>
      <c r="S135" s="18"/>
      <c r="T135" s="18"/>
    </row>
    <row r="136" spans="1:20">
      <c r="A136" s="4">
        <v>132</v>
      </c>
      <c r="B136" s="17"/>
      <c r="C136" s="18"/>
      <c r="D136" s="18"/>
      <c r="E136" s="19"/>
      <c r="F136" s="18"/>
      <c r="G136" s="19"/>
      <c r="H136" s="19"/>
      <c r="I136" s="17">
        <f t="shared" si="1"/>
        <v>0</v>
      </c>
      <c r="J136" s="18"/>
      <c r="K136" s="18"/>
      <c r="L136" s="18"/>
      <c r="M136" s="18"/>
      <c r="N136" s="18"/>
      <c r="O136" s="18"/>
      <c r="P136" s="24"/>
      <c r="Q136" s="18"/>
      <c r="R136" s="18"/>
      <c r="S136" s="18"/>
      <c r="T136" s="18"/>
    </row>
    <row r="137" spans="1:20">
      <c r="A137" s="4">
        <v>133</v>
      </c>
      <c r="B137" s="17"/>
      <c r="C137" s="18"/>
      <c r="D137" s="18"/>
      <c r="E137" s="19"/>
      <c r="F137" s="18"/>
      <c r="G137" s="19"/>
      <c r="H137" s="19"/>
      <c r="I137" s="17">
        <f t="shared" si="1"/>
        <v>0</v>
      </c>
      <c r="J137" s="18"/>
      <c r="K137" s="18"/>
      <c r="L137" s="18"/>
      <c r="M137" s="18"/>
      <c r="N137" s="18"/>
      <c r="O137" s="18"/>
      <c r="P137" s="24"/>
      <c r="Q137" s="18"/>
      <c r="R137" s="18"/>
      <c r="S137" s="18"/>
      <c r="T137" s="18"/>
    </row>
    <row r="138" spans="1:20">
      <c r="A138" s="4">
        <v>134</v>
      </c>
      <c r="B138" s="17"/>
      <c r="C138" s="18"/>
      <c r="D138" s="18"/>
      <c r="E138" s="19"/>
      <c r="F138" s="18"/>
      <c r="G138" s="19"/>
      <c r="H138" s="19"/>
      <c r="I138" s="17">
        <f t="shared" si="1"/>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si="1"/>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1"/>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1"/>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1"/>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1"/>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1"/>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1"/>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1"/>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1"/>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1"/>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1"/>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1"/>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1"/>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1"/>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1"/>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1"/>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1"/>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1"/>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1"/>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1"/>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1"/>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1"/>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1"/>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1"/>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1"/>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1"/>
        <v>0</v>
      </c>
      <c r="J164" s="18"/>
      <c r="K164" s="18"/>
      <c r="L164" s="18"/>
      <c r="M164" s="18"/>
      <c r="N164" s="18"/>
      <c r="O164" s="18"/>
      <c r="P164" s="24"/>
      <c r="Q164" s="18"/>
      <c r="R164" s="18"/>
      <c r="S164" s="18"/>
      <c r="T164" s="18"/>
    </row>
    <row r="165" spans="1:20">
      <c r="A165" s="21" t="s">
        <v>11</v>
      </c>
      <c r="B165" s="40"/>
      <c r="C165" s="21">
        <f>COUNTIFS(C5:C164,"*")</f>
        <v>90</v>
      </c>
      <c r="D165" s="21"/>
      <c r="E165" s="13"/>
      <c r="F165" s="21"/>
      <c r="G165" s="21">
        <f>SUM(G5:G164)</f>
        <v>4169</v>
      </c>
      <c r="H165" s="21">
        <f>SUM(H5:H164)</f>
        <v>4125</v>
      </c>
      <c r="I165" s="21">
        <f>SUM(I5:I164)</f>
        <v>8294</v>
      </c>
      <c r="J165" s="21"/>
      <c r="K165" s="21"/>
      <c r="L165" s="21"/>
      <c r="M165" s="21"/>
      <c r="N165" s="21"/>
      <c r="O165" s="21"/>
      <c r="P165" s="14"/>
      <c r="Q165" s="21"/>
      <c r="R165" s="21"/>
      <c r="S165" s="21"/>
      <c r="T165" s="12"/>
    </row>
    <row r="166" spans="1:20">
      <c r="A166" s="45" t="s">
        <v>66</v>
      </c>
      <c r="B166" s="10">
        <f>COUNTIF(B$5:B$164,"Team 1")</f>
        <v>46</v>
      </c>
      <c r="C166" s="45" t="s">
        <v>29</v>
      </c>
      <c r="D166" s="10">
        <f>COUNTIF(D5:D164,"Anganwadi")</f>
        <v>90</v>
      </c>
    </row>
    <row r="167" spans="1:20">
      <c r="A167" s="45" t="s">
        <v>67</v>
      </c>
      <c r="B167" s="10">
        <f>COUNTIF(B$6:B$164,"Team 2")</f>
        <v>44</v>
      </c>
      <c r="C167" s="45" t="s">
        <v>27</v>
      </c>
      <c r="D167" s="10">
        <f>COUNTIF(D5:D164,"School")</f>
        <v>0</v>
      </c>
    </row>
  </sheetData>
  <sheetProtection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9" fitToHeight="11000" orientation="landscape" horizontalDpi="0" verticalDpi="0" r:id="rId1"/>
  <headerFooter>
    <oddFooter>&amp;CPages &amp;P of &amp;N</oddFooter>
  </headerFooter>
</worksheet>
</file>

<file path=xl/worksheets/sheet5.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sqref="A1:S1"/>
    </sheetView>
  </sheetViews>
  <sheetFormatPr defaultRowHeight="16.5"/>
  <cols>
    <col min="1" max="1" width="8.42578125" style="1" customWidth="1"/>
    <col min="2" max="2" width="14.425781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52" t="s">
        <v>739</v>
      </c>
      <c r="B1" s="152"/>
      <c r="C1" s="152"/>
      <c r="D1" s="153"/>
      <c r="E1" s="153"/>
      <c r="F1" s="153"/>
      <c r="G1" s="153"/>
      <c r="H1" s="153"/>
      <c r="I1" s="153"/>
      <c r="J1" s="153"/>
      <c r="K1" s="153"/>
      <c r="L1" s="153"/>
      <c r="M1" s="153"/>
      <c r="N1" s="153"/>
      <c r="O1" s="153"/>
      <c r="P1" s="153"/>
      <c r="Q1" s="153"/>
      <c r="R1" s="153"/>
      <c r="S1" s="153"/>
    </row>
    <row r="2" spans="1:20">
      <c r="A2" s="156" t="s">
        <v>63</v>
      </c>
      <c r="B2" s="157"/>
      <c r="C2" s="157"/>
      <c r="D2" s="25">
        <v>43466</v>
      </c>
      <c r="E2" s="22"/>
      <c r="F2" s="22"/>
      <c r="G2" s="22"/>
      <c r="H2" s="22"/>
      <c r="I2" s="22"/>
      <c r="J2" s="22"/>
      <c r="K2" s="22"/>
      <c r="L2" s="22"/>
      <c r="M2" s="22"/>
      <c r="N2" s="22"/>
      <c r="O2" s="22"/>
      <c r="P2" s="22"/>
      <c r="Q2" s="22"/>
      <c r="R2" s="22"/>
      <c r="S2" s="22"/>
    </row>
    <row r="3" spans="1:20" ht="24" customHeight="1">
      <c r="A3" s="151" t="s">
        <v>14</v>
      </c>
      <c r="B3" s="154" t="s">
        <v>65</v>
      </c>
      <c r="C3" s="150" t="s">
        <v>7</v>
      </c>
      <c r="D3" s="150" t="s">
        <v>59</v>
      </c>
      <c r="E3" s="150" t="s">
        <v>16</v>
      </c>
      <c r="F3" s="158" t="s">
        <v>17</v>
      </c>
      <c r="G3" s="150" t="s">
        <v>8</v>
      </c>
      <c r="H3" s="150"/>
      <c r="I3" s="150"/>
      <c r="J3" s="150" t="s">
        <v>35</v>
      </c>
      <c r="K3" s="154" t="s">
        <v>37</v>
      </c>
      <c r="L3" s="154" t="s">
        <v>54</v>
      </c>
      <c r="M3" s="154" t="s">
        <v>55</v>
      </c>
      <c r="N3" s="154" t="s">
        <v>38</v>
      </c>
      <c r="O3" s="154" t="s">
        <v>39</v>
      </c>
      <c r="P3" s="151" t="s">
        <v>58</v>
      </c>
      <c r="Q3" s="150" t="s">
        <v>56</v>
      </c>
      <c r="R3" s="150" t="s">
        <v>36</v>
      </c>
      <c r="S3" s="150" t="s">
        <v>57</v>
      </c>
      <c r="T3" s="150" t="s">
        <v>13</v>
      </c>
    </row>
    <row r="4" spans="1:20" ht="25.5" customHeight="1">
      <c r="A4" s="151"/>
      <c r="B4" s="159"/>
      <c r="C4" s="150"/>
      <c r="D4" s="150"/>
      <c r="E4" s="150"/>
      <c r="F4" s="158"/>
      <c r="G4" s="23" t="s">
        <v>9</v>
      </c>
      <c r="H4" s="23" t="s">
        <v>10</v>
      </c>
      <c r="I4" s="23" t="s">
        <v>11</v>
      </c>
      <c r="J4" s="150"/>
      <c r="K4" s="155"/>
      <c r="L4" s="155"/>
      <c r="M4" s="155"/>
      <c r="N4" s="155"/>
      <c r="O4" s="155"/>
      <c r="P4" s="151"/>
      <c r="Q4" s="151"/>
      <c r="R4" s="150"/>
      <c r="S4" s="150"/>
      <c r="T4" s="150"/>
    </row>
    <row r="5" spans="1:20">
      <c r="A5" s="4">
        <v>1</v>
      </c>
      <c r="B5" s="17" t="s">
        <v>66</v>
      </c>
      <c r="C5" s="59" t="s">
        <v>183</v>
      </c>
      <c r="D5" s="18" t="s">
        <v>29</v>
      </c>
      <c r="E5" s="60">
        <v>30505</v>
      </c>
      <c r="F5" s="53"/>
      <c r="G5" s="61">
        <v>49</v>
      </c>
      <c r="H5" s="61">
        <v>40</v>
      </c>
      <c r="I5" s="17">
        <f>+G5+H5</f>
        <v>89</v>
      </c>
      <c r="J5" s="60"/>
      <c r="K5" s="53" t="s">
        <v>184</v>
      </c>
      <c r="L5" s="53" t="s">
        <v>186</v>
      </c>
      <c r="M5" s="53">
        <v>9859080044</v>
      </c>
      <c r="N5" s="82" t="s">
        <v>185</v>
      </c>
      <c r="O5" s="53">
        <v>8472026464</v>
      </c>
      <c r="P5" s="54">
        <v>43466</v>
      </c>
      <c r="Q5" s="53" t="s">
        <v>534</v>
      </c>
      <c r="R5" s="18">
        <v>36</v>
      </c>
      <c r="S5" s="18" t="s">
        <v>502</v>
      </c>
      <c r="T5" s="18"/>
    </row>
    <row r="6" spans="1:20">
      <c r="A6" s="86">
        <v>2</v>
      </c>
      <c r="B6" s="87" t="s">
        <v>66</v>
      </c>
      <c r="C6" s="70" t="s">
        <v>234</v>
      </c>
      <c r="D6" s="85" t="s">
        <v>29</v>
      </c>
      <c r="E6" s="71">
        <v>30521</v>
      </c>
      <c r="F6" s="87"/>
      <c r="G6" s="72">
        <v>48</v>
      </c>
      <c r="H6" s="72">
        <v>40</v>
      </c>
      <c r="I6" s="87">
        <f>+G6+H6</f>
        <v>88</v>
      </c>
      <c r="J6" s="71">
        <v>9954122372</v>
      </c>
      <c r="K6" s="87" t="s">
        <v>184</v>
      </c>
      <c r="L6" s="87" t="s">
        <v>186</v>
      </c>
      <c r="M6" s="87">
        <v>9859080044</v>
      </c>
      <c r="N6" s="88" t="s">
        <v>185</v>
      </c>
      <c r="O6" s="87">
        <v>8472026464</v>
      </c>
      <c r="P6" s="54">
        <v>43466</v>
      </c>
      <c r="Q6" s="53" t="s">
        <v>534</v>
      </c>
      <c r="R6" s="18">
        <v>33</v>
      </c>
      <c r="S6" s="18" t="s">
        <v>502</v>
      </c>
      <c r="T6" s="18"/>
    </row>
    <row r="7" spans="1:20" ht="31.5">
      <c r="A7" s="86">
        <v>3</v>
      </c>
      <c r="B7" s="87" t="s">
        <v>66</v>
      </c>
      <c r="C7" s="70" t="s">
        <v>235</v>
      </c>
      <c r="D7" s="85" t="s">
        <v>29</v>
      </c>
      <c r="E7" s="71">
        <v>30512</v>
      </c>
      <c r="F7" s="87"/>
      <c r="G7" s="72">
        <v>40</v>
      </c>
      <c r="H7" s="72">
        <v>40</v>
      </c>
      <c r="I7" s="87">
        <f t="shared" ref="I7:I70" si="0">+G7+H7</f>
        <v>80</v>
      </c>
      <c r="J7" s="71">
        <v>9957313080</v>
      </c>
      <c r="K7" s="87" t="s">
        <v>184</v>
      </c>
      <c r="L7" s="87" t="s">
        <v>186</v>
      </c>
      <c r="M7" s="87">
        <v>9859080044</v>
      </c>
      <c r="N7" s="88" t="s">
        <v>185</v>
      </c>
      <c r="O7" s="87">
        <v>8472026464</v>
      </c>
      <c r="P7" s="54">
        <v>43467</v>
      </c>
      <c r="Q7" s="53" t="s">
        <v>530</v>
      </c>
      <c r="R7" s="18">
        <v>34</v>
      </c>
      <c r="S7" s="18" t="s">
        <v>502</v>
      </c>
      <c r="T7" s="18"/>
    </row>
    <row r="8" spans="1:20" ht="31.5">
      <c r="A8" s="86">
        <v>4</v>
      </c>
      <c r="B8" s="87" t="s">
        <v>66</v>
      </c>
      <c r="C8" s="70" t="s">
        <v>236</v>
      </c>
      <c r="D8" s="85" t="s">
        <v>29</v>
      </c>
      <c r="E8" s="71">
        <v>30516</v>
      </c>
      <c r="F8" s="87"/>
      <c r="G8" s="72">
        <v>48</v>
      </c>
      <c r="H8" s="72">
        <v>39</v>
      </c>
      <c r="I8" s="87">
        <f t="shared" si="0"/>
        <v>87</v>
      </c>
      <c r="J8" s="71">
        <v>9957596820</v>
      </c>
      <c r="K8" s="87" t="s">
        <v>184</v>
      </c>
      <c r="L8" s="87" t="s">
        <v>186</v>
      </c>
      <c r="M8" s="87">
        <v>9859080044</v>
      </c>
      <c r="N8" s="88" t="s">
        <v>185</v>
      </c>
      <c r="O8" s="87">
        <v>8472026464</v>
      </c>
      <c r="P8" s="54">
        <v>43467</v>
      </c>
      <c r="Q8" s="53" t="s">
        <v>530</v>
      </c>
      <c r="R8" s="18">
        <v>32</v>
      </c>
      <c r="S8" s="18" t="s">
        <v>502</v>
      </c>
      <c r="T8" s="18"/>
    </row>
    <row r="9" spans="1:20" ht="31.5">
      <c r="A9" s="86">
        <v>5</v>
      </c>
      <c r="B9" s="87" t="s">
        <v>66</v>
      </c>
      <c r="C9" s="72" t="s">
        <v>237</v>
      </c>
      <c r="D9" s="85" t="s">
        <v>29</v>
      </c>
      <c r="E9" s="71">
        <v>30517</v>
      </c>
      <c r="F9" s="87"/>
      <c r="G9" s="72">
        <v>49</v>
      </c>
      <c r="H9" s="72">
        <v>40</v>
      </c>
      <c r="I9" s="87">
        <f t="shared" si="0"/>
        <v>89</v>
      </c>
      <c r="J9" s="71">
        <v>9954938489</v>
      </c>
      <c r="K9" s="87" t="s">
        <v>184</v>
      </c>
      <c r="L9" s="87" t="s">
        <v>186</v>
      </c>
      <c r="M9" s="87">
        <v>9859080044</v>
      </c>
      <c r="N9" s="88" t="s">
        <v>185</v>
      </c>
      <c r="O9" s="87">
        <v>8472026464</v>
      </c>
      <c r="P9" s="54">
        <v>43468</v>
      </c>
      <c r="Q9" s="53" t="s">
        <v>531</v>
      </c>
      <c r="R9" s="18">
        <v>37</v>
      </c>
      <c r="S9" s="18" t="s">
        <v>502</v>
      </c>
      <c r="T9" s="18"/>
    </row>
    <row r="10" spans="1:20" ht="31.5">
      <c r="A10" s="86">
        <v>6</v>
      </c>
      <c r="B10" s="87" t="s">
        <v>66</v>
      </c>
      <c r="C10" s="72" t="s">
        <v>238</v>
      </c>
      <c r="D10" s="85" t="s">
        <v>29</v>
      </c>
      <c r="E10" s="71">
        <v>30522</v>
      </c>
      <c r="F10" s="87"/>
      <c r="G10" s="72">
        <v>48</v>
      </c>
      <c r="H10" s="72">
        <v>39</v>
      </c>
      <c r="I10" s="87">
        <f t="shared" si="0"/>
        <v>87</v>
      </c>
      <c r="J10" s="71">
        <v>9435670813</v>
      </c>
      <c r="K10" s="87" t="s">
        <v>184</v>
      </c>
      <c r="L10" s="87" t="s">
        <v>186</v>
      </c>
      <c r="M10" s="87">
        <v>9859080044</v>
      </c>
      <c r="N10" s="88" t="s">
        <v>185</v>
      </c>
      <c r="O10" s="87">
        <v>8472026464</v>
      </c>
      <c r="P10" s="54">
        <v>43469</v>
      </c>
      <c r="Q10" s="53" t="s">
        <v>532</v>
      </c>
      <c r="R10" s="18">
        <v>36</v>
      </c>
      <c r="S10" s="18" t="s">
        <v>502</v>
      </c>
      <c r="T10" s="18"/>
    </row>
    <row r="11" spans="1:20" ht="31.5">
      <c r="A11" s="86">
        <v>7</v>
      </c>
      <c r="B11" s="87" t="s">
        <v>66</v>
      </c>
      <c r="C11" s="70" t="s">
        <v>239</v>
      </c>
      <c r="D11" s="85" t="s">
        <v>29</v>
      </c>
      <c r="E11" s="71">
        <v>30523</v>
      </c>
      <c r="F11" s="87"/>
      <c r="G11" s="72">
        <v>49</v>
      </c>
      <c r="H11" s="72">
        <v>38</v>
      </c>
      <c r="I11" s="87">
        <f t="shared" si="0"/>
        <v>87</v>
      </c>
      <c r="J11" s="71">
        <v>8724834990</v>
      </c>
      <c r="K11" s="87" t="s">
        <v>184</v>
      </c>
      <c r="L11" s="87" t="s">
        <v>186</v>
      </c>
      <c r="M11" s="87">
        <v>9859080044</v>
      </c>
      <c r="N11" s="88" t="s">
        <v>185</v>
      </c>
      <c r="O11" s="87">
        <v>8472026464</v>
      </c>
      <c r="P11" s="54">
        <v>43469</v>
      </c>
      <c r="Q11" s="53" t="s">
        <v>532</v>
      </c>
      <c r="R11" s="18">
        <v>33</v>
      </c>
      <c r="S11" s="18" t="s">
        <v>502</v>
      </c>
      <c r="T11" s="18"/>
    </row>
    <row r="12" spans="1:20" ht="31.5">
      <c r="A12" s="86">
        <v>8</v>
      </c>
      <c r="B12" s="87" t="s">
        <v>66</v>
      </c>
      <c r="C12" s="70" t="s">
        <v>240</v>
      </c>
      <c r="D12" s="85" t="s">
        <v>29</v>
      </c>
      <c r="E12" s="71">
        <v>30510</v>
      </c>
      <c r="F12" s="87"/>
      <c r="G12" s="72">
        <v>40</v>
      </c>
      <c r="H12" s="72">
        <v>42</v>
      </c>
      <c r="I12" s="87">
        <f t="shared" si="0"/>
        <v>82</v>
      </c>
      <c r="J12" s="71">
        <v>9678775400</v>
      </c>
      <c r="K12" s="87" t="s">
        <v>184</v>
      </c>
      <c r="L12" s="87" t="s">
        <v>186</v>
      </c>
      <c r="M12" s="87">
        <v>9859080044</v>
      </c>
      <c r="N12" s="88" t="s">
        <v>185</v>
      </c>
      <c r="O12" s="87">
        <v>8472026464</v>
      </c>
      <c r="P12" s="54">
        <v>43470</v>
      </c>
      <c r="Q12" s="53" t="s">
        <v>533</v>
      </c>
      <c r="R12" s="18">
        <v>34</v>
      </c>
      <c r="S12" s="18" t="s">
        <v>502</v>
      </c>
      <c r="T12" s="18"/>
    </row>
    <row r="13" spans="1:20">
      <c r="A13" s="86">
        <v>9</v>
      </c>
      <c r="B13" s="87" t="s">
        <v>66</v>
      </c>
      <c r="C13" s="70" t="s">
        <v>241</v>
      </c>
      <c r="D13" s="85" t="s">
        <v>29</v>
      </c>
      <c r="E13" s="71">
        <v>30520</v>
      </c>
      <c r="F13" s="87"/>
      <c r="G13" s="72">
        <v>48</v>
      </c>
      <c r="H13" s="72">
        <v>32</v>
      </c>
      <c r="I13" s="87">
        <f t="shared" si="0"/>
        <v>80</v>
      </c>
      <c r="J13" s="71">
        <v>8822508692</v>
      </c>
      <c r="K13" s="87" t="s">
        <v>184</v>
      </c>
      <c r="L13" s="87" t="s">
        <v>186</v>
      </c>
      <c r="M13" s="87">
        <v>9859080044</v>
      </c>
      <c r="N13" s="88" t="s">
        <v>185</v>
      </c>
      <c r="O13" s="87">
        <v>8472026464</v>
      </c>
      <c r="P13" s="54">
        <v>43470</v>
      </c>
      <c r="Q13" s="53" t="s">
        <v>533</v>
      </c>
      <c r="R13" s="18">
        <v>32</v>
      </c>
      <c r="S13" s="18" t="s">
        <v>502</v>
      </c>
      <c r="T13" s="18"/>
    </row>
    <row r="14" spans="1:20">
      <c r="A14" s="86">
        <v>10</v>
      </c>
      <c r="B14" s="87" t="s">
        <v>66</v>
      </c>
      <c r="C14" s="70" t="s">
        <v>242</v>
      </c>
      <c r="D14" s="85" t="s">
        <v>29</v>
      </c>
      <c r="E14" s="71">
        <v>30514</v>
      </c>
      <c r="F14" s="87"/>
      <c r="G14" s="72">
        <v>45</v>
      </c>
      <c r="H14" s="72">
        <v>40</v>
      </c>
      <c r="I14" s="87">
        <f t="shared" si="0"/>
        <v>85</v>
      </c>
      <c r="J14" s="71">
        <v>9508523929</v>
      </c>
      <c r="K14" s="87" t="s">
        <v>184</v>
      </c>
      <c r="L14" s="87" t="s">
        <v>186</v>
      </c>
      <c r="M14" s="87">
        <v>9859080044</v>
      </c>
      <c r="N14" s="88" t="s">
        <v>185</v>
      </c>
      <c r="O14" s="87">
        <v>8472026464</v>
      </c>
      <c r="P14" s="54">
        <v>43472</v>
      </c>
      <c r="Q14" s="53" t="s">
        <v>529</v>
      </c>
      <c r="R14" s="18">
        <v>32</v>
      </c>
      <c r="S14" s="18" t="s">
        <v>502</v>
      </c>
      <c r="T14" s="18"/>
    </row>
    <row r="15" spans="1:20">
      <c r="A15" s="86">
        <v>11</v>
      </c>
      <c r="B15" s="87" t="s">
        <v>66</v>
      </c>
      <c r="C15" s="71" t="s">
        <v>209</v>
      </c>
      <c r="D15" s="85" t="s">
        <v>29</v>
      </c>
      <c r="E15" s="71">
        <v>30710</v>
      </c>
      <c r="F15" s="87"/>
      <c r="G15" s="71">
        <v>30</v>
      </c>
      <c r="H15" s="71">
        <v>28</v>
      </c>
      <c r="I15" s="87">
        <f t="shared" si="0"/>
        <v>58</v>
      </c>
      <c r="J15" s="71">
        <v>8876001393</v>
      </c>
      <c r="K15" s="89" t="s">
        <v>243</v>
      </c>
      <c r="L15" s="85" t="s">
        <v>244</v>
      </c>
      <c r="M15" s="85">
        <v>9401867261</v>
      </c>
      <c r="N15" s="90" t="s">
        <v>245</v>
      </c>
      <c r="O15" s="87"/>
      <c r="P15" s="54">
        <v>43472</v>
      </c>
      <c r="Q15" s="53" t="s">
        <v>529</v>
      </c>
      <c r="R15" s="18">
        <v>36</v>
      </c>
      <c r="S15" s="18" t="s">
        <v>502</v>
      </c>
      <c r="T15" s="18"/>
    </row>
    <row r="16" spans="1:20">
      <c r="A16" s="86">
        <v>12</v>
      </c>
      <c r="B16" s="87" t="s">
        <v>66</v>
      </c>
      <c r="C16" s="71" t="s">
        <v>210</v>
      </c>
      <c r="D16" s="85" t="s">
        <v>29</v>
      </c>
      <c r="E16" s="71">
        <v>30723</v>
      </c>
      <c r="F16" s="87"/>
      <c r="G16" s="71">
        <v>42</v>
      </c>
      <c r="H16" s="71">
        <v>39</v>
      </c>
      <c r="I16" s="87">
        <f t="shared" si="0"/>
        <v>81</v>
      </c>
      <c r="J16" s="71">
        <v>9678892534</v>
      </c>
      <c r="K16" s="89" t="s">
        <v>243</v>
      </c>
      <c r="L16" s="85" t="s">
        <v>244</v>
      </c>
      <c r="M16" s="85">
        <v>9401867261</v>
      </c>
      <c r="N16" s="90" t="s">
        <v>245</v>
      </c>
      <c r="O16" s="87"/>
      <c r="P16" s="54">
        <v>43473</v>
      </c>
      <c r="Q16" s="53" t="s">
        <v>534</v>
      </c>
      <c r="R16" s="18">
        <v>33</v>
      </c>
      <c r="S16" s="18" t="s">
        <v>502</v>
      </c>
      <c r="T16" s="18"/>
    </row>
    <row r="17" spans="1:20">
      <c r="A17" s="86">
        <v>13</v>
      </c>
      <c r="B17" s="87" t="s">
        <v>66</v>
      </c>
      <c r="C17" s="71" t="s">
        <v>211</v>
      </c>
      <c r="D17" s="85" t="s">
        <v>29</v>
      </c>
      <c r="E17" s="71">
        <v>30715</v>
      </c>
      <c r="F17" s="87"/>
      <c r="G17" s="71">
        <v>48</v>
      </c>
      <c r="H17" s="71">
        <v>42</v>
      </c>
      <c r="I17" s="87">
        <f t="shared" si="0"/>
        <v>90</v>
      </c>
      <c r="J17" s="71">
        <v>9678608805</v>
      </c>
      <c r="K17" s="89" t="s">
        <v>243</v>
      </c>
      <c r="L17" s="85" t="s">
        <v>244</v>
      </c>
      <c r="M17" s="85">
        <v>9401867261</v>
      </c>
      <c r="N17" s="90" t="s">
        <v>245</v>
      </c>
      <c r="O17" s="87"/>
      <c r="P17" s="54">
        <v>43473</v>
      </c>
      <c r="Q17" s="53" t="s">
        <v>534</v>
      </c>
      <c r="R17" s="18">
        <v>34</v>
      </c>
      <c r="S17" s="18" t="s">
        <v>502</v>
      </c>
      <c r="T17" s="18"/>
    </row>
    <row r="18" spans="1:20" ht="30">
      <c r="A18" s="86">
        <v>14</v>
      </c>
      <c r="B18" s="87" t="s">
        <v>66</v>
      </c>
      <c r="C18" s="71" t="s">
        <v>212</v>
      </c>
      <c r="D18" s="85" t="s">
        <v>29</v>
      </c>
      <c r="E18" s="71">
        <v>30713</v>
      </c>
      <c r="F18" s="87"/>
      <c r="G18" s="71">
        <v>22</v>
      </c>
      <c r="H18" s="71">
        <v>19</v>
      </c>
      <c r="I18" s="87">
        <f t="shared" si="0"/>
        <v>41</v>
      </c>
      <c r="J18" s="71">
        <v>9678185656</v>
      </c>
      <c r="K18" s="89" t="s">
        <v>243</v>
      </c>
      <c r="L18" s="85" t="s">
        <v>244</v>
      </c>
      <c r="M18" s="85">
        <v>9401867261</v>
      </c>
      <c r="N18" s="90" t="s">
        <v>246</v>
      </c>
      <c r="O18" s="87"/>
      <c r="P18" s="54">
        <v>43474</v>
      </c>
      <c r="Q18" s="53" t="s">
        <v>530</v>
      </c>
      <c r="R18" s="18">
        <v>38</v>
      </c>
      <c r="S18" s="18" t="s">
        <v>502</v>
      </c>
      <c r="T18" s="18"/>
    </row>
    <row r="19" spans="1:20" ht="30">
      <c r="A19" s="86">
        <v>15</v>
      </c>
      <c r="B19" s="87" t="s">
        <v>66</v>
      </c>
      <c r="C19" s="71" t="s">
        <v>213</v>
      </c>
      <c r="D19" s="85" t="s">
        <v>29</v>
      </c>
      <c r="E19" s="71">
        <v>30714</v>
      </c>
      <c r="F19" s="87"/>
      <c r="G19" s="71">
        <v>21</v>
      </c>
      <c r="H19" s="71">
        <v>18</v>
      </c>
      <c r="I19" s="87">
        <f t="shared" si="0"/>
        <v>39</v>
      </c>
      <c r="J19" s="71">
        <v>9577478144</v>
      </c>
      <c r="K19" s="89" t="s">
        <v>243</v>
      </c>
      <c r="L19" s="85" t="s">
        <v>244</v>
      </c>
      <c r="M19" s="85">
        <v>9401867261</v>
      </c>
      <c r="N19" s="90" t="s">
        <v>246</v>
      </c>
      <c r="O19" s="87"/>
      <c r="P19" s="54">
        <v>43474</v>
      </c>
      <c r="Q19" s="53" t="s">
        <v>530</v>
      </c>
      <c r="R19" s="18">
        <v>39</v>
      </c>
      <c r="S19" s="18" t="s">
        <v>502</v>
      </c>
      <c r="T19" s="18"/>
    </row>
    <row r="20" spans="1:20" ht="30">
      <c r="A20" s="86">
        <v>16</v>
      </c>
      <c r="B20" s="87" t="s">
        <v>66</v>
      </c>
      <c r="C20" s="71" t="s">
        <v>214</v>
      </c>
      <c r="D20" s="85" t="s">
        <v>29</v>
      </c>
      <c r="E20" s="71">
        <v>30712</v>
      </c>
      <c r="F20" s="87"/>
      <c r="G20" s="71">
        <v>44</v>
      </c>
      <c r="H20" s="71">
        <v>47</v>
      </c>
      <c r="I20" s="87">
        <f t="shared" si="0"/>
        <v>91</v>
      </c>
      <c r="J20" s="71">
        <v>9508497696</v>
      </c>
      <c r="K20" s="89" t="s">
        <v>243</v>
      </c>
      <c r="L20" s="85" t="s">
        <v>244</v>
      </c>
      <c r="M20" s="85">
        <v>9401867261</v>
      </c>
      <c r="N20" s="90" t="s">
        <v>246</v>
      </c>
      <c r="O20" s="87"/>
      <c r="P20" s="54">
        <v>43475</v>
      </c>
      <c r="Q20" s="53" t="s">
        <v>531</v>
      </c>
      <c r="R20" s="18">
        <v>33</v>
      </c>
      <c r="S20" s="18" t="s">
        <v>502</v>
      </c>
      <c r="T20" s="18"/>
    </row>
    <row r="21" spans="1:20" ht="30">
      <c r="A21" s="86">
        <v>17</v>
      </c>
      <c r="B21" s="87" t="s">
        <v>66</v>
      </c>
      <c r="C21" s="71" t="s">
        <v>215</v>
      </c>
      <c r="D21" s="85" t="s">
        <v>29</v>
      </c>
      <c r="E21" s="71">
        <v>30716</v>
      </c>
      <c r="F21" s="87"/>
      <c r="G21" s="71">
        <v>48</v>
      </c>
      <c r="H21" s="71">
        <v>42</v>
      </c>
      <c r="I21" s="87">
        <f t="shared" si="0"/>
        <v>90</v>
      </c>
      <c r="J21" s="71">
        <v>8011663204</v>
      </c>
      <c r="K21" s="89" t="s">
        <v>243</v>
      </c>
      <c r="L21" s="85" t="s">
        <v>244</v>
      </c>
      <c r="M21" s="85">
        <v>9401867261</v>
      </c>
      <c r="N21" s="90" t="s">
        <v>246</v>
      </c>
      <c r="O21" s="87"/>
      <c r="P21" s="54">
        <v>43476</v>
      </c>
      <c r="Q21" s="53" t="s">
        <v>532</v>
      </c>
      <c r="R21" s="18">
        <v>38</v>
      </c>
      <c r="S21" s="18" t="s">
        <v>502</v>
      </c>
      <c r="T21" s="18"/>
    </row>
    <row r="22" spans="1:20" ht="30">
      <c r="A22" s="86">
        <v>18</v>
      </c>
      <c r="B22" s="87" t="s">
        <v>66</v>
      </c>
      <c r="C22" s="71" t="s">
        <v>216</v>
      </c>
      <c r="D22" s="85" t="s">
        <v>29</v>
      </c>
      <c r="E22" s="71">
        <v>30717</v>
      </c>
      <c r="F22" s="87"/>
      <c r="G22" s="71">
        <v>46</v>
      </c>
      <c r="H22" s="71">
        <v>40</v>
      </c>
      <c r="I22" s="87">
        <f t="shared" si="0"/>
        <v>86</v>
      </c>
      <c r="J22" s="71">
        <v>9954657141</v>
      </c>
      <c r="K22" s="89" t="s">
        <v>243</v>
      </c>
      <c r="L22" s="85" t="s">
        <v>244</v>
      </c>
      <c r="M22" s="85">
        <v>9401867261</v>
      </c>
      <c r="N22" s="90" t="s">
        <v>246</v>
      </c>
      <c r="O22" s="87"/>
      <c r="P22" s="54">
        <v>43476</v>
      </c>
      <c r="Q22" s="53" t="s">
        <v>532</v>
      </c>
      <c r="R22" s="18">
        <v>39</v>
      </c>
      <c r="S22" s="18" t="s">
        <v>502</v>
      </c>
      <c r="T22" s="18"/>
    </row>
    <row r="23" spans="1:20" ht="30">
      <c r="A23" s="86">
        <v>19</v>
      </c>
      <c r="B23" s="87" t="s">
        <v>66</v>
      </c>
      <c r="C23" s="71" t="s">
        <v>217</v>
      </c>
      <c r="D23" s="85" t="s">
        <v>29</v>
      </c>
      <c r="E23" s="71">
        <v>30728</v>
      </c>
      <c r="F23" s="87"/>
      <c r="G23" s="71">
        <v>20</v>
      </c>
      <c r="H23" s="71">
        <v>23</v>
      </c>
      <c r="I23" s="87">
        <f t="shared" si="0"/>
        <v>43</v>
      </c>
      <c r="J23" s="71">
        <v>8473969088</v>
      </c>
      <c r="K23" s="89" t="s">
        <v>243</v>
      </c>
      <c r="L23" s="85" t="s">
        <v>244</v>
      </c>
      <c r="M23" s="85">
        <v>9401867261</v>
      </c>
      <c r="N23" s="90" t="s">
        <v>246</v>
      </c>
      <c r="O23" s="87"/>
      <c r="P23" s="54">
        <v>43477</v>
      </c>
      <c r="Q23" s="53" t="s">
        <v>533</v>
      </c>
      <c r="R23" s="18">
        <v>32</v>
      </c>
      <c r="S23" s="18" t="s">
        <v>502</v>
      </c>
      <c r="T23" s="18"/>
    </row>
    <row r="24" spans="1:20" ht="32.25">
      <c r="A24" s="4">
        <v>20</v>
      </c>
      <c r="B24" s="87" t="s">
        <v>66</v>
      </c>
      <c r="C24" s="50" t="s">
        <v>247</v>
      </c>
      <c r="D24" s="18" t="s">
        <v>27</v>
      </c>
      <c r="E24" s="50" t="s">
        <v>264</v>
      </c>
      <c r="F24" s="51" t="s">
        <v>73</v>
      </c>
      <c r="G24" s="53">
        <v>43</v>
      </c>
      <c r="H24" s="53">
        <v>33</v>
      </c>
      <c r="I24" s="17">
        <f t="shared" si="0"/>
        <v>76</v>
      </c>
      <c r="J24" s="51">
        <v>8011236302</v>
      </c>
      <c r="K24" s="18"/>
      <c r="L24" s="18"/>
      <c r="M24" s="18"/>
      <c r="N24" s="18"/>
      <c r="O24" s="18"/>
      <c r="P24" s="54">
        <v>43482</v>
      </c>
      <c r="Q24" s="53" t="s">
        <v>531</v>
      </c>
      <c r="R24" s="18">
        <v>44</v>
      </c>
      <c r="S24" s="18" t="s">
        <v>502</v>
      </c>
      <c r="T24" s="18"/>
    </row>
    <row r="25" spans="1:20" ht="32.25">
      <c r="A25" s="4">
        <v>21</v>
      </c>
      <c r="B25" s="87" t="s">
        <v>66</v>
      </c>
      <c r="C25" s="50" t="s">
        <v>248</v>
      </c>
      <c r="D25" s="18" t="s">
        <v>27</v>
      </c>
      <c r="E25" s="50" t="s">
        <v>265</v>
      </c>
      <c r="F25" s="51" t="s">
        <v>73</v>
      </c>
      <c r="G25" s="53">
        <v>59</v>
      </c>
      <c r="H25" s="53">
        <v>56</v>
      </c>
      <c r="I25" s="17">
        <f t="shared" si="0"/>
        <v>115</v>
      </c>
      <c r="J25" s="51">
        <v>9859795638</v>
      </c>
      <c r="K25" s="18"/>
      <c r="L25" s="18"/>
      <c r="M25" s="18"/>
      <c r="N25" s="18"/>
      <c r="O25" s="18"/>
      <c r="P25" s="54">
        <v>43482</v>
      </c>
      <c r="Q25" s="53" t="s">
        <v>531</v>
      </c>
      <c r="R25" s="18">
        <v>31</v>
      </c>
      <c r="S25" s="18" t="s">
        <v>502</v>
      </c>
      <c r="T25" s="18"/>
    </row>
    <row r="26" spans="1:20" ht="32.25">
      <c r="A26" s="4">
        <v>22</v>
      </c>
      <c r="B26" s="87" t="s">
        <v>66</v>
      </c>
      <c r="C26" s="50" t="s">
        <v>249</v>
      </c>
      <c r="D26" s="18" t="s">
        <v>27</v>
      </c>
      <c r="E26" s="50" t="s">
        <v>266</v>
      </c>
      <c r="F26" s="51" t="s">
        <v>80</v>
      </c>
      <c r="G26" s="53">
        <v>57</v>
      </c>
      <c r="H26" s="53">
        <v>69</v>
      </c>
      <c r="I26" s="17">
        <f t="shared" si="0"/>
        <v>126</v>
      </c>
      <c r="J26" s="51">
        <v>7576099854</v>
      </c>
      <c r="K26" s="18"/>
      <c r="L26" s="18"/>
      <c r="M26" s="18"/>
      <c r="N26" s="18"/>
      <c r="O26" s="18"/>
      <c r="P26" s="54">
        <v>43483</v>
      </c>
      <c r="Q26" s="53" t="s">
        <v>532</v>
      </c>
      <c r="R26" s="18">
        <v>36</v>
      </c>
      <c r="S26" s="18" t="s">
        <v>502</v>
      </c>
      <c r="T26" s="18"/>
    </row>
    <row r="27" spans="1:20" ht="32.25">
      <c r="A27" s="4">
        <v>23</v>
      </c>
      <c r="B27" s="87" t="s">
        <v>66</v>
      </c>
      <c r="C27" s="50" t="s">
        <v>250</v>
      </c>
      <c r="D27" s="18" t="s">
        <v>27</v>
      </c>
      <c r="E27" s="50" t="s">
        <v>267</v>
      </c>
      <c r="F27" s="51" t="s">
        <v>80</v>
      </c>
      <c r="G27" s="53">
        <v>23</v>
      </c>
      <c r="H27" s="53">
        <v>21</v>
      </c>
      <c r="I27" s="17">
        <f t="shared" si="0"/>
        <v>44</v>
      </c>
      <c r="J27" s="51">
        <v>9954521011</v>
      </c>
      <c r="K27" s="18"/>
      <c r="L27" s="18"/>
      <c r="M27" s="18"/>
      <c r="N27" s="18"/>
      <c r="O27" s="18"/>
      <c r="P27" s="54">
        <v>43483</v>
      </c>
      <c r="Q27" s="53" t="s">
        <v>532</v>
      </c>
      <c r="R27" s="18">
        <v>39</v>
      </c>
      <c r="S27" s="18" t="s">
        <v>502</v>
      </c>
      <c r="T27" s="18"/>
    </row>
    <row r="28" spans="1:20">
      <c r="A28" s="4">
        <v>24</v>
      </c>
      <c r="B28" s="87" t="s">
        <v>66</v>
      </c>
      <c r="C28" s="50" t="s">
        <v>251</v>
      </c>
      <c r="D28" s="18" t="s">
        <v>27</v>
      </c>
      <c r="E28" s="50" t="s">
        <v>268</v>
      </c>
      <c r="F28" s="51" t="s">
        <v>73</v>
      </c>
      <c r="G28" s="53">
        <v>105</v>
      </c>
      <c r="H28" s="53">
        <v>98</v>
      </c>
      <c r="I28" s="17">
        <f t="shared" si="0"/>
        <v>203</v>
      </c>
      <c r="J28" s="51">
        <v>8724012018</v>
      </c>
      <c r="K28" s="18"/>
      <c r="L28" s="18"/>
      <c r="M28" s="18"/>
      <c r="N28" s="18"/>
      <c r="O28" s="18"/>
      <c r="P28" s="53" t="s">
        <v>725</v>
      </c>
      <c r="Q28" s="53"/>
      <c r="R28" s="18">
        <v>42</v>
      </c>
      <c r="S28" s="18" t="s">
        <v>502</v>
      </c>
      <c r="T28" s="18"/>
    </row>
    <row r="29" spans="1:20" ht="32.25">
      <c r="A29" s="4">
        <v>25</v>
      </c>
      <c r="B29" s="87" t="s">
        <v>66</v>
      </c>
      <c r="C29" s="50" t="s">
        <v>252</v>
      </c>
      <c r="D29" s="18" t="s">
        <v>27</v>
      </c>
      <c r="E29" s="50" t="s">
        <v>269</v>
      </c>
      <c r="F29" s="51" t="s">
        <v>80</v>
      </c>
      <c r="G29" s="53">
        <v>33</v>
      </c>
      <c r="H29" s="53">
        <v>33</v>
      </c>
      <c r="I29" s="17">
        <f t="shared" si="0"/>
        <v>66</v>
      </c>
      <c r="J29" s="55"/>
      <c r="K29" s="18"/>
      <c r="L29" s="18"/>
      <c r="M29" s="18"/>
      <c r="N29" s="18"/>
      <c r="O29" s="18"/>
      <c r="P29" s="54">
        <v>43487</v>
      </c>
      <c r="Q29" s="53" t="s">
        <v>534</v>
      </c>
      <c r="R29" s="18">
        <v>42</v>
      </c>
      <c r="S29" s="18" t="s">
        <v>502</v>
      </c>
      <c r="T29" s="18"/>
    </row>
    <row r="30" spans="1:20">
      <c r="A30" s="4">
        <v>26</v>
      </c>
      <c r="B30" s="87" t="s">
        <v>66</v>
      </c>
      <c r="C30" s="50" t="s">
        <v>253</v>
      </c>
      <c r="D30" s="18" t="s">
        <v>27</v>
      </c>
      <c r="E30" s="50" t="s">
        <v>270</v>
      </c>
      <c r="F30" s="51" t="s">
        <v>73</v>
      </c>
      <c r="G30" s="53">
        <v>56</v>
      </c>
      <c r="H30" s="53">
        <v>43</v>
      </c>
      <c r="I30" s="17">
        <f t="shared" si="0"/>
        <v>99</v>
      </c>
      <c r="J30" s="51">
        <v>8876694241</v>
      </c>
      <c r="K30" s="18"/>
      <c r="L30" s="18"/>
      <c r="M30" s="18"/>
      <c r="N30" s="18"/>
      <c r="O30" s="18"/>
      <c r="P30" s="54">
        <v>43487</v>
      </c>
      <c r="Q30" s="53" t="s">
        <v>534</v>
      </c>
      <c r="R30" s="18">
        <v>34</v>
      </c>
      <c r="S30" s="18" t="s">
        <v>502</v>
      </c>
      <c r="T30" s="18"/>
    </row>
    <row r="31" spans="1:20" ht="32.25">
      <c r="A31" s="4">
        <v>27</v>
      </c>
      <c r="B31" s="87" t="s">
        <v>66</v>
      </c>
      <c r="C31" s="50" t="s">
        <v>254</v>
      </c>
      <c r="D31" s="18" t="s">
        <v>27</v>
      </c>
      <c r="E31" s="50" t="s">
        <v>271</v>
      </c>
      <c r="F31" s="51" t="s">
        <v>80</v>
      </c>
      <c r="G31" s="53">
        <v>23</v>
      </c>
      <c r="H31" s="53">
        <v>36</v>
      </c>
      <c r="I31" s="17">
        <f t="shared" si="0"/>
        <v>59</v>
      </c>
      <c r="J31" s="51">
        <v>9678277550</v>
      </c>
      <c r="K31" s="18"/>
      <c r="L31" s="18"/>
      <c r="M31" s="18"/>
      <c r="N31" s="18"/>
      <c r="O31" s="18"/>
      <c r="P31" s="54">
        <v>43488</v>
      </c>
      <c r="Q31" s="53" t="s">
        <v>530</v>
      </c>
      <c r="R31" s="18">
        <v>32</v>
      </c>
      <c r="S31" s="18" t="s">
        <v>502</v>
      </c>
      <c r="T31" s="18"/>
    </row>
    <row r="32" spans="1:20" ht="32.25">
      <c r="A32" s="4">
        <v>28</v>
      </c>
      <c r="B32" s="87" t="s">
        <v>66</v>
      </c>
      <c r="C32" s="50" t="s">
        <v>255</v>
      </c>
      <c r="D32" s="18" t="s">
        <v>27</v>
      </c>
      <c r="E32" s="50" t="s">
        <v>272</v>
      </c>
      <c r="F32" s="51" t="s">
        <v>80</v>
      </c>
      <c r="G32" s="53">
        <v>40</v>
      </c>
      <c r="H32" s="53">
        <v>18</v>
      </c>
      <c r="I32" s="17">
        <f t="shared" si="0"/>
        <v>58</v>
      </c>
      <c r="J32" s="51">
        <v>9085635973</v>
      </c>
      <c r="K32" s="18"/>
      <c r="L32" s="18"/>
      <c r="M32" s="18"/>
      <c r="N32" s="18"/>
      <c r="O32" s="18"/>
      <c r="P32" s="54">
        <v>43488</v>
      </c>
      <c r="Q32" s="53" t="s">
        <v>530</v>
      </c>
      <c r="R32" s="18">
        <v>36</v>
      </c>
      <c r="S32" s="18" t="s">
        <v>502</v>
      </c>
      <c r="T32" s="18"/>
    </row>
    <row r="33" spans="1:20" ht="32.25">
      <c r="A33" s="4">
        <v>29</v>
      </c>
      <c r="B33" s="87" t="s">
        <v>66</v>
      </c>
      <c r="C33" s="50" t="s">
        <v>256</v>
      </c>
      <c r="D33" s="18" t="s">
        <v>27</v>
      </c>
      <c r="E33" s="50" t="s">
        <v>273</v>
      </c>
      <c r="F33" s="51" t="s">
        <v>73</v>
      </c>
      <c r="G33" s="53">
        <v>55</v>
      </c>
      <c r="H33" s="53">
        <v>59</v>
      </c>
      <c r="I33" s="17">
        <f t="shared" si="0"/>
        <v>114</v>
      </c>
      <c r="J33" s="51">
        <v>9707189988</v>
      </c>
      <c r="K33" s="18"/>
      <c r="L33" s="18"/>
      <c r="M33" s="18"/>
      <c r="N33" s="18"/>
      <c r="O33" s="18"/>
      <c r="P33" s="54">
        <v>43489</v>
      </c>
      <c r="Q33" s="53" t="s">
        <v>531</v>
      </c>
      <c r="R33" s="18">
        <v>33</v>
      </c>
      <c r="S33" s="18" t="s">
        <v>502</v>
      </c>
      <c r="T33" s="18"/>
    </row>
    <row r="34" spans="1:20" ht="32.25">
      <c r="A34" s="4">
        <v>30</v>
      </c>
      <c r="B34" s="87" t="s">
        <v>66</v>
      </c>
      <c r="C34" s="50" t="s">
        <v>257</v>
      </c>
      <c r="D34" s="18" t="s">
        <v>27</v>
      </c>
      <c r="E34" s="50" t="s">
        <v>274</v>
      </c>
      <c r="F34" s="51" t="s">
        <v>73</v>
      </c>
      <c r="G34" s="53">
        <v>45</v>
      </c>
      <c r="H34" s="53">
        <v>46</v>
      </c>
      <c r="I34" s="17">
        <f t="shared" si="0"/>
        <v>91</v>
      </c>
      <c r="J34" s="51">
        <v>8724836353</v>
      </c>
      <c r="K34" s="18"/>
      <c r="L34" s="18"/>
      <c r="M34" s="18"/>
      <c r="N34" s="18"/>
      <c r="O34" s="18"/>
      <c r="P34" s="54">
        <v>43489</v>
      </c>
      <c r="Q34" s="53" t="s">
        <v>531</v>
      </c>
      <c r="R34" s="18">
        <v>34</v>
      </c>
      <c r="S34" s="18" t="s">
        <v>502</v>
      </c>
      <c r="T34" s="18"/>
    </row>
    <row r="35" spans="1:20" ht="32.25">
      <c r="A35" s="4">
        <v>31</v>
      </c>
      <c r="B35" s="87" t="s">
        <v>66</v>
      </c>
      <c r="C35" s="50" t="s">
        <v>258</v>
      </c>
      <c r="D35" s="18" t="s">
        <v>27</v>
      </c>
      <c r="E35" s="50" t="s">
        <v>275</v>
      </c>
      <c r="F35" s="51" t="s">
        <v>73</v>
      </c>
      <c r="G35" s="53">
        <v>20</v>
      </c>
      <c r="H35" s="53">
        <v>17</v>
      </c>
      <c r="I35" s="17">
        <f t="shared" si="0"/>
        <v>37</v>
      </c>
      <c r="J35" s="51">
        <v>7635916028</v>
      </c>
      <c r="K35" s="18"/>
      <c r="L35" s="18"/>
      <c r="M35" s="18"/>
      <c r="N35" s="18"/>
      <c r="O35" s="18"/>
      <c r="P35" s="54">
        <v>43490</v>
      </c>
      <c r="Q35" s="53" t="s">
        <v>532</v>
      </c>
      <c r="R35" s="18">
        <v>38</v>
      </c>
      <c r="S35" s="18" t="s">
        <v>502</v>
      </c>
      <c r="T35" s="18"/>
    </row>
    <row r="36" spans="1:20" ht="32.25">
      <c r="A36" s="4">
        <v>32</v>
      </c>
      <c r="B36" s="87" t="s">
        <v>66</v>
      </c>
      <c r="C36" s="50" t="s">
        <v>259</v>
      </c>
      <c r="D36" s="18" t="s">
        <v>27</v>
      </c>
      <c r="E36" s="50" t="s">
        <v>276</v>
      </c>
      <c r="F36" s="51" t="s">
        <v>73</v>
      </c>
      <c r="G36" s="53">
        <v>43</v>
      </c>
      <c r="H36" s="53">
        <v>26</v>
      </c>
      <c r="I36" s="17">
        <f t="shared" si="0"/>
        <v>69</v>
      </c>
      <c r="J36" s="55"/>
      <c r="K36" s="18"/>
      <c r="L36" s="18"/>
      <c r="M36" s="18"/>
      <c r="N36" s="18"/>
      <c r="O36" s="18"/>
      <c r="P36" s="54">
        <v>43490</v>
      </c>
      <c r="Q36" s="53" t="s">
        <v>532</v>
      </c>
      <c r="R36" s="18">
        <v>39</v>
      </c>
      <c r="S36" s="18" t="s">
        <v>502</v>
      </c>
      <c r="T36" s="18"/>
    </row>
    <row r="37" spans="1:20" ht="32.25">
      <c r="A37" s="4">
        <v>33</v>
      </c>
      <c r="B37" s="87" t="s">
        <v>66</v>
      </c>
      <c r="C37" s="50" t="s">
        <v>260</v>
      </c>
      <c r="D37" s="18" t="s">
        <v>27</v>
      </c>
      <c r="E37" s="50" t="s">
        <v>277</v>
      </c>
      <c r="F37" s="51" t="s">
        <v>73</v>
      </c>
      <c r="G37" s="53">
        <v>30</v>
      </c>
      <c r="H37" s="53">
        <v>33</v>
      </c>
      <c r="I37" s="17">
        <f t="shared" si="0"/>
        <v>63</v>
      </c>
      <c r="J37" s="51">
        <v>9619907871</v>
      </c>
      <c r="K37" s="18"/>
      <c r="L37" s="18"/>
      <c r="M37" s="18"/>
      <c r="N37" s="18"/>
      <c r="O37" s="18"/>
      <c r="P37" s="54">
        <v>43493</v>
      </c>
      <c r="Q37" s="53" t="s">
        <v>529</v>
      </c>
      <c r="R37" s="18">
        <v>33</v>
      </c>
      <c r="S37" s="18" t="s">
        <v>502</v>
      </c>
      <c r="T37" s="18"/>
    </row>
    <row r="38" spans="1:20" ht="32.25">
      <c r="A38" s="4">
        <v>34</v>
      </c>
      <c r="B38" s="87" t="s">
        <v>66</v>
      </c>
      <c r="C38" s="50" t="s">
        <v>261</v>
      </c>
      <c r="D38" s="18" t="s">
        <v>27</v>
      </c>
      <c r="E38" s="50" t="s">
        <v>278</v>
      </c>
      <c r="F38" s="51" t="s">
        <v>73</v>
      </c>
      <c r="G38" s="53">
        <v>21</v>
      </c>
      <c r="H38" s="53">
        <v>19</v>
      </c>
      <c r="I38" s="17">
        <f t="shared" si="0"/>
        <v>40</v>
      </c>
      <c r="J38" s="51">
        <v>8486699612</v>
      </c>
      <c r="K38" s="18"/>
      <c r="L38" s="18"/>
      <c r="M38" s="18"/>
      <c r="N38" s="18"/>
      <c r="O38" s="18"/>
      <c r="P38" s="54">
        <v>43493</v>
      </c>
      <c r="Q38" s="53" t="s">
        <v>529</v>
      </c>
      <c r="R38" s="18">
        <v>38</v>
      </c>
      <c r="S38" s="18" t="s">
        <v>502</v>
      </c>
      <c r="T38" s="18"/>
    </row>
    <row r="39" spans="1:20" ht="32.25">
      <c r="A39" s="4">
        <v>35</v>
      </c>
      <c r="B39" s="87" t="s">
        <v>66</v>
      </c>
      <c r="C39" s="50" t="s">
        <v>262</v>
      </c>
      <c r="D39" s="18" t="s">
        <v>27</v>
      </c>
      <c r="E39" s="50" t="s">
        <v>279</v>
      </c>
      <c r="F39" s="51" t="s">
        <v>73</v>
      </c>
      <c r="G39" s="53">
        <v>54</v>
      </c>
      <c r="H39" s="53">
        <v>60</v>
      </c>
      <c r="I39" s="17">
        <f t="shared" si="0"/>
        <v>114</v>
      </c>
      <c r="J39" s="51">
        <v>9678148054</v>
      </c>
      <c r="K39" s="18"/>
      <c r="L39" s="18"/>
      <c r="M39" s="18"/>
      <c r="N39" s="18"/>
      <c r="O39" s="18"/>
      <c r="P39" s="54">
        <v>43495</v>
      </c>
      <c r="Q39" s="53" t="s">
        <v>530</v>
      </c>
      <c r="R39" s="18">
        <v>34</v>
      </c>
      <c r="S39" s="18" t="s">
        <v>502</v>
      </c>
      <c r="T39" s="18"/>
    </row>
    <row r="40" spans="1:20" ht="32.25">
      <c r="A40" s="4">
        <v>36</v>
      </c>
      <c r="B40" s="87" t="s">
        <v>66</v>
      </c>
      <c r="C40" s="50" t="s">
        <v>263</v>
      </c>
      <c r="D40" s="18" t="s">
        <v>27</v>
      </c>
      <c r="E40" s="50" t="s">
        <v>280</v>
      </c>
      <c r="F40" s="51" t="s">
        <v>73</v>
      </c>
      <c r="G40" s="53">
        <v>69</v>
      </c>
      <c r="H40" s="53">
        <v>56</v>
      </c>
      <c r="I40" s="17">
        <f t="shared" si="0"/>
        <v>125</v>
      </c>
      <c r="J40" s="51">
        <v>9435799197</v>
      </c>
      <c r="K40" s="18"/>
      <c r="L40" s="18"/>
      <c r="M40" s="18"/>
      <c r="N40" s="18"/>
      <c r="O40" s="18"/>
      <c r="P40" s="54">
        <v>43495</v>
      </c>
      <c r="Q40" s="53" t="s">
        <v>530</v>
      </c>
      <c r="R40" s="18">
        <v>32</v>
      </c>
      <c r="S40" s="18" t="s">
        <v>502</v>
      </c>
      <c r="T40" s="18"/>
    </row>
    <row r="41" spans="1:20" ht="18.75">
      <c r="A41" s="4">
        <v>37</v>
      </c>
      <c r="B41" s="17" t="s">
        <v>67</v>
      </c>
      <c r="C41" s="60" t="s">
        <v>366</v>
      </c>
      <c r="D41" s="18" t="s">
        <v>29</v>
      </c>
      <c r="E41" s="60">
        <v>30720</v>
      </c>
      <c r="F41" s="53"/>
      <c r="G41" s="60">
        <v>20</v>
      </c>
      <c r="H41" s="60">
        <v>23</v>
      </c>
      <c r="I41" s="17">
        <f t="shared" si="0"/>
        <v>43</v>
      </c>
      <c r="J41" s="60">
        <v>9085435311</v>
      </c>
      <c r="K41" s="53" t="s">
        <v>385</v>
      </c>
      <c r="L41" s="93" t="s">
        <v>386</v>
      </c>
      <c r="M41" s="92">
        <v>8723009461</v>
      </c>
      <c r="N41" s="63" t="s">
        <v>387</v>
      </c>
      <c r="O41" s="63">
        <v>9854118354</v>
      </c>
      <c r="P41" s="54">
        <v>43466</v>
      </c>
      <c r="Q41" s="53" t="s">
        <v>534</v>
      </c>
      <c r="R41" s="18">
        <v>37</v>
      </c>
      <c r="S41" s="18" t="s">
        <v>502</v>
      </c>
      <c r="T41" s="18"/>
    </row>
    <row r="42" spans="1:20" ht="18.75">
      <c r="A42" s="4">
        <v>38</v>
      </c>
      <c r="B42" s="17" t="s">
        <v>67</v>
      </c>
      <c r="C42" s="60" t="s">
        <v>367</v>
      </c>
      <c r="D42" s="18" t="s">
        <v>29</v>
      </c>
      <c r="E42" s="60">
        <v>30626</v>
      </c>
      <c r="F42" s="53"/>
      <c r="G42" s="60">
        <v>48</v>
      </c>
      <c r="H42" s="60">
        <v>52</v>
      </c>
      <c r="I42" s="17">
        <f t="shared" si="0"/>
        <v>100</v>
      </c>
      <c r="J42" s="60">
        <v>9508647246</v>
      </c>
      <c r="K42" s="53" t="s">
        <v>385</v>
      </c>
      <c r="L42" s="93" t="s">
        <v>386</v>
      </c>
      <c r="M42" s="92">
        <v>8723009461</v>
      </c>
      <c r="N42" s="63" t="s">
        <v>387</v>
      </c>
      <c r="O42" s="63">
        <v>9854118354</v>
      </c>
      <c r="P42" s="54">
        <v>43466</v>
      </c>
      <c r="Q42" s="53" t="s">
        <v>534</v>
      </c>
      <c r="R42" s="18">
        <v>36</v>
      </c>
      <c r="S42" s="18" t="s">
        <v>502</v>
      </c>
      <c r="T42" s="18"/>
    </row>
    <row r="43" spans="1:20" ht="18.75">
      <c r="A43" s="4">
        <v>39</v>
      </c>
      <c r="B43" s="17" t="s">
        <v>67</v>
      </c>
      <c r="C43" s="60" t="s">
        <v>368</v>
      </c>
      <c r="D43" s="18" t="s">
        <v>29</v>
      </c>
      <c r="E43" s="60">
        <v>30601</v>
      </c>
      <c r="F43" s="53"/>
      <c r="G43" s="60">
        <v>51</v>
      </c>
      <c r="H43" s="60">
        <v>49</v>
      </c>
      <c r="I43" s="17">
        <f t="shared" si="0"/>
        <v>100</v>
      </c>
      <c r="J43" s="60">
        <v>9707839108</v>
      </c>
      <c r="K43" s="53" t="s">
        <v>385</v>
      </c>
      <c r="L43" s="93" t="s">
        <v>386</v>
      </c>
      <c r="M43" s="92">
        <v>8723009461</v>
      </c>
      <c r="N43" s="63" t="s">
        <v>387</v>
      </c>
      <c r="O43" s="63">
        <v>9854118354</v>
      </c>
      <c r="P43" s="54">
        <v>43467</v>
      </c>
      <c r="Q43" s="53" t="s">
        <v>530</v>
      </c>
      <c r="R43" s="18">
        <v>33</v>
      </c>
      <c r="S43" s="18" t="s">
        <v>502</v>
      </c>
      <c r="T43" s="18"/>
    </row>
    <row r="44" spans="1:20" ht="18.75">
      <c r="A44" s="4">
        <v>40</v>
      </c>
      <c r="B44" s="17" t="s">
        <v>67</v>
      </c>
      <c r="C44" s="60" t="s">
        <v>369</v>
      </c>
      <c r="D44" s="18" t="s">
        <v>29</v>
      </c>
      <c r="E44" s="60">
        <v>30602</v>
      </c>
      <c r="F44" s="53"/>
      <c r="G44" s="60">
        <v>30</v>
      </c>
      <c r="H44" s="60">
        <v>33</v>
      </c>
      <c r="I44" s="17">
        <f t="shared" si="0"/>
        <v>63</v>
      </c>
      <c r="J44" s="60"/>
      <c r="K44" s="53" t="s">
        <v>385</v>
      </c>
      <c r="L44" s="93" t="s">
        <v>386</v>
      </c>
      <c r="M44" s="92">
        <v>8723009461</v>
      </c>
      <c r="N44" s="63" t="s">
        <v>387</v>
      </c>
      <c r="O44" s="63">
        <v>9854118354</v>
      </c>
      <c r="P44" s="54">
        <v>43467</v>
      </c>
      <c r="Q44" s="53" t="s">
        <v>530</v>
      </c>
      <c r="R44" s="18">
        <v>34</v>
      </c>
      <c r="S44" s="18" t="s">
        <v>502</v>
      </c>
      <c r="T44" s="18"/>
    </row>
    <row r="45" spans="1:20" ht="18.75">
      <c r="A45" s="4">
        <v>41</v>
      </c>
      <c r="B45" s="17" t="s">
        <v>67</v>
      </c>
      <c r="C45" s="60" t="s">
        <v>370</v>
      </c>
      <c r="D45" s="18" t="s">
        <v>29</v>
      </c>
      <c r="E45" s="60">
        <v>30603</v>
      </c>
      <c r="F45" s="53"/>
      <c r="G45" s="60">
        <v>70</v>
      </c>
      <c r="H45" s="60">
        <v>68</v>
      </c>
      <c r="I45" s="17">
        <f t="shared" si="0"/>
        <v>138</v>
      </c>
      <c r="J45" s="60">
        <v>9864070875</v>
      </c>
      <c r="K45" s="53" t="s">
        <v>385</v>
      </c>
      <c r="L45" s="93" t="s">
        <v>386</v>
      </c>
      <c r="M45" s="92">
        <v>8723009461</v>
      </c>
      <c r="N45" s="63" t="s">
        <v>387</v>
      </c>
      <c r="O45" s="63">
        <v>9854118354</v>
      </c>
      <c r="P45" s="54">
        <v>43468</v>
      </c>
      <c r="Q45" s="53" t="s">
        <v>531</v>
      </c>
      <c r="R45" s="18">
        <v>32</v>
      </c>
      <c r="S45" s="18" t="s">
        <v>502</v>
      </c>
      <c r="T45" s="18"/>
    </row>
    <row r="46" spans="1:20" ht="18.75">
      <c r="A46" s="4">
        <v>42</v>
      </c>
      <c r="B46" s="17" t="s">
        <v>67</v>
      </c>
      <c r="C46" s="60" t="s">
        <v>371</v>
      </c>
      <c r="D46" s="18" t="s">
        <v>29</v>
      </c>
      <c r="E46" s="60">
        <v>30604</v>
      </c>
      <c r="F46" s="53"/>
      <c r="G46" s="60">
        <v>42</v>
      </c>
      <c r="H46" s="60">
        <v>39</v>
      </c>
      <c r="I46" s="17">
        <f t="shared" si="0"/>
        <v>81</v>
      </c>
      <c r="J46" s="60">
        <v>8876598711</v>
      </c>
      <c r="K46" s="53" t="s">
        <v>385</v>
      </c>
      <c r="L46" s="93" t="s">
        <v>386</v>
      </c>
      <c r="M46" s="92">
        <v>8723009461</v>
      </c>
      <c r="N46" s="63" t="s">
        <v>387</v>
      </c>
      <c r="O46" s="63">
        <v>9854118354</v>
      </c>
      <c r="P46" s="54">
        <v>43469</v>
      </c>
      <c r="Q46" s="53" t="s">
        <v>532</v>
      </c>
      <c r="R46" s="18">
        <v>32</v>
      </c>
      <c r="S46" s="18" t="s">
        <v>502</v>
      </c>
      <c r="T46" s="18"/>
    </row>
    <row r="47" spans="1:20" ht="18.75">
      <c r="A47" s="4">
        <v>43</v>
      </c>
      <c r="B47" s="17" t="s">
        <v>67</v>
      </c>
      <c r="C47" s="60" t="s">
        <v>372</v>
      </c>
      <c r="D47" s="18" t="s">
        <v>29</v>
      </c>
      <c r="E47" s="60">
        <v>30605</v>
      </c>
      <c r="F47" s="53"/>
      <c r="G47" s="60">
        <v>45</v>
      </c>
      <c r="H47" s="60">
        <v>42</v>
      </c>
      <c r="I47" s="17">
        <f t="shared" si="0"/>
        <v>87</v>
      </c>
      <c r="J47" s="60">
        <v>9706346994</v>
      </c>
      <c r="K47" s="53" t="s">
        <v>385</v>
      </c>
      <c r="L47" s="93" t="s">
        <v>386</v>
      </c>
      <c r="M47" s="92">
        <v>8723009461</v>
      </c>
      <c r="N47" s="63" t="s">
        <v>387</v>
      </c>
      <c r="O47" s="63">
        <v>9854118354</v>
      </c>
      <c r="P47" s="54">
        <v>43470</v>
      </c>
      <c r="Q47" s="53" t="s">
        <v>533</v>
      </c>
      <c r="R47" s="18">
        <v>36</v>
      </c>
      <c r="S47" s="18" t="s">
        <v>502</v>
      </c>
      <c r="T47" s="18"/>
    </row>
    <row r="48" spans="1:20" ht="18.75">
      <c r="A48" s="4">
        <v>44</v>
      </c>
      <c r="B48" s="17" t="s">
        <v>67</v>
      </c>
      <c r="C48" s="60" t="s">
        <v>373</v>
      </c>
      <c r="D48" s="18" t="s">
        <v>29</v>
      </c>
      <c r="E48" s="60">
        <v>30606</v>
      </c>
      <c r="F48" s="53"/>
      <c r="G48" s="60">
        <v>52</v>
      </c>
      <c r="H48" s="60">
        <v>48</v>
      </c>
      <c r="I48" s="17">
        <f t="shared" si="0"/>
        <v>100</v>
      </c>
      <c r="J48" s="60">
        <v>9864888991</v>
      </c>
      <c r="K48" s="53" t="s">
        <v>385</v>
      </c>
      <c r="L48" s="93" t="s">
        <v>386</v>
      </c>
      <c r="M48" s="92">
        <v>8723009461</v>
      </c>
      <c r="N48" s="63" t="s">
        <v>387</v>
      </c>
      <c r="O48" s="63">
        <v>9854118354</v>
      </c>
      <c r="P48" s="54">
        <v>43472</v>
      </c>
      <c r="Q48" s="53" t="s">
        <v>529</v>
      </c>
      <c r="R48" s="18">
        <v>33</v>
      </c>
      <c r="S48" s="18" t="s">
        <v>502</v>
      </c>
      <c r="T48" s="18"/>
    </row>
    <row r="49" spans="1:20" ht="18.75">
      <c r="A49" s="4">
        <v>45</v>
      </c>
      <c r="B49" s="17" t="s">
        <v>67</v>
      </c>
      <c r="C49" s="60" t="s">
        <v>374</v>
      </c>
      <c r="D49" s="18" t="s">
        <v>29</v>
      </c>
      <c r="E49" s="60">
        <v>30607</v>
      </c>
      <c r="F49" s="53"/>
      <c r="G49" s="60">
        <v>55</v>
      </c>
      <c r="H49" s="60">
        <v>58</v>
      </c>
      <c r="I49" s="17">
        <f t="shared" si="0"/>
        <v>113</v>
      </c>
      <c r="J49" s="60">
        <v>7896339447</v>
      </c>
      <c r="K49" s="53" t="s">
        <v>385</v>
      </c>
      <c r="L49" s="93" t="s">
        <v>386</v>
      </c>
      <c r="M49" s="92">
        <v>8723009461</v>
      </c>
      <c r="N49" s="63" t="s">
        <v>388</v>
      </c>
      <c r="O49" s="63">
        <v>9957187116</v>
      </c>
      <c r="P49" s="54">
        <v>43472</v>
      </c>
      <c r="Q49" s="53" t="s">
        <v>529</v>
      </c>
      <c r="R49" s="18">
        <v>38</v>
      </c>
      <c r="S49" s="18" t="s">
        <v>502</v>
      </c>
      <c r="T49" s="18"/>
    </row>
    <row r="50" spans="1:20" ht="18.75">
      <c r="A50" s="4">
        <v>46</v>
      </c>
      <c r="B50" s="17" t="s">
        <v>67</v>
      </c>
      <c r="C50" s="60" t="s">
        <v>375</v>
      </c>
      <c r="D50" s="18" t="s">
        <v>29</v>
      </c>
      <c r="E50" s="60">
        <v>30608</v>
      </c>
      <c r="F50" s="53"/>
      <c r="G50" s="60">
        <v>50</v>
      </c>
      <c r="H50" s="60">
        <v>48</v>
      </c>
      <c r="I50" s="17">
        <f t="shared" si="0"/>
        <v>98</v>
      </c>
      <c r="J50" s="60">
        <v>9854286701</v>
      </c>
      <c r="K50" s="53" t="s">
        <v>385</v>
      </c>
      <c r="L50" s="93" t="s">
        <v>386</v>
      </c>
      <c r="M50" s="92">
        <v>8723009461</v>
      </c>
      <c r="N50" s="63" t="s">
        <v>388</v>
      </c>
      <c r="O50" s="63">
        <v>9957187116</v>
      </c>
      <c r="P50" s="54">
        <v>43473</v>
      </c>
      <c r="Q50" s="53" t="s">
        <v>534</v>
      </c>
      <c r="R50" s="18">
        <v>39</v>
      </c>
      <c r="S50" s="18" t="s">
        <v>502</v>
      </c>
      <c r="T50" s="18"/>
    </row>
    <row r="51" spans="1:20" ht="18.75">
      <c r="A51" s="4">
        <v>47</v>
      </c>
      <c r="B51" s="17" t="s">
        <v>67</v>
      </c>
      <c r="C51" s="60" t="s">
        <v>376</v>
      </c>
      <c r="D51" s="18" t="s">
        <v>29</v>
      </c>
      <c r="E51" s="60">
        <v>30609</v>
      </c>
      <c r="F51" s="53"/>
      <c r="G51" s="60">
        <v>42</v>
      </c>
      <c r="H51" s="60">
        <v>40</v>
      </c>
      <c r="I51" s="17">
        <f t="shared" si="0"/>
        <v>82</v>
      </c>
      <c r="J51" s="60">
        <v>8011617011</v>
      </c>
      <c r="K51" s="53" t="s">
        <v>385</v>
      </c>
      <c r="L51" s="93" t="s">
        <v>386</v>
      </c>
      <c r="M51" s="92">
        <v>8723009461</v>
      </c>
      <c r="N51" s="63" t="s">
        <v>388</v>
      </c>
      <c r="O51" s="63">
        <v>9957187116</v>
      </c>
      <c r="P51" s="54">
        <v>43473</v>
      </c>
      <c r="Q51" s="53" t="s">
        <v>534</v>
      </c>
      <c r="R51" s="18">
        <v>32</v>
      </c>
      <c r="S51" s="18" t="s">
        <v>502</v>
      </c>
      <c r="T51" s="18"/>
    </row>
    <row r="52" spans="1:20" ht="18.75">
      <c r="A52" s="4">
        <v>48</v>
      </c>
      <c r="B52" s="17" t="s">
        <v>67</v>
      </c>
      <c r="C52" s="60" t="s">
        <v>377</v>
      </c>
      <c r="D52" s="18" t="s">
        <v>29</v>
      </c>
      <c r="E52" s="60">
        <v>30610</v>
      </c>
      <c r="F52" s="53"/>
      <c r="G52" s="60">
        <v>40</v>
      </c>
      <c r="H52" s="60">
        <v>37</v>
      </c>
      <c r="I52" s="17">
        <f t="shared" si="0"/>
        <v>77</v>
      </c>
      <c r="J52" s="60">
        <v>9859604952</v>
      </c>
      <c r="K52" s="53" t="s">
        <v>385</v>
      </c>
      <c r="L52" s="93" t="s">
        <v>386</v>
      </c>
      <c r="M52" s="92">
        <v>8723009461</v>
      </c>
      <c r="N52" s="63" t="s">
        <v>388</v>
      </c>
      <c r="O52" s="63">
        <v>9957187116</v>
      </c>
      <c r="P52" s="54">
        <v>43474</v>
      </c>
      <c r="Q52" s="53" t="s">
        <v>530</v>
      </c>
      <c r="R52" s="18">
        <v>44</v>
      </c>
      <c r="S52" s="18" t="s">
        <v>502</v>
      </c>
      <c r="T52" s="18"/>
    </row>
    <row r="53" spans="1:20" ht="18.75">
      <c r="A53" s="4">
        <v>49</v>
      </c>
      <c r="B53" s="17" t="s">
        <v>67</v>
      </c>
      <c r="C53" s="60" t="s">
        <v>378</v>
      </c>
      <c r="D53" s="18" t="s">
        <v>29</v>
      </c>
      <c r="E53" s="60">
        <v>30611</v>
      </c>
      <c r="F53" s="53"/>
      <c r="G53" s="60">
        <v>60</v>
      </c>
      <c r="H53" s="60">
        <v>63</v>
      </c>
      <c r="I53" s="17">
        <f t="shared" si="0"/>
        <v>123</v>
      </c>
      <c r="J53" s="60">
        <v>8876598711</v>
      </c>
      <c r="K53" s="53" t="s">
        <v>385</v>
      </c>
      <c r="L53" s="93" t="s">
        <v>386</v>
      </c>
      <c r="M53" s="92">
        <v>8723009461</v>
      </c>
      <c r="N53" s="63" t="s">
        <v>388</v>
      </c>
      <c r="O53" s="63">
        <v>9957187116</v>
      </c>
      <c r="P53" s="54">
        <v>43474</v>
      </c>
      <c r="Q53" s="53" t="s">
        <v>530</v>
      </c>
      <c r="R53" s="18">
        <v>41</v>
      </c>
      <c r="S53" s="18" t="s">
        <v>502</v>
      </c>
      <c r="T53" s="18"/>
    </row>
    <row r="54" spans="1:20" ht="18.75">
      <c r="A54" s="4">
        <v>50</v>
      </c>
      <c r="B54" s="17" t="s">
        <v>67</v>
      </c>
      <c r="C54" s="60" t="s">
        <v>379</v>
      </c>
      <c r="D54" s="18" t="s">
        <v>29</v>
      </c>
      <c r="E54" s="60">
        <v>30612</v>
      </c>
      <c r="F54" s="53"/>
      <c r="G54" s="60">
        <v>52</v>
      </c>
      <c r="H54" s="60">
        <v>56</v>
      </c>
      <c r="I54" s="17">
        <f t="shared" si="0"/>
        <v>108</v>
      </c>
      <c r="J54" s="60">
        <v>8486594029</v>
      </c>
      <c r="K54" s="53" t="s">
        <v>385</v>
      </c>
      <c r="L54" s="93" t="s">
        <v>386</v>
      </c>
      <c r="M54" s="92">
        <v>8723009461</v>
      </c>
      <c r="N54" s="63" t="s">
        <v>388</v>
      </c>
      <c r="O54" s="63">
        <v>9957187116</v>
      </c>
      <c r="P54" s="54">
        <v>43475</v>
      </c>
      <c r="Q54" s="53" t="s">
        <v>531</v>
      </c>
      <c r="R54" s="18">
        <v>37</v>
      </c>
      <c r="S54" s="18" t="s">
        <v>502</v>
      </c>
      <c r="T54" s="18"/>
    </row>
    <row r="55" spans="1:20">
      <c r="A55" s="4">
        <v>51</v>
      </c>
      <c r="B55" s="17" t="s">
        <v>67</v>
      </c>
      <c r="C55" s="60" t="s">
        <v>380</v>
      </c>
      <c r="D55" s="18" t="s">
        <v>29</v>
      </c>
      <c r="E55" s="60">
        <v>30613</v>
      </c>
      <c r="F55" s="53"/>
      <c r="G55" s="60">
        <v>32</v>
      </c>
      <c r="H55" s="60">
        <v>34</v>
      </c>
      <c r="I55" s="17">
        <f t="shared" si="0"/>
        <v>66</v>
      </c>
      <c r="J55" s="60">
        <v>8761860701</v>
      </c>
      <c r="K55" s="67" t="s">
        <v>300</v>
      </c>
      <c r="L55" s="67" t="s">
        <v>301</v>
      </c>
      <c r="M55" s="63">
        <v>8753807577</v>
      </c>
      <c r="N55" s="63" t="s">
        <v>302</v>
      </c>
      <c r="O55" s="53"/>
      <c r="P55" s="54">
        <v>43475</v>
      </c>
      <c r="Q55" s="53" t="s">
        <v>531</v>
      </c>
      <c r="R55" s="18">
        <v>36</v>
      </c>
      <c r="S55" s="18" t="s">
        <v>502</v>
      </c>
      <c r="T55" s="18"/>
    </row>
    <row r="56" spans="1:20">
      <c r="A56" s="4">
        <v>52</v>
      </c>
      <c r="B56" s="17" t="s">
        <v>67</v>
      </c>
      <c r="C56" s="60" t="s">
        <v>381</v>
      </c>
      <c r="D56" s="18" t="s">
        <v>29</v>
      </c>
      <c r="E56" s="60">
        <v>30614</v>
      </c>
      <c r="F56" s="53"/>
      <c r="G56" s="60">
        <v>44</v>
      </c>
      <c r="H56" s="60">
        <v>48</v>
      </c>
      <c r="I56" s="17">
        <f t="shared" si="0"/>
        <v>92</v>
      </c>
      <c r="J56" s="60">
        <v>9854245976</v>
      </c>
      <c r="K56" s="67" t="s">
        <v>300</v>
      </c>
      <c r="L56" s="67" t="s">
        <v>301</v>
      </c>
      <c r="M56" s="63">
        <v>8753807577</v>
      </c>
      <c r="N56" s="63" t="s">
        <v>302</v>
      </c>
      <c r="O56" s="53"/>
      <c r="P56" s="54">
        <v>43476</v>
      </c>
      <c r="Q56" s="53" t="s">
        <v>532</v>
      </c>
      <c r="R56" s="18">
        <v>33</v>
      </c>
      <c r="S56" s="18" t="s">
        <v>502</v>
      </c>
      <c r="T56" s="18"/>
    </row>
    <row r="57" spans="1:20">
      <c r="A57" s="4">
        <v>53</v>
      </c>
      <c r="B57" s="17" t="s">
        <v>67</v>
      </c>
      <c r="C57" s="60" t="s">
        <v>382</v>
      </c>
      <c r="D57" s="18" t="s">
        <v>29</v>
      </c>
      <c r="E57" s="60">
        <v>30615</v>
      </c>
      <c r="F57" s="53"/>
      <c r="G57" s="60">
        <v>61</v>
      </c>
      <c r="H57" s="60">
        <v>59</v>
      </c>
      <c r="I57" s="17">
        <f t="shared" si="0"/>
        <v>120</v>
      </c>
      <c r="J57" s="60">
        <v>8749993682</v>
      </c>
      <c r="K57" s="67" t="s">
        <v>300</v>
      </c>
      <c r="L57" s="67" t="s">
        <v>301</v>
      </c>
      <c r="M57" s="63">
        <v>8753807577</v>
      </c>
      <c r="N57" s="63" t="s">
        <v>302</v>
      </c>
      <c r="O57" s="53"/>
      <c r="P57" s="54">
        <v>43477</v>
      </c>
      <c r="Q57" s="53" t="s">
        <v>533</v>
      </c>
      <c r="R57" s="18">
        <v>34</v>
      </c>
      <c r="S57" s="18" t="s">
        <v>502</v>
      </c>
      <c r="T57" s="18"/>
    </row>
    <row r="58" spans="1:20">
      <c r="A58" s="4">
        <v>54</v>
      </c>
      <c r="B58" s="17" t="s">
        <v>67</v>
      </c>
      <c r="C58" s="60" t="s">
        <v>383</v>
      </c>
      <c r="D58" s="18" t="s">
        <v>29</v>
      </c>
      <c r="E58" s="60">
        <v>30616</v>
      </c>
      <c r="F58" s="53"/>
      <c r="G58" s="60">
        <v>42</v>
      </c>
      <c r="H58" s="60">
        <v>38</v>
      </c>
      <c r="I58" s="17">
        <f t="shared" si="0"/>
        <v>80</v>
      </c>
      <c r="J58" s="60">
        <v>9957310639</v>
      </c>
      <c r="K58" s="67" t="s">
        <v>300</v>
      </c>
      <c r="L58" s="67" t="s">
        <v>301</v>
      </c>
      <c r="M58" s="63">
        <v>8753807577</v>
      </c>
      <c r="N58" s="63" t="s">
        <v>302</v>
      </c>
      <c r="O58" s="53"/>
      <c r="P58" s="54">
        <v>43482</v>
      </c>
      <c r="Q58" s="53" t="s">
        <v>531</v>
      </c>
      <c r="R58" s="18">
        <v>32</v>
      </c>
      <c r="S58" s="18" t="s">
        <v>502</v>
      </c>
      <c r="T58" s="18"/>
    </row>
    <row r="59" spans="1:20">
      <c r="A59" s="4">
        <v>55</v>
      </c>
      <c r="B59" s="17" t="s">
        <v>67</v>
      </c>
      <c r="C59" s="60" t="s">
        <v>384</v>
      </c>
      <c r="D59" s="18" t="s">
        <v>29</v>
      </c>
      <c r="E59" s="60">
        <v>30617</v>
      </c>
      <c r="F59" s="53"/>
      <c r="G59" s="60">
        <v>91</v>
      </c>
      <c r="H59" s="60">
        <v>95</v>
      </c>
      <c r="I59" s="17">
        <f t="shared" si="0"/>
        <v>186</v>
      </c>
      <c r="J59" s="60">
        <v>9859152728</v>
      </c>
      <c r="K59" s="67" t="s">
        <v>300</v>
      </c>
      <c r="L59" s="67" t="s">
        <v>301</v>
      </c>
      <c r="M59" s="63">
        <v>8753807577</v>
      </c>
      <c r="N59" s="63" t="s">
        <v>302</v>
      </c>
      <c r="O59" s="53"/>
      <c r="P59" s="54">
        <v>43483</v>
      </c>
      <c r="Q59" s="53" t="s">
        <v>532</v>
      </c>
      <c r="R59" s="18">
        <v>32</v>
      </c>
      <c r="S59" s="18" t="s">
        <v>502</v>
      </c>
      <c r="T59" s="18"/>
    </row>
    <row r="60" spans="1:20" ht="48">
      <c r="A60" s="4">
        <v>56</v>
      </c>
      <c r="B60" s="17" t="s">
        <v>67</v>
      </c>
      <c r="C60" s="50" t="s">
        <v>389</v>
      </c>
      <c r="D60" s="18" t="s">
        <v>27</v>
      </c>
      <c r="E60" s="50" t="s">
        <v>398</v>
      </c>
      <c r="F60" s="51" t="s">
        <v>80</v>
      </c>
      <c r="G60" s="52">
        <v>87</v>
      </c>
      <c r="H60" s="52">
        <v>99</v>
      </c>
      <c r="I60" s="17">
        <f t="shared" si="0"/>
        <v>186</v>
      </c>
      <c r="J60" s="51">
        <v>9707201898</v>
      </c>
      <c r="K60" s="18"/>
      <c r="L60" s="18"/>
      <c r="M60" s="18"/>
      <c r="N60" s="18"/>
      <c r="O60" s="18"/>
      <c r="P60" s="54">
        <v>43483</v>
      </c>
      <c r="Q60" s="53" t="s">
        <v>532</v>
      </c>
      <c r="R60" s="18">
        <v>36</v>
      </c>
      <c r="S60" s="18" t="s">
        <v>502</v>
      </c>
      <c r="T60" s="18"/>
    </row>
    <row r="61" spans="1:20" ht="48">
      <c r="A61" s="4">
        <v>57</v>
      </c>
      <c r="B61" s="17" t="s">
        <v>67</v>
      </c>
      <c r="C61" s="50" t="s">
        <v>390</v>
      </c>
      <c r="D61" s="18" t="s">
        <v>27</v>
      </c>
      <c r="E61" s="50" t="s">
        <v>399</v>
      </c>
      <c r="F61" s="51" t="s">
        <v>73</v>
      </c>
      <c r="G61" s="52">
        <v>51</v>
      </c>
      <c r="H61" s="52">
        <v>62</v>
      </c>
      <c r="I61" s="17">
        <f t="shared" si="0"/>
        <v>113</v>
      </c>
      <c r="J61" s="51">
        <v>8486931618</v>
      </c>
      <c r="K61" s="18"/>
      <c r="L61" s="18"/>
      <c r="M61" s="18"/>
      <c r="N61" s="18"/>
      <c r="O61" s="18"/>
      <c r="P61" s="54">
        <v>43484</v>
      </c>
      <c r="Q61" s="53" t="s">
        <v>533</v>
      </c>
      <c r="R61" s="18">
        <v>33</v>
      </c>
      <c r="S61" s="18" t="s">
        <v>502</v>
      </c>
      <c r="T61" s="18"/>
    </row>
    <row r="62" spans="1:20" ht="32.25">
      <c r="A62" s="4">
        <v>58</v>
      </c>
      <c r="B62" s="17" t="s">
        <v>67</v>
      </c>
      <c r="C62" s="50" t="s">
        <v>391</v>
      </c>
      <c r="D62" s="18" t="s">
        <v>27</v>
      </c>
      <c r="E62" s="50" t="s">
        <v>400</v>
      </c>
      <c r="F62" s="51" t="s">
        <v>73</v>
      </c>
      <c r="G62" s="52">
        <v>61</v>
      </c>
      <c r="H62" s="52">
        <v>55</v>
      </c>
      <c r="I62" s="17">
        <f t="shared" si="0"/>
        <v>116</v>
      </c>
      <c r="J62" s="51">
        <v>9401127815</v>
      </c>
      <c r="K62" s="18"/>
      <c r="L62" s="18"/>
      <c r="M62" s="18"/>
      <c r="N62" s="18"/>
      <c r="O62" s="18"/>
      <c r="P62" s="54">
        <v>43484</v>
      </c>
      <c r="Q62" s="53" t="s">
        <v>533</v>
      </c>
      <c r="R62" s="18">
        <v>34</v>
      </c>
      <c r="S62" s="18" t="s">
        <v>502</v>
      </c>
      <c r="T62" s="18"/>
    </row>
    <row r="63" spans="1:20" ht="32.25">
      <c r="A63" s="4">
        <v>59</v>
      </c>
      <c r="B63" s="17" t="s">
        <v>67</v>
      </c>
      <c r="C63" s="50" t="s">
        <v>392</v>
      </c>
      <c r="D63" s="18" t="s">
        <v>27</v>
      </c>
      <c r="E63" s="50" t="s">
        <v>401</v>
      </c>
      <c r="F63" s="51" t="s">
        <v>80</v>
      </c>
      <c r="G63" s="52">
        <v>176</v>
      </c>
      <c r="H63" s="52">
        <v>246</v>
      </c>
      <c r="I63" s="17">
        <f t="shared" si="0"/>
        <v>422</v>
      </c>
      <c r="J63" s="51">
        <v>9678497643</v>
      </c>
      <c r="K63" s="18"/>
      <c r="L63" s="18"/>
      <c r="M63" s="18"/>
      <c r="N63" s="18"/>
      <c r="O63" s="18"/>
      <c r="P63" s="53" t="s">
        <v>726</v>
      </c>
      <c r="Q63" s="53"/>
      <c r="R63" s="18">
        <v>38</v>
      </c>
      <c r="S63" s="18" t="s">
        <v>502</v>
      </c>
      <c r="T63" s="18"/>
    </row>
    <row r="64" spans="1:20" ht="32.25">
      <c r="A64" s="4">
        <v>60</v>
      </c>
      <c r="B64" s="17" t="s">
        <v>67</v>
      </c>
      <c r="C64" s="50" t="s">
        <v>393</v>
      </c>
      <c r="D64" s="18" t="s">
        <v>27</v>
      </c>
      <c r="E64" s="50" t="s">
        <v>402</v>
      </c>
      <c r="F64" s="51" t="s">
        <v>73</v>
      </c>
      <c r="G64" s="52">
        <v>73</v>
      </c>
      <c r="H64" s="52">
        <v>105</v>
      </c>
      <c r="I64" s="17">
        <f t="shared" si="0"/>
        <v>178</v>
      </c>
      <c r="J64" s="51">
        <v>9706496351</v>
      </c>
      <c r="K64" s="18"/>
      <c r="L64" s="18"/>
      <c r="M64" s="18"/>
      <c r="N64" s="18"/>
      <c r="O64" s="18"/>
      <c r="P64" s="54">
        <v>43488</v>
      </c>
      <c r="Q64" s="53" t="s">
        <v>530</v>
      </c>
      <c r="R64" s="18">
        <v>39</v>
      </c>
      <c r="S64" s="18" t="s">
        <v>502</v>
      </c>
      <c r="T64" s="18"/>
    </row>
    <row r="65" spans="1:20" ht="48">
      <c r="A65" s="4">
        <v>61</v>
      </c>
      <c r="B65" s="17" t="s">
        <v>67</v>
      </c>
      <c r="C65" s="50" t="s">
        <v>394</v>
      </c>
      <c r="D65" s="18" t="s">
        <v>27</v>
      </c>
      <c r="E65" s="50" t="s">
        <v>403</v>
      </c>
      <c r="F65" s="51" t="s">
        <v>78</v>
      </c>
      <c r="G65" s="52">
        <v>113</v>
      </c>
      <c r="H65" s="52">
        <v>179</v>
      </c>
      <c r="I65" s="17">
        <f t="shared" si="0"/>
        <v>292</v>
      </c>
      <c r="J65" s="51">
        <v>8402972973</v>
      </c>
      <c r="K65" s="18"/>
      <c r="L65" s="18"/>
      <c r="M65" s="18"/>
      <c r="N65" s="18"/>
      <c r="O65" s="18"/>
      <c r="P65" s="54">
        <v>43489</v>
      </c>
      <c r="Q65" s="53" t="s">
        <v>531</v>
      </c>
      <c r="R65" s="18">
        <v>33</v>
      </c>
      <c r="S65" s="18" t="s">
        <v>502</v>
      </c>
      <c r="T65" s="18"/>
    </row>
    <row r="66" spans="1:20" ht="32.25">
      <c r="A66" s="4">
        <v>62</v>
      </c>
      <c r="B66" s="17" t="s">
        <v>67</v>
      </c>
      <c r="C66" s="50" t="s">
        <v>395</v>
      </c>
      <c r="D66" s="18" t="s">
        <v>27</v>
      </c>
      <c r="E66" s="50" t="s">
        <v>404</v>
      </c>
      <c r="F66" s="51" t="s">
        <v>73</v>
      </c>
      <c r="G66" s="52">
        <v>85</v>
      </c>
      <c r="H66" s="52">
        <v>83</v>
      </c>
      <c r="I66" s="17">
        <f t="shared" si="0"/>
        <v>168</v>
      </c>
      <c r="J66" s="51">
        <v>9954180079</v>
      </c>
      <c r="K66" s="18"/>
      <c r="L66" s="18"/>
      <c r="M66" s="18"/>
      <c r="N66" s="18"/>
      <c r="O66" s="18"/>
      <c r="P66" s="54">
        <v>43490</v>
      </c>
      <c r="Q66" s="53" t="s">
        <v>532</v>
      </c>
      <c r="R66" s="18">
        <v>38</v>
      </c>
      <c r="S66" s="18" t="s">
        <v>502</v>
      </c>
      <c r="T66" s="18"/>
    </row>
    <row r="67" spans="1:20" ht="32.25">
      <c r="A67" s="4">
        <v>63</v>
      </c>
      <c r="B67" s="17" t="s">
        <v>67</v>
      </c>
      <c r="C67" s="50" t="s">
        <v>396</v>
      </c>
      <c r="D67" s="18" t="s">
        <v>27</v>
      </c>
      <c r="E67" s="50" t="s">
        <v>405</v>
      </c>
      <c r="F67" s="51" t="s">
        <v>73</v>
      </c>
      <c r="G67" s="52">
        <v>51</v>
      </c>
      <c r="H67" s="52">
        <v>59</v>
      </c>
      <c r="I67" s="17">
        <f t="shared" si="0"/>
        <v>110</v>
      </c>
      <c r="J67" s="55"/>
      <c r="K67" s="18"/>
      <c r="L67" s="18"/>
      <c r="M67" s="18"/>
      <c r="N67" s="18"/>
      <c r="O67" s="18"/>
      <c r="P67" s="54">
        <v>43493</v>
      </c>
      <c r="Q67" s="53" t="s">
        <v>529</v>
      </c>
      <c r="R67" s="18">
        <v>39</v>
      </c>
      <c r="S67" s="18" t="s">
        <v>502</v>
      </c>
      <c r="T67" s="18"/>
    </row>
    <row r="68" spans="1:20" ht="32.25">
      <c r="A68" s="4">
        <v>64</v>
      </c>
      <c r="B68" s="17" t="s">
        <v>67</v>
      </c>
      <c r="C68" s="50" t="s">
        <v>397</v>
      </c>
      <c r="D68" s="18" t="s">
        <v>27</v>
      </c>
      <c r="E68" s="50" t="s">
        <v>406</v>
      </c>
      <c r="F68" s="51" t="s">
        <v>73</v>
      </c>
      <c r="G68" s="52">
        <v>98</v>
      </c>
      <c r="H68" s="52">
        <v>114</v>
      </c>
      <c r="I68" s="17">
        <f t="shared" si="0"/>
        <v>212</v>
      </c>
      <c r="J68" s="51">
        <v>9854716338</v>
      </c>
      <c r="K68" s="18"/>
      <c r="L68" s="18"/>
      <c r="M68" s="18"/>
      <c r="N68" s="18"/>
      <c r="O68" s="18"/>
      <c r="P68" s="54">
        <v>43495</v>
      </c>
      <c r="Q68" s="53" t="s">
        <v>530</v>
      </c>
      <c r="R68" s="18">
        <v>32</v>
      </c>
      <c r="S68" s="18" t="s">
        <v>502</v>
      </c>
      <c r="T68" s="18"/>
    </row>
    <row r="69" spans="1:20">
      <c r="A69" s="4">
        <v>65</v>
      </c>
      <c r="B69" s="17"/>
      <c r="C69" s="50"/>
      <c r="D69" s="18"/>
      <c r="E69" s="50"/>
      <c r="F69" s="51"/>
      <c r="G69" s="53"/>
      <c r="H69" s="53"/>
      <c r="I69" s="17">
        <f t="shared" si="0"/>
        <v>0</v>
      </c>
      <c r="J69" s="55"/>
      <c r="K69" s="18"/>
      <c r="L69" s="18"/>
      <c r="M69" s="18"/>
      <c r="N69" s="18"/>
      <c r="O69" s="18"/>
      <c r="P69" s="54"/>
      <c r="Q69" s="53"/>
      <c r="R69" s="18"/>
      <c r="S69" s="18"/>
      <c r="T69" s="18"/>
    </row>
    <row r="70" spans="1:20">
      <c r="A70" s="4">
        <v>66</v>
      </c>
      <c r="B70" s="17"/>
      <c r="C70" s="50"/>
      <c r="D70" s="18"/>
      <c r="E70" s="50"/>
      <c r="F70" s="51"/>
      <c r="G70" s="53"/>
      <c r="H70" s="53"/>
      <c r="I70" s="17">
        <f t="shared" si="0"/>
        <v>0</v>
      </c>
      <c r="J70" s="51"/>
      <c r="K70" s="18"/>
      <c r="L70" s="18"/>
      <c r="M70" s="18"/>
      <c r="N70" s="18"/>
      <c r="O70" s="18"/>
      <c r="P70" s="54"/>
      <c r="Q70" s="53"/>
      <c r="R70" s="18"/>
      <c r="S70" s="18"/>
      <c r="T70" s="18"/>
    </row>
    <row r="71" spans="1:20">
      <c r="A71" s="4">
        <v>67</v>
      </c>
      <c r="B71" s="17"/>
      <c r="C71" s="50"/>
      <c r="D71" s="18"/>
      <c r="E71" s="50"/>
      <c r="F71" s="51"/>
      <c r="G71" s="53"/>
      <c r="H71" s="53"/>
      <c r="I71" s="17">
        <f t="shared" ref="I71:I164" si="1">+G71+H71</f>
        <v>0</v>
      </c>
      <c r="J71" s="51"/>
      <c r="K71" s="18"/>
      <c r="L71" s="18"/>
      <c r="M71" s="18"/>
      <c r="N71" s="18"/>
      <c r="O71" s="18"/>
      <c r="P71" s="54"/>
      <c r="Q71" s="53"/>
      <c r="R71" s="18"/>
      <c r="S71" s="18"/>
      <c r="T71" s="18"/>
    </row>
    <row r="72" spans="1:20">
      <c r="A72" s="4">
        <v>68</v>
      </c>
      <c r="B72" s="17"/>
      <c r="C72" s="50"/>
      <c r="D72" s="18"/>
      <c r="E72" s="50"/>
      <c r="F72" s="51"/>
      <c r="G72" s="53"/>
      <c r="H72" s="53"/>
      <c r="I72" s="17">
        <f t="shared" si="1"/>
        <v>0</v>
      </c>
      <c r="J72" s="51"/>
      <c r="K72" s="18"/>
      <c r="L72" s="18"/>
      <c r="M72" s="18"/>
      <c r="N72" s="18"/>
      <c r="O72" s="18"/>
      <c r="P72" s="54"/>
      <c r="Q72" s="53"/>
      <c r="R72" s="18"/>
      <c r="S72" s="18"/>
      <c r="T72" s="18"/>
    </row>
    <row r="73" spans="1:20">
      <c r="A73" s="4">
        <v>69</v>
      </c>
      <c r="B73" s="17"/>
      <c r="C73" s="50"/>
      <c r="D73" s="18"/>
      <c r="E73" s="50"/>
      <c r="F73" s="51"/>
      <c r="G73" s="53"/>
      <c r="H73" s="53"/>
      <c r="I73" s="17">
        <f t="shared" si="1"/>
        <v>0</v>
      </c>
      <c r="J73" s="51"/>
      <c r="K73" s="18"/>
      <c r="L73" s="18"/>
      <c r="M73" s="18"/>
      <c r="N73" s="18"/>
      <c r="O73" s="18"/>
      <c r="P73" s="54"/>
      <c r="Q73" s="53"/>
      <c r="R73" s="18"/>
      <c r="S73" s="18"/>
      <c r="T73" s="18"/>
    </row>
    <row r="74" spans="1:20">
      <c r="A74" s="4">
        <v>70</v>
      </c>
      <c r="B74" s="17"/>
      <c r="C74" s="50"/>
      <c r="D74" s="18"/>
      <c r="E74" s="50"/>
      <c r="F74" s="51"/>
      <c r="G74" s="53"/>
      <c r="H74" s="53"/>
      <c r="I74" s="17">
        <f t="shared" si="1"/>
        <v>0</v>
      </c>
      <c r="J74" s="55"/>
      <c r="K74" s="18"/>
      <c r="L74" s="18"/>
      <c r="M74" s="18"/>
      <c r="N74" s="18"/>
      <c r="O74" s="18"/>
      <c r="P74" s="54"/>
      <c r="Q74" s="53"/>
      <c r="R74" s="18"/>
      <c r="S74" s="18"/>
      <c r="T74" s="18"/>
    </row>
    <row r="75" spans="1:20">
      <c r="A75" s="4">
        <v>71</v>
      </c>
      <c r="B75" s="17"/>
      <c r="C75" s="50"/>
      <c r="D75" s="18"/>
      <c r="E75" s="50"/>
      <c r="F75" s="51"/>
      <c r="G75" s="53"/>
      <c r="H75" s="53"/>
      <c r="I75" s="17">
        <f t="shared" si="1"/>
        <v>0</v>
      </c>
      <c r="J75" s="51"/>
      <c r="K75" s="18"/>
      <c r="L75" s="18"/>
      <c r="M75" s="18"/>
      <c r="N75" s="18"/>
      <c r="O75" s="18"/>
      <c r="P75" s="54"/>
      <c r="Q75" s="53"/>
      <c r="R75" s="18"/>
      <c r="S75" s="18"/>
      <c r="T75" s="18"/>
    </row>
    <row r="76" spans="1:20">
      <c r="A76" s="4">
        <v>72</v>
      </c>
      <c r="B76" s="17"/>
      <c r="C76" s="18"/>
      <c r="D76" s="18"/>
      <c r="E76" s="19"/>
      <c r="F76" s="18"/>
      <c r="G76" s="19"/>
      <c r="H76" s="19"/>
      <c r="I76" s="17">
        <f t="shared" si="1"/>
        <v>0</v>
      </c>
      <c r="J76" s="18"/>
      <c r="K76" s="18"/>
      <c r="L76" s="18"/>
      <c r="M76" s="18"/>
      <c r="N76" s="18"/>
      <c r="O76" s="18"/>
      <c r="P76" s="24"/>
      <c r="Q76" s="18"/>
      <c r="R76" s="18"/>
      <c r="S76" s="18"/>
      <c r="T76" s="18"/>
    </row>
    <row r="77" spans="1:20">
      <c r="A77" s="4">
        <v>73</v>
      </c>
      <c r="B77" s="17"/>
      <c r="C77" s="18"/>
      <c r="D77" s="18"/>
      <c r="E77" s="19"/>
      <c r="F77" s="18"/>
      <c r="G77" s="19"/>
      <c r="H77" s="19"/>
      <c r="I77" s="17">
        <f t="shared" si="1"/>
        <v>0</v>
      </c>
      <c r="J77" s="18"/>
      <c r="K77" s="18"/>
      <c r="L77" s="18"/>
      <c r="M77" s="18"/>
      <c r="N77" s="18"/>
      <c r="O77" s="18"/>
      <c r="P77" s="24"/>
      <c r="Q77" s="18"/>
      <c r="R77" s="18"/>
      <c r="S77" s="18"/>
      <c r="T77" s="18"/>
    </row>
    <row r="78" spans="1:20">
      <c r="A78" s="4">
        <v>74</v>
      </c>
      <c r="B78" s="17"/>
      <c r="C78" s="18"/>
      <c r="D78" s="18"/>
      <c r="E78" s="19"/>
      <c r="F78" s="18"/>
      <c r="G78" s="19"/>
      <c r="H78" s="19"/>
      <c r="I78" s="17">
        <f t="shared" si="1"/>
        <v>0</v>
      </c>
      <c r="J78" s="18"/>
      <c r="K78" s="18"/>
      <c r="L78" s="18"/>
      <c r="M78" s="18"/>
      <c r="N78" s="18"/>
      <c r="O78" s="18"/>
      <c r="P78" s="24"/>
      <c r="Q78" s="18"/>
      <c r="R78" s="18"/>
      <c r="S78" s="18"/>
      <c r="T78" s="18"/>
    </row>
    <row r="79" spans="1:20">
      <c r="A79" s="4">
        <v>75</v>
      </c>
      <c r="B79" s="17"/>
      <c r="C79" s="18"/>
      <c r="D79" s="18"/>
      <c r="E79" s="19"/>
      <c r="F79" s="18"/>
      <c r="G79" s="19"/>
      <c r="H79" s="19"/>
      <c r="I79" s="17">
        <f t="shared" si="1"/>
        <v>0</v>
      </c>
      <c r="J79" s="18"/>
      <c r="K79" s="18"/>
      <c r="L79" s="18"/>
      <c r="M79" s="18"/>
      <c r="N79" s="18"/>
      <c r="O79" s="18"/>
      <c r="P79" s="24"/>
      <c r="Q79" s="18"/>
      <c r="R79" s="18"/>
      <c r="S79" s="18"/>
      <c r="T79" s="18"/>
    </row>
    <row r="80" spans="1:20">
      <c r="A80" s="4">
        <v>76</v>
      </c>
      <c r="B80" s="17"/>
      <c r="C80" s="18"/>
      <c r="D80" s="18"/>
      <c r="E80" s="19"/>
      <c r="F80" s="18"/>
      <c r="G80" s="19"/>
      <c r="H80" s="19"/>
      <c r="I80" s="17">
        <f t="shared" si="1"/>
        <v>0</v>
      </c>
      <c r="J80" s="18"/>
      <c r="K80" s="18"/>
      <c r="L80" s="18"/>
      <c r="M80" s="18"/>
      <c r="N80" s="18"/>
      <c r="O80" s="18"/>
      <c r="P80" s="24"/>
      <c r="Q80" s="18"/>
      <c r="R80" s="18"/>
      <c r="S80" s="18"/>
      <c r="T80" s="18"/>
    </row>
    <row r="81" spans="1:20">
      <c r="A81" s="4">
        <v>77</v>
      </c>
      <c r="B81" s="17"/>
      <c r="C81" s="18"/>
      <c r="D81" s="18"/>
      <c r="E81" s="19"/>
      <c r="F81" s="18"/>
      <c r="G81" s="19"/>
      <c r="H81" s="19"/>
      <c r="I81" s="17">
        <f t="shared" si="1"/>
        <v>0</v>
      </c>
      <c r="J81" s="18"/>
      <c r="K81" s="18"/>
      <c r="L81" s="18"/>
      <c r="M81" s="18"/>
      <c r="N81" s="18"/>
      <c r="O81" s="18"/>
      <c r="P81" s="24"/>
      <c r="Q81" s="18"/>
      <c r="R81" s="18"/>
      <c r="S81" s="18"/>
      <c r="T81" s="18"/>
    </row>
    <row r="82" spans="1:20">
      <c r="A82" s="4">
        <v>78</v>
      </c>
      <c r="B82" s="17"/>
      <c r="C82" s="18"/>
      <c r="D82" s="18"/>
      <c r="E82" s="19"/>
      <c r="F82" s="18"/>
      <c r="G82" s="19"/>
      <c r="H82" s="19"/>
      <c r="I82" s="17">
        <f t="shared" si="1"/>
        <v>0</v>
      </c>
      <c r="J82" s="18"/>
      <c r="K82" s="18"/>
      <c r="L82" s="18"/>
      <c r="M82" s="18"/>
      <c r="N82" s="18"/>
      <c r="O82" s="18"/>
      <c r="P82" s="24"/>
      <c r="Q82" s="18"/>
      <c r="R82" s="18"/>
      <c r="S82" s="18"/>
      <c r="T82" s="18"/>
    </row>
    <row r="83" spans="1:20">
      <c r="A83" s="4">
        <v>79</v>
      </c>
      <c r="B83" s="17"/>
      <c r="C83" s="18"/>
      <c r="D83" s="18"/>
      <c r="E83" s="19"/>
      <c r="F83" s="18"/>
      <c r="G83" s="19"/>
      <c r="H83" s="19"/>
      <c r="I83" s="17">
        <f t="shared" si="1"/>
        <v>0</v>
      </c>
      <c r="J83" s="18"/>
      <c r="K83" s="18"/>
      <c r="L83" s="18"/>
      <c r="M83" s="18"/>
      <c r="N83" s="18"/>
      <c r="O83" s="18"/>
      <c r="P83" s="24"/>
      <c r="Q83" s="18"/>
      <c r="R83" s="18"/>
      <c r="S83" s="18"/>
      <c r="T83" s="18"/>
    </row>
    <row r="84" spans="1:20">
      <c r="A84" s="4">
        <v>80</v>
      </c>
      <c r="B84" s="17"/>
      <c r="C84" s="18"/>
      <c r="D84" s="18"/>
      <c r="E84" s="19"/>
      <c r="F84" s="18"/>
      <c r="G84" s="19"/>
      <c r="H84" s="19"/>
      <c r="I84" s="17">
        <f t="shared" si="1"/>
        <v>0</v>
      </c>
      <c r="J84" s="18"/>
      <c r="K84" s="18"/>
      <c r="L84" s="18"/>
      <c r="M84" s="18"/>
      <c r="N84" s="18"/>
      <c r="O84" s="18"/>
      <c r="P84" s="24"/>
      <c r="Q84" s="18"/>
      <c r="R84" s="18"/>
      <c r="S84" s="18"/>
      <c r="T84" s="18"/>
    </row>
    <row r="85" spans="1:20">
      <c r="A85" s="4">
        <v>81</v>
      </c>
      <c r="B85" s="17"/>
      <c r="C85" s="18"/>
      <c r="D85" s="18"/>
      <c r="E85" s="19"/>
      <c r="F85" s="18"/>
      <c r="G85" s="19"/>
      <c r="H85" s="19"/>
      <c r="I85" s="17">
        <f t="shared" si="1"/>
        <v>0</v>
      </c>
      <c r="J85" s="18"/>
      <c r="K85" s="18"/>
      <c r="L85" s="18"/>
      <c r="M85" s="18"/>
      <c r="N85" s="18"/>
      <c r="O85" s="18"/>
      <c r="P85" s="24"/>
      <c r="Q85" s="18"/>
      <c r="R85" s="18"/>
      <c r="S85" s="18"/>
      <c r="T85" s="18"/>
    </row>
    <row r="86" spans="1:20">
      <c r="A86" s="4">
        <v>82</v>
      </c>
      <c r="B86" s="17"/>
      <c r="C86" s="18"/>
      <c r="D86" s="18"/>
      <c r="E86" s="19"/>
      <c r="F86" s="18"/>
      <c r="G86" s="19"/>
      <c r="H86" s="19"/>
      <c r="I86" s="17">
        <f t="shared" si="1"/>
        <v>0</v>
      </c>
      <c r="J86" s="18"/>
      <c r="K86" s="18"/>
      <c r="L86" s="18"/>
      <c r="M86" s="18"/>
      <c r="N86" s="18"/>
      <c r="O86" s="18"/>
      <c r="P86" s="24"/>
      <c r="Q86" s="18"/>
      <c r="R86" s="18"/>
      <c r="S86" s="18"/>
      <c r="T86" s="18"/>
    </row>
    <row r="87" spans="1:20">
      <c r="A87" s="4">
        <v>83</v>
      </c>
      <c r="B87" s="17"/>
      <c r="C87" s="18"/>
      <c r="D87" s="18"/>
      <c r="E87" s="19"/>
      <c r="F87" s="18"/>
      <c r="G87" s="19"/>
      <c r="H87" s="19"/>
      <c r="I87" s="17">
        <f t="shared" si="1"/>
        <v>0</v>
      </c>
      <c r="J87" s="18"/>
      <c r="K87" s="18"/>
      <c r="L87" s="18"/>
      <c r="M87" s="18"/>
      <c r="N87" s="18"/>
      <c r="O87" s="18"/>
      <c r="P87" s="24"/>
      <c r="Q87" s="18"/>
      <c r="R87" s="18"/>
      <c r="S87" s="18"/>
      <c r="T87" s="18"/>
    </row>
    <row r="88" spans="1:20">
      <c r="A88" s="4">
        <v>84</v>
      </c>
      <c r="B88" s="17"/>
      <c r="C88" s="18"/>
      <c r="D88" s="18"/>
      <c r="E88" s="19"/>
      <c r="F88" s="18"/>
      <c r="G88" s="19"/>
      <c r="H88" s="19"/>
      <c r="I88" s="17">
        <f t="shared" si="1"/>
        <v>0</v>
      </c>
      <c r="J88" s="18"/>
      <c r="K88" s="18"/>
      <c r="L88" s="18"/>
      <c r="M88" s="18"/>
      <c r="N88" s="18"/>
      <c r="O88" s="18"/>
      <c r="P88" s="24"/>
      <c r="Q88" s="18"/>
      <c r="R88" s="18"/>
      <c r="S88" s="18"/>
      <c r="T88" s="18"/>
    </row>
    <row r="89" spans="1:20">
      <c r="A89" s="4">
        <v>85</v>
      </c>
      <c r="B89" s="17"/>
      <c r="C89" s="18"/>
      <c r="D89" s="18"/>
      <c r="E89" s="19"/>
      <c r="F89" s="18"/>
      <c r="G89" s="19"/>
      <c r="H89" s="19"/>
      <c r="I89" s="17">
        <f t="shared" si="1"/>
        <v>0</v>
      </c>
      <c r="J89" s="18"/>
      <c r="K89" s="18"/>
      <c r="L89" s="18"/>
      <c r="M89" s="18"/>
      <c r="N89" s="18"/>
      <c r="O89" s="18"/>
      <c r="P89" s="24"/>
      <c r="Q89" s="18"/>
      <c r="R89" s="18"/>
      <c r="S89" s="18"/>
      <c r="T89" s="18"/>
    </row>
    <row r="90" spans="1:20">
      <c r="A90" s="4">
        <v>86</v>
      </c>
      <c r="B90" s="17"/>
      <c r="C90" s="18"/>
      <c r="D90" s="18"/>
      <c r="E90" s="19"/>
      <c r="F90" s="18"/>
      <c r="G90" s="19"/>
      <c r="H90" s="19"/>
      <c r="I90" s="17">
        <f t="shared" si="1"/>
        <v>0</v>
      </c>
      <c r="J90" s="18"/>
      <c r="K90" s="18"/>
      <c r="L90" s="18"/>
      <c r="M90" s="18"/>
      <c r="N90" s="18"/>
      <c r="O90" s="18"/>
      <c r="P90" s="24"/>
      <c r="Q90" s="18"/>
      <c r="R90" s="18"/>
      <c r="S90" s="18"/>
      <c r="T90" s="18"/>
    </row>
    <row r="91" spans="1:20">
      <c r="A91" s="4">
        <v>87</v>
      </c>
      <c r="B91" s="17"/>
      <c r="C91" s="18"/>
      <c r="D91" s="18"/>
      <c r="E91" s="19"/>
      <c r="F91" s="18"/>
      <c r="G91" s="19"/>
      <c r="H91" s="19"/>
      <c r="I91" s="17">
        <f t="shared" si="1"/>
        <v>0</v>
      </c>
      <c r="J91" s="18"/>
      <c r="K91" s="18"/>
      <c r="L91" s="18"/>
      <c r="M91" s="18"/>
      <c r="N91" s="18"/>
      <c r="O91" s="18"/>
      <c r="P91" s="24"/>
      <c r="Q91" s="18"/>
      <c r="R91" s="18"/>
      <c r="S91" s="18"/>
      <c r="T91" s="18"/>
    </row>
    <row r="92" spans="1:20">
      <c r="A92" s="4">
        <v>88</v>
      </c>
      <c r="B92" s="17"/>
      <c r="C92" s="18"/>
      <c r="D92" s="18"/>
      <c r="E92" s="19"/>
      <c r="F92" s="18"/>
      <c r="G92" s="19"/>
      <c r="H92" s="19"/>
      <c r="I92" s="17">
        <f t="shared" si="1"/>
        <v>0</v>
      </c>
      <c r="J92" s="18"/>
      <c r="K92" s="18"/>
      <c r="L92" s="18"/>
      <c r="M92" s="18"/>
      <c r="N92" s="18"/>
      <c r="O92" s="18"/>
      <c r="P92" s="24"/>
      <c r="Q92" s="18"/>
      <c r="R92" s="18"/>
      <c r="S92" s="18"/>
      <c r="T92" s="18"/>
    </row>
    <row r="93" spans="1:20">
      <c r="A93" s="4">
        <v>89</v>
      </c>
      <c r="B93" s="17"/>
      <c r="C93" s="18"/>
      <c r="D93" s="18"/>
      <c r="E93" s="19"/>
      <c r="F93" s="18"/>
      <c r="G93" s="19"/>
      <c r="H93" s="19"/>
      <c r="I93" s="17">
        <f t="shared" si="1"/>
        <v>0</v>
      </c>
      <c r="J93" s="18"/>
      <c r="K93" s="18"/>
      <c r="L93" s="18"/>
      <c r="M93" s="18"/>
      <c r="N93" s="18"/>
      <c r="O93" s="18"/>
      <c r="P93" s="24"/>
      <c r="Q93" s="18"/>
      <c r="R93" s="18"/>
      <c r="S93" s="18"/>
      <c r="T93" s="18"/>
    </row>
    <row r="94" spans="1:20">
      <c r="A94" s="4">
        <v>90</v>
      </c>
      <c r="B94" s="17"/>
      <c r="C94" s="18"/>
      <c r="D94" s="18"/>
      <c r="E94" s="19"/>
      <c r="F94" s="18"/>
      <c r="G94" s="19"/>
      <c r="H94" s="19"/>
      <c r="I94" s="17">
        <f t="shared" si="1"/>
        <v>0</v>
      </c>
      <c r="J94" s="18"/>
      <c r="K94" s="18"/>
      <c r="L94" s="18"/>
      <c r="M94" s="18"/>
      <c r="N94" s="18"/>
      <c r="O94" s="18"/>
      <c r="P94" s="24"/>
      <c r="Q94" s="18"/>
      <c r="R94" s="18"/>
      <c r="S94" s="18"/>
      <c r="T94" s="18"/>
    </row>
    <row r="95" spans="1:20">
      <c r="A95" s="4">
        <v>91</v>
      </c>
      <c r="B95" s="17"/>
      <c r="C95" s="18"/>
      <c r="D95" s="18"/>
      <c r="E95" s="19"/>
      <c r="F95" s="18"/>
      <c r="G95" s="19"/>
      <c r="H95" s="19"/>
      <c r="I95" s="17">
        <f t="shared" si="1"/>
        <v>0</v>
      </c>
      <c r="J95" s="18"/>
      <c r="K95" s="18"/>
      <c r="L95" s="18"/>
      <c r="M95" s="18"/>
      <c r="N95" s="18"/>
      <c r="O95" s="18"/>
      <c r="P95" s="24"/>
      <c r="Q95" s="18"/>
      <c r="R95" s="18"/>
      <c r="S95" s="18"/>
      <c r="T95" s="18"/>
    </row>
    <row r="96" spans="1:20">
      <c r="A96" s="4">
        <v>92</v>
      </c>
      <c r="B96" s="17"/>
      <c r="C96" s="18"/>
      <c r="D96" s="18"/>
      <c r="E96" s="19"/>
      <c r="F96" s="18"/>
      <c r="G96" s="19"/>
      <c r="H96" s="19"/>
      <c r="I96" s="17">
        <f t="shared" si="1"/>
        <v>0</v>
      </c>
      <c r="J96" s="18"/>
      <c r="K96" s="18"/>
      <c r="L96" s="18"/>
      <c r="M96" s="18"/>
      <c r="N96" s="18"/>
      <c r="O96" s="18"/>
      <c r="P96" s="24"/>
      <c r="Q96" s="18"/>
      <c r="R96" s="18"/>
      <c r="S96" s="18"/>
      <c r="T96" s="18"/>
    </row>
    <row r="97" spans="1:20">
      <c r="A97" s="4">
        <v>93</v>
      </c>
      <c r="B97" s="17"/>
      <c r="C97" s="18"/>
      <c r="D97" s="18"/>
      <c r="E97" s="19"/>
      <c r="F97" s="18"/>
      <c r="G97" s="19"/>
      <c r="H97" s="19"/>
      <c r="I97" s="17">
        <f t="shared" si="1"/>
        <v>0</v>
      </c>
      <c r="J97" s="18"/>
      <c r="K97" s="18"/>
      <c r="L97" s="18"/>
      <c r="M97" s="18"/>
      <c r="N97" s="18"/>
      <c r="O97" s="18"/>
      <c r="P97" s="24"/>
      <c r="Q97" s="18"/>
      <c r="R97" s="18"/>
      <c r="S97" s="18"/>
      <c r="T97" s="18"/>
    </row>
    <row r="98" spans="1:20">
      <c r="A98" s="4">
        <v>94</v>
      </c>
      <c r="B98" s="17"/>
      <c r="C98" s="18"/>
      <c r="D98" s="18"/>
      <c r="E98" s="19"/>
      <c r="F98" s="18"/>
      <c r="G98" s="19"/>
      <c r="H98" s="19"/>
      <c r="I98" s="17">
        <f t="shared" si="1"/>
        <v>0</v>
      </c>
      <c r="J98" s="18"/>
      <c r="K98" s="18"/>
      <c r="L98" s="18"/>
      <c r="M98" s="18"/>
      <c r="N98" s="18"/>
      <c r="O98" s="18"/>
      <c r="P98" s="24"/>
      <c r="Q98" s="18"/>
      <c r="R98" s="18"/>
      <c r="S98" s="18"/>
      <c r="T98" s="18"/>
    </row>
    <row r="99" spans="1:20">
      <c r="A99" s="4">
        <v>95</v>
      </c>
      <c r="B99" s="17"/>
      <c r="C99" s="18"/>
      <c r="D99" s="18"/>
      <c r="E99" s="19"/>
      <c r="F99" s="18"/>
      <c r="G99" s="19"/>
      <c r="H99" s="19"/>
      <c r="I99" s="17">
        <f t="shared" si="1"/>
        <v>0</v>
      </c>
      <c r="J99" s="18"/>
      <c r="K99" s="18"/>
      <c r="L99" s="18"/>
      <c r="M99" s="18"/>
      <c r="N99" s="18"/>
      <c r="O99" s="18"/>
      <c r="P99" s="24"/>
      <c r="Q99" s="18"/>
      <c r="R99" s="18"/>
      <c r="S99" s="18"/>
      <c r="T99" s="18"/>
    </row>
    <row r="100" spans="1:20">
      <c r="A100" s="4">
        <v>96</v>
      </c>
      <c r="B100" s="17"/>
      <c r="C100" s="18"/>
      <c r="D100" s="18"/>
      <c r="E100" s="19"/>
      <c r="F100" s="18"/>
      <c r="G100" s="19"/>
      <c r="H100" s="19"/>
      <c r="I100" s="17">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17">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17">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17">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17">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17">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17">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17">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17">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17">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17">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17">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17">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17">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17">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17">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17">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17">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17">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17">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17">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17">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17">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17">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17">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17">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17">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17">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17">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17">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17">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17">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17">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17">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17">
        <f t="shared" si="1"/>
        <v>0</v>
      </c>
      <c r="J134" s="18"/>
      <c r="K134" s="18"/>
      <c r="L134" s="18"/>
      <c r="M134" s="18"/>
      <c r="N134" s="18"/>
      <c r="O134" s="18"/>
      <c r="P134" s="24"/>
      <c r="Q134" s="18"/>
      <c r="R134" s="18"/>
      <c r="S134" s="18"/>
      <c r="T134" s="18"/>
    </row>
    <row r="135" spans="1:20">
      <c r="A135" s="4">
        <v>131</v>
      </c>
      <c r="B135" s="17"/>
      <c r="C135" s="18"/>
      <c r="D135" s="18"/>
      <c r="E135" s="19"/>
      <c r="F135" s="18"/>
      <c r="G135" s="19"/>
      <c r="H135" s="19"/>
      <c r="I135" s="17">
        <f t="shared" si="1"/>
        <v>0</v>
      </c>
      <c r="J135" s="18"/>
      <c r="K135" s="18"/>
      <c r="L135" s="18"/>
      <c r="M135" s="18"/>
      <c r="N135" s="18"/>
      <c r="O135" s="18"/>
      <c r="P135" s="24"/>
      <c r="Q135" s="18"/>
      <c r="R135" s="18"/>
      <c r="S135" s="18"/>
      <c r="T135" s="18"/>
    </row>
    <row r="136" spans="1:20">
      <c r="A136" s="4">
        <v>132</v>
      </c>
      <c r="B136" s="17"/>
      <c r="C136" s="18"/>
      <c r="D136" s="18"/>
      <c r="E136" s="19"/>
      <c r="F136" s="18"/>
      <c r="G136" s="19"/>
      <c r="H136" s="19"/>
      <c r="I136" s="17">
        <f t="shared" si="1"/>
        <v>0</v>
      </c>
      <c r="J136" s="18"/>
      <c r="K136" s="18"/>
      <c r="L136" s="18"/>
      <c r="M136" s="18"/>
      <c r="N136" s="18"/>
      <c r="O136" s="18"/>
      <c r="P136" s="24"/>
      <c r="Q136" s="18"/>
      <c r="R136" s="18"/>
      <c r="S136" s="18"/>
      <c r="T136" s="18"/>
    </row>
    <row r="137" spans="1:20">
      <c r="A137" s="4">
        <v>133</v>
      </c>
      <c r="B137" s="17"/>
      <c r="C137" s="18"/>
      <c r="D137" s="18"/>
      <c r="E137" s="19"/>
      <c r="F137" s="18"/>
      <c r="G137" s="19"/>
      <c r="H137" s="19"/>
      <c r="I137" s="17">
        <f t="shared" si="1"/>
        <v>0</v>
      </c>
      <c r="J137" s="18"/>
      <c r="K137" s="18"/>
      <c r="L137" s="18"/>
      <c r="M137" s="18"/>
      <c r="N137" s="18"/>
      <c r="O137" s="18"/>
      <c r="P137" s="24"/>
      <c r="Q137" s="18"/>
      <c r="R137" s="18"/>
      <c r="S137" s="18"/>
      <c r="T137" s="18"/>
    </row>
    <row r="138" spans="1:20">
      <c r="A138" s="4">
        <v>134</v>
      </c>
      <c r="B138" s="17"/>
      <c r="C138" s="18"/>
      <c r="D138" s="18"/>
      <c r="E138" s="19"/>
      <c r="F138" s="18"/>
      <c r="G138" s="19"/>
      <c r="H138" s="19"/>
      <c r="I138" s="17">
        <f t="shared" si="1"/>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si="1"/>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1"/>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1"/>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1"/>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1"/>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1"/>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1"/>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1"/>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1"/>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1"/>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1"/>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1"/>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1"/>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1"/>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1"/>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1"/>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1"/>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1"/>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1"/>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1"/>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1"/>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1"/>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1"/>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1"/>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1"/>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1"/>
        <v>0</v>
      </c>
      <c r="J164" s="18"/>
      <c r="K164" s="18"/>
      <c r="L164" s="18"/>
      <c r="M164" s="18"/>
      <c r="N164" s="18"/>
      <c r="O164" s="18"/>
      <c r="P164" s="24"/>
      <c r="Q164" s="18"/>
      <c r="R164" s="18"/>
      <c r="S164" s="18"/>
      <c r="T164" s="18"/>
    </row>
    <row r="165" spans="1:20">
      <c r="A165" s="21" t="s">
        <v>11</v>
      </c>
      <c r="B165" s="40"/>
      <c r="C165" s="21">
        <f>COUNTIFS(C5:C164,"*")</f>
        <v>64</v>
      </c>
      <c r="D165" s="21"/>
      <c r="E165" s="13"/>
      <c r="F165" s="21"/>
      <c r="G165" s="21">
        <f>SUM(G5:G164)</f>
        <v>3283</v>
      </c>
      <c r="H165" s="21">
        <f>SUM(H5:H164)</f>
        <v>3343</v>
      </c>
      <c r="I165" s="21">
        <f>SUM(I5:I164)</f>
        <v>6626</v>
      </c>
      <c r="J165" s="21"/>
      <c r="K165" s="21"/>
      <c r="L165" s="21"/>
      <c r="M165" s="21"/>
      <c r="N165" s="21"/>
      <c r="O165" s="21"/>
      <c r="P165" s="14"/>
      <c r="Q165" s="21"/>
      <c r="R165" s="21"/>
      <c r="S165" s="21"/>
      <c r="T165" s="12"/>
    </row>
    <row r="166" spans="1:20">
      <c r="A166" s="45" t="s">
        <v>66</v>
      </c>
      <c r="B166" s="10">
        <f>COUNTIF(B$5:B$164,"Team 1")</f>
        <v>36</v>
      </c>
      <c r="C166" s="45" t="s">
        <v>29</v>
      </c>
      <c r="D166" s="10">
        <f>COUNTIF(D5:D164,"Anganwadi")</f>
        <v>38</v>
      </c>
    </row>
    <row r="167" spans="1:20">
      <c r="A167" s="45" t="s">
        <v>67</v>
      </c>
      <c r="B167" s="10">
        <f>COUNTIF(B$6:B$164,"Team 2")</f>
        <v>28</v>
      </c>
      <c r="C167" s="45" t="s">
        <v>27</v>
      </c>
      <c r="D167" s="10">
        <f>COUNTIF(D5:D164,"School")</f>
        <v>26</v>
      </c>
    </row>
  </sheetData>
  <sheetProtection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error="Please select type of institution from drop down list." sqref="D5:D164">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9" fitToHeight="11000" orientation="landscape" horizontalDpi="0" verticalDpi="0" r:id="rId1"/>
  <headerFooter>
    <oddFooter>&amp;CPages &amp;P of &amp;N</oddFooter>
  </headerFooter>
</worksheet>
</file>

<file path=xl/worksheets/sheet6.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sqref="A1:S1"/>
    </sheetView>
  </sheetViews>
  <sheetFormatPr defaultRowHeight="16.5"/>
  <cols>
    <col min="1" max="1" width="7.85546875"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52" t="s">
        <v>740</v>
      </c>
      <c r="B1" s="152"/>
      <c r="C1" s="152"/>
      <c r="D1" s="153"/>
      <c r="E1" s="153"/>
      <c r="F1" s="153"/>
      <c r="G1" s="153"/>
      <c r="H1" s="153"/>
      <c r="I1" s="153"/>
      <c r="J1" s="153"/>
      <c r="K1" s="153"/>
      <c r="L1" s="153"/>
      <c r="M1" s="153"/>
      <c r="N1" s="153"/>
      <c r="O1" s="153"/>
      <c r="P1" s="153"/>
      <c r="Q1" s="153"/>
      <c r="R1" s="153"/>
      <c r="S1" s="153"/>
    </row>
    <row r="2" spans="1:20">
      <c r="A2" s="156" t="s">
        <v>63</v>
      </c>
      <c r="B2" s="157"/>
      <c r="C2" s="157"/>
      <c r="D2" s="25">
        <v>43497</v>
      </c>
      <c r="E2" s="22"/>
      <c r="F2" s="22"/>
      <c r="G2" s="22"/>
      <c r="H2" s="22"/>
      <c r="I2" s="22"/>
      <c r="J2" s="22"/>
      <c r="K2" s="22"/>
      <c r="L2" s="22"/>
      <c r="M2" s="22"/>
      <c r="N2" s="22"/>
      <c r="O2" s="22"/>
      <c r="P2" s="22"/>
      <c r="Q2" s="22"/>
      <c r="R2" s="22"/>
      <c r="S2" s="22"/>
    </row>
    <row r="3" spans="1:20" ht="24" customHeight="1">
      <c r="A3" s="151" t="s">
        <v>14</v>
      </c>
      <c r="B3" s="154" t="s">
        <v>65</v>
      </c>
      <c r="C3" s="150" t="s">
        <v>7</v>
      </c>
      <c r="D3" s="150" t="s">
        <v>59</v>
      </c>
      <c r="E3" s="150" t="s">
        <v>16</v>
      </c>
      <c r="F3" s="158" t="s">
        <v>17</v>
      </c>
      <c r="G3" s="150" t="s">
        <v>8</v>
      </c>
      <c r="H3" s="150"/>
      <c r="I3" s="150"/>
      <c r="J3" s="150" t="s">
        <v>35</v>
      </c>
      <c r="K3" s="154" t="s">
        <v>37</v>
      </c>
      <c r="L3" s="154" t="s">
        <v>54</v>
      </c>
      <c r="M3" s="154" t="s">
        <v>55</v>
      </c>
      <c r="N3" s="154" t="s">
        <v>38</v>
      </c>
      <c r="O3" s="154" t="s">
        <v>39</v>
      </c>
      <c r="P3" s="151" t="s">
        <v>58</v>
      </c>
      <c r="Q3" s="150" t="s">
        <v>56</v>
      </c>
      <c r="R3" s="150" t="s">
        <v>36</v>
      </c>
      <c r="S3" s="150" t="s">
        <v>57</v>
      </c>
      <c r="T3" s="150" t="s">
        <v>13</v>
      </c>
    </row>
    <row r="4" spans="1:20" ht="25.5" customHeight="1">
      <c r="A4" s="151"/>
      <c r="B4" s="159"/>
      <c r="C4" s="150"/>
      <c r="D4" s="150"/>
      <c r="E4" s="150"/>
      <c r="F4" s="158"/>
      <c r="G4" s="23" t="s">
        <v>9</v>
      </c>
      <c r="H4" s="23" t="s">
        <v>10</v>
      </c>
      <c r="I4" s="23" t="s">
        <v>11</v>
      </c>
      <c r="J4" s="150"/>
      <c r="K4" s="155"/>
      <c r="L4" s="155"/>
      <c r="M4" s="155"/>
      <c r="N4" s="155"/>
      <c r="O4" s="155"/>
      <c r="P4" s="151"/>
      <c r="Q4" s="151"/>
      <c r="R4" s="150"/>
      <c r="S4" s="150"/>
      <c r="T4" s="150"/>
    </row>
    <row r="5" spans="1:20">
      <c r="A5" s="4">
        <v>1</v>
      </c>
      <c r="B5" s="17" t="s">
        <v>66</v>
      </c>
      <c r="C5" s="60" t="s">
        <v>218</v>
      </c>
      <c r="D5" s="18" t="s">
        <v>29</v>
      </c>
      <c r="E5" s="60">
        <v>30724</v>
      </c>
      <c r="F5" s="53"/>
      <c r="G5" s="60">
        <v>14</v>
      </c>
      <c r="H5" s="60">
        <v>16</v>
      </c>
      <c r="I5" s="17">
        <f>+G5+H5</f>
        <v>30</v>
      </c>
      <c r="J5" s="60">
        <v>9954577754</v>
      </c>
      <c r="K5" s="81" t="s">
        <v>243</v>
      </c>
      <c r="L5" s="67" t="s">
        <v>244</v>
      </c>
      <c r="M5" s="63">
        <v>9401867261</v>
      </c>
      <c r="N5" s="84" t="s">
        <v>246</v>
      </c>
      <c r="O5" s="53"/>
      <c r="P5" s="54">
        <v>43497</v>
      </c>
      <c r="Q5" s="53" t="s">
        <v>532</v>
      </c>
      <c r="R5" s="18">
        <v>38</v>
      </c>
      <c r="S5" s="18" t="s">
        <v>502</v>
      </c>
      <c r="T5" s="18"/>
    </row>
    <row r="6" spans="1:20">
      <c r="A6" s="4">
        <v>2</v>
      </c>
      <c r="B6" s="17" t="s">
        <v>66</v>
      </c>
      <c r="C6" s="60" t="s">
        <v>219</v>
      </c>
      <c r="D6" s="18" t="s">
        <v>29</v>
      </c>
      <c r="E6" s="60">
        <v>30725</v>
      </c>
      <c r="F6" s="53"/>
      <c r="G6" s="60">
        <v>15</v>
      </c>
      <c r="H6" s="60">
        <v>18</v>
      </c>
      <c r="I6" s="17">
        <f>+G6+H6</f>
        <v>33</v>
      </c>
      <c r="J6" s="60">
        <v>9435824490</v>
      </c>
      <c r="K6" s="81" t="s">
        <v>243</v>
      </c>
      <c r="L6" s="67" t="s">
        <v>244</v>
      </c>
      <c r="M6" s="63">
        <v>9401867261</v>
      </c>
      <c r="N6" s="84" t="s">
        <v>246</v>
      </c>
      <c r="O6" s="53"/>
      <c r="P6" s="54">
        <v>43498</v>
      </c>
      <c r="Q6" s="53" t="s">
        <v>533</v>
      </c>
      <c r="R6" s="18">
        <v>39</v>
      </c>
      <c r="S6" s="18" t="s">
        <v>502</v>
      </c>
      <c r="T6" s="18"/>
    </row>
    <row r="7" spans="1:20" ht="18.75">
      <c r="A7" s="4">
        <v>3</v>
      </c>
      <c r="B7" s="17" t="s">
        <v>66</v>
      </c>
      <c r="C7" s="60" t="s">
        <v>190</v>
      </c>
      <c r="D7" s="18" t="s">
        <v>29</v>
      </c>
      <c r="E7" s="60">
        <v>30811</v>
      </c>
      <c r="F7" s="53"/>
      <c r="G7" s="60">
        <v>37</v>
      </c>
      <c r="H7" s="60">
        <v>40</v>
      </c>
      <c r="I7" s="17">
        <f t="shared" ref="I7:I70" si="0">+G7+H7</f>
        <v>77</v>
      </c>
      <c r="J7" s="60">
        <v>9954880323</v>
      </c>
      <c r="K7" s="91" t="s">
        <v>229</v>
      </c>
      <c r="L7" s="91" t="s">
        <v>230</v>
      </c>
      <c r="M7" s="92">
        <v>8402902563</v>
      </c>
      <c r="N7" s="63" t="s">
        <v>231</v>
      </c>
      <c r="O7" s="63">
        <v>7896353387</v>
      </c>
      <c r="P7" s="54">
        <v>43500</v>
      </c>
      <c r="Q7" s="53" t="s">
        <v>529</v>
      </c>
      <c r="R7" s="18">
        <v>33</v>
      </c>
      <c r="S7" s="18" t="s">
        <v>502</v>
      </c>
      <c r="T7" s="18"/>
    </row>
    <row r="8" spans="1:20" ht="18.75">
      <c r="A8" s="4">
        <v>4</v>
      </c>
      <c r="B8" s="17" t="s">
        <v>66</v>
      </c>
      <c r="C8" s="60" t="s">
        <v>191</v>
      </c>
      <c r="D8" s="18" t="s">
        <v>29</v>
      </c>
      <c r="E8" s="60">
        <v>30813</v>
      </c>
      <c r="F8" s="53"/>
      <c r="G8" s="60">
        <v>42</v>
      </c>
      <c r="H8" s="60">
        <v>44</v>
      </c>
      <c r="I8" s="17">
        <f t="shared" si="0"/>
        <v>86</v>
      </c>
      <c r="J8" s="60">
        <v>8486472775</v>
      </c>
      <c r="K8" s="91" t="s">
        <v>229</v>
      </c>
      <c r="L8" s="91" t="s">
        <v>230</v>
      </c>
      <c r="M8" s="92">
        <v>8402902563</v>
      </c>
      <c r="N8" s="63" t="s">
        <v>231</v>
      </c>
      <c r="O8" s="63">
        <v>7896353387</v>
      </c>
      <c r="P8" s="54">
        <v>43501</v>
      </c>
      <c r="Q8" s="53" t="s">
        <v>534</v>
      </c>
      <c r="R8" s="18">
        <v>38</v>
      </c>
      <c r="S8" s="18" t="s">
        <v>502</v>
      </c>
      <c r="T8" s="18"/>
    </row>
    <row r="9" spans="1:20" ht="18.75">
      <c r="A9" s="4">
        <v>5</v>
      </c>
      <c r="B9" s="17" t="s">
        <v>66</v>
      </c>
      <c r="C9" s="60" t="s">
        <v>192</v>
      </c>
      <c r="D9" s="18" t="s">
        <v>29</v>
      </c>
      <c r="E9" s="60">
        <v>30822</v>
      </c>
      <c r="F9" s="53"/>
      <c r="G9" s="60">
        <v>47</v>
      </c>
      <c r="H9" s="60">
        <v>42</v>
      </c>
      <c r="I9" s="17">
        <f t="shared" si="0"/>
        <v>89</v>
      </c>
      <c r="J9" s="60">
        <v>9613844809</v>
      </c>
      <c r="K9" s="91" t="s">
        <v>229</v>
      </c>
      <c r="L9" s="91" t="s">
        <v>230</v>
      </c>
      <c r="M9" s="92">
        <v>8402902563</v>
      </c>
      <c r="N9" s="63" t="s">
        <v>231</v>
      </c>
      <c r="O9" s="63">
        <v>7896353387</v>
      </c>
      <c r="P9" s="54">
        <v>43501</v>
      </c>
      <c r="Q9" s="53" t="s">
        <v>534</v>
      </c>
      <c r="R9" s="18">
        <v>39</v>
      </c>
      <c r="S9" s="18" t="s">
        <v>502</v>
      </c>
      <c r="T9" s="18"/>
    </row>
    <row r="10" spans="1:20" ht="18.75">
      <c r="A10" s="4">
        <v>6</v>
      </c>
      <c r="B10" s="17" t="s">
        <v>66</v>
      </c>
      <c r="C10" s="60" t="s">
        <v>193</v>
      </c>
      <c r="D10" s="18" t="s">
        <v>29</v>
      </c>
      <c r="E10" s="60">
        <v>30814</v>
      </c>
      <c r="F10" s="53"/>
      <c r="G10" s="60">
        <v>40</v>
      </c>
      <c r="H10" s="60">
        <v>38</v>
      </c>
      <c r="I10" s="17">
        <f t="shared" si="0"/>
        <v>78</v>
      </c>
      <c r="J10" s="60">
        <v>9859043953</v>
      </c>
      <c r="K10" s="91" t="s">
        <v>229</v>
      </c>
      <c r="L10" s="91" t="s">
        <v>230</v>
      </c>
      <c r="M10" s="92">
        <v>8402902563</v>
      </c>
      <c r="N10" s="63" t="s">
        <v>231</v>
      </c>
      <c r="O10" s="63">
        <v>7896353387</v>
      </c>
      <c r="P10" s="54">
        <v>43502</v>
      </c>
      <c r="Q10" s="53" t="s">
        <v>530</v>
      </c>
      <c r="R10" s="18">
        <v>32</v>
      </c>
      <c r="S10" s="18" t="s">
        <v>502</v>
      </c>
      <c r="T10" s="18"/>
    </row>
    <row r="11" spans="1:20" ht="18.75">
      <c r="A11" s="4">
        <v>7</v>
      </c>
      <c r="B11" s="17" t="s">
        <v>66</v>
      </c>
      <c r="C11" s="60" t="s">
        <v>194</v>
      </c>
      <c r="D11" s="18" t="s">
        <v>29</v>
      </c>
      <c r="E11" s="60">
        <v>30815</v>
      </c>
      <c r="F11" s="53"/>
      <c r="G11" s="60">
        <v>62</v>
      </c>
      <c r="H11" s="60">
        <v>57</v>
      </c>
      <c r="I11" s="17">
        <f t="shared" si="0"/>
        <v>119</v>
      </c>
      <c r="J11" s="60">
        <v>7906831327</v>
      </c>
      <c r="K11" s="91" t="s">
        <v>229</v>
      </c>
      <c r="L11" s="91" t="s">
        <v>230</v>
      </c>
      <c r="M11" s="92">
        <v>8402902563</v>
      </c>
      <c r="N11" s="63" t="s">
        <v>231</v>
      </c>
      <c r="O11" s="63">
        <v>7896353387</v>
      </c>
      <c r="P11" s="54">
        <v>43502</v>
      </c>
      <c r="Q11" s="53" t="s">
        <v>530</v>
      </c>
      <c r="R11" s="18">
        <v>44</v>
      </c>
      <c r="S11" s="18" t="s">
        <v>502</v>
      </c>
      <c r="T11" s="18"/>
    </row>
    <row r="12" spans="1:20" ht="18.75">
      <c r="A12" s="4">
        <v>8</v>
      </c>
      <c r="B12" s="17" t="s">
        <v>66</v>
      </c>
      <c r="C12" s="60" t="s">
        <v>195</v>
      </c>
      <c r="D12" s="18" t="s">
        <v>29</v>
      </c>
      <c r="E12" s="60">
        <v>30816</v>
      </c>
      <c r="F12" s="53"/>
      <c r="G12" s="60">
        <v>36</v>
      </c>
      <c r="H12" s="60">
        <v>40</v>
      </c>
      <c r="I12" s="17">
        <f t="shared" si="0"/>
        <v>76</v>
      </c>
      <c r="J12" s="60">
        <v>9954066223</v>
      </c>
      <c r="K12" s="91" t="s">
        <v>229</v>
      </c>
      <c r="L12" s="91" t="s">
        <v>230</v>
      </c>
      <c r="M12" s="92">
        <v>8402902563</v>
      </c>
      <c r="N12" s="63" t="s">
        <v>232</v>
      </c>
      <c r="O12" s="63">
        <v>9678128773</v>
      </c>
      <c r="P12" s="54">
        <v>43503</v>
      </c>
      <c r="Q12" s="53" t="s">
        <v>531</v>
      </c>
      <c r="R12" s="18">
        <v>41</v>
      </c>
      <c r="S12" s="18" t="s">
        <v>502</v>
      </c>
      <c r="T12" s="18"/>
    </row>
    <row r="13" spans="1:20" ht="18.75">
      <c r="A13" s="4">
        <v>9</v>
      </c>
      <c r="B13" s="17" t="s">
        <v>66</v>
      </c>
      <c r="C13" s="60" t="s">
        <v>196</v>
      </c>
      <c r="D13" s="18" t="s">
        <v>29</v>
      </c>
      <c r="E13" s="60">
        <v>30817</v>
      </c>
      <c r="F13" s="53"/>
      <c r="G13" s="60">
        <v>38</v>
      </c>
      <c r="H13" s="60">
        <v>36</v>
      </c>
      <c r="I13" s="17">
        <f t="shared" si="0"/>
        <v>74</v>
      </c>
      <c r="J13" s="60">
        <v>9954289968</v>
      </c>
      <c r="K13" s="91" t="s">
        <v>229</v>
      </c>
      <c r="L13" s="91" t="s">
        <v>230</v>
      </c>
      <c r="M13" s="92">
        <v>8402902563</v>
      </c>
      <c r="N13" s="63" t="s">
        <v>232</v>
      </c>
      <c r="O13" s="63">
        <v>9678128773</v>
      </c>
      <c r="P13" s="54">
        <v>43503</v>
      </c>
      <c r="Q13" s="53" t="s">
        <v>531</v>
      </c>
      <c r="R13" s="18">
        <v>37</v>
      </c>
      <c r="S13" s="18" t="s">
        <v>502</v>
      </c>
      <c r="T13" s="18"/>
    </row>
    <row r="14" spans="1:20" ht="18.75">
      <c r="A14" s="4">
        <v>10</v>
      </c>
      <c r="B14" s="17" t="s">
        <v>66</v>
      </c>
      <c r="C14" s="60" t="s">
        <v>197</v>
      </c>
      <c r="D14" s="18" t="s">
        <v>29</v>
      </c>
      <c r="E14" s="60">
        <v>30818</v>
      </c>
      <c r="F14" s="53"/>
      <c r="G14" s="60">
        <v>39</v>
      </c>
      <c r="H14" s="60">
        <v>42</v>
      </c>
      <c r="I14" s="17">
        <f t="shared" si="0"/>
        <v>81</v>
      </c>
      <c r="J14" s="60">
        <v>9678285929</v>
      </c>
      <c r="K14" s="91" t="s">
        <v>229</v>
      </c>
      <c r="L14" s="91" t="s">
        <v>230</v>
      </c>
      <c r="M14" s="92">
        <v>8402902563</v>
      </c>
      <c r="N14" s="63" t="s">
        <v>232</v>
      </c>
      <c r="O14" s="63">
        <v>9678128773</v>
      </c>
      <c r="P14" s="54">
        <v>43504</v>
      </c>
      <c r="Q14" s="53" t="s">
        <v>532</v>
      </c>
      <c r="R14" s="18">
        <v>36</v>
      </c>
      <c r="S14" s="18" t="s">
        <v>502</v>
      </c>
      <c r="T14" s="18"/>
    </row>
    <row r="15" spans="1:20" ht="18.75">
      <c r="A15" s="4">
        <v>11</v>
      </c>
      <c r="B15" s="17" t="s">
        <v>66</v>
      </c>
      <c r="C15" s="60" t="s">
        <v>198</v>
      </c>
      <c r="D15" s="18" t="s">
        <v>29</v>
      </c>
      <c r="E15" s="60">
        <v>30819</v>
      </c>
      <c r="F15" s="53"/>
      <c r="G15" s="60">
        <v>61</v>
      </c>
      <c r="H15" s="60">
        <v>56</v>
      </c>
      <c r="I15" s="17">
        <f t="shared" si="0"/>
        <v>117</v>
      </c>
      <c r="J15" s="60">
        <v>9864895428</v>
      </c>
      <c r="K15" s="91" t="s">
        <v>229</v>
      </c>
      <c r="L15" s="91" t="s">
        <v>230</v>
      </c>
      <c r="M15" s="92">
        <v>8402902563</v>
      </c>
      <c r="N15" s="63" t="s">
        <v>232</v>
      </c>
      <c r="O15" s="63">
        <v>9678128773</v>
      </c>
      <c r="P15" s="54">
        <v>43504</v>
      </c>
      <c r="Q15" s="53" t="s">
        <v>532</v>
      </c>
      <c r="R15" s="18">
        <v>33</v>
      </c>
      <c r="S15" s="18" t="s">
        <v>502</v>
      </c>
      <c r="T15" s="18"/>
    </row>
    <row r="16" spans="1:20" ht="18.75">
      <c r="A16" s="4">
        <v>12</v>
      </c>
      <c r="B16" s="17" t="s">
        <v>66</v>
      </c>
      <c r="C16" s="60" t="s">
        <v>199</v>
      </c>
      <c r="D16" s="18" t="s">
        <v>29</v>
      </c>
      <c r="E16" s="60">
        <v>30820</v>
      </c>
      <c r="F16" s="53"/>
      <c r="G16" s="60">
        <v>42</v>
      </c>
      <c r="H16" s="60">
        <v>45</v>
      </c>
      <c r="I16" s="17">
        <f t="shared" si="0"/>
        <v>87</v>
      </c>
      <c r="J16" s="60">
        <v>9706515180</v>
      </c>
      <c r="K16" s="91" t="s">
        <v>229</v>
      </c>
      <c r="L16" s="91" t="s">
        <v>230</v>
      </c>
      <c r="M16" s="92">
        <v>8402902563</v>
      </c>
      <c r="N16" s="63" t="s">
        <v>232</v>
      </c>
      <c r="O16" s="63">
        <v>9678128773</v>
      </c>
      <c r="P16" s="54">
        <v>43505</v>
      </c>
      <c r="Q16" s="53" t="s">
        <v>533</v>
      </c>
      <c r="R16" s="18">
        <v>34</v>
      </c>
      <c r="S16" s="18" t="s">
        <v>502</v>
      </c>
      <c r="T16" s="18"/>
    </row>
    <row r="17" spans="1:20" ht="18.75">
      <c r="A17" s="4">
        <v>13</v>
      </c>
      <c r="B17" s="17" t="s">
        <v>66</v>
      </c>
      <c r="C17" s="60" t="s">
        <v>200</v>
      </c>
      <c r="D17" s="18" t="s">
        <v>29</v>
      </c>
      <c r="E17" s="60">
        <v>30821</v>
      </c>
      <c r="F17" s="53"/>
      <c r="G17" s="60">
        <v>44</v>
      </c>
      <c r="H17" s="60">
        <v>48</v>
      </c>
      <c r="I17" s="17">
        <f t="shared" si="0"/>
        <v>92</v>
      </c>
      <c r="J17" s="60">
        <v>9954147038</v>
      </c>
      <c r="K17" s="91" t="s">
        <v>229</v>
      </c>
      <c r="L17" s="91" t="s">
        <v>230</v>
      </c>
      <c r="M17" s="92">
        <v>8402902563</v>
      </c>
      <c r="N17" s="63" t="s">
        <v>340</v>
      </c>
      <c r="O17" s="63">
        <v>9957585711</v>
      </c>
      <c r="P17" s="54">
        <v>43505</v>
      </c>
      <c r="Q17" s="53" t="s">
        <v>533</v>
      </c>
      <c r="R17" s="18">
        <v>32</v>
      </c>
      <c r="S17" s="18" t="s">
        <v>502</v>
      </c>
      <c r="T17" s="18"/>
    </row>
    <row r="18" spans="1:20" ht="18.75">
      <c r="A18" s="4">
        <v>14</v>
      </c>
      <c r="B18" s="17" t="s">
        <v>66</v>
      </c>
      <c r="C18" s="60" t="s">
        <v>201</v>
      </c>
      <c r="D18" s="18" t="s">
        <v>29</v>
      </c>
      <c r="E18" s="60">
        <v>30823</v>
      </c>
      <c r="F18" s="53"/>
      <c r="G18" s="60">
        <v>40</v>
      </c>
      <c r="H18" s="60">
        <v>38</v>
      </c>
      <c r="I18" s="17">
        <f t="shared" si="0"/>
        <v>78</v>
      </c>
      <c r="J18" s="60">
        <v>8011737194</v>
      </c>
      <c r="K18" s="91" t="s">
        <v>229</v>
      </c>
      <c r="L18" s="91" t="s">
        <v>230</v>
      </c>
      <c r="M18" s="92">
        <v>8402902563</v>
      </c>
      <c r="N18" s="63" t="s">
        <v>340</v>
      </c>
      <c r="O18" s="63">
        <v>9957585711</v>
      </c>
      <c r="P18" s="54">
        <v>43507</v>
      </c>
      <c r="Q18" s="53" t="s">
        <v>529</v>
      </c>
      <c r="R18" s="18">
        <v>32</v>
      </c>
      <c r="S18" s="18" t="s">
        <v>502</v>
      </c>
      <c r="T18" s="18"/>
    </row>
    <row r="19" spans="1:20" ht="18.75">
      <c r="A19" s="4">
        <v>15</v>
      </c>
      <c r="B19" s="17" t="s">
        <v>66</v>
      </c>
      <c r="C19" s="60" t="s">
        <v>202</v>
      </c>
      <c r="D19" s="18" t="s">
        <v>29</v>
      </c>
      <c r="E19" s="60">
        <v>30824</v>
      </c>
      <c r="F19" s="53"/>
      <c r="G19" s="60">
        <v>42</v>
      </c>
      <c r="H19" s="60">
        <v>45</v>
      </c>
      <c r="I19" s="17">
        <f t="shared" si="0"/>
        <v>87</v>
      </c>
      <c r="J19" s="60">
        <v>9678988337</v>
      </c>
      <c r="K19" s="91" t="s">
        <v>229</v>
      </c>
      <c r="L19" s="91" t="s">
        <v>230</v>
      </c>
      <c r="M19" s="92">
        <v>8402902563</v>
      </c>
      <c r="N19" s="63" t="s">
        <v>340</v>
      </c>
      <c r="O19" s="63">
        <v>9957585711</v>
      </c>
      <c r="P19" s="54">
        <v>43507</v>
      </c>
      <c r="Q19" s="53" t="s">
        <v>529</v>
      </c>
      <c r="R19" s="18">
        <v>36</v>
      </c>
      <c r="S19" s="18" t="s">
        <v>502</v>
      </c>
      <c r="T19" s="18"/>
    </row>
    <row r="20" spans="1:20">
      <c r="A20" s="4">
        <v>16</v>
      </c>
      <c r="B20" s="17" t="s">
        <v>66</v>
      </c>
      <c r="C20" s="60" t="s">
        <v>336</v>
      </c>
      <c r="D20" s="18" t="s">
        <v>29</v>
      </c>
      <c r="E20" s="60">
        <v>30518</v>
      </c>
      <c r="F20" s="53"/>
      <c r="G20" s="60">
        <v>76</v>
      </c>
      <c r="H20" s="60">
        <v>65</v>
      </c>
      <c r="I20" s="17">
        <f t="shared" si="0"/>
        <v>141</v>
      </c>
      <c r="J20" s="60">
        <v>9954201384</v>
      </c>
      <c r="K20" s="53" t="s">
        <v>341</v>
      </c>
      <c r="L20" s="67" t="s">
        <v>342</v>
      </c>
      <c r="M20" s="63">
        <v>9401451344</v>
      </c>
      <c r="N20" s="63" t="s">
        <v>343</v>
      </c>
      <c r="O20" s="63">
        <v>9085794553</v>
      </c>
      <c r="P20" s="54">
        <v>43508</v>
      </c>
      <c r="Q20" s="53" t="s">
        <v>534</v>
      </c>
      <c r="R20" s="18">
        <v>33</v>
      </c>
      <c r="S20" s="18" t="s">
        <v>502</v>
      </c>
      <c r="T20" s="18"/>
    </row>
    <row r="21" spans="1:20">
      <c r="A21" s="4">
        <v>17</v>
      </c>
      <c r="B21" s="17" t="s">
        <v>66</v>
      </c>
      <c r="C21" s="60" t="s">
        <v>337</v>
      </c>
      <c r="D21" s="18" t="s">
        <v>29</v>
      </c>
      <c r="E21" s="60">
        <v>30519</v>
      </c>
      <c r="F21" s="53"/>
      <c r="G21" s="60">
        <v>45</v>
      </c>
      <c r="H21" s="60">
        <v>40</v>
      </c>
      <c r="I21" s="17">
        <f t="shared" si="0"/>
        <v>85</v>
      </c>
      <c r="J21" s="60">
        <v>9678411266</v>
      </c>
      <c r="K21" s="53" t="s">
        <v>341</v>
      </c>
      <c r="L21" s="67" t="s">
        <v>342</v>
      </c>
      <c r="M21" s="63">
        <v>9401451344</v>
      </c>
      <c r="N21" s="63" t="s">
        <v>343</v>
      </c>
      <c r="O21" s="63">
        <v>9085794553</v>
      </c>
      <c r="P21" s="54">
        <v>43508</v>
      </c>
      <c r="Q21" s="53" t="s">
        <v>534</v>
      </c>
      <c r="R21" s="18">
        <v>31</v>
      </c>
      <c r="S21" s="18" t="s">
        <v>502</v>
      </c>
      <c r="T21" s="18"/>
    </row>
    <row r="22" spans="1:20">
      <c r="A22" s="4">
        <v>18</v>
      </c>
      <c r="B22" s="17" t="s">
        <v>66</v>
      </c>
      <c r="C22" s="60" t="s">
        <v>338</v>
      </c>
      <c r="D22" s="18" t="s">
        <v>29</v>
      </c>
      <c r="E22" s="60">
        <v>30520</v>
      </c>
      <c r="F22" s="53"/>
      <c r="G22" s="60">
        <v>66</v>
      </c>
      <c r="H22" s="60">
        <v>56</v>
      </c>
      <c r="I22" s="17">
        <f t="shared" si="0"/>
        <v>122</v>
      </c>
      <c r="J22" s="60">
        <v>9859727368</v>
      </c>
      <c r="K22" s="53" t="s">
        <v>341</v>
      </c>
      <c r="L22" s="67" t="s">
        <v>342</v>
      </c>
      <c r="M22" s="63">
        <v>9401451344</v>
      </c>
      <c r="N22" s="63" t="s">
        <v>343</v>
      </c>
      <c r="O22" s="63">
        <v>9085794553</v>
      </c>
      <c r="P22" s="54">
        <v>43509</v>
      </c>
      <c r="Q22" s="53" t="s">
        <v>530</v>
      </c>
      <c r="R22" s="18">
        <v>35</v>
      </c>
      <c r="S22" s="18" t="s">
        <v>502</v>
      </c>
      <c r="T22" s="18"/>
    </row>
    <row r="23" spans="1:20">
      <c r="A23" s="4">
        <v>19</v>
      </c>
      <c r="B23" s="17" t="s">
        <v>66</v>
      </c>
      <c r="C23" s="60" t="s">
        <v>339</v>
      </c>
      <c r="D23" s="18" t="s">
        <v>29</v>
      </c>
      <c r="E23" s="60">
        <v>30521</v>
      </c>
      <c r="F23" s="53"/>
      <c r="G23" s="60">
        <v>60</v>
      </c>
      <c r="H23" s="60">
        <v>58</v>
      </c>
      <c r="I23" s="17">
        <f t="shared" si="0"/>
        <v>118</v>
      </c>
      <c r="J23" s="60">
        <v>9085254518</v>
      </c>
      <c r="K23" s="53" t="s">
        <v>341</v>
      </c>
      <c r="L23" s="67" t="s">
        <v>342</v>
      </c>
      <c r="M23" s="63">
        <v>9401451344</v>
      </c>
      <c r="N23" s="63" t="s">
        <v>343</v>
      </c>
      <c r="O23" s="63">
        <v>9085794553</v>
      </c>
      <c r="P23" s="54">
        <v>43509</v>
      </c>
      <c r="Q23" s="53" t="s">
        <v>530</v>
      </c>
      <c r="R23" s="18">
        <v>34</v>
      </c>
      <c r="S23" s="18" t="s">
        <v>502</v>
      </c>
      <c r="T23" s="18"/>
    </row>
    <row r="24" spans="1:20" ht="32.25">
      <c r="A24" s="4">
        <v>20</v>
      </c>
      <c r="B24" s="17" t="s">
        <v>66</v>
      </c>
      <c r="C24" s="50" t="s">
        <v>344</v>
      </c>
      <c r="D24" s="18" t="s">
        <v>27</v>
      </c>
      <c r="E24" s="50" t="s">
        <v>355</v>
      </c>
      <c r="F24" s="51" t="s">
        <v>78</v>
      </c>
      <c r="G24" s="53">
        <v>72</v>
      </c>
      <c r="H24" s="53">
        <v>129</v>
      </c>
      <c r="I24" s="17">
        <f t="shared" si="0"/>
        <v>201</v>
      </c>
      <c r="J24" s="51">
        <v>9957596732</v>
      </c>
      <c r="K24" s="18"/>
      <c r="L24" s="18"/>
      <c r="M24" s="18"/>
      <c r="N24" s="18"/>
      <c r="O24" s="18"/>
      <c r="P24" s="54" t="s">
        <v>728</v>
      </c>
      <c r="Q24" s="53"/>
      <c r="R24" s="18">
        <v>32</v>
      </c>
      <c r="S24" s="18" t="s">
        <v>502</v>
      </c>
      <c r="T24" s="18"/>
    </row>
    <row r="25" spans="1:20" ht="32.25">
      <c r="A25" s="4">
        <v>21</v>
      </c>
      <c r="B25" s="17" t="s">
        <v>66</v>
      </c>
      <c r="C25" s="50" t="s">
        <v>345</v>
      </c>
      <c r="D25" s="18" t="s">
        <v>27</v>
      </c>
      <c r="E25" s="50" t="s">
        <v>356</v>
      </c>
      <c r="F25" s="51" t="s">
        <v>80</v>
      </c>
      <c r="G25" s="53">
        <v>111</v>
      </c>
      <c r="H25" s="53">
        <v>192</v>
      </c>
      <c r="I25" s="17">
        <f t="shared" si="0"/>
        <v>303</v>
      </c>
      <c r="J25" s="51">
        <v>9954888480</v>
      </c>
      <c r="K25" s="18"/>
      <c r="L25" s="18"/>
      <c r="M25" s="18"/>
      <c r="N25" s="18"/>
      <c r="O25" s="18"/>
      <c r="P25" s="53" t="s">
        <v>729</v>
      </c>
      <c r="Q25" s="53"/>
      <c r="R25" s="18">
        <v>37</v>
      </c>
      <c r="S25" s="18" t="s">
        <v>502</v>
      </c>
      <c r="T25" s="18"/>
    </row>
    <row r="26" spans="1:20" ht="32.25">
      <c r="A26" s="4">
        <v>22</v>
      </c>
      <c r="B26" s="17" t="s">
        <v>66</v>
      </c>
      <c r="C26" s="50" t="s">
        <v>346</v>
      </c>
      <c r="D26" s="18" t="s">
        <v>27</v>
      </c>
      <c r="E26" s="50" t="s">
        <v>357</v>
      </c>
      <c r="F26" s="51" t="s">
        <v>80</v>
      </c>
      <c r="G26" s="53">
        <v>57</v>
      </c>
      <c r="H26" s="53">
        <v>45</v>
      </c>
      <c r="I26" s="17">
        <f t="shared" si="0"/>
        <v>102</v>
      </c>
      <c r="J26" s="55"/>
      <c r="K26" s="18"/>
      <c r="L26" s="18"/>
      <c r="M26" s="18"/>
      <c r="N26" s="18"/>
      <c r="O26" s="18"/>
      <c r="P26" s="54">
        <v>43515</v>
      </c>
      <c r="Q26" s="53" t="s">
        <v>534</v>
      </c>
      <c r="R26" s="18">
        <v>31</v>
      </c>
      <c r="S26" s="18" t="s">
        <v>502</v>
      </c>
      <c r="T26" s="18"/>
    </row>
    <row r="27" spans="1:20" ht="48">
      <c r="A27" s="4">
        <v>23</v>
      </c>
      <c r="B27" s="17" t="s">
        <v>66</v>
      </c>
      <c r="C27" s="50" t="s">
        <v>347</v>
      </c>
      <c r="D27" s="18" t="s">
        <v>27</v>
      </c>
      <c r="E27" s="50" t="s">
        <v>358</v>
      </c>
      <c r="F27" s="51" t="s">
        <v>73</v>
      </c>
      <c r="G27" s="53">
        <v>64</v>
      </c>
      <c r="H27" s="53">
        <v>55</v>
      </c>
      <c r="I27" s="17">
        <f t="shared" si="0"/>
        <v>119</v>
      </c>
      <c r="J27" s="55"/>
      <c r="K27" s="18"/>
      <c r="L27" s="18"/>
      <c r="M27" s="18"/>
      <c r="N27" s="18"/>
      <c r="O27" s="18"/>
      <c r="P27" s="54">
        <v>43516</v>
      </c>
      <c r="Q27" s="53" t="s">
        <v>530</v>
      </c>
      <c r="R27" s="18">
        <v>30</v>
      </c>
      <c r="S27" s="18" t="s">
        <v>502</v>
      </c>
      <c r="T27" s="18"/>
    </row>
    <row r="28" spans="1:20">
      <c r="A28" s="4">
        <v>24</v>
      </c>
      <c r="B28" s="17" t="s">
        <v>66</v>
      </c>
      <c r="C28" s="50" t="s">
        <v>348</v>
      </c>
      <c r="D28" s="18" t="s">
        <v>27</v>
      </c>
      <c r="E28" s="50" t="s">
        <v>359</v>
      </c>
      <c r="F28" s="51" t="s">
        <v>73</v>
      </c>
      <c r="G28" s="53">
        <v>92</v>
      </c>
      <c r="H28" s="53">
        <v>112</v>
      </c>
      <c r="I28" s="17">
        <f t="shared" si="0"/>
        <v>204</v>
      </c>
      <c r="J28" s="51">
        <v>9854850561</v>
      </c>
      <c r="K28" s="18"/>
      <c r="L28" s="18"/>
      <c r="M28" s="18"/>
      <c r="N28" s="18"/>
      <c r="O28" s="18"/>
      <c r="P28" s="53" t="s">
        <v>727</v>
      </c>
      <c r="Q28" s="53"/>
      <c r="R28" s="18">
        <v>34</v>
      </c>
      <c r="S28" s="18" t="s">
        <v>502</v>
      </c>
      <c r="T28" s="18"/>
    </row>
    <row r="29" spans="1:20" ht="32.25">
      <c r="A29" s="4">
        <v>25</v>
      </c>
      <c r="B29" s="17" t="s">
        <v>66</v>
      </c>
      <c r="C29" s="50" t="s">
        <v>349</v>
      </c>
      <c r="D29" s="18" t="s">
        <v>27</v>
      </c>
      <c r="E29" s="50" t="s">
        <v>360</v>
      </c>
      <c r="F29" s="51" t="s">
        <v>73</v>
      </c>
      <c r="G29" s="53">
        <v>74</v>
      </c>
      <c r="H29" s="53">
        <v>85</v>
      </c>
      <c r="I29" s="17">
        <f t="shared" si="0"/>
        <v>159</v>
      </c>
      <c r="J29" s="51">
        <v>9957758081</v>
      </c>
      <c r="K29" s="18"/>
      <c r="L29" s="18"/>
      <c r="M29" s="18"/>
      <c r="N29" s="18"/>
      <c r="O29" s="18"/>
      <c r="P29" s="54">
        <v>43519</v>
      </c>
      <c r="Q29" s="53" t="s">
        <v>533</v>
      </c>
      <c r="R29" s="18">
        <v>32</v>
      </c>
      <c r="S29" s="18" t="s">
        <v>502</v>
      </c>
      <c r="T29" s="18"/>
    </row>
    <row r="30" spans="1:20" ht="48">
      <c r="A30" s="4">
        <v>26</v>
      </c>
      <c r="B30" s="17" t="s">
        <v>66</v>
      </c>
      <c r="C30" s="50" t="s">
        <v>350</v>
      </c>
      <c r="D30" s="18" t="s">
        <v>27</v>
      </c>
      <c r="E30" s="50" t="s">
        <v>361</v>
      </c>
      <c r="F30" s="51" t="s">
        <v>73</v>
      </c>
      <c r="G30" s="53">
        <v>42</v>
      </c>
      <c r="H30" s="53">
        <v>28</v>
      </c>
      <c r="I30" s="17">
        <f t="shared" si="0"/>
        <v>70</v>
      </c>
      <c r="J30" s="51">
        <v>8486148911</v>
      </c>
      <c r="K30" s="18"/>
      <c r="L30" s="18"/>
      <c r="M30" s="18"/>
      <c r="N30" s="18"/>
      <c r="O30" s="18"/>
      <c r="P30" s="54">
        <v>43521</v>
      </c>
      <c r="Q30" s="53" t="s">
        <v>529</v>
      </c>
      <c r="R30" s="18">
        <v>31</v>
      </c>
      <c r="S30" s="18" t="s">
        <v>502</v>
      </c>
      <c r="T30" s="18"/>
    </row>
    <row r="31" spans="1:20" ht="32.25">
      <c r="A31" s="4">
        <v>27</v>
      </c>
      <c r="B31" s="17" t="s">
        <v>66</v>
      </c>
      <c r="C31" s="50" t="s">
        <v>351</v>
      </c>
      <c r="D31" s="18" t="s">
        <v>27</v>
      </c>
      <c r="E31" s="50" t="s">
        <v>362</v>
      </c>
      <c r="F31" s="51" t="s">
        <v>80</v>
      </c>
      <c r="G31" s="53">
        <v>44</v>
      </c>
      <c r="H31" s="53">
        <v>39</v>
      </c>
      <c r="I31" s="17">
        <f t="shared" si="0"/>
        <v>83</v>
      </c>
      <c r="J31" s="51">
        <v>9577659732</v>
      </c>
      <c r="K31" s="18"/>
      <c r="L31" s="18"/>
      <c r="M31" s="18"/>
      <c r="N31" s="18"/>
      <c r="O31" s="18"/>
      <c r="P31" s="54">
        <v>43521</v>
      </c>
      <c r="Q31" s="53" t="s">
        <v>529</v>
      </c>
      <c r="R31" s="18">
        <v>31</v>
      </c>
      <c r="S31" s="18" t="s">
        <v>502</v>
      </c>
      <c r="T31" s="18"/>
    </row>
    <row r="32" spans="1:20" ht="32.25">
      <c r="A32" s="4">
        <v>28</v>
      </c>
      <c r="B32" s="17" t="s">
        <v>66</v>
      </c>
      <c r="C32" s="50" t="s">
        <v>352</v>
      </c>
      <c r="D32" s="18" t="s">
        <v>27</v>
      </c>
      <c r="E32" s="50" t="s">
        <v>363</v>
      </c>
      <c r="F32" s="51" t="s">
        <v>73</v>
      </c>
      <c r="G32" s="53">
        <v>41</v>
      </c>
      <c r="H32" s="53">
        <v>41</v>
      </c>
      <c r="I32" s="17">
        <f t="shared" si="0"/>
        <v>82</v>
      </c>
      <c r="J32" s="51">
        <v>9401394908</v>
      </c>
      <c r="K32" s="18"/>
      <c r="L32" s="18"/>
      <c r="M32" s="18"/>
      <c r="N32" s="18"/>
      <c r="O32" s="18"/>
      <c r="P32" s="54">
        <v>43522</v>
      </c>
      <c r="Q32" s="53" t="s">
        <v>534</v>
      </c>
      <c r="R32" s="18">
        <v>25</v>
      </c>
      <c r="S32" s="18" t="s">
        <v>502</v>
      </c>
      <c r="T32" s="18"/>
    </row>
    <row r="33" spans="1:20">
      <c r="A33" s="4">
        <v>29</v>
      </c>
      <c r="B33" s="17" t="s">
        <v>66</v>
      </c>
      <c r="C33" s="50" t="s">
        <v>353</v>
      </c>
      <c r="D33" s="18" t="s">
        <v>27</v>
      </c>
      <c r="E33" s="50" t="s">
        <v>364</v>
      </c>
      <c r="F33" s="51" t="s">
        <v>80</v>
      </c>
      <c r="G33" s="53">
        <v>85</v>
      </c>
      <c r="H33" s="53">
        <v>152</v>
      </c>
      <c r="I33" s="17">
        <f t="shared" si="0"/>
        <v>237</v>
      </c>
      <c r="J33" s="51">
        <v>9859132755</v>
      </c>
      <c r="K33" s="18"/>
      <c r="L33" s="18"/>
      <c r="M33" s="18"/>
      <c r="N33" s="18"/>
      <c r="O33" s="18"/>
      <c r="P33" s="54" t="s">
        <v>730</v>
      </c>
      <c r="Q33" s="53"/>
      <c r="R33" s="18">
        <v>29</v>
      </c>
      <c r="S33" s="18" t="s">
        <v>502</v>
      </c>
      <c r="T33" s="18"/>
    </row>
    <row r="34" spans="1:20" ht="32.25">
      <c r="A34" s="4">
        <v>30</v>
      </c>
      <c r="B34" s="17" t="s">
        <v>66</v>
      </c>
      <c r="C34" s="50" t="s">
        <v>354</v>
      </c>
      <c r="D34" s="18" t="s">
        <v>27</v>
      </c>
      <c r="E34" s="50" t="s">
        <v>365</v>
      </c>
      <c r="F34" s="51" t="s">
        <v>80</v>
      </c>
      <c r="G34" s="53">
        <v>48</v>
      </c>
      <c r="H34" s="53">
        <v>76</v>
      </c>
      <c r="I34" s="17">
        <f t="shared" si="0"/>
        <v>124</v>
      </c>
      <c r="J34" s="51">
        <v>7854600358</v>
      </c>
      <c r="K34" s="18"/>
      <c r="L34" s="18"/>
      <c r="M34" s="18"/>
      <c r="N34" s="18"/>
      <c r="O34" s="18"/>
      <c r="P34" s="54">
        <v>43524</v>
      </c>
      <c r="Q34" s="53" t="s">
        <v>531</v>
      </c>
      <c r="R34" s="18">
        <v>31</v>
      </c>
      <c r="S34" s="18" t="s">
        <v>502</v>
      </c>
      <c r="T34" s="18"/>
    </row>
    <row r="35" spans="1:20">
      <c r="A35" s="4">
        <v>31</v>
      </c>
      <c r="B35" s="17" t="s">
        <v>67</v>
      </c>
      <c r="C35" s="60" t="s">
        <v>281</v>
      </c>
      <c r="D35" s="18" t="s">
        <v>29</v>
      </c>
      <c r="E35" s="60">
        <v>30618</v>
      </c>
      <c r="F35" s="53"/>
      <c r="G35" s="60">
        <v>58</v>
      </c>
      <c r="H35" s="60">
        <v>63</v>
      </c>
      <c r="I35" s="17">
        <f t="shared" si="0"/>
        <v>121</v>
      </c>
      <c r="J35" s="60"/>
      <c r="K35" s="67" t="s">
        <v>300</v>
      </c>
      <c r="L35" s="67" t="s">
        <v>301</v>
      </c>
      <c r="M35" s="63">
        <v>8753807577</v>
      </c>
      <c r="N35" s="63" t="s">
        <v>302</v>
      </c>
      <c r="O35" s="63">
        <v>9896818389</v>
      </c>
      <c r="P35" s="54">
        <v>43497</v>
      </c>
      <c r="Q35" s="53" t="s">
        <v>532</v>
      </c>
      <c r="R35" s="18">
        <v>35</v>
      </c>
      <c r="S35" s="18" t="s">
        <v>502</v>
      </c>
      <c r="T35" s="18"/>
    </row>
    <row r="36" spans="1:20">
      <c r="A36" s="4">
        <v>32</v>
      </c>
      <c r="B36" s="17" t="s">
        <v>67</v>
      </c>
      <c r="C36" s="60" t="s">
        <v>282</v>
      </c>
      <c r="D36" s="18" t="s">
        <v>29</v>
      </c>
      <c r="E36" s="60">
        <v>30619</v>
      </c>
      <c r="F36" s="53"/>
      <c r="G36" s="60">
        <v>62</v>
      </c>
      <c r="H36" s="60">
        <v>58</v>
      </c>
      <c r="I36" s="17">
        <f t="shared" si="0"/>
        <v>120</v>
      </c>
      <c r="J36" s="60">
        <v>9707578365</v>
      </c>
      <c r="K36" s="67" t="s">
        <v>300</v>
      </c>
      <c r="L36" s="67" t="s">
        <v>301</v>
      </c>
      <c r="M36" s="63">
        <v>8753807577</v>
      </c>
      <c r="N36" s="63" t="s">
        <v>302</v>
      </c>
      <c r="O36" s="63">
        <v>9896818389</v>
      </c>
      <c r="P36" s="54">
        <v>43498</v>
      </c>
      <c r="Q36" s="53" t="s">
        <v>533</v>
      </c>
      <c r="R36" s="18">
        <v>39</v>
      </c>
      <c r="S36" s="18" t="s">
        <v>502</v>
      </c>
      <c r="T36" s="18"/>
    </row>
    <row r="37" spans="1:20">
      <c r="A37" s="4">
        <v>33</v>
      </c>
      <c r="B37" s="17" t="s">
        <v>67</v>
      </c>
      <c r="C37" s="60" t="s">
        <v>283</v>
      </c>
      <c r="D37" s="18" t="s">
        <v>29</v>
      </c>
      <c r="E37" s="60">
        <v>30620</v>
      </c>
      <c r="F37" s="53"/>
      <c r="G37" s="60">
        <v>77</v>
      </c>
      <c r="H37" s="60">
        <v>78</v>
      </c>
      <c r="I37" s="17">
        <f t="shared" si="0"/>
        <v>155</v>
      </c>
      <c r="J37" s="60">
        <v>8399004745</v>
      </c>
      <c r="K37" s="67" t="s">
        <v>300</v>
      </c>
      <c r="L37" s="67" t="s">
        <v>301</v>
      </c>
      <c r="M37" s="63">
        <v>8753807577</v>
      </c>
      <c r="N37" s="63" t="s">
        <v>302</v>
      </c>
      <c r="O37" s="63">
        <v>9896818389</v>
      </c>
      <c r="P37" s="54">
        <v>43500</v>
      </c>
      <c r="Q37" s="53" t="s">
        <v>529</v>
      </c>
      <c r="R37" s="18">
        <v>33</v>
      </c>
      <c r="S37" s="18" t="s">
        <v>502</v>
      </c>
      <c r="T37" s="18"/>
    </row>
    <row r="38" spans="1:20">
      <c r="A38" s="4">
        <v>34</v>
      </c>
      <c r="B38" s="17" t="s">
        <v>67</v>
      </c>
      <c r="C38" s="60" t="s">
        <v>284</v>
      </c>
      <c r="D38" s="18" t="s">
        <v>29</v>
      </c>
      <c r="E38" s="60">
        <v>30621</v>
      </c>
      <c r="F38" s="53"/>
      <c r="G38" s="60">
        <v>61</v>
      </c>
      <c r="H38" s="60">
        <v>50</v>
      </c>
      <c r="I38" s="17">
        <f t="shared" si="0"/>
        <v>111</v>
      </c>
      <c r="J38" s="60">
        <v>7399573253</v>
      </c>
      <c r="K38" s="67" t="s">
        <v>300</v>
      </c>
      <c r="L38" s="67" t="s">
        <v>301</v>
      </c>
      <c r="M38" s="63">
        <v>8753807577</v>
      </c>
      <c r="N38" s="63" t="s">
        <v>302</v>
      </c>
      <c r="O38" s="63">
        <v>9896818389</v>
      </c>
      <c r="P38" s="54">
        <v>43501</v>
      </c>
      <c r="Q38" s="53" t="s">
        <v>534</v>
      </c>
      <c r="R38" s="18">
        <v>38</v>
      </c>
      <c r="S38" s="18" t="s">
        <v>502</v>
      </c>
      <c r="T38" s="18"/>
    </row>
    <row r="39" spans="1:20">
      <c r="A39" s="4">
        <v>35</v>
      </c>
      <c r="B39" s="17" t="s">
        <v>67</v>
      </c>
      <c r="C39" s="60" t="s">
        <v>285</v>
      </c>
      <c r="D39" s="18" t="s">
        <v>29</v>
      </c>
      <c r="E39" s="60">
        <v>30622</v>
      </c>
      <c r="F39" s="53"/>
      <c r="G39" s="60">
        <v>52</v>
      </c>
      <c r="H39" s="60">
        <v>48</v>
      </c>
      <c r="I39" s="17">
        <f t="shared" si="0"/>
        <v>100</v>
      </c>
      <c r="J39" s="60">
        <v>9954623851</v>
      </c>
      <c r="K39" s="67" t="s">
        <v>300</v>
      </c>
      <c r="L39" s="67" t="s">
        <v>301</v>
      </c>
      <c r="M39" s="63">
        <v>8753807577</v>
      </c>
      <c r="N39" s="63" t="s">
        <v>302</v>
      </c>
      <c r="O39" s="63">
        <v>9896818389</v>
      </c>
      <c r="P39" s="54">
        <v>43501</v>
      </c>
      <c r="Q39" s="53" t="s">
        <v>534</v>
      </c>
      <c r="R39" s="18">
        <v>39</v>
      </c>
      <c r="S39" s="18" t="s">
        <v>502</v>
      </c>
      <c r="T39" s="18"/>
    </row>
    <row r="40" spans="1:20">
      <c r="A40" s="4">
        <v>36</v>
      </c>
      <c r="B40" s="17" t="s">
        <v>67</v>
      </c>
      <c r="C40" s="60" t="s">
        <v>286</v>
      </c>
      <c r="D40" s="18" t="s">
        <v>29</v>
      </c>
      <c r="E40" s="60">
        <v>30623</v>
      </c>
      <c r="F40" s="53"/>
      <c r="G40" s="60">
        <v>27</v>
      </c>
      <c r="H40" s="60">
        <v>30</v>
      </c>
      <c r="I40" s="17">
        <f t="shared" si="0"/>
        <v>57</v>
      </c>
      <c r="J40" s="60">
        <v>9957310639</v>
      </c>
      <c r="K40" s="67" t="s">
        <v>300</v>
      </c>
      <c r="L40" s="67" t="s">
        <v>301</v>
      </c>
      <c r="M40" s="63">
        <v>8753807577</v>
      </c>
      <c r="N40" s="63" t="s">
        <v>302</v>
      </c>
      <c r="O40" s="63">
        <v>9896818389</v>
      </c>
      <c r="P40" s="54">
        <v>43502</v>
      </c>
      <c r="Q40" s="53" t="s">
        <v>530</v>
      </c>
      <c r="R40" s="18">
        <v>32</v>
      </c>
      <c r="S40" s="18" t="s">
        <v>502</v>
      </c>
      <c r="T40" s="18"/>
    </row>
    <row r="41" spans="1:20">
      <c r="A41" s="4">
        <v>37</v>
      </c>
      <c r="B41" s="17" t="s">
        <v>67</v>
      </c>
      <c r="C41" s="60" t="s">
        <v>287</v>
      </c>
      <c r="D41" s="18" t="s">
        <v>29</v>
      </c>
      <c r="E41" s="60">
        <v>30624</v>
      </c>
      <c r="F41" s="53"/>
      <c r="G41" s="60">
        <v>72</v>
      </c>
      <c r="H41" s="60">
        <v>68</v>
      </c>
      <c r="I41" s="17">
        <f t="shared" si="0"/>
        <v>140</v>
      </c>
      <c r="J41" s="60">
        <v>9401674301</v>
      </c>
      <c r="K41" s="67" t="s">
        <v>300</v>
      </c>
      <c r="L41" s="67" t="s">
        <v>301</v>
      </c>
      <c r="M41" s="63">
        <v>8753807577</v>
      </c>
      <c r="N41" s="63" t="s">
        <v>302</v>
      </c>
      <c r="O41" s="63">
        <v>9896818389</v>
      </c>
      <c r="P41" s="54">
        <v>43502</v>
      </c>
      <c r="Q41" s="53" t="s">
        <v>530</v>
      </c>
      <c r="R41" s="18">
        <v>44</v>
      </c>
      <c r="S41" s="18" t="s">
        <v>502</v>
      </c>
      <c r="T41" s="18"/>
    </row>
    <row r="42" spans="1:20">
      <c r="A42" s="4">
        <v>38</v>
      </c>
      <c r="B42" s="17" t="s">
        <v>67</v>
      </c>
      <c r="C42" s="60" t="s">
        <v>288</v>
      </c>
      <c r="D42" s="18" t="s">
        <v>29</v>
      </c>
      <c r="E42" s="60">
        <v>30625</v>
      </c>
      <c r="F42" s="53"/>
      <c r="G42" s="60">
        <v>38</v>
      </c>
      <c r="H42" s="60">
        <v>43</v>
      </c>
      <c r="I42" s="17">
        <f t="shared" si="0"/>
        <v>81</v>
      </c>
      <c r="J42" s="60">
        <v>9401210094</v>
      </c>
      <c r="K42" s="67" t="s">
        <v>300</v>
      </c>
      <c r="L42" s="67" t="s">
        <v>301</v>
      </c>
      <c r="M42" s="63">
        <v>8753807577</v>
      </c>
      <c r="N42" s="63" t="s">
        <v>302</v>
      </c>
      <c r="O42" s="63">
        <v>9896818389</v>
      </c>
      <c r="P42" s="54">
        <v>43503</v>
      </c>
      <c r="Q42" s="53" t="s">
        <v>531</v>
      </c>
      <c r="R42" s="18">
        <v>41</v>
      </c>
      <c r="S42" s="18" t="s">
        <v>502</v>
      </c>
      <c r="T42" s="18"/>
    </row>
    <row r="43" spans="1:20">
      <c r="A43" s="4">
        <v>39</v>
      </c>
      <c r="B43" s="17" t="s">
        <v>67</v>
      </c>
      <c r="C43" s="60" t="s">
        <v>289</v>
      </c>
      <c r="D43" s="18" t="s">
        <v>29</v>
      </c>
      <c r="E43" s="60">
        <v>30314</v>
      </c>
      <c r="F43" s="53"/>
      <c r="G43" s="60">
        <v>53</v>
      </c>
      <c r="H43" s="60">
        <v>50</v>
      </c>
      <c r="I43" s="17">
        <f t="shared" si="0"/>
        <v>103</v>
      </c>
      <c r="J43" s="60">
        <v>9706095828</v>
      </c>
      <c r="K43" s="67" t="s">
        <v>300</v>
      </c>
      <c r="L43" s="67" t="s">
        <v>301</v>
      </c>
      <c r="M43" s="63">
        <v>8753807577</v>
      </c>
      <c r="N43" s="63" t="s">
        <v>302</v>
      </c>
      <c r="O43" s="63">
        <v>9896818389</v>
      </c>
      <c r="P43" s="54">
        <v>43503</v>
      </c>
      <c r="Q43" s="53" t="s">
        <v>531</v>
      </c>
      <c r="R43" s="18">
        <v>37</v>
      </c>
      <c r="S43" s="18" t="s">
        <v>502</v>
      </c>
      <c r="T43" s="18"/>
    </row>
    <row r="44" spans="1:20">
      <c r="A44" s="4">
        <v>40</v>
      </c>
      <c r="B44" s="17" t="s">
        <v>67</v>
      </c>
      <c r="C44" s="60" t="s">
        <v>290</v>
      </c>
      <c r="D44" s="18" t="s">
        <v>29</v>
      </c>
      <c r="E44" s="60">
        <v>30315</v>
      </c>
      <c r="F44" s="53"/>
      <c r="G44" s="60">
        <v>34</v>
      </c>
      <c r="H44" s="60">
        <v>32</v>
      </c>
      <c r="I44" s="17">
        <f t="shared" si="0"/>
        <v>66</v>
      </c>
      <c r="J44" s="60"/>
      <c r="K44" s="67" t="s">
        <v>300</v>
      </c>
      <c r="L44" s="67" t="s">
        <v>301</v>
      </c>
      <c r="M44" s="63">
        <v>8753807577</v>
      </c>
      <c r="N44" s="63" t="s">
        <v>302</v>
      </c>
      <c r="O44" s="63">
        <v>9896818389</v>
      </c>
      <c r="P44" s="54">
        <v>43504</v>
      </c>
      <c r="Q44" s="53" t="s">
        <v>532</v>
      </c>
      <c r="R44" s="18">
        <v>36</v>
      </c>
      <c r="S44" s="18" t="s">
        <v>502</v>
      </c>
      <c r="T44" s="18"/>
    </row>
    <row r="45" spans="1:20">
      <c r="A45" s="4">
        <v>41</v>
      </c>
      <c r="B45" s="17" t="s">
        <v>67</v>
      </c>
      <c r="C45" s="60" t="s">
        <v>291</v>
      </c>
      <c r="D45" s="18" t="s">
        <v>29</v>
      </c>
      <c r="E45" s="60">
        <v>30316</v>
      </c>
      <c r="F45" s="53"/>
      <c r="G45" s="60">
        <v>42</v>
      </c>
      <c r="H45" s="60">
        <v>38</v>
      </c>
      <c r="I45" s="17">
        <f t="shared" si="0"/>
        <v>80</v>
      </c>
      <c r="J45" s="60"/>
      <c r="K45" s="67" t="s">
        <v>300</v>
      </c>
      <c r="L45" s="67" t="s">
        <v>301</v>
      </c>
      <c r="M45" s="63">
        <v>8753807577</v>
      </c>
      <c r="N45" s="63" t="s">
        <v>302</v>
      </c>
      <c r="O45" s="63">
        <v>9896818389</v>
      </c>
      <c r="P45" s="54">
        <v>43504</v>
      </c>
      <c r="Q45" s="53" t="s">
        <v>532</v>
      </c>
      <c r="R45" s="18">
        <v>33</v>
      </c>
      <c r="S45" s="18" t="s">
        <v>502</v>
      </c>
      <c r="T45" s="18"/>
    </row>
    <row r="46" spans="1:20">
      <c r="A46" s="4">
        <v>42</v>
      </c>
      <c r="B46" s="17" t="s">
        <v>67</v>
      </c>
      <c r="C46" s="60" t="s">
        <v>292</v>
      </c>
      <c r="D46" s="18" t="s">
        <v>29</v>
      </c>
      <c r="E46" s="60">
        <v>30317</v>
      </c>
      <c r="F46" s="53"/>
      <c r="G46" s="60">
        <v>48</v>
      </c>
      <c r="H46" s="60">
        <v>46</v>
      </c>
      <c r="I46" s="17">
        <f t="shared" si="0"/>
        <v>94</v>
      </c>
      <c r="J46" s="60">
        <v>7399216455</v>
      </c>
      <c r="K46" s="67" t="s">
        <v>300</v>
      </c>
      <c r="L46" s="67" t="s">
        <v>301</v>
      </c>
      <c r="M46" s="63">
        <v>8753807577</v>
      </c>
      <c r="N46" s="63" t="s">
        <v>302</v>
      </c>
      <c r="O46" s="63">
        <v>9896818389</v>
      </c>
      <c r="P46" s="54">
        <v>43505</v>
      </c>
      <c r="Q46" s="53" t="s">
        <v>533</v>
      </c>
      <c r="R46" s="18">
        <v>34</v>
      </c>
      <c r="S46" s="18" t="s">
        <v>502</v>
      </c>
      <c r="T46" s="18"/>
    </row>
    <row r="47" spans="1:20">
      <c r="A47" s="4">
        <v>43</v>
      </c>
      <c r="B47" s="17" t="s">
        <v>67</v>
      </c>
      <c r="C47" s="60" t="s">
        <v>293</v>
      </c>
      <c r="D47" s="18" t="s">
        <v>29</v>
      </c>
      <c r="E47" s="60">
        <v>30318</v>
      </c>
      <c r="F47" s="53"/>
      <c r="G47" s="60">
        <v>59</v>
      </c>
      <c r="H47" s="60">
        <v>57</v>
      </c>
      <c r="I47" s="17">
        <f t="shared" si="0"/>
        <v>116</v>
      </c>
      <c r="J47" s="60">
        <v>8011729603</v>
      </c>
      <c r="K47" s="67" t="s">
        <v>300</v>
      </c>
      <c r="L47" s="67" t="s">
        <v>301</v>
      </c>
      <c r="M47" s="63">
        <v>8753807577</v>
      </c>
      <c r="N47" s="63" t="s">
        <v>303</v>
      </c>
      <c r="O47" s="63">
        <v>7399731987</v>
      </c>
      <c r="P47" s="54">
        <v>43505</v>
      </c>
      <c r="Q47" s="53" t="s">
        <v>533</v>
      </c>
      <c r="R47" s="18">
        <v>32</v>
      </c>
      <c r="S47" s="18" t="s">
        <v>502</v>
      </c>
      <c r="T47" s="18"/>
    </row>
    <row r="48" spans="1:20">
      <c r="A48" s="4">
        <v>44</v>
      </c>
      <c r="B48" s="17" t="s">
        <v>67</v>
      </c>
      <c r="C48" s="60" t="s">
        <v>294</v>
      </c>
      <c r="D48" s="18" t="s">
        <v>29</v>
      </c>
      <c r="E48" s="60">
        <v>30319</v>
      </c>
      <c r="F48" s="53"/>
      <c r="G48" s="60">
        <v>38</v>
      </c>
      <c r="H48" s="60">
        <v>42</v>
      </c>
      <c r="I48" s="17">
        <f t="shared" si="0"/>
        <v>80</v>
      </c>
      <c r="J48" s="60">
        <v>9577119535</v>
      </c>
      <c r="K48" s="67" t="s">
        <v>300</v>
      </c>
      <c r="L48" s="67" t="s">
        <v>301</v>
      </c>
      <c r="M48" s="63">
        <v>8753807577</v>
      </c>
      <c r="N48" s="63" t="s">
        <v>303</v>
      </c>
      <c r="O48" s="63">
        <v>7399731987</v>
      </c>
      <c r="P48" s="54">
        <v>43507</v>
      </c>
      <c r="Q48" s="53" t="s">
        <v>529</v>
      </c>
      <c r="R48" s="18">
        <v>37</v>
      </c>
      <c r="S48" s="18" t="s">
        <v>502</v>
      </c>
      <c r="T48" s="18"/>
    </row>
    <row r="49" spans="1:20">
      <c r="A49" s="4">
        <v>45</v>
      </c>
      <c r="B49" s="17" t="s">
        <v>67</v>
      </c>
      <c r="C49" s="60" t="s">
        <v>295</v>
      </c>
      <c r="D49" s="18" t="s">
        <v>29</v>
      </c>
      <c r="E49" s="60">
        <v>30320</v>
      </c>
      <c r="F49" s="53"/>
      <c r="G49" s="60">
        <v>51</v>
      </c>
      <c r="H49" s="60">
        <v>49</v>
      </c>
      <c r="I49" s="17">
        <f t="shared" si="0"/>
        <v>100</v>
      </c>
      <c r="J49" s="60">
        <v>9859453760</v>
      </c>
      <c r="K49" s="67" t="s">
        <v>300</v>
      </c>
      <c r="L49" s="67" t="s">
        <v>301</v>
      </c>
      <c r="M49" s="63">
        <v>8753807577</v>
      </c>
      <c r="N49" s="63" t="s">
        <v>303</v>
      </c>
      <c r="O49" s="63">
        <v>7399731987</v>
      </c>
      <c r="P49" s="54">
        <v>43507</v>
      </c>
      <c r="Q49" s="53" t="s">
        <v>529</v>
      </c>
      <c r="R49" s="18">
        <v>36</v>
      </c>
      <c r="S49" s="18" t="s">
        <v>502</v>
      </c>
      <c r="T49" s="18"/>
    </row>
    <row r="50" spans="1:20">
      <c r="A50" s="4">
        <v>46</v>
      </c>
      <c r="B50" s="17" t="s">
        <v>67</v>
      </c>
      <c r="C50" s="60" t="s">
        <v>296</v>
      </c>
      <c r="D50" s="18" t="s">
        <v>29</v>
      </c>
      <c r="E50" s="60">
        <v>30321</v>
      </c>
      <c r="F50" s="53"/>
      <c r="G50" s="60">
        <v>49</v>
      </c>
      <c r="H50" s="60">
        <v>52</v>
      </c>
      <c r="I50" s="17">
        <f t="shared" si="0"/>
        <v>101</v>
      </c>
      <c r="J50" s="60">
        <v>9577772825</v>
      </c>
      <c r="K50" s="67" t="s">
        <v>300</v>
      </c>
      <c r="L50" s="67" t="s">
        <v>301</v>
      </c>
      <c r="M50" s="63">
        <v>8753807577</v>
      </c>
      <c r="N50" s="63" t="s">
        <v>303</v>
      </c>
      <c r="O50" s="63">
        <v>7399731987</v>
      </c>
      <c r="P50" s="54">
        <v>43508</v>
      </c>
      <c r="Q50" s="53" t="s">
        <v>534</v>
      </c>
      <c r="R50" s="18">
        <v>33</v>
      </c>
      <c r="S50" s="18" t="s">
        <v>502</v>
      </c>
      <c r="T50" s="18"/>
    </row>
    <row r="51" spans="1:20">
      <c r="A51" s="4">
        <v>47</v>
      </c>
      <c r="B51" s="17" t="s">
        <v>67</v>
      </c>
      <c r="C51" s="60" t="s">
        <v>297</v>
      </c>
      <c r="D51" s="18" t="s">
        <v>29</v>
      </c>
      <c r="E51" s="60">
        <v>30322</v>
      </c>
      <c r="F51" s="53"/>
      <c r="G51" s="60">
        <v>51</v>
      </c>
      <c r="H51" s="60">
        <v>48</v>
      </c>
      <c r="I51" s="17">
        <f t="shared" si="0"/>
        <v>99</v>
      </c>
      <c r="J51" s="60">
        <v>9613340769</v>
      </c>
      <c r="K51" s="67" t="s">
        <v>300</v>
      </c>
      <c r="L51" s="67" t="s">
        <v>301</v>
      </c>
      <c r="M51" s="63">
        <v>8753807577</v>
      </c>
      <c r="N51" s="63" t="s">
        <v>303</v>
      </c>
      <c r="O51" s="63">
        <v>7399731987</v>
      </c>
      <c r="P51" s="54">
        <v>43508</v>
      </c>
      <c r="Q51" s="53" t="s">
        <v>534</v>
      </c>
      <c r="R51" s="18">
        <v>34</v>
      </c>
      <c r="S51" s="18" t="s">
        <v>502</v>
      </c>
      <c r="T51" s="18"/>
    </row>
    <row r="52" spans="1:20">
      <c r="A52" s="4">
        <v>48</v>
      </c>
      <c r="B52" s="17" t="s">
        <v>67</v>
      </c>
      <c r="C52" s="60" t="s">
        <v>298</v>
      </c>
      <c r="D52" s="18" t="s">
        <v>29</v>
      </c>
      <c r="E52" s="60">
        <v>30324</v>
      </c>
      <c r="F52" s="53"/>
      <c r="G52" s="60">
        <v>56</v>
      </c>
      <c r="H52" s="60">
        <v>50</v>
      </c>
      <c r="I52" s="17">
        <f t="shared" si="0"/>
        <v>106</v>
      </c>
      <c r="J52" s="60"/>
      <c r="K52" s="67" t="s">
        <v>300</v>
      </c>
      <c r="L52" s="67" t="s">
        <v>301</v>
      </c>
      <c r="M52" s="63">
        <v>8753807577</v>
      </c>
      <c r="N52" s="63" t="s">
        <v>303</v>
      </c>
      <c r="O52" s="63">
        <v>7399731987</v>
      </c>
      <c r="P52" s="54">
        <v>43509</v>
      </c>
      <c r="Q52" s="53" t="s">
        <v>530</v>
      </c>
      <c r="R52" s="18">
        <v>32</v>
      </c>
      <c r="S52" s="18" t="s">
        <v>502</v>
      </c>
      <c r="T52" s="18"/>
    </row>
    <row r="53" spans="1:20">
      <c r="A53" s="4">
        <v>49</v>
      </c>
      <c r="B53" s="17" t="s">
        <v>67</v>
      </c>
      <c r="C53" s="60" t="s">
        <v>299</v>
      </c>
      <c r="D53" s="18" t="s">
        <v>29</v>
      </c>
      <c r="E53" s="60">
        <v>30326</v>
      </c>
      <c r="F53" s="53"/>
      <c r="G53" s="60">
        <v>41</v>
      </c>
      <c r="H53" s="60">
        <v>38</v>
      </c>
      <c r="I53" s="17">
        <f t="shared" si="0"/>
        <v>79</v>
      </c>
      <c r="J53" s="60"/>
      <c r="K53" s="67" t="s">
        <v>300</v>
      </c>
      <c r="L53" s="67" t="s">
        <v>301</v>
      </c>
      <c r="M53" s="63">
        <v>8753807577</v>
      </c>
      <c r="N53" s="63" t="s">
        <v>303</v>
      </c>
      <c r="O53" s="63">
        <v>7399731987</v>
      </c>
      <c r="P53" s="54">
        <v>43509</v>
      </c>
      <c r="Q53" s="53" t="s">
        <v>530</v>
      </c>
      <c r="R53" s="18">
        <v>32</v>
      </c>
      <c r="S53" s="18" t="s">
        <v>502</v>
      </c>
      <c r="T53" s="18"/>
    </row>
    <row r="54" spans="1:20" ht="32.25">
      <c r="A54" s="4">
        <v>50</v>
      </c>
      <c r="B54" s="17" t="s">
        <v>67</v>
      </c>
      <c r="C54" s="50" t="s">
        <v>304</v>
      </c>
      <c r="D54" s="18" t="s">
        <v>27</v>
      </c>
      <c r="E54" s="50" t="s">
        <v>320</v>
      </c>
      <c r="F54" s="51" t="s">
        <v>73</v>
      </c>
      <c r="G54" s="52">
        <v>18</v>
      </c>
      <c r="H54" s="52">
        <v>24</v>
      </c>
      <c r="I54" s="17">
        <f t="shared" si="0"/>
        <v>42</v>
      </c>
      <c r="J54" s="51">
        <v>9854490164</v>
      </c>
      <c r="K54" s="18"/>
      <c r="L54" s="18"/>
      <c r="M54" s="18"/>
      <c r="N54" s="18"/>
      <c r="O54" s="18"/>
      <c r="P54" s="54">
        <v>43510</v>
      </c>
      <c r="Q54" s="53" t="s">
        <v>531</v>
      </c>
      <c r="R54" s="18">
        <v>36</v>
      </c>
      <c r="S54" s="18" t="s">
        <v>502</v>
      </c>
      <c r="T54" s="18"/>
    </row>
    <row r="55" spans="1:20" ht="32.25">
      <c r="A55" s="4">
        <v>51</v>
      </c>
      <c r="B55" s="17" t="s">
        <v>67</v>
      </c>
      <c r="C55" s="50" t="s">
        <v>305</v>
      </c>
      <c r="D55" s="18" t="s">
        <v>27</v>
      </c>
      <c r="E55" s="50" t="s">
        <v>321</v>
      </c>
      <c r="F55" s="51" t="s">
        <v>80</v>
      </c>
      <c r="G55" s="52">
        <v>40</v>
      </c>
      <c r="H55" s="52">
        <v>43</v>
      </c>
      <c r="I55" s="17">
        <f t="shared" si="0"/>
        <v>83</v>
      </c>
      <c r="J55" s="51">
        <v>9706211336</v>
      </c>
      <c r="K55" s="18"/>
      <c r="L55" s="18"/>
      <c r="M55" s="18"/>
      <c r="N55" s="18"/>
      <c r="O55" s="18"/>
      <c r="P55" s="54">
        <v>43510</v>
      </c>
      <c r="Q55" s="53" t="s">
        <v>531</v>
      </c>
      <c r="R55" s="18">
        <v>33</v>
      </c>
      <c r="S55" s="18" t="s">
        <v>502</v>
      </c>
      <c r="T55" s="18"/>
    </row>
    <row r="56" spans="1:20" ht="32.25">
      <c r="A56" s="4">
        <v>52</v>
      </c>
      <c r="B56" s="17" t="s">
        <v>67</v>
      </c>
      <c r="C56" s="50" t="s">
        <v>306</v>
      </c>
      <c r="D56" s="18" t="s">
        <v>27</v>
      </c>
      <c r="E56" s="50" t="s">
        <v>322</v>
      </c>
      <c r="F56" s="51" t="s">
        <v>73</v>
      </c>
      <c r="G56" s="53">
        <v>54</v>
      </c>
      <c r="H56" s="53">
        <v>55</v>
      </c>
      <c r="I56" s="17">
        <f t="shared" si="0"/>
        <v>109</v>
      </c>
      <c r="J56" s="51">
        <v>9864555853</v>
      </c>
      <c r="K56" s="18"/>
      <c r="L56" s="18"/>
      <c r="M56" s="18"/>
      <c r="N56" s="18"/>
      <c r="O56" s="18"/>
      <c r="P56" s="54">
        <v>43511</v>
      </c>
      <c r="Q56" s="53" t="s">
        <v>532</v>
      </c>
      <c r="R56" s="18">
        <v>31</v>
      </c>
      <c r="S56" s="18" t="s">
        <v>502</v>
      </c>
      <c r="T56" s="18"/>
    </row>
    <row r="57" spans="1:20" ht="32.25">
      <c r="A57" s="4">
        <v>53</v>
      </c>
      <c r="B57" s="17" t="s">
        <v>67</v>
      </c>
      <c r="C57" s="50" t="s">
        <v>307</v>
      </c>
      <c r="D57" s="18" t="s">
        <v>27</v>
      </c>
      <c r="E57" s="50" t="s">
        <v>323</v>
      </c>
      <c r="F57" s="51" t="s">
        <v>73</v>
      </c>
      <c r="G57" s="53">
        <v>108</v>
      </c>
      <c r="H57" s="53">
        <v>105</v>
      </c>
      <c r="I57" s="17">
        <f t="shared" si="0"/>
        <v>213</v>
      </c>
      <c r="J57" s="51">
        <v>9401096947</v>
      </c>
      <c r="K57" s="18"/>
      <c r="L57" s="18"/>
      <c r="M57" s="18"/>
      <c r="N57" s="18"/>
      <c r="O57" s="18"/>
      <c r="P57" s="54">
        <v>43512</v>
      </c>
      <c r="Q57" s="53" t="s">
        <v>533</v>
      </c>
      <c r="R57" s="18">
        <v>35</v>
      </c>
      <c r="S57" s="18" t="s">
        <v>502</v>
      </c>
      <c r="T57" s="18"/>
    </row>
    <row r="58" spans="1:20" ht="32.25">
      <c r="A58" s="4">
        <v>54</v>
      </c>
      <c r="B58" s="17" t="s">
        <v>67</v>
      </c>
      <c r="C58" s="50" t="s">
        <v>308</v>
      </c>
      <c r="D58" s="18" t="s">
        <v>27</v>
      </c>
      <c r="E58" s="50" t="s">
        <v>324</v>
      </c>
      <c r="F58" s="51" t="s">
        <v>73</v>
      </c>
      <c r="G58" s="53">
        <v>54</v>
      </c>
      <c r="H58" s="53">
        <v>52</v>
      </c>
      <c r="I58" s="17">
        <f t="shared" si="0"/>
        <v>106</v>
      </c>
      <c r="J58" s="51">
        <v>8011684310</v>
      </c>
      <c r="K58" s="18"/>
      <c r="L58" s="18"/>
      <c r="M58" s="18"/>
      <c r="N58" s="18"/>
      <c r="O58" s="18"/>
      <c r="P58" s="54">
        <v>43514</v>
      </c>
      <c r="Q58" s="53" t="s">
        <v>529</v>
      </c>
      <c r="R58" s="18">
        <v>34</v>
      </c>
      <c r="S58" s="18" t="s">
        <v>502</v>
      </c>
      <c r="T58" s="18"/>
    </row>
    <row r="59" spans="1:20" ht="32.25">
      <c r="A59" s="4">
        <v>55</v>
      </c>
      <c r="B59" s="17" t="s">
        <v>67</v>
      </c>
      <c r="C59" s="50" t="s">
        <v>309</v>
      </c>
      <c r="D59" s="18" t="s">
        <v>27</v>
      </c>
      <c r="E59" s="50" t="s">
        <v>325</v>
      </c>
      <c r="F59" s="51" t="s">
        <v>80</v>
      </c>
      <c r="G59" s="53">
        <v>0</v>
      </c>
      <c r="H59" s="53">
        <v>103</v>
      </c>
      <c r="I59" s="17">
        <f t="shared" si="0"/>
        <v>103</v>
      </c>
      <c r="J59" s="51">
        <v>9401874786</v>
      </c>
      <c r="K59" s="18"/>
      <c r="L59" s="18"/>
      <c r="M59" s="18"/>
      <c r="N59" s="18"/>
      <c r="O59" s="18"/>
      <c r="P59" s="54">
        <v>43151</v>
      </c>
      <c r="Q59" s="53" t="s">
        <v>85</v>
      </c>
      <c r="R59" s="18">
        <v>32</v>
      </c>
      <c r="S59" s="18" t="s">
        <v>502</v>
      </c>
      <c r="T59" s="18"/>
    </row>
    <row r="60" spans="1:20">
      <c r="A60" s="4">
        <v>56</v>
      </c>
      <c r="B60" s="17" t="s">
        <v>67</v>
      </c>
      <c r="C60" s="50" t="s">
        <v>310</v>
      </c>
      <c r="D60" s="18" t="s">
        <v>27</v>
      </c>
      <c r="E60" s="50" t="s">
        <v>326</v>
      </c>
      <c r="F60" s="51" t="s">
        <v>84</v>
      </c>
      <c r="G60" s="53">
        <v>136</v>
      </c>
      <c r="H60" s="53">
        <v>308</v>
      </c>
      <c r="I60" s="17">
        <f t="shared" si="0"/>
        <v>444</v>
      </c>
      <c r="J60" s="51">
        <v>9864136379</v>
      </c>
      <c r="K60" s="18"/>
      <c r="L60" s="18"/>
      <c r="M60" s="18"/>
      <c r="N60" s="18"/>
      <c r="O60" s="18"/>
      <c r="P60" s="54" t="s">
        <v>727</v>
      </c>
      <c r="Q60" s="53"/>
      <c r="R60" s="18">
        <v>37</v>
      </c>
      <c r="S60" s="18" t="s">
        <v>502</v>
      </c>
      <c r="T60" s="18"/>
    </row>
    <row r="61" spans="1:20" ht="32.25">
      <c r="A61" s="4">
        <v>57</v>
      </c>
      <c r="B61" s="17" t="s">
        <v>67</v>
      </c>
      <c r="C61" s="50" t="s">
        <v>311</v>
      </c>
      <c r="D61" s="18" t="s">
        <v>27</v>
      </c>
      <c r="E61" s="50" t="s">
        <v>327</v>
      </c>
      <c r="F61" s="51" t="s">
        <v>73</v>
      </c>
      <c r="G61" s="53">
        <v>55</v>
      </c>
      <c r="H61" s="53">
        <v>90</v>
      </c>
      <c r="I61" s="17">
        <f t="shared" si="0"/>
        <v>145</v>
      </c>
      <c r="J61" s="51">
        <v>9957072182</v>
      </c>
      <c r="K61" s="18"/>
      <c r="L61" s="18"/>
      <c r="M61" s="18"/>
      <c r="N61" s="18"/>
      <c r="O61" s="18"/>
      <c r="P61" s="54">
        <v>43519</v>
      </c>
      <c r="Q61" s="53" t="s">
        <v>533</v>
      </c>
      <c r="R61" s="18">
        <v>31</v>
      </c>
      <c r="S61" s="18" t="s">
        <v>502</v>
      </c>
      <c r="T61" s="18"/>
    </row>
    <row r="62" spans="1:20" ht="32.25">
      <c r="A62" s="4">
        <v>58</v>
      </c>
      <c r="B62" s="17" t="s">
        <v>67</v>
      </c>
      <c r="C62" s="50" t="s">
        <v>312</v>
      </c>
      <c r="D62" s="18" t="s">
        <v>27</v>
      </c>
      <c r="E62" s="50" t="s">
        <v>328</v>
      </c>
      <c r="F62" s="51" t="s">
        <v>80</v>
      </c>
      <c r="G62" s="53">
        <v>32</v>
      </c>
      <c r="H62" s="53">
        <v>38</v>
      </c>
      <c r="I62" s="17">
        <f t="shared" si="0"/>
        <v>70</v>
      </c>
      <c r="J62" s="51">
        <v>9706730748</v>
      </c>
      <c r="K62" s="18"/>
      <c r="L62" s="18"/>
      <c r="M62" s="18"/>
      <c r="N62" s="18"/>
      <c r="O62" s="18"/>
      <c r="P62" s="54">
        <v>43521</v>
      </c>
      <c r="Q62" s="53" t="s">
        <v>529</v>
      </c>
      <c r="R62" s="18">
        <v>30</v>
      </c>
      <c r="S62" s="18" t="s">
        <v>502</v>
      </c>
      <c r="T62" s="18"/>
    </row>
    <row r="63" spans="1:20">
      <c r="A63" s="4">
        <v>59</v>
      </c>
      <c r="B63" s="17" t="s">
        <v>67</v>
      </c>
      <c r="C63" s="50" t="s">
        <v>313</v>
      </c>
      <c r="D63" s="18" t="s">
        <v>27</v>
      </c>
      <c r="E63" s="50" t="s">
        <v>329</v>
      </c>
      <c r="F63" s="51" t="s">
        <v>80</v>
      </c>
      <c r="G63" s="53">
        <v>36</v>
      </c>
      <c r="H63" s="53">
        <v>32</v>
      </c>
      <c r="I63" s="17">
        <f t="shared" si="0"/>
        <v>68</v>
      </c>
      <c r="J63" s="55"/>
      <c r="K63" s="18"/>
      <c r="L63" s="18"/>
      <c r="M63" s="18"/>
      <c r="N63" s="18"/>
      <c r="O63" s="18"/>
      <c r="P63" s="54">
        <v>43521</v>
      </c>
      <c r="Q63" s="53" t="s">
        <v>529</v>
      </c>
      <c r="R63" s="18">
        <v>34</v>
      </c>
      <c r="S63" s="18" t="s">
        <v>502</v>
      </c>
      <c r="T63" s="18"/>
    </row>
    <row r="64" spans="1:20" ht="32.25">
      <c r="A64" s="4">
        <v>60</v>
      </c>
      <c r="B64" s="17" t="s">
        <v>67</v>
      </c>
      <c r="C64" s="50" t="s">
        <v>314</v>
      </c>
      <c r="D64" s="18" t="s">
        <v>27</v>
      </c>
      <c r="E64" s="50" t="s">
        <v>330</v>
      </c>
      <c r="F64" s="51" t="s">
        <v>73</v>
      </c>
      <c r="G64" s="53">
        <v>12</v>
      </c>
      <c r="H64" s="53">
        <v>13</v>
      </c>
      <c r="I64" s="17">
        <f t="shared" si="0"/>
        <v>25</v>
      </c>
      <c r="J64" s="51">
        <v>9954379768</v>
      </c>
      <c r="K64" s="18"/>
      <c r="L64" s="18"/>
      <c r="M64" s="18"/>
      <c r="N64" s="18"/>
      <c r="O64" s="18"/>
      <c r="P64" s="54">
        <v>43522</v>
      </c>
      <c r="Q64" s="53" t="s">
        <v>534</v>
      </c>
      <c r="R64" s="18">
        <v>32</v>
      </c>
      <c r="S64" s="18" t="s">
        <v>502</v>
      </c>
      <c r="T64" s="18"/>
    </row>
    <row r="65" spans="1:20" ht="32.25">
      <c r="A65" s="4">
        <v>61</v>
      </c>
      <c r="B65" s="17" t="s">
        <v>67</v>
      </c>
      <c r="C65" s="50" t="s">
        <v>315</v>
      </c>
      <c r="D65" s="18" t="s">
        <v>27</v>
      </c>
      <c r="E65" s="50" t="s">
        <v>331</v>
      </c>
      <c r="F65" s="51" t="s">
        <v>80</v>
      </c>
      <c r="G65" s="53">
        <v>22</v>
      </c>
      <c r="H65" s="53">
        <v>24</v>
      </c>
      <c r="I65" s="17">
        <f t="shared" si="0"/>
        <v>46</v>
      </c>
      <c r="J65" s="51">
        <v>8486409661</v>
      </c>
      <c r="K65" s="18"/>
      <c r="L65" s="18"/>
      <c r="M65" s="18"/>
      <c r="N65" s="18"/>
      <c r="O65" s="18"/>
      <c r="P65" s="54">
        <v>43522</v>
      </c>
      <c r="Q65" s="53" t="s">
        <v>534</v>
      </c>
      <c r="R65" s="18">
        <v>31</v>
      </c>
      <c r="S65" s="18" t="s">
        <v>502</v>
      </c>
      <c r="T65" s="18"/>
    </row>
    <row r="66" spans="1:20" ht="32.25">
      <c r="A66" s="4">
        <v>62</v>
      </c>
      <c r="B66" s="17" t="s">
        <v>67</v>
      </c>
      <c r="C66" s="50" t="s">
        <v>316</v>
      </c>
      <c r="D66" s="18" t="s">
        <v>27</v>
      </c>
      <c r="E66" s="50" t="s">
        <v>332</v>
      </c>
      <c r="F66" s="51" t="s">
        <v>73</v>
      </c>
      <c r="G66" s="53">
        <v>12</v>
      </c>
      <c r="H66" s="53">
        <v>29</v>
      </c>
      <c r="I66" s="17">
        <f t="shared" si="0"/>
        <v>41</v>
      </c>
      <c r="J66" s="51">
        <v>9408523901</v>
      </c>
      <c r="K66" s="18"/>
      <c r="L66" s="18"/>
      <c r="M66" s="18"/>
      <c r="N66" s="18"/>
      <c r="O66" s="18"/>
      <c r="P66" s="54">
        <v>43523</v>
      </c>
      <c r="Q66" s="53" t="s">
        <v>530</v>
      </c>
      <c r="R66" s="18">
        <v>31</v>
      </c>
      <c r="S66" s="18" t="s">
        <v>502</v>
      </c>
      <c r="T66" s="18"/>
    </row>
    <row r="67" spans="1:20" ht="32.25">
      <c r="A67" s="4">
        <v>63</v>
      </c>
      <c r="B67" s="17" t="s">
        <v>67</v>
      </c>
      <c r="C67" s="50" t="s">
        <v>317</v>
      </c>
      <c r="D67" s="18" t="s">
        <v>27</v>
      </c>
      <c r="E67" s="50" t="s">
        <v>333</v>
      </c>
      <c r="F67" s="51" t="s">
        <v>73</v>
      </c>
      <c r="G67" s="53">
        <v>83</v>
      </c>
      <c r="H67" s="53">
        <v>82</v>
      </c>
      <c r="I67" s="17">
        <f t="shared" si="0"/>
        <v>165</v>
      </c>
      <c r="J67" s="51">
        <v>7896250462</v>
      </c>
      <c r="K67" s="18"/>
      <c r="L67" s="18"/>
      <c r="M67" s="18"/>
      <c r="N67" s="18"/>
      <c r="O67" s="18"/>
      <c r="P67" s="54">
        <v>43523</v>
      </c>
      <c r="Q67" s="53" t="s">
        <v>530</v>
      </c>
      <c r="R67" s="18">
        <v>33</v>
      </c>
      <c r="S67" s="18" t="s">
        <v>502</v>
      </c>
      <c r="T67" s="18"/>
    </row>
    <row r="68" spans="1:20" ht="32.25">
      <c r="A68" s="4">
        <v>64</v>
      </c>
      <c r="B68" s="17" t="s">
        <v>67</v>
      </c>
      <c r="C68" s="50" t="s">
        <v>318</v>
      </c>
      <c r="D68" s="18" t="s">
        <v>27</v>
      </c>
      <c r="E68" s="50" t="s">
        <v>334</v>
      </c>
      <c r="F68" s="51" t="s">
        <v>80</v>
      </c>
      <c r="G68" s="53">
        <v>44</v>
      </c>
      <c r="H68" s="53">
        <v>50</v>
      </c>
      <c r="I68" s="17">
        <f t="shared" si="0"/>
        <v>94</v>
      </c>
      <c r="J68" s="55"/>
      <c r="K68" s="18"/>
      <c r="L68" s="18"/>
      <c r="M68" s="18"/>
      <c r="N68" s="18"/>
      <c r="O68" s="18"/>
      <c r="P68" s="54">
        <v>43159</v>
      </c>
      <c r="Q68" s="53" t="s">
        <v>86</v>
      </c>
      <c r="R68" s="18">
        <v>38</v>
      </c>
      <c r="S68" s="18" t="s">
        <v>502</v>
      </c>
      <c r="T68" s="18"/>
    </row>
    <row r="69" spans="1:20" ht="32.25">
      <c r="A69" s="4">
        <v>65</v>
      </c>
      <c r="B69" s="17" t="s">
        <v>67</v>
      </c>
      <c r="C69" s="50" t="s">
        <v>319</v>
      </c>
      <c r="D69" s="18" t="s">
        <v>27</v>
      </c>
      <c r="E69" s="50" t="s">
        <v>335</v>
      </c>
      <c r="F69" s="51" t="s">
        <v>73</v>
      </c>
      <c r="G69" s="53">
        <v>41</v>
      </c>
      <c r="H69" s="53">
        <v>33</v>
      </c>
      <c r="I69" s="17">
        <f t="shared" si="0"/>
        <v>74</v>
      </c>
      <c r="J69" s="51">
        <v>985472864</v>
      </c>
      <c r="K69" s="18"/>
      <c r="L69" s="18"/>
      <c r="M69" s="18"/>
      <c r="N69" s="18"/>
      <c r="O69" s="18"/>
      <c r="P69" s="54">
        <v>43524</v>
      </c>
      <c r="Q69" s="53" t="s">
        <v>531</v>
      </c>
      <c r="R69" s="18">
        <v>34</v>
      </c>
      <c r="S69" s="18" t="s">
        <v>502</v>
      </c>
      <c r="T69" s="18"/>
    </row>
    <row r="70" spans="1:20">
      <c r="A70" s="4">
        <v>66</v>
      </c>
      <c r="B70" s="17"/>
      <c r="C70" s="18"/>
      <c r="D70" s="18"/>
      <c r="E70" s="19"/>
      <c r="F70" s="18"/>
      <c r="G70" s="19"/>
      <c r="H70" s="19"/>
      <c r="I70" s="17">
        <f t="shared" si="0"/>
        <v>0</v>
      </c>
      <c r="J70" s="18"/>
      <c r="K70" s="18"/>
      <c r="L70" s="18"/>
      <c r="M70" s="18"/>
      <c r="N70" s="18"/>
      <c r="O70" s="18"/>
      <c r="P70" s="24"/>
      <c r="Q70" s="18"/>
      <c r="R70" s="18"/>
      <c r="S70" s="18"/>
      <c r="T70" s="18"/>
    </row>
    <row r="71" spans="1:20">
      <c r="A71" s="4">
        <v>67</v>
      </c>
      <c r="B71" s="17"/>
      <c r="C71" s="18"/>
      <c r="D71" s="18"/>
      <c r="E71" s="19"/>
      <c r="F71" s="18"/>
      <c r="G71" s="19"/>
      <c r="H71" s="19"/>
      <c r="I71" s="17">
        <f t="shared" ref="I71:I164" si="1">+G71+H71</f>
        <v>0</v>
      </c>
      <c r="J71" s="18"/>
      <c r="K71" s="18"/>
      <c r="L71" s="18"/>
      <c r="M71" s="18"/>
      <c r="N71" s="18"/>
      <c r="O71" s="18"/>
      <c r="P71" s="24"/>
      <c r="Q71" s="18"/>
      <c r="R71" s="18"/>
      <c r="S71" s="18"/>
      <c r="T71" s="18"/>
    </row>
    <row r="72" spans="1:20">
      <c r="A72" s="4">
        <v>68</v>
      </c>
      <c r="B72" s="17"/>
      <c r="C72" s="18"/>
      <c r="D72" s="18"/>
      <c r="E72" s="19"/>
      <c r="F72" s="18"/>
      <c r="G72" s="19"/>
      <c r="H72" s="19"/>
      <c r="I72" s="17">
        <f t="shared" si="1"/>
        <v>0</v>
      </c>
      <c r="J72" s="18"/>
      <c r="K72" s="18"/>
      <c r="L72" s="18"/>
      <c r="M72" s="18"/>
      <c r="N72" s="18"/>
      <c r="O72" s="18"/>
      <c r="P72" s="24"/>
      <c r="Q72" s="18"/>
      <c r="R72" s="18"/>
      <c r="S72" s="18"/>
      <c r="T72" s="18"/>
    </row>
    <row r="73" spans="1:20">
      <c r="A73" s="4">
        <v>69</v>
      </c>
      <c r="B73" s="17"/>
      <c r="C73" s="18"/>
      <c r="D73" s="18"/>
      <c r="E73" s="19"/>
      <c r="F73" s="18"/>
      <c r="G73" s="19"/>
      <c r="H73" s="19"/>
      <c r="I73" s="17">
        <f t="shared" si="1"/>
        <v>0</v>
      </c>
      <c r="J73" s="18"/>
      <c r="K73" s="18"/>
      <c r="L73" s="18"/>
      <c r="M73" s="18"/>
      <c r="N73" s="18"/>
      <c r="O73" s="18"/>
      <c r="P73" s="24"/>
      <c r="Q73" s="18"/>
      <c r="R73" s="18"/>
      <c r="S73" s="18"/>
      <c r="T73" s="18"/>
    </row>
    <row r="74" spans="1:20">
      <c r="A74" s="4">
        <v>70</v>
      </c>
      <c r="B74" s="17"/>
      <c r="C74" s="18"/>
      <c r="D74" s="18"/>
      <c r="E74" s="19"/>
      <c r="F74" s="18"/>
      <c r="G74" s="19"/>
      <c r="H74" s="19"/>
      <c r="I74" s="17">
        <f t="shared" si="1"/>
        <v>0</v>
      </c>
      <c r="J74" s="18"/>
      <c r="K74" s="18"/>
      <c r="L74" s="18"/>
      <c r="M74" s="18"/>
      <c r="N74" s="18"/>
      <c r="O74" s="18"/>
      <c r="P74" s="24"/>
      <c r="Q74" s="18"/>
      <c r="R74" s="18"/>
      <c r="S74" s="18"/>
      <c r="T74" s="18"/>
    </row>
    <row r="75" spans="1:20">
      <c r="A75" s="4">
        <v>71</v>
      </c>
      <c r="B75" s="17"/>
      <c r="C75" s="18"/>
      <c r="D75" s="18"/>
      <c r="E75" s="19"/>
      <c r="F75" s="18"/>
      <c r="G75" s="19"/>
      <c r="H75" s="19"/>
      <c r="I75" s="17">
        <f t="shared" si="1"/>
        <v>0</v>
      </c>
      <c r="J75" s="18"/>
      <c r="K75" s="18"/>
      <c r="L75" s="18"/>
      <c r="M75" s="18"/>
      <c r="N75" s="18"/>
      <c r="O75" s="18"/>
      <c r="P75" s="24"/>
      <c r="Q75" s="18"/>
      <c r="R75" s="18"/>
      <c r="S75" s="18"/>
      <c r="T75" s="18"/>
    </row>
    <row r="76" spans="1:20">
      <c r="A76" s="4">
        <v>72</v>
      </c>
      <c r="B76" s="17"/>
      <c r="C76" s="18"/>
      <c r="D76" s="18"/>
      <c r="E76" s="19"/>
      <c r="F76" s="18"/>
      <c r="G76" s="19"/>
      <c r="H76" s="19"/>
      <c r="I76" s="17">
        <f t="shared" si="1"/>
        <v>0</v>
      </c>
      <c r="J76" s="18"/>
      <c r="K76" s="18"/>
      <c r="L76" s="18"/>
      <c r="M76" s="18"/>
      <c r="N76" s="18"/>
      <c r="O76" s="18"/>
      <c r="P76" s="24"/>
      <c r="Q76" s="18"/>
      <c r="R76" s="18"/>
      <c r="S76" s="18"/>
      <c r="T76" s="18"/>
    </row>
    <row r="77" spans="1:20">
      <c r="A77" s="4">
        <v>73</v>
      </c>
      <c r="B77" s="17"/>
      <c r="C77" s="18"/>
      <c r="D77" s="18"/>
      <c r="E77" s="19"/>
      <c r="F77" s="18"/>
      <c r="G77" s="19"/>
      <c r="H77" s="19"/>
      <c r="I77" s="17">
        <f t="shared" si="1"/>
        <v>0</v>
      </c>
      <c r="J77" s="18"/>
      <c r="K77" s="18"/>
      <c r="L77" s="18"/>
      <c r="M77" s="18"/>
      <c r="N77" s="18"/>
      <c r="O77" s="18"/>
      <c r="P77" s="24"/>
      <c r="Q77" s="18"/>
      <c r="R77" s="18"/>
      <c r="S77" s="18"/>
      <c r="T77" s="18"/>
    </row>
    <row r="78" spans="1:20">
      <c r="A78" s="4">
        <v>74</v>
      </c>
      <c r="B78" s="17"/>
      <c r="C78" s="18"/>
      <c r="D78" s="18"/>
      <c r="E78" s="19"/>
      <c r="F78" s="18"/>
      <c r="G78" s="19"/>
      <c r="H78" s="19"/>
      <c r="I78" s="17">
        <f t="shared" si="1"/>
        <v>0</v>
      </c>
      <c r="J78" s="18"/>
      <c r="K78" s="18"/>
      <c r="L78" s="18"/>
      <c r="M78" s="18"/>
      <c r="N78" s="18"/>
      <c r="O78" s="18"/>
      <c r="P78" s="24"/>
      <c r="Q78" s="18"/>
      <c r="R78" s="18"/>
      <c r="S78" s="18"/>
      <c r="T78" s="18"/>
    </row>
    <row r="79" spans="1:20">
      <c r="A79" s="4">
        <v>75</v>
      </c>
      <c r="B79" s="17"/>
      <c r="C79" s="18"/>
      <c r="D79" s="18"/>
      <c r="E79" s="19"/>
      <c r="F79" s="18"/>
      <c r="G79" s="19"/>
      <c r="H79" s="19"/>
      <c r="I79" s="17">
        <f t="shared" si="1"/>
        <v>0</v>
      </c>
      <c r="J79" s="18"/>
      <c r="K79" s="18"/>
      <c r="L79" s="18"/>
      <c r="M79" s="18"/>
      <c r="N79" s="18"/>
      <c r="O79" s="18"/>
      <c r="P79" s="24"/>
      <c r="Q79" s="18"/>
      <c r="R79" s="18"/>
      <c r="S79" s="18"/>
      <c r="T79" s="18"/>
    </row>
    <row r="80" spans="1:20">
      <c r="A80" s="4">
        <v>76</v>
      </c>
      <c r="B80" s="17"/>
      <c r="C80" s="18"/>
      <c r="D80" s="18"/>
      <c r="E80" s="19"/>
      <c r="F80" s="18"/>
      <c r="G80" s="19"/>
      <c r="H80" s="19"/>
      <c r="I80" s="17">
        <f t="shared" si="1"/>
        <v>0</v>
      </c>
      <c r="J80" s="18"/>
      <c r="K80" s="18"/>
      <c r="L80" s="18"/>
      <c r="M80" s="18"/>
      <c r="N80" s="18"/>
      <c r="O80" s="18"/>
      <c r="P80" s="24"/>
      <c r="Q80" s="18"/>
      <c r="R80" s="18"/>
      <c r="S80" s="18"/>
      <c r="T80" s="18"/>
    </row>
    <row r="81" spans="1:20">
      <c r="A81" s="4">
        <v>77</v>
      </c>
      <c r="B81" s="17"/>
      <c r="C81" s="18"/>
      <c r="D81" s="18"/>
      <c r="E81" s="19"/>
      <c r="F81" s="18"/>
      <c r="G81" s="19"/>
      <c r="H81" s="19"/>
      <c r="I81" s="17">
        <f t="shared" si="1"/>
        <v>0</v>
      </c>
      <c r="J81" s="18"/>
      <c r="K81" s="18"/>
      <c r="L81" s="18"/>
      <c r="M81" s="18"/>
      <c r="N81" s="18"/>
      <c r="O81" s="18"/>
      <c r="P81" s="24"/>
      <c r="Q81" s="18"/>
      <c r="R81" s="18"/>
      <c r="S81" s="18"/>
      <c r="T81" s="18"/>
    </row>
    <row r="82" spans="1:20">
      <c r="A82" s="4">
        <v>78</v>
      </c>
      <c r="B82" s="17"/>
      <c r="C82" s="18"/>
      <c r="D82" s="18"/>
      <c r="E82" s="19"/>
      <c r="F82" s="18"/>
      <c r="G82" s="19"/>
      <c r="H82" s="19"/>
      <c r="I82" s="17">
        <f t="shared" si="1"/>
        <v>0</v>
      </c>
      <c r="J82" s="18"/>
      <c r="K82" s="18"/>
      <c r="L82" s="18"/>
      <c r="M82" s="18"/>
      <c r="N82" s="18"/>
      <c r="O82" s="18"/>
      <c r="P82" s="24"/>
      <c r="Q82" s="18"/>
      <c r="R82" s="18"/>
      <c r="S82" s="18"/>
      <c r="T82" s="18"/>
    </row>
    <row r="83" spans="1:20">
      <c r="A83" s="4">
        <v>79</v>
      </c>
      <c r="B83" s="17"/>
      <c r="C83" s="18"/>
      <c r="D83" s="18"/>
      <c r="E83" s="19"/>
      <c r="F83" s="18"/>
      <c r="G83" s="19"/>
      <c r="H83" s="19"/>
      <c r="I83" s="17">
        <f t="shared" si="1"/>
        <v>0</v>
      </c>
      <c r="J83" s="18"/>
      <c r="K83" s="18"/>
      <c r="L83" s="18"/>
      <c r="M83" s="18"/>
      <c r="N83" s="18"/>
      <c r="O83" s="18"/>
      <c r="P83" s="24"/>
      <c r="Q83" s="18"/>
      <c r="R83" s="18"/>
      <c r="S83" s="18"/>
      <c r="T83" s="18"/>
    </row>
    <row r="84" spans="1:20">
      <c r="A84" s="4">
        <v>80</v>
      </c>
      <c r="B84" s="17"/>
      <c r="C84" s="18"/>
      <c r="D84" s="18"/>
      <c r="E84" s="19"/>
      <c r="F84" s="18"/>
      <c r="G84" s="19"/>
      <c r="H84" s="19"/>
      <c r="I84" s="17">
        <f t="shared" si="1"/>
        <v>0</v>
      </c>
      <c r="J84" s="18"/>
      <c r="K84" s="18"/>
      <c r="L84" s="18"/>
      <c r="M84" s="18"/>
      <c r="N84" s="18"/>
      <c r="O84" s="18"/>
      <c r="P84" s="24"/>
      <c r="Q84" s="18"/>
      <c r="R84" s="18"/>
      <c r="S84" s="18"/>
      <c r="T84" s="18"/>
    </row>
    <row r="85" spans="1:20">
      <c r="A85" s="4">
        <v>81</v>
      </c>
      <c r="B85" s="17"/>
      <c r="C85" s="18"/>
      <c r="D85" s="18"/>
      <c r="E85" s="19"/>
      <c r="F85" s="18"/>
      <c r="G85" s="19"/>
      <c r="H85" s="19"/>
      <c r="I85" s="17">
        <f t="shared" si="1"/>
        <v>0</v>
      </c>
      <c r="J85" s="18"/>
      <c r="K85" s="18"/>
      <c r="L85" s="18"/>
      <c r="M85" s="18"/>
      <c r="N85" s="18"/>
      <c r="O85" s="18"/>
      <c r="P85" s="24"/>
      <c r="Q85" s="18"/>
      <c r="R85" s="18"/>
      <c r="S85" s="18"/>
      <c r="T85" s="18"/>
    </row>
    <row r="86" spans="1:20">
      <c r="A86" s="4">
        <v>82</v>
      </c>
      <c r="B86" s="17"/>
      <c r="C86" s="18"/>
      <c r="D86" s="18"/>
      <c r="E86" s="19"/>
      <c r="F86" s="18"/>
      <c r="G86" s="19"/>
      <c r="H86" s="19"/>
      <c r="I86" s="17">
        <f t="shared" si="1"/>
        <v>0</v>
      </c>
      <c r="J86" s="18"/>
      <c r="K86" s="18"/>
      <c r="L86" s="18"/>
      <c r="M86" s="18"/>
      <c r="N86" s="18"/>
      <c r="O86" s="18"/>
      <c r="P86" s="24"/>
      <c r="Q86" s="18"/>
      <c r="R86" s="18"/>
      <c r="S86" s="18"/>
      <c r="T86" s="18"/>
    </row>
    <row r="87" spans="1:20">
      <c r="A87" s="4">
        <v>83</v>
      </c>
      <c r="B87" s="17"/>
      <c r="C87" s="18"/>
      <c r="D87" s="18"/>
      <c r="E87" s="19"/>
      <c r="F87" s="18"/>
      <c r="G87" s="19"/>
      <c r="H87" s="19"/>
      <c r="I87" s="17">
        <f t="shared" si="1"/>
        <v>0</v>
      </c>
      <c r="J87" s="18"/>
      <c r="K87" s="18"/>
      <c r="L87" s="18"/>
      <c r="M87" s="18"/>
      <c r="N87" s="18"/>
      <c r="O87" s="18"/>
      <c r="P87" s="24"/>
      <c r="Q87" s="18"/>
      <c r="R87" s="18"/>
      <c r="S87" s="18"/>
      <c r="T87" s="18"/>
    </row>
    <row r="88" spans="1:20">
      <c r="A88" s="4">
        <v>84</v>
      </c>
      <c r="B88" s="17"/>
      <c r="C88" s="18"/>
      <c r="D88" s="18"/>
      <c r="E88" s="19"/>
      <c r="F88" s="18"/>
      <c r="G88" s="19"/>
      <c r="H88" s="19"/>
      <c r="I88" s="17">
        <f t="shared" si="1"/>
        <v>0</v>
      </c>
      <c r="J88" s="18"/>
      <c r="K88" s="18"/>
      <c r="L88" s="18"/>
      <c r="M88" s="18"/>
      <c r="N88" s="18"/>
      <c r="O88" s="18"/>
      <c r="P88" s="24"/>
      <c r="Q88" s="18"/>
      <c r="R88" s="18"/>
      <c r="S88" s="18"/>
      <c r="T88" s="18"/>
    </row>
    <row r="89" spans="1:20">
      <c r="A89" s="4">
        <v>85</v>
      </c>
      <c r="B89" s="17"/>
      <c r="C89" s="18"/>
      <c r="D89" s="18"/>
      <c r="E89" s="19"/>
      <c r="F89" s="18"/>
      <c r="G89" s="19"/>
      <c r="H89" s="19"/>
      <c r="I89" s="17">
        <f t="shared" si="1"/>
        <v>0</v>
      </c>
      <c r="J89" s="18"/>
      <c r="K89" s="18"/>
      <c r="L89" s="18"/>
      <c r="M89" s="18"/>
      <c r="N89" s="18"/>
      <c r="O89" s="18"/>
      <c r="P89" s="24"/>
      <c r="Q89" s="18"/>
      <c r="R89" s="18"/>
      <c r="S89" s="18"/>
      <c r="T89" s="18"/>
    </row>
    <row r="90" spans="1:20">
      <c r="A90" s="4">
        <v>86</v>
      </c>
      <c r="B90" s="17"/>
      <c r="C90" s="18"/>
      <c r="D90" s="18"/>
      <c r="E90" s="19"/>
      <c r="F90" s="18"/>
      <c r="G90" s="19"/>
      <c r="H90" s="19"/>
      <c r="I90" s="17">
        <f t="shared" si="1"/>
        <v>0</v>
      </c>
      <c r="J90" s="18"/>
      <c r="K90" s="18"/>
      <c r="L90" s="18"/>
      <c r="M90" s="18"/>
      <c r="N90" s="18"/>
      <c r="O90" s="18"/>
      <c r="P90" s="24"/>
      <c r="Q90" s="18"/>
      <c r="R90" s="18"/>
      <c r="S90" s="18"/>
      <c r="T90" s="18"/>
    </row>
    <row r="91" spans="1:20">
      <c r="A91" s="4">
        <v>87</v>
      </c>
      <c r="B91" s="17"/>
      <c r="C91" s="18"/>
      <c r="D91" s="18"/>
      <c r="E91" s="19"/>
      <c r="F91" s="18"/>
      <c r="G91" s="19"/>
      <c r="H91" s="19"/>
      <c r="I91" s="17">
        <f t="shared" si="1"/>
        <v>0</v>
      </c>
      <c r="J91" s="18"/>
      <c r="K91" s="18"/>
      <c r="L91" s="18"/>
      <c r="M91" s="18"/>
      <c r="N91" s="18"/>
      <c r="O91" s="18"/>
      <c r="P91" s="24"/>
      <c r="Q91" s="18"/>
      <c r="R91" s="18"/>
      <c r="S91" s="18"/>
      <c r="T91" s="18"/>
    </row>
    <row r="92" spans="1:20">
      <c r="A92" s="4">
        <v>88</v>
      </c>
      <c r="B92" s="17"/>
      <c r="C92" s="18"/>
      <c r="D92" s="18"/>
      <c r="E92" s="19"/>
      <c r="F92" s="18"/>
      <c r="G92" s="19"/>
      <c r="H92" s="19"/>
      <c r="I92" s="17">
        <f t="shared" si="1"/>
        <v>0</v>
      </c>
      <c r="J92" s="18"/>
      <c r="K92" s="18"/>
      <c r="L92" s="18"/>
      <c r="M92" s="18"/>
      <c r="N92" s="18"/>
      <c r="O92" s="18"/>
      <c r="P92" s="24"/>
      <c r="Q92" s="18"/>
      <c r="R92" s="18"/>
      <c r="S92" s="18"/>
      <c r="T92" s="18"/>
    </row>
    <row r="93" spans="1:20">
      <c r="A93" s="4">
        <v>89</v>
      </c>
      <c r="B93" s="17"/>
      <c r="C93" s="18"/>
      <c r="D93" s="18"/>
      <c r="E93" s="19"/>
      <c r="F93" s="18"/>
      <c r="G93" s="19"/>
      <c r="H93" s="19"/>
      <c r="I93" s="17">
        <f t="shared" si="1"/>
        <v>0</v>
      </c>
      <c r="J93" s="18"/>
      <c r="K93" s="18"/>
      <c r="L93" s="18"/>
      <c r="M93" s="18"/>
      <c r="N93" s="18"/>
      <c r="O93" s="18"/>
      <c r="P93" s="24"/>
      <c r="Q93" s="18"/>
      <c r="R93" s="18"/>
      <c r="S93" s="18"/>
      <c r="T93" s="18"/>
    </row>
    <row r="94" spans="1:20">
      <c r="A94" s="4">
        <v>90</v>
      </c>
      <c r="B94" s="17"/>
      <c r="C94" s="18"/>
      <c r="D94" s="18"/>
      <c r="E94" s="19"/>
      <c r="F94" s="18"/>
      <c r="G94" s="19"/>
      <c r="H94" s="19"/>
      <c r="I94" s="17">
        <f t="shared" si="1"/>
        <v>0</v>
      </c>
      <c r="J94" s="18"/>
      <c r="K94" s="18"/>
      <c r="L94" s="18"/>
      <c r="M94" s="18"/>
      <c r="N94" s="18"/>
      <c r="O94" s="18"/>
      <c r="P94" s="24"/>
      <c r="Q94" s="18"/>
      <c r="R94" s="18"/>
      <c r="S94" s="18"/>
      <c r="T94" s="18"/>
    </row>
    <row r="95" spans="1:20">
      <c r="A95" s="4">
        <v>91</v>
      </c>
      <c r="B95" s="17"/>
      <c r="C95" s="18"/>
      <c r="D95" s="18"/>
      <c r="E95" s="19"/>
      <c r="F95" s="18"/>
      <c r="G95" s="19"/>
      <c r="H95" s="19"/>
      <c r="I95" s="17">
        <f t="shared" si="1"/>
        <v>0</v>
      </c>
      <c r="J95" s="18"/>
      <c r="K95" s="18"/>
      <c r="L95" s="18"/>
      <c r="M95" s="18"/>
      <c r="N95" s="18"/>
      <c r="O95" s="18"/>
      <c r="P95" s="24"/>
      <c r="Q95" s="18"/>
      <c r="R95" s="18"/>
      <c r="S95" s="18"/>
      <c r="T95" s="18"/>
    </row>
    <row r="96" spans="1:20">
      <c r="A96" s="4">
        <v>92</v>
      </c>
      <c r="B96" s="17"/>
      <c r="C96" s="18"/>
      <c r="D96" s="18"/>
      <c r="E96" s="19"/>
      <c r="F96" s="18"/>
      <c r="G96" s="19"/>
      <c r="H96" s="19"/>
      <c r="I96" s="17">
        <f t="shared" si="1"/>
        <v>0</v>
      </c>
      <c r="J96" s="18"/>
      <c r="K96" s="18"/>
      <c r="L96" s="18"/>
      <c r="M96" s="18"/>
      <c r="N96" s="18"/>
      <c r="O96" s="18"/>
      <c r="P96" s="24"/>
      <c r="Q96" s="18"/>
      <c r="R96" s="18"/>
      <c r="S96" s="18"/>
      <c r="T96" s="18"/>
    </row>
    <row r="97" spans="1:20">
      <c r="A97" s="4">
        <v>93</v>
      </c>
      <c r="B97" s="17"/>
      <c r="C97" s="18"/>
      <c r="D97" s="18"/>
      <c r="E97" s="19"/>
      <c r="F97" s="18"/>
      <c r="G97" s="19"/>
      <c r="H97" s="19"/>
      <c r="I97" s="17">
        <f t="shared" si="1"/>
        <v>0</v>
      </c>
      <c r="J97" s="18"/>
      <c r="K97" s="18"/>
      <c r="L97" s="18"/>
      <c r="M97" s="18"/>
      <c r="N97" s="18"/>
      <c r="O97" s="18"/>
      <c r="P97" s="24"/>
      <c r="Q97" s="18"/>
      <c r="R97" s="18"/>
      <c r="S97" s="18"/>
      <c r="T97" s="18"/>
    </row>
    <row r="98" spans="1:20">
      <c r="A98" s="4">
        <v>94</v>
      </c>
      <c r="B98" s="17"/>
      <c r="C98" s="18"/>
      <c r="D98" s="18"/>
      <c r="E98" s="19"/>
      <c r="F98" s="18"/>
      <c r="G98" s="19"/>
      <c r="H98" s="19"/>
      <c r="I98" s="17">
        <f t="shared" si="1"/>
        <v>0</v>
      </c>
      <c r="J98" s="18"/>
      <c r="K98" s="18"/>
      <c r="L98" s="18"/>
      <c r="M98" s="18"/>
      <c r="N98" s="18"/>
      <c r="O98" s="18"/>
      <c r="P98" s="24"/>
      <c r="Q98" s="18"/>
      <c r="R98" s="18"/>
      <c r="S98" s="18"/>
      <c r="T98" s="18"/>
    </row>
    <row r="99" spans="1:20">
      <c r="A99" s="4">
        <v>95</v>
      </c>
      <c r="B99" s="17"/>
      <c r="C99" s="18"/>
      <c r="D99" s="18"/>
      <c r="E99" s="19"/>
      <c r="F99" s="18"/>
      <c r="G99" s="19"/>
      <c r="H99" s="19"/>
      <c r="I99" s="17">
        <f t="shared" si="1"/>
        <v>0</v>
      </c>
      <c r="J99" s="18"/>
      <c r="K99" s="18"/>
      <c r="L99" s="18"/>
      <c r="M99" s="18"/>
      <c r="N99" s="18"/>
      <c r="O99" s="18"/>
      <c r="P99" s="24"/>
      <c r="Q99" s="18"/>
      <c r="R99" s="18"/>
      <c r="S99" s="18"/>
      <c r="T99" s="18"/>
    </row>
    <row r="100" spans="1:20">
      <c r="A100" s="4">
        <v>96</v>
      </c>
      <c r="B100" s="17"/>
      <c r="C100" s="18"/>
      <c r="D100" s="18"/>
      <c r="E100" s="19"/>
      <c r="F100" s="18"/>
      <c r="G100" s="19"/>
      <c r="H100" s="19"/>
      <c r="I100" s="17">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17">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17">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17">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17">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17">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17">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17">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17">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17">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17">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17">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17">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17">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17">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17">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17">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17">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17">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17">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17">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17">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17">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17">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17">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17">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17">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17">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17">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17">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17">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17">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17">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17">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17">
        <f t="shared" si="1"/>
        <v>0</v>
      </c>
      <c r="J134" s="18"/>
      <c r="K134" s="18"/>
      <c r="L134" s="18"/>
      <c r="M134" s="18"/>
      <c r="N134" s="18"/>
      <c r="O134" s="18"/>
      <c r="P134" s="24"/>
      <c r="Q134" s="18"/>
      <c r="R134" s="18"/>
      <c r="S134" s="18"/>
      <c r="T134" s="18"/>
    </row>
    <row r="135" spans="1:20">
      <c r="A135" s="4">
        <v>131</v>
      </c>
      <c r="B135" s="17"/>
      <c r="C135" s="18"/>
      <c r="D135" s="18"/>
      <c r="E135" s="19"/>
      <c r="F135" s="18"/>
      <c r="G135" s="19"/>
      <c r="H135" s="19"/>
      <c r="I135" s="17">
        <f t="shared" si="1"/>
        <v>0</v>
      </c>
      <c r="J135" s="18"/>
      <c r="K135" s="18"/>
      <c r="L135" s="18"/>
      <c r="M135" s="18"/>
      <c r="N135" s="18"/>
      <c r="O135" s="18"/>
      <c r="P135" s="24"/>
      <c r="Q135" s="18"/>
      <c r="R135" s="18"/>
      <c r="S135" s="18"/>
      <c r="T135" s="18"/>
    </row>
    <row r="136" spans="1:20">
      <c r="A136" s="4">
        <v>132</v>
      </c>
      <c r="B136" s="17"/>
      <c r="C136" s="18"/>
      <c r="D136" s="18"/>
      <c r="E136" s="19"/>
      <c r="F136" s="18"/>
      <c r="G136" s="19"/>
      <c r="H136" s="19"/>
      <c r="I136" s="17">
        <f t="shared" si="1"/>
        <v>0</v>
      </c>
      <c r="J136" s="18"/>
      <c r="K136" s="18"/>
      <c r="L136" s="18"/>
      <c r="M136" s="18"/>
      <c r="N136" s="18"/>
      <c r="O136" s="18"/>
      <c r="P136" s="24"/>
      <c r="Q136" s="18"/>
      <c r="R136" s="18"/>
      <c r="S136" s="18"/>
      <c r="T136" s="18"/>
    </row>
    <row r="137" spans="1:20">
      <c r="A137" s="4">
        <v>133</v>
      </c>
      <c r="B137" s="17"/>
      <c r="C137" s="18"/>
      <c r="D137" s="18"/>
      <c r="E137" s="19"/>
      <c r="F137" s="18"/>
      <c r="G137" s="19"/>
      <c r="H137" s="19"/>
      <c r="I137" s="17">
        <f t="shared" si="1"/>
        <v>0</v>
      </c>
      <c r="J137" s="18"/>
      <c r="K137" s="18"/>
      <c r="L137" s="18"/>
      <c r="M137" s="18"/>
      <c r="N137" s="18"/>
      <c r="O137" s="18"/>
      <c r="P137" s="24"/>
      <c r="Q137" s="18"/>
      <c r="R137" s="18"/>
      <c r="S137" s="18"/>
      <c r="T137" s="18"/>
    </row>
    <row r="138" spans="1:20">
      <c r="A138" s="4">
        <v>134</v>
      </c>
      <c r="B138" s="17"/>
      <c r="C138" s="18"/>
      <c r="D138" s="18"/>
      <c r="E138" s="19"/>
      <c r="F138" s="18"/>
      <c r="G138" s="19"/>
      <c r="H138" s="19"/>
      <c r="I138" s="17">
        <f t="shared" si="1"/>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si="1"/>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1"/>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1"/>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1"/>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1"/>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1"/>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1"/>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1"/>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1"/>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1"/>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1"/>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1"/>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1"/>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1"/>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1"/>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1"/>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1"/>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1"/>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1"/>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1"/>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1"/>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1"/>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1"/>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1"/>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1"/>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1"/>
        <v>0</v>
      </c>
      <c r="J164" s="18"/>
      <c r="K164" s="18"/>
      <c r="L164" s="18"/>
      <c r="M164" s="18"/>
      <c r="N164" s="18"/>
      <c r="O164" s="18"/>
      <c r="P164" s="24"/>
      <c r="Q164" s="18"/>
      <c r="R164" s="18"/>
      <c r="S164" s="18"/>
      <c r="T164" s="18"/>
    </row>
    <row r="165" spans="1:20">
      <c r="A165" s="21" t="s">
        <v>11</v>
      </c>
      <c r="B165" s="40"/>
      <c r="C165" s="21">
        <f>COUNTIFS(C5:C164,"*")</f>
        <v>65</v>
      </c>
      <c r="D165" s="21"/>
      <c r="E165" s="13"/>
      <c r="F165" s="21"/>
      <c r="G165" s="21">
        <f>SUM(G5:G164)</f>
        <v>3292</v>
      </c>
      <c r="H165" s="21">
        <f>SUM(H5:H164)</f>
        <v>3799</v>
      </c>
      <c r="I165" s="21">
        <f>SUM(I5:I164)</f>
        <v>7091</v>
      </c>
      <c r="J165" s="21"/>
      <c r="K165" s="21"/>
      <c r="L165" s="21"/>
      <c r="M165" s="21"/>
      <c r="N165" s="21"/>
      <c r="O165" s="21"/>
      <c r="P165" s="14"/>
      <c r="Q165" s="21"/>
      <c r="R165" s="21"/>
      <c r="S165" s="21"/>
      <c r="T165" s="12"/>
    </row>
    <row r="166" spans="1:20">
      <c r="A166" s="45" t="s">
        <v>66</v>
      </c>
      <c r="B166" s="10">
        <f>COUNTIF(B$5:B$164,"Team 1")</f>
        <v>30</v>
      </c>
      <c r="C166" s="45" t="s">
        <v>29</v>
      </c>
      <c r="D166" s="10">
        <f>COUNTIF(D5:D164,"Anganwadi")</f>
        <v>38</v>
      </c>
    </row>
    <row r="167" spans="1:20">
      <c r="A167" s="45" t="s">
        <v>67</v>
      </c>
      <c r="B167" s="10">
        <f>COUNTIF(B$6:B$164,"Team 2")</f>
        <v>35</v>
      </c>
      <c r="C167" s="45" t="s">
        <v>27</v>
      </c>
      <c r="D167" s="10">
        <f>COUNTIF(D5:D164,"School")</f>
        <v>27</v>
      </c>
    </row>
  </sheetData>
  <sheetProtection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9" fitToHeight="11000" orientation="landscape" horizontalDpi="0" verticalDpi="0" r:id="rId1"/>
  <headerFooter>
    <oddFooter>&amp;CPages &amp;P of &amp;N</oddFooter>
  </headerFooter>
</worksheet>
</file>

<file path=xl/worksheets/sheet7.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79" activePane="bottomRight" state="frozen"/>
      <selection pane="topRight" activeCell="C1" sqref="C1"/>
      <selection pane="bottomLeft" activeCell="A5" sqref="A5"/>
      <selection pane="bottomRight" sqref="A1:S1"/>
    </sheetView>
  </sheetViews>
  <sheetFormatPr defaultRowHeight="16.5"/>
  <cols>
    <col min="1" max="1" width="6.140625" style="1" bestFit="1" customWidth="1"/>
    <col min="2" max="2" width="13.28515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52" t="s">
        <v>740</v>
      </c>
      <c r="B1" s="152"/>
      <c r="C1" s="152"/>
      <c r="D1" s="153"/>
      <c r="E1" s="153"/>
      <c r="F1" s="153"/>
      <c r="G1" s="153"/>
      <c r="H1" s="153"/>
      <c r="I1" s="153"/>
      <c r="J1" s="153"/>
      <c r="K1" s="153"/>
      <c r="L1" s="153"/>
      <c r="M1" s="153"/>
      <c r="N1" s="153"/>
      <c r="O1" s="153"/>
      <c r="P1" s="153"/>
      <c r="Q1" s="153"/>
      <c r="R1" s="153"/>
      <c r="S1" s="153"/>
    </row>
    <row r="2" spans="1:20">
      <c r="A2" s="156" t="s">
        <v>63</v>
      </c>
      <c r="B2" s="157"/>
      <c r="C2" s="157"/>
      <c r="D2" s="25">
        <v>43525</v>
      </c>
      <c r="E2" s="22"/>
      <c r="F2" s="22"/>
      <c r="G2" s="22"/>
      <c r="H2" s="22"/>
      <c r="I2" s="22"/>
      <c r="J2" s="22"/>
      <c r="K2" s="22"/>
      <c r="L2" s="22"/>
      <c r="M2" s="22"/>
      <c r="N2" s="22"/>
      <c r="O2" s="22"/>
      <c r="P2" s="22"/>
      <c r="Q2" s="22"/>
      <c r="R2" s="22"/>
      <c r="S2" s="22"/>
    </row>
    <row r="3" spans="1:20" ht="24" customHeight="1">
      <c r="A3" s="151" t="s">
        <v>14</v>
      </c>
      <c r="B3" s="154" t="s">
        <v>65</v>
      </c>
      <c r="C3" s="150" t="s">
        <v>7</v>
      </c>
      <c r="D3" s="150" t="s">
        <v>59</v>
      </c>
      <c r="E3" s="150" t="s">
        <v>16</v>
      </c>
      <c r="F3" s="158" t="s">
        <v>17</v>
      </c>
      <c r="G3" s="150" t="s">
        <v>8</v>
      </c>
      <c r="H3" s="150"/>
      <c r="I3" s="150"/>
      <c r="J3" s="150" t="s">
        <v>35</v>
      </c>
      <c r="K3" s="154" t="s">
        <v>37</v>
      </c>
      <c r="L3" s="154" t="s">
        <v>54</v>
      </c>
      <c r="M3" s="154" t="s">
        <v>55</v>
      </c>
      <c r="N3" s="154" t="s">
        <v>38</v>
      </c>
      <c r="O3" s="154" t="s">
        <v>39</v>
      </c>
      <c r="P3" s="151" t="s">
        <v>58</v>
      </c>
      <c r="Q3" s="150" t="s">
        <v>56</v>
      </c>
      <c r="R3" s="150" t="s">
        <v>36</v>
      </c>
      <c r="S3" s="150" t="s">
        <v>57</v>
      </c>
      <c r="T3" s="150" t="s">
        <v>13</v>
      </c>
    </row>
    <row r="4" spans="1:20" ht="25.5" customHeight="1">
      <c r="A4" s="151"/>
      <c r="B4" s="159"/>
      <c r="C4" s="150"/>
      <c r="D4" s="150"/>
      <c r="E4" s="150"/>
      <c r="F4" s="158"/>
      <c r="G4" s="23" t="s">
        <v>9</v>
      </c>
      <c r="H4" s="23" t="s">
        <v>10</v>
      </c>
      <c r="I4" s="23" t="s">
        <v>11</v>
      </c>
      <c r="J4" s="150"/>
      <c r="K4" s="155"/>
      <c r="L4" s="155"/>
      <c r="M4" s="155"/>
      <c r="N4" s="155"/>
      <c r="O4" s="155"/>
      <c r="P4" s="151"/>
      <c r="Q4" s="151"/>
      <c r="R4" s="150"/>
      <c r="S4" s="150"/>
      <c r="T4" s="150"/>
    </row>
    <row r="5" spans="1:20">
      <c r="A5" s="4">
        <v>1</v>
      </c>
      <c r="B5" s="17" t="s">
        <v>66</v>
      </c>
      <c r="C5" s="60" t="s">
        <v>407</v>
      </c>
      <c r="D5" s="18" t="s">
        <v>29</v>
      </c>
      <c r="E5" s="60">
        <v>30522</v>
      </c>
      <c r="F5" s="53"/>
      <c r="G5" s="60">
        <v>71</v>
      </c>
      <c r="H5" s="60">
        <v>66</v>
      </c>
      <c r="I5" s="17">
        <f>+G5+H5</f>
        <v>137</v>
      </c>
      <c r="J5" s="60">
        <v>8822435219</v>
      </c>
      <c r="K5" s="53" t="s">
        <v>341</v>
      </c>
      <c r="L5" s="67" t="s">
        <v>342</v>
      </c>
      <c r="M5" s="63">
        <v>9401451344</v>
      </c>
      <c r="N5" s="63" t="s">
        <v>432</v>
      </c>
      <c r="O5" s="63">
        <v>7896874265</v>
      </c>
      <c r="P5" s="54">
        <v>43526</v>
      </c>
      <c r="Q5" s="53" t="s">
        <v>533</v>
      </c>
      <c r="R5" s="18">
        <v>38</v>
      </c>
      <c r="S5" s="18" t="s">
        <v>502</v>
      </c>
      <c r="T5" s="18"/>
    </row>
    <row r="6" spans="1:20">
      <c r="A6" s="4">
        <v>2</v>
      </c>
      <c r="B6" s="17" t="s">
        <v>66</v>
      </c>
      <c r="C6" s="60" t="s">
        <v>408</v>
      </c>
      <c r="D6" s="18" t="s">
        <v>29</v>
      </c>
      <c r="E6" s="60">
        <v>30523</v>
      </c>
      <c r="F6" s="53"/>
      <c r="G6" s="60">
        <v>75</v>
      </c>
      <c r="H6" s="60">
        <v>71</v>
      </c>
      <c r="I6" s="17">
        <f>+G6+H6</f>
        <v>146</v>
      </c>
      <c r="J6" s="60">
        <v>9954568186</v>
      </c>
      <c r="K6" s="53" t="s">
        <v>341</v>
      </c>
      <c r="L6" s="67" t="s">
        <v>342</v>
      </c>
      <c r="M6" s="63">
        <v>9401451344</v>
      </c>
      <c r="N6" s="63" t="s">
        <v>432</v>
      </c>
      <c r="O6" s="63">
        <v>7896874265</v>
      </c>
      <c r="P6" s="54">
        <v>43526</v>
      </c>
      <c r="Q6" s="53" t="s">
        <v>533</v>
      </c>
      <c r="R6" s="18">
        <v>39</v>
      </c>
      <c r="S6" s="18" t="s">
        <v>502</v>
      </c>
      <c r="T6" s="18"/>
    </row>
    <row r="7" spans="1:20">
      <c r="A7" s="4">
        <v>3</v>
      </c>
      <c r="B7" s="17" t="s">
        <v>66</v>
      </c>
      <c r="C7" s="60" t="s">
        <v>409</v>
      </c>
      <c r="D7" s="18" t="s">
        <v>29</v>
      </c>
      <c r="E7" s="60">
        <v>30524</v>
      </c>
      <c r="F7" s="53"/>
      <c r="G7" s="60">
        <v>69</v>
      </c>
      <c r="H7" s="60">
        <v>62</v>
      </c>
      <c r="I7" s="17">
        <f t="shared" ref="I7:I70" si="0">+G7+H7</f>
        <v>131</v>
      </c>
      <c r="J7" s="60">
        <v>9957013233</v>
      </c>
      <c r="K7" s="53" t="s">
        <v>341</v>
      </c>
      <c r="L7" s="67" t="s">
        <v>342</v>
      </c>
      <c r="M7" s="63">
        <v>9401451344</v>
      </c>
      <c r="N7" s="63" t="s">
        <v>432</v>
      </c>
      <c r="O7" s="63">
        <v>7896874265</v>
      </c>
      <c r="P7" s="54">
        <v>43528</v>
      </c>
      <c r="Q7" s="53" t="s">
        <v>529</v>
      </c>
      <c r="R7" s="18">
        <v>32</v>
      </c>
      <c r="S7" s="18" t="s">
        <v>502</v>
      </c>
      <c r="T7" s="18"/>
    </row>
    <row r="8" spans="1:20">
      <c r="A8" s="4">
        <v>4</v>
      </c>
      <c r="B8" s="17" t="s">
        <v>66</v>
      </c>
      <c r="C8" s="60" t="s">
        <v>410</v>
      </c>
      <c r="D8" s="18" t="s">
        <v>29</v>
      </c>
      <c r="E8" s="60">
        <v>30525</v>
      </c>
      <c r="F8" s="53"/>
      <c r="G8" s="60">
        <v>64</v>
      </c>
      <c r="H8" s="60">
        <v>58</v>
      </c>
      <c r="I8" s="17">
        <f t="shared" si="0"/>
        <v>122</v>
      </c>
      <c r="J8" s="60">
        <v>7662801311</v>
      </c>
      <c r="K8" s="53" t="s">
        <v>341</v>
      </c>
      <c r="L8" s="67" t="s">
        <v>342</v>
      </c>
      <c r="M8" s="63">
        <v>9401451344</v>
      </c>
      <c r="N8" s="63" t="s">
        <v>432</v>
      </c>
      <c r="O8" s="63">
        <v>7896874265</v>
      </c>
      <c r="P8" s="54">
        <v>43528</v>
      </c>
      <c r="Q8" s="53" t="s">
        <v>529</v>
      </c>
      <c r="R8" s="18">
        <v>44</v>
      </c>
      <c r="S8" s="18" t="s">
        <v>502</v>
      </c>
      <c r="T8" s="18"/>
    </row>
    <row r="9" spans="1:20">
      <c r="A9" s="4">
        <v>5</v>
      </c>
      <c r="B9" s="17" t="s">
        <v>66</v>
      </c>
      <c r="C9" s="60" t="s">
        <v>411</v>
      </c>
      <c r="D9" s="18" t="s">
        <v>29</v>
      </c>
      <c r="E9" s="60">
        <v>30526</v>
      </c>
      <c r="F9" s="53"/>
      <c r="G9" s="60">
        <v>55</v>
      </c>
      <c r="H9" s="60">
        <v>50</v>
      </c>
      <c r="I9" s="17">
        <f t="shared" si="0"/>
        <v>105</v>
      </c>
      <c r="J9" s="60">
        <v>8876804293</v>
      </c>
      <c r="K9" s="53" t="s">
        <v>341</v>
      </c>
      <c r="L9" s="67" t="s">
        <v>342</v>
      </c>
      <c r="M9" s="63">
        <v>9401451344</v>
      </c>
      <c r="N9" s="63" t="s">
        <v>432</v>
      </c>
      <c r="O9" s="63">
        <v>7896874265</v>
      </c>
      <c r="P9" s="54">
        <v>43529</v>
      </c>
      <c r="Q9" s="53" t="s">
        <v>534</v>
      </c>
      <c r="R9" s="18">
        <v>41</v>
      </c>
      <c r="S9" s="18" t="s">
        <v>502</v>
      </c>
      <c r="T9" s="18"/>
    </row>
    <row r="10" spans="1:20">
      <c r="A10" s="4">
        <v>6</v>
      </c>
      <c r="B10" s="17" t="s">
        <v>66</v>
      </c>
      <c r="C10" s="60" t="s">
        <v>412</v>
      </c>
      <c r="D10" s="18" t="s">
        <v>29</v>
      </c>
      <c r="E10" s="60">
        <v>30527</v>
      </c>
      <c r="F10" s="53"/>
      <c r="G10" s="60">
        <v>48</v>
      </c>
      <c r="H10" s="60">
        <v>44</v>
      </c>
      <c r="I10" s="17">
        <f t="shared" si="0"/>
        <v>92</v>
      </c>
      <c r="J10" s="60">
        <v>8761926765</v>
      </c>
      <c r="K10" s="53" t="s">
        <v>341</v>
      </c>
      <c r="L10" s="67" t="s">
        <v>342</v>
      </c>
      <c r="M10" s="63">
        <v>9401451344</v>
      </c>
      <c r="N10" s="63" t="s">
        <v>433</v>
      </c>
      <c r="O10" s="63">
        <v>8011706348</v>
      </c>
      <c r="P10" s="54">
        <v>43529</v>
      </c>
      <c r="Q10" s="53" t="s">
        <v>534</v>
      </c>
      <c r="R10" s="18">
        <v>37</v>
      </c>
      <c r="S10" s="18" t="s">
        <v>502</v>
      </c>
      <c r="T10" s="18"/>
    </row>
    <row r="11" spans="1:20">
      <c r="A11" s="4">
        <v>7</v>
      </c>
      <c r="B11" s="17" t="s">
        <v>66</v>
      </c>
      <c r="C11" s="60" t="s">
        <v>413</v>
      </c>
      <c r="D11" s="18" t="s">
        <v>29</v>
      </c>
      <c r="E11" s="60">
        <v>30528</v>
      </c>
      <c r="F11" s="53"/>
      <c r="G11" s="60">
        <v>58</v>
      </c>
      <c r="H11" s="60">
        <v>52</v>
      </c>
      <c r="I11" s="17">
        <f t="shared" si="0"/>
        <v>110</v>
      </c>
      <c r="J11" s="60">
        <v>8011007936</v>
      </c>
      <c r="K11" s="53" t="s">
        <v>341</v>
      </c>
      <c r="L11" s="67" t="s">
        <v>342</v>
      </c>
      <c r="M11" s="63">
        <v>9401451344</v>
      </c>
      <c r="N11" s="63" t="s">
        <v>433</v>
      </c>
      <c r="O11" s="63">
        <v>8011706348</v>
      </c>
      <c r="P11" s="54">
        <v>43530</v>
      </c>
      <c r="Q11" s="53" t="s">
        <v>530</v>
      </c>
      <c r="R11" s="18">
        <v>36</v>
      </c>
      <c r="S11" s="18" t="s">
        <v>502</v>
      </c>
      <c r="T11" s="18"/>
    </row>
    <row r="12" spans="1:20">
      <c r="A12" s="4">
        <v>8</v>
      </c>
      <c r="B12" s="17" t="s">
        <v>66</v>
      </c>
      <c r="C12" s="60" t="s">
        <v>414</v>
      </c>
      <c r="D12" s="18" t="s">
        <v>29</v>
      </c>
      <c r="E12" s="60">
        <v>30529</v>
      </c>
      <c r="F12" s="53"/>
      <c r="G12" s="60">
        <v>46</v>
      </c>
      <c r="H12" s="60">
        <v>41</v>
      </c>
      <c r="I12" s="17">
        <f t="shared" si="0"/>
        <v>87</v>
      </c>
      <c r="J12" s="60">
        <v>9954597042</v>
      </c>
      <c r="K12" s="53" t="s">
        <v>341</v>
      </c>
      <c r="L12" s="67" t="s">
        <v>342</v>
      </c>
      <c r="M12" s="63">
        <v>9401451344</v>
      </c>
      <c r="N12" s="63" t="s">
        <v>433</v>
      </c>
      <c r="O12" s="63">
        <v>8011706348</v>
      </c>
      <c r="P12" s="54">
        <v>43530</v>
      </c>
      <c r="Q12" s="53" t="s">
        <v>530</v>
      </c>
      <c r="R12" s="18">
        <v>33</v>
      </c>
      <c r="S12" s="18" t="s">
        <v>502</v>
      </c>
      <c r="T12" s="18"/>
    </row>
    <row r="13" spans="1:20">
      <c r="A13" s="4">
        <v>9</v>
      </c>
      <c r="B13" s="17" t="s">
        <v>66</v>
      </c>
      <c r="C13" s="60" t="s">
        <v>415</v>
      </c>
      <c r="D13" s="18" t="s">
        <v>29</v>
      </c>
      <c r="E13" s="60">
        <v>30530</v>
      </c>
      <c r="F13" s="53"/>
      <c r="G13" s="60">
        <v>52</v>
      </c>
      <c r="H13" s="60">
        <v>42</v>
      </c>
      <c r="I13" s="17">
        <f t="shared" si="0"/>
        <v>94</v>
      </c>
      <c r="J13" s="60">
        <v>9957419226</v>
      </c>
      <c r="K13" s="53" t="s">
        <v>341</v>
      </c>
      <c r="L13" s="67" t="s">
        <v>342</v>
      </c>
      <c r="M13" s="63">
        <v>9401451344</v>
      </c>
      <c r="N13" s="63" t="s">
        <v>433</v>
      </c>
      <c r="O13" s="63">
        <v>8011706348</v>
      </c>
      <c r="P13" s="54">
        <v>43531</v>
      </c>
      <c r="Q13" s="53" t="s">
        <v>531</v>
      </c>
      <c r="R13" s="18">
        <v>34</v>
      </c>
      <c r="S13" s="18" t="s">
        <v>502</v>
      </c>
      <c r="T13" s="18"/>
    </row>
    <row r="14" spans="1:20">
      <c r="A14" s="4">
        <v>10</v>
      </c>
      <c r="B14" s="17" t="s">
        <v>66</v>
      </c>
      <c r="C14" s="60" t="s">
        <v>416</v>
      </c>
      <c r="D14" s="18" t="s">
        <v>29</v>
      </c>
      <c r="E14" s="60">
        <v>30531</v>
      </c>
      <c r="F14" s="53"/>
      <c r="G14" s="60">
        <v>67</v>
      </c>
      <c r="H14" s="60">
        <v>63</v>
      </c>
      <c r="I14" s="17">
        <f t="shared" si="0"/>
        <v>130</v>
      </c>
      <c r="J14" s="60">
        <v>8822124825</v>
      </c>
      <c r="K14" s="53" t="s">
        <v>341</v>
      </c>
      <c r="L14" s="67" t="s">
        <v>342</v>
      </c>
      <c r="M14" s="63">
        <v>9401451344</v>
      </c>
      <c r="N14" s="63" t="s">
        <v>434</v>
      </c>
      <c r="O14" s="63">
        <v>9957115460</v>
      </c>
      <c r="P14" s="54">
        <v>43531</v>
      </c>
      <c r="Q14" s="53" t="s">
        <v>531</v>
      </c>
      <c r="R14" s="18">
        <v>32</v>
      </c>
      <c r="S14" s="18" t="s">
        <v>502</v>
      </c>
      <c r="T14" s="18"/>
    </row>
    <row r="15" spans="1:20">
      <c r="A15" s="4">
        <v>11</v>
      </c>
      <c r="B15" s="17" t="s">
        <v>66</v>
      </c>
      <c r="C15" s="60" t="s">
        <v>417</v>
      </c>
      <c r="D15" s="18" t="s">
        <v>29</v>
      </c>
      <c r="E15" s="60">
        <v>30532</v>
      </c>
      <c r="F15" s="53"/>
      <c r="G15" s="60">
        <v>74</v>
      </c>
      <c r="H15" s="60">
        <v>70</v>
      </c>
      <c r="I15" s="17">
        <f t="shared" si="0"/>
        <v>144</v>
      </c>
      <c r="J15" s="60">
        <v>9957259044</v>
      </c>
      <c r="K15" s="53" t="s">
        <v>341</v>
      </c>
      <c r="L15" s="67" t="s">
        <v>342</v>
      </c>
      <c r="M15" s="63">
        <v>9401451344</v>
      </c>
      <c r="N15" s="63" t="s">
        <v>434</v>
      </c>
      <c r="O15" s="63">
        <v>9957115460</v>
      </c>
      <c r="P15" s="54">
        <v>43532</v>
      </c>
      <c r="Q15" s="53" t="s">
        <v>532</v>
      </c>
      <c r="R15" s="18">
        <v>32</v>
      </c>
      <c r="S15" s="18" t="s">
        <v>502</v>
      </c>
      <c r="T15" s="18"/>
    </row>
    <row r="16" spans="1:20">
      <c r="A16" s="4">
        <v>12</v>
      </c>
      <c r="B16" s="17" t="s">
        <v>66</v>
      </c>
      <c r="C16" s="60" t="s">
        <v>418</v>
      </c>
      <c r="D16" s="18" t="s">
        <v>29</v>
      </c>
      <c r="E16" s="60">
        <v>30533</v>
      </c>
      <c r="F16" s="53"/>
      <c r="G16" s="60">
        <v>80</v>
      </c>
      <c r="H16" s="60">
        <v>73</v>
      </c>
      <c r="I16" s="17">
        <f t="shared" si="0"/>
        <v>153</v>
      </c>
      <c r="J16" s="60">
        <v>8474092617</v>
      </c>
      <c r="K16" s="53" t="s">
        <v>341</v>
      </c>
      <c r="L16" s="67" t="s">
        <v>342</v>
      </c>
      <c r="M16" s="63">
        <v>9401451344</v>
      </c>
      <c r="N16" s="63" t="s">
        <v>434</v>
      </c>
      <c r="O16" s="63">
        <v>9957115460</v>
      </c>
      <c r="P16" s="54">
        <v>43532</v>
      </c>
      <c r="Q16" s="53" t="s">
        <v>532</v>
      </c>
      <c r="R16" s="18">
        <v>36</v>
      </c>
      <c r="S16" s="18" t="s">
        <v>502</v>
      </c>
      <c r="T16" s="18"/>
    </row>
    <row r="17" spans="1:20">
      <c r="A17" s="4">
        <v>13</v>
      </c>
      <c r="B17" s="17" t="s">
        <v>66</v>
      </c>
      <c r="C17" s="60" t="s">
        <v>419</v>
      </c>
      <c r="D17" s="18" t="s">
        <v>29</v>
      </c>
      <c r="E17" s="60">
        <v>30534</v>
      </c>
      <c r="F17" s="53"/>
      <c r="G17" s="60">
        <v>47</v>
      </c>
      <c r="H17" s="60">
        <v>44</v>
      </c>
      <c r="I17" s="17">
        <f t="shared" si="0"/>
        <v>91</v>
      </c>
      <c r="J17" s="60">
        <v>9954680783</v>
      </c>
      <c r="K17" s="53" t="s">
        <v>341</v>
      </c>
      <c r="L17" s="67" t="s">
        <v>342</v>
      </c>
      <c r="M17" s="63">
        <v>9401451344</v>
      </c>
      <c r="N17" s="63" t="s">
        <v>434</v>
      </c>
      <c r="O17" s="63">
        <v>9957115460</v>
      </c>
      <c r="P17" s="54">
        <v>43533</v>
      </c>
      <c r="Q17" s="53" t="s">
        <v>533</v>
      </c>
      <c r="R17" s="18">
        <v>33</v>
      </c>
      <c r="S17" s="18" t="s">
        <v>502</v>
      </c>
      <c r="T17" s="18"/>
    </row>
    <row r="18" spans="1:20">
      <c r="A18" s="4">
        <v>14</v>
      </c>
      <c r="B18" s="17" t="s">
        <v>66</v>
      </c>
      <c r="C18" s="75" t="s">
        <v>420</v>
      </c>
      <c r="D18" s="18" t="s">
        <v>29</v>
      </c>
      <c r="E18" s="60">
        <v>30515</v>
      </c>
      <c r="F18" s="53"/>
      <c r="G18" s="61">
        <v>49</v>
      </c>
      <c r="H18" s="61">
        <v>38</v>
      </c>
      <c r="I18" s="17">
        <f t="shared" si="0"/>
        <v>87</v>
      </c>
      <c r="J18" s="60">
        <v>9854866029</v>
      </c>
      <c r="K18" s="53"/>
      <c r="L18" s="53"/>
      <c r="M18" s="53"/>
      <c r="N18" s="53"/>
      <c r="O18" s="53"/>
      <c r="P18" s="54">
        <v>43533</v>
      </c>
      <c r="Q18" s="53" t="s">
        <v>533</v>
      </c>
      <c r="R18" s="18">
        <v>34</v>
      </c>
      <c r="S18" s="18" t="s">
        <v>502</v>
      </c>
      <c r="T18" s="18"/>
    </row>
    <row r="19" spans="1:20">
      <c r="A19" s="4">
        <v>15</v>
      </c>
      <c r="B19" s="17" t="s">
        <v>66</v>
      </c>
      <c r="C19" s="75" t="s">
        <v>421</v>
      </c>
      <c r="D19" s="18" t="s">
        <v>29</v>
      </c>
      <c r="E19" s="60">
        <v>30517</v>
      </c>
      <c r="F19" s="53"/>
      <c r="G19" s="61">
        <v>49</v>
      </c>
      <c r="H19" s="61">
        <v>37</v>
      </c>
      <c r="I19" s="17">
        <f t="shared" si="0"/>
        <v>86</v>
      </c>
      <c r="J19" s="60">
        <v>8822715085</v>
      </c>
      <c r="K19" s="53"/>
      <c r="L19" s="53"/>
      <c r="M19" s="53"/>
      <c r="N19" s="53"/>
      <c r="O19" s="53"/>
      <c r="P19" s="54">
        <v>43535</v>
      </c>
      <c r="Q19" s="53" t="s">
        <v>529</v>
      </c>
      <c r="R19" s="18">
        <v>38</v>
      </c>
      <c r="S19" s="18" t="s">
        <v>502</v>
      </c>
      <c r="T19" s="18"/>
    </row>
    <row r="20" spans="1:20">
      <c r="A20" s="4">
        <v>16</v>
      </c>
      <c r="B20" s="17" t="s">
        <v>66</v>
      </c>
      <c r="C20" s="75" t="s">
        <v>422</v>
      </c>
      <c r="D20" s="18" t="s">
        <v>29</v>
      </c>
      <c r="E20" s="60">
        <v>30516</v>
      </c>
      <c r="F20" s="53"/>
      <c r="G20" s="61">
        <v>46</v>
      </c>
      <c r="H20" s="61">
        <v>38</v>
      </c>
      <c r="I20" s="17">
        <f t="shared" si="0"/>
        <v>84</v>
      </c>
      <c r="J20" s="60">
        <v>9854866029</v>
      </c>
      <c r="K20" s="53"/>
      <c r="L20" s="53"/>
      <c r="M20" s="53"/>
      <c r="N20" s="53"/>
      <c r="O20" s="53"/>
      <c r="P20" s="54">
        <v>43535</v>
      </c>
      <c r="Q20" s="53" t="s">
        <v>529</v>
      </c>
      <c r="R20" s="18">
        <v>39</v>
      </c>
      <c r="S20" s="18" t="s">
        <v>502</v>
      </c>
      <c r="T20" s="18"/>
    </row>
    <row r="21" spans="1:20">
      <c r="A21" s="4">
        <v>17</v>
      </c>
      <c r="B21" s="17" t="s">
        <v>66</v>
      </c>
      <c r="C21" s="75" t="s">
        <v>423</v>
      </c>
      <c r="D21" s="18" t="s">
        <v>29</v>
      </c>
      <c r="E21" s="60">
        <v>30513</v>
      </c>
      <c r="F21" s="53"/>
      <c r="G21" s="61">
        <v>49</v>
      </c>
      <c r="H21" s="61">
        <v>33</v>
      </c>
      <c r="I21" s="17">
        <f t="shared" si="0"/>
        <v>82</v>
      </c>
      <c r="J21" s="60">
        <v>9954585996</v>
      </c>
      <c r="K21" s="53"/>
      <c r="L21" s="53"/>
      <c r="M21" s="53"/>
      <c r="N21" s="53"/>
      <c r="O21" s="53"/>
      <c r="P21" s="54">
        <v>43536</v>
      </c>
      <c r="Q21" s="53" t="s">
        <v>534</v>
      </c>
      <c r="R21" s="18">
        <v>33</v>
      </c>
      <c r="S21" s="18" t="s">
        <v>502</v>
      </c>
      <c r="T21" s="18"/>
    </row>
    <row r="22" spans="1:20">
      <c r="A22" s="4">
        <v>18</v>
      </c>
      <c r="B22" s="17" t="s">
        <v>66</v>
      </c>
      <c r="C22" s="75" t="s">
        <v>424</v>
      </c>
      <c r="D22" s="18" t="s">
        <v>29</v>
      </c>
      <c r="E22" s="60">
        <v>30503</v>
      </c>
      <c r="F22" s="53"/>
      <c r="G22" s="61">
        <v>49</v>
      </c>
      <c r="H22" s="61">
        <v>37</v>
      </c>
      <c r="I22" s="17">
        <f t="shared" si="0"/>
        <v>86</v>
      </c>
      <c r="J22" s="60">
        <v>9954567552</v>
      </c>
      <c r="K22" s="53"/>
      <c r="L22" s="53"/>
      <c r="M22" s="53"/>
      <c r="N22" s="53"/>
      <c r="O22" s="53"/>
      <c r="P22" s="54">
        <v>43536</v>
      </c>
      <c r="Q22" s="53" t="s">
        <v>534</v>
      </c>
      <c r="R22" s="18">
        <v>38</v>
      </c>
      <c r="S22" s="18" t="s">
        <v>502</v>
      </c>
      <c r="T22" s="18"/>
    </row>
    <row r="23" spans="1:20">
      <c r="A23" s="4">
        <v>19</v>
      </c>
      <c r="B23" s="17" t="s">
        <v>66</v>
      </c>
      <c r="C23" s="75" t="s">
        <v>425</v>
      </c>
      <c r="D23" s="18" t="s">
        <v>29</v>
      </c>
      <c r="E23" s="60">
        <v>30506</v>
      </c>
      <c r="F23" s="53"/>
      <c r="G23" s="61">
        <v>49</v>
      </c>
      <c r="H23" s="61">
        <v>34</v>
      </c>
      <c r="I23" s="17">
        <f t="shared" si="0"/>
        <v>83</v>
      </c>
      <c r="J23" s="60">
        <v>9954595486</v>
      </c>
      <c r="K23" s="53"/>
      <c r="L23" s="53"/>
      <c r="M23" s="53"/>
      <c r="N23" s="53"/>
      <c r="O23" s="53"/>
      <c r="P23" s="54">
        <v>43537</v>
      </c>
      <c r="Q23" s="53" t="s">
        <v>530</v>
      </c>
      <c r="R23" s="18">
        <v>39</v>
      </c>
      <c r="S23" s="18" t="s">
        <v>502</v>
      </c>
      <c r="T23" s="18"/>
    </row>
    <row r="24" spans="1:20">
      <c r="A24" s="4">
        <v>20</v>
      </c>
      <c r="B24" s="17" t="s">
        <v>66</v>
      </c>
      <c r="C24" s="75" t="s">
        <v>426</v>
      </c>
      <c r="D24" s="18" t="s">
        <v>29</v>
      </c>
      <c r="E24" s="60">
        <v>30508</v>
      </c>
      <c r="F24" s="53"/>
      <c r="G24" s="61">
        <v>47</v>
      </c>
      <c r="H24" s="61">
        <v>38</v>
      </c>
      <c r="I24" s="17">
        <f t="shared" si="0"/>
        <v>85</v>
      </c>
      <c r="J24" s="60">
        <v>9957906238</v>
      </c>
      <c r="K24" s="53"/>
      <c r="L24" s="53"/>
      <c r="M24" s="53"/>
      <c r="N24" s="53"/>
      <c r="O24" s="53"/>
      <c r="P24" s="54">
        <v>43538</v>
      </c>
      <c r="Q24" s="53" t="s">
        <v>531</v>
      </c>
      <c r="R24" s="18">
        <v>32</v>
      </c>
      <c r="S24" s="18" t="s">
        <v>502</v>
      </c>
      <c r="T24" s="18"/>
    </row>
    <row r="25" spans="1:20" ht="32.25">
      <c r="A25" s="4">
        <v>21</v>
      </c>
      <c r="B25" s="17" t="s">
        <v>66</v>
      </c>
      <c r="C25" s="59" t="s">
        <v>427</v>
      </c>
      <c r="D25" s="18" t="s">
        <v>29</v>
      </c>
      <c r="E25" s="60">
        <v>30504</v>
      </c>
      <c r="F25" s="53"/>
      <c r="G25" s="61">
        <v>47</v>
      </c>
      <c r="H25" s="61">
        <v>34</v>
      </c>
      <c r="I25" s="17">
        <f t="shared" si="0"/>
        <v>81</v>
      </c>
      <c r="J25" s="60">
        <v>9508585201</v>
      </c>
      <c r="K25" s="53"/>
      <c r="L25" s="53"/>
      <c r="M25" s="53"/>
      <c r="N25" s="53"/>
      <c r="O25" s="53"/>
      <c r="P25" s="54">
        <v>43539</v>
      </c>
      <c r="Q25" s="53" t="s">
        <v>532</v>
      </c>
      <c r="R25" s="18">
        <v>44</v>
      </c>
      <c r="S25" s="18" t="s">
        <v>502</v>
      </c>
      <c r="T25" s="18"/>
    </row>
    <row r="26" spans="1:20">
      <c r="A26" s="4">
        <v>22</v>
      </c>
      <c r="B26" s="17" t="s">
        <v>66</v>
      </c>
      <c r="C26" s="59" t="s">
        <v>428</v>
      </c>
      <c r="D26" s="18" t="s">
        <v>29</v>
      </c>
      <c r="E26" s="60">
        <v>30512</v>
      </c>
      <c r="F26" s="53"/>
      <c r="G26" s="61">
        <v>46</v>
      </c>
      <c r="H26" s="61">
        <v>33</v>
      </c>
      <c r="I26" s="17">
        <f t="shared" si="0"/>
        <v>79</v>
      </c>
      <c r="J26" s="60">
        <v>9957444186</v>
      </c>
      <c r="K26" s="53"/>
      <c r="L26" s="53"/>
      <c r="M26" s="53"/>
      <c r="N26" s="53"/>
      <c r="O26" s="53"/>
      <c r="P26" s="54">
        <v>43539</v>
      </c>
      <c r="Q26" s="53" t="s">
        <v>532</v>
      </c>
      <c r="R26" s="18">
        <v>33</v>
      </c>
      <c r="S26" s="18" t="s">
        <v>502</v>
      </c>
      <c r="T26" s="18"/>
    </row>
    <row r="27" spans="1:20" ht="32.25">
      <c r="A27" s="4">
        <v>23</v>
      </c>
      <c r="B27" s="17" t="s">
        <v>66</v>
      </c>
      <c r="C27" s="59" t="s">
        <v>429</v>
      </c>
      <c r="D27" s="18" t="s">
        <v>29</v>
      </c>
      <c r="E27" s="60">
        <v>30507</v>
      </c>
      <c r="F27" s="53"/>
      <c r="G27" s="61">
        <v>48</v>
      </c>
      <c r="H27" s="61">
        <v>35</v>
      </c>
      <c r="I27" s="17">
        <f t="shared" si="0"/>
        <v>83</v>
      </c>
      <c r="J27" s="60">
        <v>9957597225</v>
      </c>
      <c r="K27" s="53"/>
      <c r="L27" s="53"/>
      <c r="M27" s="53"/>
      <c r="N27" s="53"/>
      <c r="O27" s="53"/>
      <c r="P27" s="54">
        <v>43539</v>
      </c>
      <c r="Q27" s="53" t="s">
        <v>532</v>
      </c>
      <c r="R27" s="18">
        <v>38</v>
      </c>
      <c r="S27" s="18" t="s">
        <v>502</v>
      </c>
      <c r="T27" s="18"/>
    </row>
    <row r="28" spans="1:20">
      <c r="A28" s="4">
        <v>24</v>
      </c>
      <c r="B28" s="17" t="s">
        <v>66</v>
      </c>
      <c r="C28" s="59" t="s">
        <v>430</v>
      </c>
      <c r="D28" s="18" t="s">
        <v>29</v>
      </c>
      <c r="E28" s="60">
        <v>30510</v>
      </c>
      <c r="F28" s="53"/>
      <c r="G28" s="61">
        <v>47</v>
      </c>
      <c r="H28" s="61">
        <v>33</v>
      </c>
      <c r="I28" s="17">
        <f t="shared" si="0"/>
        <v>80</v>
      </c>
      <c r="J28" s="60">
        <v>9613078616</v>
      </c>
      <c r="K28" s="53"/>
      <c r="L28" s="53"/>
      <c r="M28" s="53"/>
      <c r="N28" s="53"/>
      <c r="O28" s="53"/>
      <c r="P28" s="54">
        <v>43542</v>
      </c>
      <c r="Q28" s="53" t="s">
        <v>529</v>
      </c>
      <c r="R28" s="18">
        <v>34</v>
      </c>
      <c r="S28" s="18" t="s">
        <v>502</v>
      </c>
      <c r="T28" s="18"/>
    </row>
    <row r="29" spans="1:20">
      <c r="A29" s="4">
        <v>25</v>
      </c>
      <c r="B29" s="17" t="s">
        <v>66</v>
      </c>
      <c r="C29" s="59" t="s">
        <v>431</v>
      </c>
      <c r="D29" s="18" t="s">
        <v>29</v>
      </c>
      <c r="E29" s="60">
        <v>30514</v>
      </c>
      <c r="F29" s="53"/>
      <c r="G29" s="61">
        <v>46</v>
      </c>
      <c r="H29" s="61">
        <v>39</v>
      </c>
      <c r="I29" s="17">
        <f t="shared" si="0"/>
        <v>85</v>
      </c>
      <c r="J29" s="60">
        <v>9864034613</v>
      </c>
      <c r="K29" s="53"/>
      <c r="L29" s="53"/>
      <c r="M29" s="53"/>
      <c r="N29" s="53"/>
      <c r="O29" s="53"/>
      <c r="P29" s="54">
        <v>43542</v>
      </c>
      <c r="Q29" s="53" t="s">
        <v>529</v>
      </c>
      <c r="R29" s="18">
        <v>32</v>
      </c>
      <c r="S29" s="18" t="s">
        <v>502</v>
      </c>
      <c r="T29" s="18"/>
    </row>
    <row r="30" spans="1:20" ht="32.25">
      <c r="A30" s="4">
        <v>26</v>
      </c>
      <c r="B30" s="17" t="s">
        <v>66</v>
      </c>
      <c r="C30" s="50" t="s">
        <v>435</v>
      </c>
      <c r="D30" s="18" t="s">
        <v>27</v>
      </c>
      <c r="E30" s="50" t="s">
        <v>447</v>
      </c>
      <c r="F30" s="51" t="s">
        <v>84</v>
      </c>
      <c r="G30" s="53">
        <v>201</v>
      </c>
      <c r="H30" s="53">
        <v>66</v>
      </c>
      <c r="I30" s="17">
        <f t="shared" si="0"/>
        <v>267</v>
      </c>
      <c r="J30" s="55"/>
      <c r="K30" s="18"/>
      <c r="L30" s="18"/>
      <c r="M30" s="18"/>
      <c r="N30" s="18"/>
      <c r="O30" s="18"/>
      <c r="P30" s="54" t="s">
        <v>731</v>
      </c>
      <c r="Q30" s="53"/>
      <c r="R30" s="18">
        <v>37</v>
      </c>
      <c r="S30" s="18" t="s">
        <v>502</v>
      </c>
      <c r="T30" s="18"/>
    </row>
    <row r="31" spans="1:20">
      <c r="A31" s="4">
        <v>27</v>
      </c>
      <c r="B31" s="17" t="s">
        <v>66</v>
      </c>
      <c r="C31" s="50" t="s">
        <v>436</v>
      </c>
      <c r="D31" s="18" t="s">
        <v>27</v>
      </c>
      <c r="E31" s="50" t="s">
        <v>448</v>
      </c>
      <c r="F31" s="51" t="s">
        <v>73</v>
      </c>
      <c r="G31" s="53">
        <v>42</v>
      </c>
      <c r="H31" s="53">
        <v>45</v>
      </c>
      <c r="I31" s="17">
        <f t="shared" si="0"/>
        <v>87</v>
      </c>
      <c r="J31" s="51">
        <v>7086765532</v>
      </c>
      <c r="K31" s="18"/>
      <c r="L31" s="18"/>
      <c r="M31" s="18"/>
      <c r="N31" s="18"/>
      <c r="O31" s="18"/>
      <c r="P31" s="54">
        <v>43545</v>
      </c>
      <c r="Q31" s="53" t="s">
        <v>531</v>
      </c>
      <c r="R31" s="18">
        <v>36</v>
      </c>
      <c r="S31" s="18" t="s">
        <v>502</v>
      </c>
      <c r="T31" s="18"/>
    </row>
    <row r="32" spans="1:20" ht="32.25">
      <c r="A32" s="4">
        <v>28</v>
      </c>
      <c r="B32" s="17" t="s">
        <v>66</v>
      </c>
      <c r="C32" s="50" t="s">
        <v>437</v>
      </c>
      <c r="D32" s="18" t="s">
        <v>27</v>
      </c>
      <c r="E32" s="50" t="s">
        <v>449</v>
      </c>
      <c r="F32" s="51" t="s">
        <v>73</v>
      </c>
      <c r="G32" s="53">
        <v>40</v>
      </c>
      <c r="H32" s="53">
        <v>68</v>
      </c>
      <c r="I32" s="17">
        <f t="shared" si="0"/>
        <v>108</v>
      </c>
      <c r="J32" s="51">
        <v>9864282852</v>
      </c>
      <c r="K32" s="18"/>
      <c r="L32" s="18"/>
      <c r="M32" s="18"/>
      <c r="N32" s="18"/>
      <c r="O32" s="18"/>
      <c r="P32" s="54">
        <v>43545</v>
      </c>
      <c r="Q32" s="53" t="s">
        <v>531</v>
      </c>
      <c r="R32" s="18">
        <v>33</v>
      </c>
      <c r="S32" s="18" t="s">
        <v>502</v>
      </c>
      <c r="T32" s="18"/>
    </row>
    <row r="33" spans="1:20" ht="32.25">
      <c r="A33" s="4">
        <v>29</v>
      </c>
      <c r="B33" s="17" t="s">
        <v>66</v>
      </c>
      <c r="C33" s="50" t="s">
        <v>438</v>
      </c>
      <c r="D33" s="18" t="s">
        <v>27</v>
      </c>
      <c r="E33" s="50" t="s">
        <v>450</v>
      </c>
      <c r="F33" s="51" t="s">
        <v>73</v>
      </c>
      <c r="G33" s="53">
        <v>15</v>
      </c>
      <c r="H33" s="53">
        <v>16</v>
      </c>
      <c r="I33" s="17">
        <f t="shared" si="0"/>
        <v>31</v>
      </c>
      <c r="J33" s="51">
        <v>8486858249</v>
      </c>
      <c r="K33" s="18"/>
      <c r="L33" s="18"/>
      <c r="M33" s="18"/>
      <c r="N33" s="18"/>
      <c r="O33" s="18"/>
      <c r="P33" s="54">
        <v>43546</v>
      </c>
      <c r="Q33" s="53" t="s">
        <v>532</v>
      </c>
      <c r="R33" s="18">
        <v>34</v>
      </c>
      <c r="S33" s="18" t="s">
        <v>502</v>
      </c>
      <c r="T33" s="18"/>
    </row>
    <row r="34" spans="1:20">
      <c r="A34" s="4">
        <v>30</v>
      </c>
      <c r="B34" s="17" t="s">
        <v>66</v>
      </c>
      <c r="C34" s="50" t="s">
        <v>439</v>
      </c>
      <c r="D34" s="18" t="s">
        <v>27</v>
      </c>
      <c r="E34" s="50" t="s">
        <v>451</v>
      </c>
      <c r="F34" s="51" t="s">
        <v>78</v>
      </c>
      <c r="G34" s="53">
        <v>46</v>
      </c>
      <c r="H34" s="53">
        <v>64</v>
      </c>
      <c r="I34" s="17">
        <f t="shared" si="0"/>
        <v>110</v>
      </c>
      <c r="J34" s="51">
        <v>9401208463</v>
      </c>
      <c r="K34" s="18"/>
      <c r="L34" s="18"/>
      <c r="M34" s="18"/>
      <c r="N34" s="18"/>
      <c r="O34" s="18"/>
      <c r="P34" s="54">
        <v>43546</v>
      </c>
      <c r="Q34" s="53" t="s">
        <v>532</v>
      </c>
      <c r="R34" s="18">
        <v>32</v>
      </c>
      <c r="S34" s="18" t="s">
        <v>502</v>
      </c>
      <c r="T34" s="18"/>
    </row>
    <row r="35" spans="1:20">
      <c r="A35" s="4">
        <v>31</v>
      </c>
      <c r="B35" s="17" t="s">
        <v>66</v>
      </c>
      <c r="C35" s="50" t="s">
        <v>440</v>
      </c>
      <c r="D35" s="18" t="s">
        <v>27</v>
      </c>
      <c r="E35" s="50" t="s">
        <v>452</v>
      </c>
      <c r="F35" s="51" t="s">
        <v>80</v>
      </c>
      <c r="G35" s="53">
        <v>49</v>
      </c>
      <c r="H35" s="53">
        <v>104</v>
      </c>
      <c r="I35" s="17">
        <f t="shared" si="0"/>
        <v>153</v>
      </c>
      <c r="J35" s="51">
        <v>9707857132</v>
      </c>
      <c r="K35" s="18"/>
      <c r="L35" s="18"/>
      <c r="M35" s="18"/>
      <c r="N35" s="18"/>
      <c r="O35" s="18"/>
      <c r="P35" s="54">
        <v>43547</v>
      </c>
      <c r="Q35" s="53" t="s">
        <v>533</v>
      </c>
      <c r="R35" s="18">
        <v>32</v>
      </c>
      <c r="S35" s="18" t="s">
        <v>502</v>
      </c>
      <c r="T35" s="18"/>
    </row>
    <row r="36" spans="1:20" ht="32.25">
      <c r="A36" s="4">
        <v>32</v>
      </c>
      <c r="B36" s="17" t="s">
        <v>66</v>
      </c>
      <c r="C36" s="50" t="s">
        <v>441</v>
      </c>
      <c r="D36" s="18" t="s">
        <v>27</v>
      </c>
      <c r="E36" s="50" t="s">
        <v>453</v>
      </c>
      <c r="F36" s="51" t="s">
        <v>73</v>
      </c>
      <c r="G36" s="53">
        <v>72</v>
      </c>
      <c r="H36" s="53">
        <v>88</v>
      </c>
      <c r="I36" s="17">
        <f t="shared" si="0"/>
        <v>160</v>
      </c>
      <c r="J36" s="51">
        <v>8486385318</v>
      </c>
      <c r="K36" s="18"/>
      <c r="L36" s="18"/>
      <c r="M36" s="18"/>
      <c r="N36" s="18"/>
      <c r="O36" s="18"/>
      <c r="P36" s="54">
        <v>43549</v>
      </c>
      <c r="Q36" s="53" t="s">
        <v>529</v>
      </c>
      <c r="R36" s="18">
        <v>36</v>
      </c>
      <c r="S36" s="18" t="s">
        <v>502</v>
      </c>
      <c r="T36" s="18"/>
    </row>
    <row r="37" spans="1:20" ht="32.25">
      <c r="A37" s="4">
        <v>33</v>
      </c>
      <c r="B37" s="17" t="s">
        <v>66</v>
      </c>
      <c r="C37" s="50" t="s">
        <v>442</v>
      </c>
      <c r="D37" s="18" t="s">
        <v>27</v>
      </c>
      <c r="E37" s="50" t="s">
        <v>454</v>
      </c>
      <c r="F37" s="51" t="s">
        <v>73</v>
      </c>
      <c r="G37" s="53">
        <v>62</v>
      </c>
      <c r="H37" s="53">
        <v>78</v>
      </c>
      <c r="I37" s="17">
        <f t="shared" si="0"/>
        <v>140</v>
      </c>
      <c r="J37" s="51">
        <v>9435920131</v>
      </c>
      <c r="K37" s="18"/>
      <c r="L37" s="18"/>
      <c r="M37" s="18"/>
      <c r="N37" s="18"/>
      <c r="O37" s="18"/>
      <c r="P37" s="54">
        <v>43550</v>
      </c>
      <c r="Q37" s="53" t="s">
        <v>534</v>
      </c>
      <c r="R37" s="18">
        <v>33</v>
      </c>
      <c r="S37" s="18" t="s">
        <v>502</v>
      </c>
      <c r="T37" s="18"/>
    </row>
    <row r="38" spans="1:20" ht="32.25">
      <c r="A38" s="4">
        <v>34</v>
      </c>
      <c r="B38" s="17" t="s">
        <v>66</v>
      </c>
      <c r="C38" s="50" t="s">
        <v>443</v>
      </c>
      <c r="D38" s="18" t="s">
        <v>27</v>
      </c>
      <c r="E38" s="50" t="s">
        <v>455</v>
      </c>
      <c r="F38" s="51" t="s">
        <v>73</v>
      </c>
      <c r="G38" s="53">
        <v>112</v>
      </c>
      <c r="H38" s="53">
        <v>96</v>
      </c>
      <c r="I38" s="17">
        <f t="shared" si="0"/>
        <v>208</v>
      </c>
      <c r="J38" s="51">
        <v>8472042013</v>
      </c>
      <c r="K38" s="18"/>
      <c r="L38" s="18"/>
      <c r="M38" s="18"/>
      <c r="N38" s="18"/>
      <c r="O38" s="18"/>
      <c r="P38" s="54">
        <v>43551</v>
      </c>
      <c r="Q38" s="53" t="s">
        <v>530</v>
      </c>
      <c r="R38" s="18">
        <v>38</v>
      </c>
      <c r="S38" s="18" t="s">
        <v>502</v>
      </c>
      <c r="T38" s="18"/>
    </row>
    <row r="39" spans="1:20" ht="32.25">
      <c r="A39" s="4">
        <v>35</v>
      </c>
      <c r="B39" s="17" t="s">
        <v>66</v>
      </c>
      <c r="C39" s="50" t="s">
        <v>444</v>
      </c>
      <c r="D39" s="18" t="s">
        <v>27</v>
      </c>
      <c r="E39" s="50" t="s">
        <v>456</v>
      </c>
      <c r="F39" s="51" t="s">
        <v>80</v>
      </c>
      <c r="G39" s="53">
        <v>71</v>
      </c>
      <c r="H39" s="53">
        <v>137</v>
      </c>
      <c r="I39" s="17">
        <f t="shared" si="0"/>
        <v>208</v>
      </c>
      <c r="J39" s="51">
        <v>7399749588</v>
      </c>
      <c r="K39" s="18"/>
      <c r="L39" s="18"/>
      <c r="M39" s="18"/>
      <c r="N39" s="18"/>
      <c r="O39" s="18"/>
      <c r="P39" s="54">
        <v>43552</v>
      </c>
      <c r="Q39" s="53" t="s">
        <v>531</v>
      </c>
      <c r="R39" s="18">
        <v>39</v>
      </c>
      <c r="S39" s="18" t="s">
        <v>502</v>
      </c>
      <c r="T39" s="18"/>
    </row>
    <row r="40" spans="1:20" ht="32.25">
      <c r="A40" s="4">
        <v>36</v>
      </c>
      <c r="B40" s="17" t="s">
        <v>66</v>
      </c>
      <c r="C40" s="50" t="s">
        <v>445</v>
      </c>
      <c r="D40" s="18" t="s">
        <v>27</v>
      </c>
      <c r="E40" s="50" t="s">
        <v>457</v>
      </c>
      <c r="F40" s="51" t="s">
        <v>78</v>
      </c>
      <c r="G40" s="53">
        <v>63</v>
      </c>
      <c r="H40" s="53">
        <v>129</v>
      </c>
      <c r="I40" s="17">
        <f t="shared" si="0"/>
        <v>192</v>
      </c>
      <c r="J40" s="51">
        <v>9957242956</v>
      </c>
      <c r="K40" s="18"/>
      <c r="L40" s="18"/>
      <c r="M40" s="18"/>
      <c r="N40" s="18"/>
      <c r="O40" s="18"/>
      <c r="P40" s="54">
        <v>43553</v>
      </c>
      <c r="Q40" s="53" t="s">
        <v>532</v>
      </c>
      <c r="R40" s="18">
        <v>32</v>
      </c>
      <c r="S40" s="18" t="s">
        <v>502</v>
      </c>
      <c r="T40" s="18"/>
    </row>
    <row r="41" spans="1:20" ht="32.25">
      <c r="A41" s="4">
        <v>37</v>
      </c>
      <c r="B41" s="17" t="s">
        <v>66</v>
      </c>
      <c r="C41" s="50" t="s">
        <v>446</v>
      </c>
      <c r="D41" s="18" t="s">
        <v>27</v>
      </c>
      <c r="E41" s="50" t="s">
        <v>458</v>
      </c>
      <c r="F41" s="51" t="s">
        <v>73</v>
      </c>
      <c r="G41" s="53">
        <v>84</v>
      </c>
      <c r="H41" s="53">
        <v>116</v>
      </c>
      <c r="I41" s="17">
        <f t="shared" si="0"/>
        <v>200</v>
      </c>
      <c r="J41" s="51">
        <v>9707760680</v>
      </c>
      <c r="K41" s="18"/>
      <c r="L41" s="18"/>
      <c r="M41" s="18"/>
      <c r="N41" s="18"/>
      <c r="O41" s="18"/>
      <c r="P41" s="54">
        <v>43553</v>
      </c>
      <c r="Q41" s="53" t="s">
        <v>532</v>
      </c>
      <c r="R41" s="18">
        <v>44</v>
      </c>
      <c r="S41" s="18" t="s">
        <v>502</v>
      </c>
      <c r="T41" s="18"/>
    </row>
    <row r="42" spans="1:20">
      <c r="A42" s="4">
        <v>38</v>
      </c>
      <c r="B42" s="17" t="s">
        <v>67</v>
      </c>
      <c r="C42" s="60" t="s">
        <v>459</v>
      </c>
      <c r="D42" s="18" t="s">
        <v>29</v>
      </c>
      <c r="E42" s="60">
        <v>30327</v>
      </c>
      <c r="F42" s="53"/>
      <c r="G42" s="60">
        <v>21</v>
      </c>
      <c r="H42" s="60">
        <v>20</v>
      </c>
      <c r="I42" s="17">
        <f t="shared" si="0"/>
        <v>41</v>
      </c>
      <c r="J42" s="60">
        <v>8486572885</v>
      </c>
      <c r="K42" s="67" t="s">
        <v>300</v>
      </c>
      <c r="L42" s="67" t="s">
        <v>301</v>
      </c>
      <c r="M42" s="63">
        <v>8753807577</v>
      </c>
      <c r="N42" s="63" t="s">
        <v>303</v>
      </c>
      <c r="O42" s="63">
        <v>7399731987</v>
      </c>
      <c r="P42" s="54">
        <v>43526</v>
      </c>
      <c r="Q42" s="53" t="s">
        <v>533</v>
      </c>
      <c r="R42" s="18">
        <v>41</v>
      </c>
      <c r="S42" s="18" t="s">
        <v>502</v>
      </c>
      <c r="T42" s="18"/>
    </row>
    <row r="43" spans="1:20">
      <c r="A43" s="4">
        <v>39</v>
      </c>
      <c r="B43" s="17" t="s">
        <v>67</v>
      </c>
      <c r="C43" s="60" t="s">
        <v>460</v>
      </c>
      <c r="D43" s="18" t="s">
        <v>29</v>
      </c>
      <c r="E43" s="60">
        <v>30323</v>
      </c>
      <c r="F43" s="53"/>
      <c r="G43" s="60">
        <v>37</v>
      </c>
      <c r="H43" s="60">
        <v>39</v>
      </c>
      <c r="I43" s="17">
        <f t="shared" si="0"/>
        <v>76</v>
      </c>
      <c r="J43" s="60">
        <v>8011431686</v>
      </c>
      <c r="K43" s="67" t="s">
        <v>300</v>
      </c>
      <c r="L43" s="67" t="s">
        <v>301</v>
      </c>
      <c r="M43" s="63">
        <v>8753807577</v>
      </c>
      <c r="N43" s="63" t="s">
        <v>303</v>
      </c>
      <c r="O43" s="63">
        <v>7399731987</v>
      </c>
      <c r="P43" s="54">
        <v>43526</v>
      </c>
      <c r="Q43" s="53" t="s">
        <v>533</v>
      </c>
      <c r="R43" s="18">
        <v>37</v>
      </c>
      <c r="S43" s="18" t="s">
        <v>502</v>
      </c>
      <c r="T43" s="18"/>
    </row>
    <row r="44" spans="1:20">
      <c r="A44" s="4">
        <v>40</v>
      </c>
      <c r="B44" s="17" t="s">
        <v>67</v>
      </c>
      <c r="C44" s="60" t="s">
        <v>461</v>
      </c>
      <c r="D44" s="18" t="s">
        <v>29</v>
      </c>
      <c r="E44" s="60">
        <v>30325</v>
      </c>
      <c r="F44" s="53"/>
      <c r="G44" s="60">
        <v>40</v>
      </c>
      <c r="H44" s="60">
        <v>43</v>
      </c>
      <c r="I44" s="17">
        <f t="shared" si="0"/>
        <v>83</v>
      </c>
      <c r="J44" s="60">
        <v>8876409128</v>
      </c>
      <c r="K44" s="67" t="s">
        <v>300</v>
      </c>
      <c r="L44" s="67" t="s">
        <v>301</v>
      </c>
      <c r="M44" s="63">
        <v>8753807577</v>
      </c>
      <c r="N44" s="63" t="s">
        <v>303</v>
      </c>
      <c r="O44" s="63">
        <v>7399731987</v>
      </c>
      <c r="P44" s="54">
        <v>43528</v>
      </c>
      <c r="Q44" s="53" t="s">
        <v>529</v>
      </c>
      <c r="R44" s="18">
        <v>36</v>
      </c>
      <c r="S44" s="18" t="s">
        <v>502</v>
      </c>
      <c r="T44" s="18"/>
    </row>
    <row r="45" spans="1:20">
      <c r="A45" s="4">
        <v>41</v>
      </c>
      <c r="B45" s="17" t="s">
        <v>67</v>
      </c>
      <c r="C45" s="60" t="s">
        <v>462</v>
      </c>
      <c r="D45" s="18" t="s">
        <v>29</v>
      </c>
      <c r="E45" s="60">
        <v>30328</v>
      </c>
      <c r="F45" s="53"/>
      <c r="G45" s="60">
        <v>43</v>
      </c>
      <c r="H45" s="60">
        <v>46</v>
      </c>
      <c r="I45" s="17">
        <f t="shared" si="0"/>
        <v>89</v>
      </c>
      <c r="J45" s="60">
        <v>7896128858</v>
      </c>
      <c r="K45" s="67" t="s">
        <v>300</v>
      </c>
      <c r="L45" s="67" t="s">
        <v>301</v>
      </c>
      <c r="M45" s="63">
        <v>8753807577</v>
      </c>
      <c r="N45" s="63" t="s">
        <v>303</v>
      </c>
      <c r="O45" s="63">
        <v>7399731987</v>
      </c>
      <c r="P45" s="54">
        <v>43528</v>
      </c>
      <c r="Q45" s="53" t="s">
        <v>529</v>
      </c>
      <c r="R45" s="18">
        <v>33</v>
      </c>
      <c r="S45" s="18" t="s">
        <v>502</v>
      </c>
      <c r="T45" s="18"/>
    </row>
    <row r="46" spans="1:20">
      <c r="A46" s="4">
        <v>42</v>
      </c>
      <c r="B46" s="17" t="s">
        <v>67</v>
      </c>
      <c r="C46" s="60" t="s">
        <v>463</v>
      </c>
      <c r="D46" s="18" t="s">
        <v>29</v>
      </c>
      <c r="E46" s="60">
        <v>30301</v>
      </c>
      <c r="F46" s="53"/>
      <c r="G46" s="60">
        <v>48</v>
      </c>
      <c r="H46" s="60">
        <v>52</v>
      </c>
      <c r="I46" s="17">
        <f t="shared" si="0"/>
        <v>100</v>
      </c>
      <c r="J46" s="60">
        <v>9935923219</v>
      </c>
      <c r="K46" s="67" t="s">
        <v>300</v>
      </c>
      <c r="L46" s="67" t="s">
        <v>301</v>
      </c>
      <c r="M46" s="63">
        <v>8753807577</v>
      </c>
      <c r="N46" s="63" t="s">
        <v>303</v>
      </c>
      <c r="O46" s="63">
        <v>7399731987</v>
      </c>
      <c r="P46" s="54">
        <v>43529</v>
      </c>
      <c r="Q46" s="53" t="s">
        <v>534</v>
      </c>
      <c r="R46" s="18">
        <v>34</v>
      </c>
      <c r="S46" s="18" t="s">
        <v>502</v>
      </c>
      <c r="T46" s="18"/>
    </row>
    <row r="47" spans="1:20">
      <c r="A47" s="4">
        <v>43</v>
      </c>
      <c r="B47" s="17" t="s">
        <v>67</v>
      </c>
      <c r="C47" s="60" t="s">
        <v>464</v>
      </c>
      <c r="D47" s="18" t="s">
        <v>29</v>
      </c>
      <c r="E47" s="60">
        <v>30329</v>
      </c>
      <c r="F47" s="53"/>
      <c r="G47" s="60">
        <v>39</v>
      </c>
      <c r="H47" s="60">
        <v>43</v>
      </c>
      <c r="I47" s="17">
        <f t="shared" si="0"/>
        <v>82</v>
      </c>
      <c r="J47" s="60">
        <v>8723893988</v>
      </c>
      <c r="K47" s="67" t="s">
        <v>300</v>
      </c>
      <c r="L47" s="67" t="s">
        <v>301</v>
      </c>
      <c r="M47" s="63">
        <v>8753807577</v>
      </c>
      <c r="N47" s="63" t="s">
        <v>303</v>
      </c>
      <c r="O47" s="63">
        <v>7399731987</v>
      </c>
      <c r="P47" s="54">
        <v>43529</v>
      </c>
      <c r="Q47" s="53" t="s">
        <v>534</v>
      </c>
      <c r="R47" s="18">
        <v>32</v>
      </c>
      <c r="S47" s="18" t="s">
        <v>502</v>
      </c>
      <c r="T47" s="18"/>
    </row>
    <row r="48" spans="1:20">
      <c r="A48" s="4">
        <v>44</v>
      </c>
      <c r="B48" s="17" t="s">
        <v>67</v>
      </c>
      <c r="C48" s="60" t="s">
        <v>465</v>
      </c>
      <c r="D48" s="18" t="s">
        <v>29</v>
      </c>
      <c r="E48" s="60">
        <v>30330</v>
      </c>
      <c r="F48" s="53"/>
      <c r="G48" s="60">
        <v>60</v>
      </c>
      <c r="H48" s="60">
        <v>57</v>
      </c>
      <c r="I48" s="17">
        <f t="shared" si="0"/>
        <v>117</v>
      </c>
      <c r="J48" s="60">
        <v>9508753971</v>
      </c>
      <c r="K48" s="67" t="s">
        <v>300</v>
      </c>
      <c r="L48" s="67" t="s">
        <v>301</v>
      </c>
      <c r="M48" s="63">
        <v>8753807577</v>
      </c>
      <c r="N48" s="63" t="s">
        <v>303</v>
      </c>
      <c r="O48" s="63">
        <v>7399731987</v>
      </c>
      <c r="P48" s="54">
        <v>43530</v>
      </c>
      <c r="Q48" s="53" t="s">
        <v>530</v>
      </c>
      <c r="R48" s="18">
        <v>32</v>
      </c>
      <c r="S48" s="18" t="s">
        <v>502</v>
      </c>
      <c r="T48" s="18"/>
    </row>
    <row r="49" spans="1:20">
      <c r="A49" s="4">
        <v>45</v>
      </c>
      <c r="B49" s="17" t="s">
        <v>67</v>
      </c>
      <c r="C49" s="60" t="s">
        <v>466</v>
      </c>
      <c r="D49" s="18" t="s">
        <v>29</v>
      </c>
      <c r="E49" s="60">
        <v>30302</v>
      </c>
      <c r="F49" s="53"/>
      <c r="G49" s="60">
        <v>49</v>
      </c>
      <c r="H49" s="60">
        <v>50</v>
      </c>
      <c r="I49" s="17">
        <f t="shared" si="0"/>
        <v>99</v>
      </c>
      <c r="J49" s="60">
        <v>9706325608</v>
      </c>
      <c r="K49" s="67" t="s">
        <v>300</v>
      </c>
      <c r="L49" s="67" t="s">
        <v>301</v>
      </c>
      <c r="M49" s="63">
        <v>8753807577</v>
      </c>
      <c r="N49" s="63" t="s">
        <v>303</v>
      </c>
      <c r="O49" s="63">
        <v>7399731987</v>
      </c>
      <c r="P49" s="54">
        <v>43530</v>
      </c>
      <c r="Q49" s="53" t="s">
        <v>530</v>
      </c>
      <c r="R49" s="18">
        <v>36</v>
      </c>
      <c r="S49" s="18" t="s">
        <v>502</v>
      </c>
      <c r="T49" s="18"/>
    </row>
    <row r="50" spans="1:20">
      <c r="A50" s="4">
        <v>46</v>
      </c>
      <c r="B50" s="17" t="s">
        <v>67</v>
      </c>
      <c r="C50" s="60" t="s">
        <v>467</v>
      </c>
      <c r="D50" s="18" t="s">
        <v>29</v>
      </c>
      <c r="E50" s="60">
        <v>30303</v>
      </c>
      <c r="F50" s="53"/>
      <c r="G50" s="60">
        <v>39</v>
      </c>
      <c r="H50" s="60">
        <v>47</v>
      </c>
      <c r="I50" s="17">
        <f t="shared" si="0"/>
        <v>86</v>
      </c>
      <c r="J50" s="60">
        <v>9613670925</v>
      </c>
      <c r="K50" s="67" t="s">
        <v>300</v>
      </c>
      <c r="L50" s="67" t="s">
        <v>301</v>
      </c>
      <c r="M50" s="63">
        <v>8753807577</v>
      </c>
      <c r="N50" s="63" t="s">
        <v>303</v>
      </c>
      <c r="O50" s="63">
        <v>7399731987</v>
      </c>
      <c r="P50" s="54">
        <v>43531</v>
      </c>
      <c r="Q50" s="53" t="s">
        <v>531</v>
      </c>
      <c r="R50" s="18">
        <v>33</v>
      </c>
      <c r="S50" s="18" t="s">
        <v>502</v>
      </c>
      <c r="T50" s="18"/>
    </row>
    <row r="51" spans="1:20">
      <c r="A51" s="4">
        <v>47</v>
      </c>
      <c r="B51" s="17" t="s">
        <v>67</v>
      </c>
      <c r="C51" s="60" t="s">
        <v>468</v>
      </c>
      <c r="D51" s="18" t="s">
        <v>29</v>
      </c>
      <c r="E51" s="60">
        <v>30304</v>
      </c>
      <c r="F51" s="53"/>
      <c r="G51" s="60">
        <v>44</v>
      </c>
      <c r="H51" s="60">
        <v>45</v>
      </c>
      <c r="I51" s="17">
        <f t="shared" si="0"/>
        <v>89</v>
      </c>
      <c r="J51" s="60">
        <v>8473861493</v>
      </c>
      <c r="K51" s="67" t="s">
        <v>300</v>
      </c>
      <c r="L51" s="67" t="s">
        <v>301</v>
      </c>
      <c r="M51" s="63">
        <v>8753807577</v>
      </c>
      <c r="N51" s="63" t="s">
        <v>303</v>
      </c>
      <c r="O51" s="63">
        <v>7399731987</v>
      </c>
      <c r="P51" s="54">
        <v>43531</v>
      </c>
      <c r="Q51" s="53" t="s">
        <v>531</v>
      </c>
      <c r="R51" s="18">
        <v>37</v>
      </c>
      <c r="S51" s="18" t="s">
        <v>502</v>
      </c>
      <c r="T51" s="18"/>
    </row>
    <row r="52" spans="1:20">
      <c r="A52" s="4">
        <v>48</v>
      </c>
      <c r="B52" s="17" t="s">
        <v>67</v>
      </c>
      <c r="C52" s="60" t="s">
        <v>469</v>
      </c>
      <c r="D52" s="18" t="s">
        <v>29</v>
      </c>
      <c r="E52" s="60">
        <v>30305</v>
      </c>
      <c r="F52" s="53"/>
      <c r="G52" s="60">
        <v>39</v>
      </c>
      <c r="H52" s="60">
        <v>43</v>
      </c>
      <c r="I52" s="17">
        <f t="shared" si="0"/>
        <v>82</v>
      </c>
      <c r="J52" s="60">
        <v>9954295600</v>
      </c>
      <c r="K52" s="67" t="s">
        <v>300</v>
      </c>
      <c r="L52" s="67" t="s">
        <v>301</v>
      </c>
      <c r="M52" s="63">
        <v>8753807577</v>
      </c>
      <c r="N52" s="63" t="s">
        <v>303</v>
      </c>
      <c r="O52" s="63">
        <v>7399731987</v>
      </c>
      <c r="P52" s="54">
        <v>43532</v>
      </c>
      <c r="Q52" s="53" t="s">
        <v>532</v>
      </c>
      <c r="R52" s="18">
        <v>36</v>
      </c>
      <c r="S52" s="18" t="s">
        <v>502</v>
      </c>
      <c r="T52" s="18"/>
    </row>
    <row r="53" spans="1:20">
      <c r="A53" s="4">
        <v>49</v>
      </c>
      <c r="B53" s="17" t="s">
        <v>67</v>
      </c>
      <c r="C53" s="60" t="s">
        <v>470</v>
      </c>
      <c r="D53" s="18" t="s">
        <v>29</v>
      </c>
      <c r="E53" s="60">
        <v>30306</v>
      </c>
      <c r="F53" s="53"/>
      <c r="G53" s="60">
        <v>48</v>
      </c>
      <c r="H53" s="60">
        <v>52</v>
      </c>
      <c r="I53" s="17">
        <f t="shared" si="0"/>
        <v>100</v>
      </c>
      <c r="J53" s="60">
        <v>9401874914</v>
      </c>
      <c r="K53" s="67" t="s">
        <v>300</v>
      </c>
      <c r="L53" s="67" t="s">
        <v>301</v>
      </c>
      <c r="M53" s="63">
        <v>8753807577</v>
      </c>
      <c r="N53" s="63" t="s">
        <v>303</v>
      </c>
      <c r="O53" s="63">
        <v>7399731987</v>
      </c>
      <c r="P53" s="54">
        <v>43532</v>
      </c>
      <c r="Q53" s="53" t="s">
        <v>532</v>
      </c>
      <c r="R53" s="18">
        <v>33</v>
      </c>
      <c r="S53" s="18" t="s">
        <v>502</v>
      </c>
      <c r="T53" s="18"/>
    </row>
    <row r="54" spans="1:20">
      <c r="A54" s="4">
        <v>50</v>
      </c>
      <c r="B54" s="17" t="s">
        <v>67</v>
      </c>
      <c r="C54" s="60" t="s">
        <v>471</v>
      </c>
      <c r="D54" s="18" t="s">
        <v>29</v>
      </c>
      <c r="E54" s="60">
        <v>30307</v>
      </c>
      <c r="F54" s="53"/>
      <c r="G54" s="60">
        <v>52</v>
      </c>
      <c r="H54" s="60">
        <v>46</v>
      </c>
      <c r="I54" s="17">
        <f t="shared" si="0"/>
        <v>98</v>
      </c>
      <c r="J54" s="60">
        <v>9577131055</v>
      </c>
      <c r="K54" s="67" t="s">
        <v>300</v>
      </c>
      <c r="L54" s="67" t="s">
        <v>301</v>
      </c>
      <c r="M54" s="63">
        <v>8753807577</v>
      </c>
      <c r="N54" s="63" t="s">
        <v>303</v>
      </c>
      <c r="O54" s="63">
        <v>7399731987</v>
      </c>
      <c r="P54" s="54">
        <v>43533</v>
      </c>
      <c r="Q54" s="53" t="s">
        <v>533</v>
      </c>
      <c r="R54" s="18">
        <v>34</v>
      </c>
      <c r="S54" s="18" t="s">
        <v>502</v>
      </c>
      <c r="T54" s="18"/>
    </row>
    <row r="55" spans="1:20">
      <c r="A55" s="4">
        <v>51</v>
      </c>
      <c r="B55" s="17" t="s">
        <v>67</v>
      </c>
      <c r="C55" s="60" t="s">
        <v>472</v>
      </c>
      <c r="D55" s="18" t="s">
        <v>29</v>
      </c>
      <c r="E55" s="60">
        <v>30308</v>
      </c>
      <c r="F55" s="53"/>
      <c r="G55" s="60">
        <v>45</v>
      </c>
      <c r="H55" s="60">
        <v>46</v>
      </c>
      <c r="I55" s="17">
        <f t="shared" si="0"/>
        <v>91</v>
      </c>
      <c r="J55" s="60">
        <v>8876837795</v>
      </c>
      <c r="K55" s="67" t="s">
        <v>300</v>
      </c>
      <c r="L55" s="67" t="s">
        <v>301</v>
      </c>
      <c r="M55" s="63">
        <v>8753807577</v>
      </c>
      <c r="N55" s="63" t="s">
        <v>303</v>
      </c>
      <c r="O55" s="63">
        <v>7399731987</v>
      </c>
      <c r="P55" s="54">
        <v>43533</v>
      </c>
      <c r="Q55" s="53" t="s">
        <v>533</v>
      </c>
      <c r="R55" s="18">
        <v>32</v>
      </c>
      <c r="S55" s="18" t="s">
        <v>502</v>
      </c>
      <c r="T55" s="18"/>
    </row>
    <row r="56" spans="1:20">
      <c r="A56" s="4">
        <v>52</v>
      </c>
      <c r="B56" s="17" t="s">
        <v>67</v>
      </c>
      <c r="C56" s="60" t="s">
        <v>473</v>
      </c>
      <c r="D56" s="18" t="s">
        <v>29</v>
      </c>
      <c r="E56" s="60">
        <v>30309</v>
      </c>
      <c r="F56" s="53"/>
      <c r="G56" s="60">
        <v>39</v>
      </c>
      <c r="H56" s="60">
        <v>44</v>
      </c>
      <c r="I56" s="17">
        <f t="shared" si="0"/>
        <v>83</v>
      </c>
      <c r="J56" s="60">
        <v>7896565110</v>
      </c>
      <c r="K56" s="67" t="s">
        <v>300</v>
      </c>
      <c r="L56" s="67" t="s">
        <v>301</v>
      </c>
      <c r="M56" s="63">
        <v>8753807577</v>
      </c>
      <c r="N56" s="63" t="s">
        <v>303</v>
      </c>
      <c r="O56" s="63">
        <v>7399731987</v>
      </c>
      <c r="P56" s="54">
        <v>43535</v>
      </c>
      <c r="Q56" s="53" t="s">
        <v>529</v>
      </c>
      <c r="R56" s="18">
        <v>32</v>
      </c>
      <c r="S56" s="18" t="s">
        <v>502</v>
      </c>
      <c r="T56" s="18"/>
    </row>
    <row r="57" spans="1:20">
      <c r="A57" s="4">
        <v>53</v>
      </c>
      <c r="B57" s="17" t="s">
        <v>67</v>
      </c>
      <c r="C57" s="60" t="s">
        <v>474</v>
      </c>
      <c r="D57" s="18" t="s">
        <v>29</v>
      </c>
      <c r="E57" s="60">
        <v>30310</v>
      </c>
      <c r="F57" s="53"/>
      <c r="G57" s="60">
        <v>58</v>
      </c>
      <c r="H57" s="60">
        <v>47</v>
      </c>
      <c r="I57" s="17">
        <f t="shared" si="0"/>
        <v>105</v>
      </c>
      <c r="J57" s="60">
        <v>9401874990</v>
      </c>
      <c r="K57" s="67" t="s">
        <v>300</v>
      </c>
      <c r="L57" s="67" t="s">
        <v>301</v>
      </c>
      <c r="M57" s="63">
        <v>8753807577</v>
      </c>
      <c r="N57" s="63" t="s">
        <v>303</v>
      </c>
      <c r="O57" s="63">
        <v>7399731987</v>
      </c>
      <c r="P57" s="54">
        <v>43535</v>
      </c>
      <c r="Q57" s="53" t="s">
        <v>529</v>
      </c>
      <c r="R57" s="18">
        <v>36</v>
      </c>
      <c r="S57" s="18" t="s">
        <v>502</v>
      </c>
      <c r="T57" s="18"/>
    </row>
    <row r="58" spans="1:20">
      <c r="A58" s="4">
        <v>54</v>
      </c>
      <c r="B58" s="17" t="s">
        <v>67</v>
      </c>
      <c r="C58" s="60" t="s">
        <v>475</v>
      </c>
      <c r="D58" s="18" t="s">
        <v>29</v>
      </c>
      <c r="E58" s="60">
        <v>30311</v>
      </c>
      <c r="F58" s="53"/>
      <c r="G58" s="60">
        <v>38</v>
      </c>
      <c r="H58" s="60">
        <v>36</v>
      </c>
      <c r="I58" s="17">
        <f t="shared" si="0"/>
        <v>74</v>
      </c>
      <c r="J58" s="60">
        <v>8721046655</v>
      </c>
      <c r="K58" s="67" t="s">
        <v>300</v>
      </c>
      <c r="L58" s="67" t="s">
        <v>301</v>
      </c>
      <c r="M58" s="63">
        <v>8753807577</v>
      </c>
      <c r="N58" s="63" t="s">
        <v>303</v>
      </c>
      <c r="O58" s="63">
        <v>7399731987</v>
      </c>
      <c r="P58" s="54">
        <v>43536</v>
      </c>
      <c r="Q58" s="53" t="s">
        <v>534</v>
      </c>
      <c r="R58" s="18">
        <v>33</v>
      </c>
      <c r="S58" s="18" t="s">
        <v>502</v>
      </c>
      <c r="T58" s="18"/>
    </row>
    <row r="59" spans="1:20">
      <c r="A59" s="4">
        <v>55</v>
      </c>
      <c r="B59" s="17" t="s">
        <v>67</v>
      </c>
      <c r="C59" s="60" t="s">
        <v>476</v>
      </c>
      <c r="D59" s="18" t="s">
        <v>29</v>
      </c>
      <c r="E59" s="60">
        <v>30312</v>
      </c>
      <c r="F59" s="53"/>
      <c r="G59" s="60">
        <v>52</v>
      </c>
      <c r="H59" s="60">
        <v>55</v>
      </c>
      <c r="I59" s="17">
        <f t="shared" si="0"/>
        <v>107</v>
      </c>
      <c r="J59" s="60"/>
      <c r="K59" s="67" t="s">
        <v>300</v>
      </c>
      <c r="L59" s="67" t="s">
        <v>301</v>
      </c>
      <c r="M59" s="63">
        <v>8753807577</v>
      </c>
      <c r="N59" s="63" t="s">
        <v>303</v>
      </c>
      <c r="O59" s="63">
        <v>7399731987</v>
      </c>
      <c r="P59" s="54">
        <v>43536</v>
      </c>
      <c r="Q59" s="53" t="s">
        <v>534</v>
      </c>
      <c r="R59" s="18">
        <v>34</v>
      </c>
      <c r="S59" s="18" t="s">
        <v>502</v>
      </c>
      <c r="T59" s="18"/>
    </row>
    <row r="60" spans="1:20">
      <c r="A60" s="4">
        <v>56</v>
      </c>
      <c r="B60" s="17" t="s">
        <v>67</v>
      </c>
      <c r="C60" s="60" t="s">
        <v>477</v>
      </c>
      <c r="D60" s="18" t="s">
        <v>29</v>
      </c>
      <c r="E60" s="60">
        <v>30313</v>
      </c>
      <c r="F60" s="53"/>
      <c r="G60" s="60">
        <v>38</v>
      </c>
      <c r="H60" s="60">
        <v>41</v>
      </c>
      <c r="I60" s="17">
        <f t="shared" si="0"/>
        <v>79</v>
      </c>
      <c r="J60" s="60">
        <v>9401583510</v>
      </c>
      <c r="K60" s="67" t="s">
        <v>300</v>
      </c>
      <c r="L60" s="67" t="s">
        <v>301</v>
      </c>
      <c r="M60" s="63">
        <v>8753807577</v>
      </c>
      <c r="N60" s="63" t="s">
        <v>303</v>
      </c>
      <c r="O60" s="63">
        <v>7399731987</v>
      </c>
      <c r="P60" s="54">
        <v>43537</v>
      </c>
      <c r="Q60" s="53" t="s">
        <v>530</v>
      </c>
      <c r="R60" s="18">
        <v>38</v>
      </c>
      <c r="S60" s="18" t="s">
        <v>502</v>
      </c>
      <c r="T60" s="18"/>
    </row>
    <row r="61" spans="1:20">
      <c r="A61" s="4">
        <v>57</v>
      </c>
      <c r="B61" s="17" t="s">
        <v>67</v>
      </c>
      <c r="C61" s="60" t="s">
        <v>203</v>
      </c>
      <c r="D61" s="18" t="s">
        <v>29</v>
      </c>
      <c r="E61" s="60">
        <v>30727</v>
      </c>
      <c r="F61" s="53"/>
      <c r="G61" s="60">
        <v>28</v>
      </c>
      <c r="H61" s="60">
        <v>30</v>
      </c>
      <c r="I61" s="17">
        <f t="shared" si="0"/>
        <v>58</v>
      </c>
      <c r="J61" s="60">
        <v>9678831258</v>
      </c>
      <c r="K61" s="81" t="s">
        <v>243</v>
      </c>
      <c r="L61" s="67" t="s">
        <v>244</v>
      </c>
      <c r="M61" s="63">
        <v>9401867261</v>
      </c>
      <c r="N61" s="84" t="s">
        <v>245</v>
      </c>
      <c r="O61" s="53"/>
      <c r="P61" s="54">
        <v>43538</v>
      </c>
      <c r="Q61" s="53" t="s">
        <v>531</v>
      </c>
      <c r="R61" s="18">
        <v>39</v>
      </c>
      <c r="S61" s="18" t="s">
        <v>502</v>
      </c>
      <c r="T61" s="18"/>
    </row>
    <row r="62" spans="1:20">
      <c r="A62" s="4">
        <v>58</v>
      </c>
      <c r="B62" s="17" t="s">
        <v>67</v>
      </c>
      <c r="C62" s="60" t="s">
        <v>204</v>
      </c>
      <c r="D62" s="18" t="s">
        <v>29</v>
      </c>
      <c r="E62" s="60">
        <v>30728</v>
      </c>
      <c r="F62" s="53"/>
      <c r="G62" s="60">
        <v>62</v>
      </c>
      <c r="H62" s="60">
        <v>57</v>
      </c>
      <c r="I62" s="17">
        <f t="shared" si="0"/>
        <v>119</v>
      </c>
      <c r="J62" s="60">
        <v>9954271820</v>
      </c>
      <c r="K62" s="81" t="s">
        <v>243</v>
      </c>
      <c r="L62" s="67" t="s">
        <v>244</v>
      </c>
      <c r="M62" s="63">
        <v>9401867261</v>
      </c>
      <c r="N62" s="84" t="s">
        <v>245</v>
      </c>
      <c r="O62" s="53"/>
      <c r="P62" s="54">
        <v>43538</v>
      </c>
      <c r="Q62" s="53" t="s">
        <v>531</v>
      </c>
      <c r="R62" s="18">
        <v>33</v>
      </c>
      <c r="S62" s="18" t="s">
        <v>502</v>
      </c>
      <c r="T62" s="18"/>
    </row>
    <row r="63" spans="1:20">
      <c r="A63" s="4">
        <v>59</v>
      </c>
      <c r="B63" s="17" t="s">
        <v>67</v>
      </c>
      <c r="C63" s="60" t="s">
        <v>205</v>
      </c>
      <c r="D63" s="18" t="s">
        <v>29</v>
      </c>
      <c r="E63" s="60">
        <v>30706</v>
      </c>
      <c r="F63" s="53"/>
      <c r="G63" s="60">
        <v>33</v>
      </c>
      <c r="H63" s="60">
        <v>28</v>
      </c>
      <c r="I63" s="17">
        <f t="shared" si="0"/>
        <v>61</v>
      </c>
      <c r="J63" s="60">
        <v>7399390841</v>
      </c>
      <c r="K63" s="81" t="s">
        <v>243</v>
      </c>
      <c r="L63" s="67" t="s">
        <v>244</v>
      </c>
      <c r="M63" s="63">
        <v>9401867261</v>
      </c>
      <c r="N63" s="84" t="s">
        <v>245</v>
      </c>
      <c r="O63" s="53"/>
      <c r="P63" s="54">
        <v>43539</v>
      </c>
      <c r="Q63" s="53" t="s">
        <v>532</v>
      </c>
      <c r="R63" s="18">
        <v>38</v>
      </c>
      <c r="S63" s="18" t="s">
        <v>502</v>
      </c>
      <c r="T63" s="18"/>
    </row>
    <row r="64" spans="1:20">
      <c r="A64" s="4">
        <v>60</v>
      </c>
      <c r="B64" s="17" t="s">
        <v>67</v>
      </c>
      <c r="C64" s="60" t="s">
        <v>206</v>
      </c>
      <c r="D64" s="18" t="s">
        <v>29</v>
      </c>
      <c r="E64" s="60">
        <v>30721</v>
      </c>
      <c r="F64" s="53"/>
      <c r="G64" s="60">
        <v>18</v>
      </c>
      <c r="H64" s="60">
        <v>16</v>
      </c>
      <c r="I64" s="17">
        <f t="shared" si="0"/>
        <v>34</v>
      </c>
      <c r="J64" s="60">
        <v>9508537701</v>
      </c>
      <c r="K64" s="81" t="s">
        <v>243</v>
      </c>
      <c r="L64" s="67" t="s">
        <v>244</v>
      </c>
      <c r="M64" s="63">
        <v>9401867261</v>
      </c>
      <c r="N64" s="84" t="s">
        <v>245</v>
      </c>
      <c r="O64" s="53"/>
      <c r="P64" s="54">
        <v>43540</v>
      </c>
      <c r="Q64" s="53" t="s">
        <v>533</v>
      </c>
      <c r="R64" s="18">
        <v>39</v>
      </c>
      <c r="S64" s="18" t="s">
        <v>502</v>
      </c>
      <c r="T64" s="18"/>
    </row>
    <row r="65" spans="1:20">
      <c r="A65" s="4">
        <v>61</v>
      </c>
      <c r="B65" s="17" t="s">
        <v>67</v>
      </c>
      <c r="C65" s="60" t="s">
        <v>207</v>
      </c>
      <c r="D65" s="18" t="s">
        <v>29</v>
      </c>
      <c r="E65" s="60">
        <v>30722</v>
      </c>
      <c r="F65" s="53"/>
      <c r="G65" s="60">
        <v>43</v>
      </c>
      <c r="H65" s="60">
        <v>40</v>
      </c>
      <c r="I65" s="17">
        <f t="shared" si="0"/>
        <v>83</v>
      </c>
      <c r="J65" s="60">
        <v>9957470187</v>
      </c>
      <c r="K65" s="81" t="s">
        <v>243</v>
      </c>
      <c r="L65" s="67" t="s">
        <v>244</v>
      </c>
      <c r="M65" s="63">
        <v>9401867261</v>
      </c>
      <c r="N65" s="84" t="s">
        <v>245</v>
      </c>
      <c r="O65" s="53"/>
      <c r="P65" s="54">
        <v>43542</v>
      </c>
      <c r="Q65" s="53" t="s">
        <v>529</v>
      </c>
      <c r="R65" s="18">
        <v>32</v>
      </c>
      <c r="S65" s="18" t="s">
        <v>502</v>
      </c>
      <c r="T65" s="18"/>
    </row>
    <row r="66" spans="1:20">
      <c r="A66" s="4">
        <v>62</v>
      </c>
      <c r="B66" s="17" t="s">
        <v>67</v>
      </c>
      <c r="C66" s="60" t="s">
        <v>208</v>
      </c>
      <c r="D66" s="18" t="s">
        <v>29</v>
      </c>
      <c r="E66" s="60">
        <v>30709</v>
      </c>
      <c r="F66" s="53"/>
      <c r="G66" s="60">
        <v>13</v>
      </c>
      <c r="H66" s="60">
        <v>15</v>
      </c>
      <c r="I66" s="17">
        <f t="shared" si="0"/>
        <v>28</v>
      </c>
      <c r="J66" s="60">
        <v>8473969309</v>
      </c>
      <c r="K66" s="81" t="s">
        <v>243</v>
      </c>
      <c r="L66" s="67" t="s">
        <v>244</v>
      </c>
      <c r="M66" s="63">
        <v>9401867261</v>
      </c>
      <c r="N66" s="84" t="s">
        <v>245</v>
      </c>
      <c r="O66" s="53"/>
      <c r="P66" s="54">
        <v>43542</v>
      </c>
      <c r="Q66" s="53" t="s">
        <v>529</v>
      </c>
      <c r="R66" s="18">
        <v>44</v>
      </c>
      <c r="S66" s="18" t="s">
        <v>502</v>
      </c>
      <c r="T66" s="18"/>
    </row>
    <row r="67" spans="1:20">
      <c r="A67" s="4">
        <v>63</v>
      </c>
      <c r="B67" s="17" t="s">
        <v>67</v>
      </c>
      <c r="C67" s="50" t="s">
        <v>478</v>
      </c>
      <c r="D67" s="18" t="s">
        <v>27</v>
      </c>
      <c r="E67" s="50" t="s">
        <v>484</v>
      </c>
      <c r="F67" s="51" t="s">
        <v>80</v>
      </c>
      <c r="G67" s="53">
        <v>54</v>
      </c>
      <c r="H67" s="53">
        <v>119</v>
      </c>
      <c r="I67" s="17">
        <f t="shared" si="0"/>
        <v>173</v>
      </c>
      <c r="J67" s="51">
        <v>9864558782</v>
      </c>
      <c r="K67" s="53"/>
      <c r="L67" s="53"/>
      <c r="M67" s="53"/>
      <c r="N67" s="53"/>
      <c r="O67" s="53"/>
      <c r="P67" s="54">
        <v>43543</v>
      </c>
      <c r="Q67" s="53" t="s">
        <v>534</v>
      </c>
      <c r="R67" s="18">
        <v>33</v>
      </c>
      <c r="S67" s="18" t="s">
        <v>502</v>
      </c>
      <c r="T67" s="18"/>
    </row>
    <row r="68" spans="1:20" ht="32.25">
      <c r="A68" s="4">
        <v>64</v>
      </c>
      <c r="B68" s="17" t="s">
        <v>67</v>
      </c>
      <c r="C68" s="50" t="s">
        <v>479</v>
      </c>
      <c r="D68" s="18" t="s">
        <v>27</v>
      </c>
      <c r="E68" s="50" t="s">
        <v>485</v>
      </c>
      <c r="F68" s="51" t="s">
        <v>80</v>
      </c>
      <c r="G68" s="53">
        <v>46</v>
      </c>
      <c r="H68" s="53">
        <v>39</v>
      </c>
      <c r="I68" s="17">
        <f t="shared" si="0"/>
        <v>85</v>
      </c>
      <c r="J68" s="51">
        <v>9864460051</v>
      </c>
      <c r="K68" s="53"/>
      <c r="L68" s="53"/>
      <c r="M68" s="53"/>
      <c r="N68" s="53"/>
      <c r="O68" s="53"/>
      <c r="P68" s="54">
        <v>43544</v>
      </c>
      <c r="Q68" s="53" t="s">
        <v>530</v>
      </c>
      <c r="R68" s="18">
        <v>38</v>
      </c>
      <c r="S68" s="18" t="s">
        <v>502</v>
      </c>
      <c r="T68" s="18"/>
    </row>
    <row r="69" spans="1:20" ht="32.25">
      <c r="A69" s="4">
        <v>65</v>
      </c>
      <c r="B69" s="17" t="s">
        <v>67</v>
      </c>
      <c r="C69" s="50" t="s">
        <v>480</v>
      </c>
      <c r="D69" s="18" t="s">
        <v>27</v>
      </c>
      <c r="E69" s="50" t="s">
        <v>486</v>
      </c>
      <c r="F69" s="51" t="s">
        <v>73</v>
      </c>
      <c r="G69" s="53">
        <v>20</v>
      </c>
      <c r="H69" s="53">
        <v>20</v>
      </c>
      <c r="I69" s="17">
        <f t="shared" si="0"/>
        <v>40</v>
      </c>
      <c r="J69" s="51">
        <v>9864895458</v>
      </c>
      <c r="K69" s="53"/>
      <c r="L69" s="53"/>
      <c r="M69" s="53"/>
      <c r="N69" s="53"/>
      <c r="O69" s="53"/>
      <c r="P69" s="54">
        <v>43544</v>
      </c>
      <c r="Q69" s="53" t="s">
        <v>530</v>
      </c>
      <c r="R69" s="18">
        <v>34</v>
      </c>
      <c r="S69" s="18" t="s">
        <v>502</v>
      </c>
      <c r="T69" s="18"/>
    </row>
    <row r="70" spans="1:20" ht="32.25">
      <c r="A70" s="4">
        <v>66</v>
      </c>
      <c r="B70" s="17" t="s">
        <v>67</v>
      </c>
      <c r="C70" s="50" t="s">
        <v>481</v>
      </c>
      <c r="D70" s="18" t="s">
        <v>27</v>
      </c>
      <c r="E70" s="50" t="s">
        <v>487</v>
      </c>
      <c r="F70" s="51" t="s">
        <v>80</v>
      </c>
      <c r="G70" s="53">
        <v>20</v>
      </c>
      <c r="H70" s="53">
        <v>20</v>
      </c>
      <c r="I70" s="17">
        <f t="shared" si="0"/>
        <v>40</v>
      </c>
      <c r="J70" s="51">
        <v>8011307908</v>
      </c>
      <c r="K70" s="53"/>
      <c r="L70" s="53"/>
      <c r="M70" s="53"/>
      <c r="N70" s="53"/>
      <c r="O70" s="53"/>
      <c r="P70" s="54">
        <v>43544</v>
      </c>
      <c r="Q70" s="53" t="s">
        <v>530</v>
      </c>
      <c r="R70" s="18">
        <v>32</v>
      </c>
      <c r="S70" s="18" t="s">
        <v>502</v>
      </c>
      <c r="T70" s="18"/>
    </row>
    <row r="71" spans="1:20" ht="32.25">
      <c r="A71" s="4">
        <v>67</v>
      </c>
      <c r="B71" s="17" t="s">
        <v>67</v>
      </c>
      <c r="C71" s="50" t="s">
        <v>482</v>
      </c>
      <c r="D71" s="18" t="s">
        <v>27</v>
      </c>
      <c r="E71" s="50" t="s">
        <v>488</v>
      </c>
      <c r="F71" s="51" t="s">
        <v>73</v>
      </c>
      <c r="G71" s="53">
        <v>32</v>
      </c>
      <c r="H71" s="53">
        <v>37</v>
      </c>
      <c r="I71" s="17">
        <f t="shared" ref="I71:I164" si="1">+G71+H71</f>
        <v>69</v>
      </c>
      <c r="J71" s="51">
        <v>9706999082</v>
      </c>
      <c r="K71" s="53"/>
      <c r="L71" s="53"/>
      <c r="M71" s="53"/>
      <c r="N71" s="53"/>
      <c r="O71" s="53"/>
      <c r="P71" s="54">
        <v>43545</v>
      </c>
      <c r="Q71" s="53" t="s">
        <v>531</v>
      </c>
      <c r="R71" s="18">
        <v>37</v>
      </c>
      <c r="S71" s="18" t="s">
        <v>502</v>
      </c>
      <c r="T71" s="18"/>
    </row>
    <row r="72" spans="1:20" ht="48">
      <c r="A72" s="4">
        <v>68</v>
      </c>
      <c r="B72" s="17" t="s">
        <v>67</v>
      </c>
      <c r="C72" s="50" t="s">
        <v>483</v>
      </c>
      <c r="D72" s="18" t="s">
        <v>27</v>
      </c>
      <c r="E72" s="50" t="s">
        <v>489</v>
      </c>
      <c r="F72" s="51" t="s">
        <v>80</v>
      </c>
      <c r="G72" s="53">
        <v>24</v>
      </c>
      <c r="H72" s="53">
        <v>26</v>
      </c>
      <c r="I72" s="17">
        <f t="shared" si="1"/>
        <v>50</v>
      </c>
      <c r="J72" s="55"/>
      <c r="K72" s="53"/>
      <c r="L72" s="53"/>
      <c r="M72" s="53"/>
      <c r="N72" s="53"/>
      <c r="O72" s="53"/>
      <c r="P72" s="54">
        <v>43545</v>
      </c>
      <c r="Q72" s="53" t="s">
        <v>531</v>
      </c>
      <c r="R72" s="18">
        <v>36</v>
      </c>
      <c r="S72" s="18" t="s">
        <v>502</v>
      </c>
      <c r="T72" s="18"/>
    </row>
    <row r="73" spans="1:20" ht="32.25">
      <c r="A73" s="4">
        <v>69</v>
      </c>
      <c r="B73" s="17" t="s">
        <v>67</v>
      </c>
      <c r="C73" s="50" t="s">
        <v>114</v>
      </c>
      <c r="D73" s="18" t="s">
        <v>27</v>
      </c>
      <c r="E73" s="50" t="s">
        <v>133</v>
      </c>
      <c r="F73" s="51" t="s">
        <v>73</v>
      </c>
      <c r="G73" s="53">
        <v>50</v>
      </c>
      <c r="H73" s="53">
        <v>56</v>
      </c>
      <c r="I73" s="17">
        <f t="shared" si="1"/>
        <v>106</v>
      </c>
      <c r="J73" s="51">
        <v>8876850870</v>
      </c>
      <c r="K73" s="53"/>
      <c r="L73" s="53"/>
      <c r="M73" s="53"/>
      <c r="N73" s="53"/>
      <c r="O73" s="53"/>
      <c r="P73" s="54">
        <v>43545</v>
      </c>
      <c r="Q73" s="53" t="s">
        <v>531</v>
      </c>
      <c r="R73" s="18">
        <v>33</v>
      </c>
      <c r="S73" s="18" t="s">
        <v>502</v>
      </c>
      <c r="T73" s="18"/>
    </row>
    <row r="74" spans="1:20" ht="32.25">
      <c r="A74" s="4">
        <v>70</v>
      </c>
      <c r="B74" s="17" t="s">
        <v>67</v>
      </c>
      <c r="C74" s="50" t="s">
        <v>115</v>
      </c>
      <c r="D74" s="18" t="s">
        <v>27</v>
      </c>
      <c r="E74" s="50" t="s">
        <v>134</v>
      </c>
      <c r="F74" s="51" t="s">
        <v>80</v>
      </c>
      <c r="G74" s="53">
        <v>54</v>
      </c>
      <c r="H74" s="53">
        <v>46</v>
      </c>
      <c r="I74" s="17">
        <f t="shared" si="1"/>
        <v>100</v>
      </c>
      <c r="J74" s="55"/>
      <c r="K74" s="53"/>
      <c r="L74" s="53"/>
      <c r="M74" s="53"/>
      <c r="N74" s="53"/>
      <c r="O74" s="53"/>
      <c r="P74" s="54">
        <v>43546</v>
      </c>
      <c r="Q74" s="53" t="s">
        <v>532</v>
      </c>
      <c r="R74" s="18">
        <v>34</v>
      </c>
      <c r="S74" s="18" t="s">
        <v>502</v>
      </c>
      <c r="T74" s="18"/>
    </row>
    <row r="75" spans="1:20" ht="32.25">
      <c r="A75" s="4">
        <v>71</v>
      </c>
      <c r="B75" s="17" t="s">
        <v>67</v>
      </c>
      <c r="C75" s="50" t="s">
        <v>116</v>
      </c>
      <c r="D75" s="18" t="s">
        <v>27</v>
      </c>
      <c r="E75" s="50" t="s">
        <v>135</v>
      </c>
      <c r="F75" s="51" t="s">
        <v>73</v>
      </c>
      <c r="G75" s="53">
        <v>35</v>
      </c>
      <c r="H75" s="53">
        <v>38</v>
      </c>
      <c r="I75" s="17">
        <f t="shared" si="1"/>
        <v>73</v>
      </c>
      <c r="J75" s="51">
        <v>9435368177</v>
      </c>
      <c r="K75" s="53"/>
      <c r="L75" s="53"/>
      <c r="M75" s="53"/>
      <c r="N75" s="53"/>
      <c r="O75" s="53"/>
      <c r="P75" s="54">
        <v>43547</v>
      </c>
      <c r="Q75" s="53" t="s">
        <v>533</v>
      </c>
      <c r="R75" s="18">
        <v>32</v>
      </c>
      <c r="S75" s="18" t="s">
        <v>502</v>
      </c>
      <c r="T75" s="18"/>
    </row>
    <row r="76" spans="1:20" ht="32.25">
      <c r="A76" s="4">
        <v>72</v>
      </c>
      <c r="B76" s="17" t="s">
        <v>67</v>
      </c>
      <c r="C76" s="50" t="s">
        <v>117</v>
      </c>
      <c r="D76" s="18" t="s">
        <v>27</v>
      </c>
      <c r="E76" s="50" t="s">
        <v>136</v>
      </c>
      <c r="F76" s="51" t="s">
        <v>73</v>
      </c>
      <c r="G76" s="53">
        <v>56</v>
      </c>
      <c r="H76" s="53">
        <v>64</v>
      </c>
      <c r="I76" s="17">
        <f t="shared" si="1"/>
        <v>120</v>
      </c>
      <c r="J76" s="51">
        <v>8474057508</v>
      </c>
      <c r="K76" s="53"/>
      <c r="L76" s="53"/>
      <c r="M76" s="53"/>
      <c r="N76" s="53"/>
      <c r="O76" s="53"/>
      <c r="P76" s="54">
        <v>43547</v>
      </c>
      <c r="Q76" s="53" t="s">
        <v>533</v>
      </c>
      <c r="R76" s="18">
        <v>37</v>
      </c>
      <c r="S76" s="18" t="s">
        <v>502</v>
      </c>
      <c r="T76" s="18"/>
    </row>
    <row r="77" spans="1:20" ht="32.25">
      <c r="A77" s="4">
        <v>73</v>
      </c>
      <c r="B77" s="17" t="s">
        <v>67</v>
      </c>
      <c r="C77" s="50" t="s">
        <v>118</v>
      </c>
      <c r="D77" s="18" t="s">
        <v>27</v>
      </c>
      <c r="E77" s="50" t="s">
        <v>137</v>
      </c>
      <c r="F77" s="51" t="s">
        <v>80</v>
      </c>
      <c r="G77" s="53">
        <v>29</v>
      </c>
      <c r="H77" s="53">
        <v>40</v>
      </c>
      <c r="I77" s="17">
        <f t="shared" si="1"/>
        <v>69</v>
      </c>
      <c r="J77" s="51">
        <v>8011179532</v>
      </c>
      <c r="K77" s="53"/>
      <c r="L77" s="53"/>
      <c r="M77" s="53"/>
      <c r="N77" s="53"/>
      <c r="O77" s="53"/>
      <c r="P77" s="54">
        <v>43549</v>
      </c>
      <c r="Q77" s="53" t="s">
        <v>529</v>
      </c>
      <c r="R77" s="18">
        <v>36</v>
      </c>
      <c r="S77" s="18" t="s">
        <v>502</v>
      </c>
      <c r="T77" s="18"/>
    </row>
    <row r="78" spans="1:20" ht="32.25">
      <c r="A78" s="4">
        <v>74</v>
      </c>
      <c r="B78" s="17" t="s">
        <v>67</v>
      </c>
      <c r="C78" s="50" t="s">
        <v>247</v>
      </c>
      <c r="D78" s="18" t="s">
        <v>27</v>
      </c>
      <c r="E78" s="50" t="s">
        <v>264</v>
      </c>
      <c r="F78" s="51" t="s">
        <v>73</v>
      </c>
      <c r="G78" s="53">
        <v>43</v>
      </c>
      <c r="H78" s="53">
        <v>33</v>
      </c>
      <c r="I78" s="17">
        <f t="shared" si="1"/>
        <v>76</v>
      </c>
      <c r="J78" s="51">
        <v>8011236302</v>
      </c>
      <c r="K78" s="53"/>
      <c r="L78" s="53"/>
      <c r="M78" s="53"/>
      <c r="N78" s="53"/>
      <c r="O78" s="53"/>
      <c r="P78" s="54">
        <v>43549</v>
      </c>
      <c r="Q78" s="53" t="s">
        <v>529</v>
      </c>
      <c r="R78" s="18">
        <v>33</v>
      </c>
      <c r="S78" s="18" t="s">
        <v>502</v>
      </c>
      <c r="T78" s="18"/>
    </row>
    <row r="79" spans="1:20" ht="32.25">
      <c r="A79" s="4">
        <v>75</v>
      </c>
      <c r="B79" s="17" t="s">
        <v>67</v>
      </c>
      <c r="C79" s="50" t="s">
        <v>248</v>
      </c>
      <c r="D79" s="18" t="s">
        <v>27</v>
      </c>
      <c r="E79" s="50" t="s">
        <v>265</v>
      </c>
      <c r="F79" s="51" t="s">
        <v>73</v>
      </c>
      <c r="G79" s="53">
        <v>59</v>
      </c>
      <c r="H79" s="53">
        <v>56</v>
      </c>
      <c r="I79" s="17">
        <f t="shared" si="1"/>
        <v>115</v>
      </c>
      <c r="J79" s="51">
        <v>9859795638</v>
      </c>
      <c r="K79" s="53"/>
      <c r="L79" s="53"/>
      <c r="M79" s="53"/>
      <c r="N79" s="53"/>
      <c r="O79" s="53"/>
      <c r="P79" s="54">
        <v>43550</v>
      </c>
      <c r="Q79" s="53" t="s">
        <v>534</v>
      </c>
      <c r="R79" s="18">
        <v>34</v>
      </c>
      <c r="S79" s="18" t="s">
        <v>502</v>
      </c>
      <c r="T79" s="18"/>
    </row>
    <row r="80" spans="1:20" ht="32.25">
      <c r="A80" s="4">
        <v>76</v>
      </c>
      <c r="B80" s="17" t="s">
        <v>67</v>
      </c>
      <c r="C80" s="50" t="s">
        <v>249</v>
      </c>
      <c r="D80" s="18" t="s">
        <v>27</v>
      </c>
      <c r="E80" s="50" t="s">
        <v>266</v>
      </c>
      <c r="F80" s="51" t="s">
        <v>80</v>
      </c>
      <c r="G80" s="53">
        <v>57</v>
      </c>
      <c r="H80" s="53">
        <v>69</v>
      </c>
      <c r="I80" s="17">
        <f t="shared" si="1"/>
        <v>126</v>
      </c>
      <c r="J80" s="51">
        <v>7576099854</v>
      </c>
      <c r="K80" s="53"/>
      <c r="L80" s="53"/>
      <c r="M80" s="53"/>
      <c r="N80" s="53"/>
      <c r="O80" s="53"/>
      <c r="P80" s="54">
        <v>43551</v>
      </c>
      <c r="Q80" s="53" t="s">
        <v>530</v>
      </c>
      <c r="R80" s="18">
        <v>32</v>
      </c>
      <c r="S80" s="18" t="s">
        <v>502</v>
      </c>
      <c r="T80" s="18"/>
    </row>
    <row r="81" spans="1:20" ht="32.25">
      <c r="A81" s="4">
        <v>77</v>
      </c>
      <c r="B81" s="17" t="s">
        <v>67</v>
      </c>
      <c r="C81" s="50" t="s">
        <v>250</v>
      </c>
      <c r="D81" s="18" t="s">
        <v>27</v>
      </c>
      <c r="E81" s="50" t="s">
        <v>267</v>
      </c>
      <c r="F81" s="51" t="s">
        <v>80</v>
      </c>
      <c r="G81" s="53">
        <v>23</v>
      </c>
      <c r="H81" s="53">
        <v>21</v>
      </c>
      <c r="I81" s="17">
        <f t="shared" si="1"/>
        <v>44</v>
      </c>
      <c r="J81" s="51">
        <v>9954521011</v>
      </c>
      <c r="K81" s="53"/>
      <c r="L81" s="53"/>
      <c r="M81" s="53"/>
      <c r="N81" s="53"/>
      <c r="O81" s="53"/>
      <c r="P81" s="54">
        <v>43551</v>
      </c>
      <c r="Q81" s="53" t="s">
        <v>530</v>
      </c>
      <c r="R81" s="18">
        <v>32</v>
      </c>
      <c r="S81" s="18" t="s">
        <v>502</v>
      </c>
      <c r="T81" s="18"/>
    </row>
    <row r="82" spans="1:20">
      <c r="A82" s="4">
        <v>78</v>
      </c>
      <c r="B82" s="17" t="s">
        <v>67</v>
      </c>
      <c r="C82" s="50" t="s">
        <v>251</v>
      </c>
      <c r="D82" s="18" t="s">
        <v>27</v>
      </c>
      <c r="E82" s="50" t="s">
        <v>268</v>
      </c>
      <c r="F82" s="51" t="s">
        <v>73</v>
      </c>
      <c r="G82" s="53">
        <v>105</v>
      </c>
      <c r="H82" s="53">
        <v>98</v>
      </c>
      <c r="I82" s="17">
        <f t="shared" si="1"/>
        <v>203</v>
      </c>
      <c r="J82" s="51">
        <v>8724012018</v>
      </c>
      <c r="K82" s="53"/>
      <c r="L82" s="53"/>
      <c r="M82" s="53"/>
      <c r="N82" s="53"/>
      <c r="O82" s="53"/>
      <c r="P82" s="54">
        <v>43552</v>
      </c>
      <c r="Q82" s="53" t="s">
        <v>531</v>
      </c>
      <c r="R82" s="18">
        <v>36</v>
      </c>
      <c r="S82" s="18" t="s">
        <v>502</v>
      </c>
      <c r="T82" s="18"/>
    </row>
    <row r="83" spans="1:20" ht="32.25">
      <c r="A83" s="4">
        <v>79</v>
      </c>
      <c r="B83" s="17" t="s">
        <v>67</v>
      </c>
      <c r="C83" s="50" t="s">
        <v>252</v>
      </c>
      <c r="D83" s="18" t="s">
        <v>27</v>
      </c>
      <c r="E83" s="50" t="s">
        <v>269</v>
      </c>
      <c r="F83" s="51" t="s">
        <v>80</v>
      </c>
      <c r="G83" s="53">
        <v>33</v>
      </c>
      <c r="H83" s="53">
        <v>33</v>
      </c>
      <c r="I83" s="17">
        <f t="shared" si="1"/>
        <v>66</v>
      </c>
      <c r="J83" s="55"/>
      <c r="K83" s="53"/>
      <c r="L83" s="53"/>
      <c r="M83" s="53"/>
      <c r="N83" s="53"/>
      <c r="O83" s="53"/>
      <c r="P83" s="54">
        <v>43552</v>
      </c>
      <c r="Q83" s="53" t="s">
        <v>532</v>
      </c>
      <c r="R83" s="18">
        <v>33</v>
      </c>
      <c r="S83" s="18" t="s">
        <v>502</v>
      </c>
      <c r="T83" s="18"/>
    </row>
    <row r="84" spans="1:20">
      <c r="A84" s="4">
        <v>80</v>
      </c>
      <c r="B84" s="17" t="s">
        <v>67</v>
      </c>
      <c r="C84" s="50" t="s">
        <v>253</v>
      </c>
      <c r="D84" s="18" t="s">
        <v>27</v>
      </c>
      <c r="E84" s="50" t="s">
        <v>270</v>
      </c>
      <c r="F84" s="51" t="s">
        <v>73</v>
      </c>
      <c r="G84" s="53">
        <v>56</v>
      </c>
      <c r="H84" s="53">
        <v>43</v>
      </c>
      <c r="I84" s="17">
        <f t="shared" si="1"/>
        <v>99</v>
      </c>
      <c r="J84" s="51">
        <v>8876694241</v>
      </c>
      <c r="K84" s="53"/>
      <c r="L84" s="53"/>
      <c r="M84" s="53"/>
      <c r="N84" s="53"/>
      <c r="O84" s="53"/>
      <c r="P84" s="54">
        <v>43553</v>
      </c>
      <c r="Q84" s="53" t="s">
        <v>532</v>
      </c>
      <c r="R84" s="18">
        <v>34</v>
      </c>
      <c r="S84" s="18" t="s">
        <v>502</v>
      </c>
      <c r="T84" s="18"/>
    </row>
    <row r="85" spans="1:20" ht="32.25">
      <c r="A85" s="4">
        <v>81</v>
      </c>
      <c r="B85" s="17" t="s">
        <v>67</v>
      </c>
      <c r="C85" s="50" t="s">
        <v>254</v>
      </c>
      <c r="D85" s="18" t="s">
        <v>27</v>
      </c>
      <c r="E85" s="50" t="s">
        <v>271</v>
      </c>
      <c r="F85" s="51" t="s">
        <v>80</v>
      </c>
      <c r="G85" s="53">
        <v>23</v>
      </c>
      <c r="H85" s="53">
        <v>36</v>
      </c>
      <c r="I85" s="17">
        <f t="shared" si="1"/>
        <v>59</v>
      </c>
      <c r="J85" s="51">
        <v>9678277550</v>
      </c>
      <c r="K85" s="53"/>
      <c r="L85" s="53"/>
      <c r="M85" s="53"/>
      <c r="N85" s="53"/>
      <c r="O85" s="53"/>
      <c r="P85" s="54">
        <v>43553</v>
      </c>
      <c r="Q85" s="53" t="s">
        <v>87</v>
      </c>
      <c r="R85" s="18">
        <v>38</v>
      </c>
      <c r="S85" s="18" t="s">
        <v>502</v>
      </c>
      <c r="T85" s="18"/>
    </row>
    <row r="86" spans="1:20" ht="32.25">
      <c r="A86" s="4">
        <v>82</v>
      </c>
      <c r="B86" s="17" t="s">
        <v>67</v>
      </c>
      <c r="C86" s="50" t="s">
        <v>255</v>
      </c>
      <c r="D86" s="18" t="s">
        <v>27</v>
      </c>
      <c r="E86" s="50" t="s">
        <v>272</v>
      </c>
      <c r="F86" s="51" t="s">
        <v>80</v>
      </c>
      <c r="G86" s="53">
        <v>40</v>
      </c>
      <c r="H86" s="53">
        <v>18</v>
      </c>
      <c r="I86" s="17">
        <f t="shared" si="1"/>
        <v>58</v>
      </c>
      <c r="J86" s="51">
        <v>9085635973</v>
      </c>
      <c r="K86" s="53"/>
      <c r="L86" s="53"/>
      <c r="M86" s="53"/>
      <c r="N86" s="53"/>
      <c r="O86" s="53"/>
      <c r="P86" s="54">
        <v>43553</v>
      </c>
      <c r="Q86" s="53" t="s">
        <v>87</v>
      </c>
      <c r="R86" s="18">
        <v>39</v>
      </c>
      <c r="S86" s="18" t="s">
        <v>502</v>
      </c>
      <c r="T86" s="18"/>
    </row>
    <row r="87" spans="1:20">
      <c r="A87" s="4">
        <v>83</v>
      </c>
      <c r="B87" s="17"/>
      <c r="C87" s="18"/>
      <c r="D87" s="18"/>
      <c r="E87" s="19"/>
      <c r="F87" s="18"/>
      <c r="G87" s="19"/>
      <c r="H87" s="19"/>
      <c r="I87" s="17">
        <f t="shared" si="1"/>
        <v>0</v>
      </c>
      <c r="J87" s="18"/>
      <c r="K87" s="18"/>
      <c r="L87" s="18"/>
      <c r="M87" s="18"/>
      <c r="N87" s="18"/>
      <c r="O87" s="18"/>
      <c r="P87" s="24"/>
      <c r="Q87" s="18"/>
      <c r="R87" s="18"/>
      <c r="S87" s="18"/>
      <c r="T87" s="18"/>
    </row>
    <row r="88" spans="1:20">
      <c r="A88" s="4">
        <v>84</v>
      </c>
      <c r="B88" s="17"/>
      <c r="C88" s="18"/>
      <c r="D88" s="18"/>
      <c r="E88" s="19"/>
      <c r="F88" s="18"/>
      <c r="G88" s="19"/>
      <c r="H88" s="19"/>
      <c r="I88" s="17">
        <f t="shared" si="1"/>
        <v>0</v>
      </c>
      <c r="J88" s="18"/>
      <c r="K88" s="18"/>
      <c r="L88" s="18"/>
      <c r="M88" s="18"/>
      <c r="N88" s="18"/>
      <c r="O88" s="18"/>
      <c r="P88" s="24"/>
      <c r="Q88" s="18"/>
      <c r="R88" s="18"/>
      <c r="S88" s="18"/>
      <c r="T88" s="18"/>
    </row>
    <row r="89" spans="1:20">
      <c r="A89" s="4">
        <v>85</v>
      </c>
      <c r="B89" s="17"/>
      <c r="C89" s="18"/>
      <c r="D89" s="18"/>
      <c r="E89" s="19"/>
      <c r="F89" s="18"/>
      <c r="G89" s="19"/>
      <c r="H89" s="19"/>
      <c r="I89" s="17">
        <f t="shared" si="1"/>
        <v>0</v>
      </c>
      <c r="J89" s="18"/>
      <c r="K89" s="18"/>
      <c r="L89" s="18"/>
      <c r="M89" s="18"/>
      <c r="N89" s="18"/>
      <c r="O89" s="18"/>
      <c r="P89" s="24"/>
      <c r="Q89" s="18"/>
      <c r="R89" s="18"/>
      <c r="S89" s="18"/>
      <c r="T89" s="18"/>
    </row>
    <row r="90" spans="1:20">
      <c r="A90" s="4">
        <v>86</v>
      </c>
      <c r="B90" s="17"/>
      <c r="C90" s="18"/>
      <c r="D90" s="18"/>
      <c r="E90" s="19"/>
      <c r="F90" s="18"/>
      <c r="G90" s="19"/>
      <c r="H90" s="19"/>
      <c r="I90" s="17">
        <f t="shared" si="1"/>
        <v>0</v>
      </c>
      <c r="J90" s="18"/>
      <c r="K90" s="18"/>
      <c r="L90" s="18"/>
      <c r="M90" s="18"/>
      <c r="N90" s="18"/>
      <c r="O90" s="18"/>
      <c r="P90" s="24"/>
      <c r="Q90" s="18"/>
      <c r="R90" s="18"/>
      <c r="S90" s="18"/>
      <c r="T90" s="18"/>
    </row>
    <row r="91" spans="1:20">
      <c r="A91" s="4">
        <v>87</v>
      </c>
      <c r="B91" s="17"/>
      <c r="C91" s="18"/>
      <c r="D91" s="18"/>
      <c r="E91" s="19"/>
      <c r="F91" s="18"/>
      <c r="G91" s="19"/>
      <c r="H91" s="19"/>
      <c r="I91" s="17">
        <f t="shared" si="1"/>
        <v>0</v>
      </c>
      <c r="J91" s="18"/>
      <c r="K91" s="18"/>
      <c r="L91" s="18"/>
      <c r="M91" s="18"/>
      <c r="N91" s="18"/>
      <c r="O91" s="18"/>
      <c r="P91" s="24"/>
      <c r="Q91" s="18"/>
      <c r="R91" s="18"/>
      <c r="S91" s="18"/>
      <c r="T91" s="18"/>
    </row>
    <row r="92" spans="1:20">
      <c r="A92" s="4">
        <v>88</v>
      </c>
      <c r="B92" s="17"/>
      <c r="C92" s="18"/>
      <c r="D92" s="18"/>
      <c r="E92" s="19"/>
      <c r="F92" s="18"/>
      <c r="G92" s="19"/>
      <c r="H92" s="19"/>
      <c r="I92" s="17">
        <f t="shared" si="1"/>
        <v>0</v>
      </c>
      <c r="J92" s="18"/>
      <c r="K92" s="18"/>
      <c r="L92" s="18"/>
      <c r="M92" s="18"/>
      <c r="N92" s="18"/>
      <c r="O92" s="18"/>
      <c r="P92" s="24"/>
      <c r="Q92" s="18"/>
      <c r="R92" s="18"/>
      <c r="S92" s="18"/>
      <c r="T92" s="18"/>
    </row>
    <row r="93" spans="1:20">
      <c r="A93" s="4">
        <v>89</v>
      </c>
      <c r="B93" s="17"/>
      <c r="C93" s="18"/>
      <c r="D93" s="18"/>
      <c r="E93" s="19"/>
      <c r="F93" s="18"/>
      <c r="G93" s="19"/>
      <c r="H93" s="19"/>
      <c r="I93" s="17">
        <f t="shared" si="1"/>
        <v>0</v>
      </c>
      <c r="J93" s="18"/>
      <c r="K93" s="18"/>
      <c r="L93" s="18"/>
      <c r="M93" s="18"/>
      <c r="N93" s="18"/>
      <c r="O93" s="18"/>
      <c r="P93" s="24"/>
      <c r="Q93" s="18"/>
      <c r="R93" s="18"/>
      <c r="S93" s="18"/>
      <c r="T93" s="18"/>
    </row>
    <row r="94" spans="1:20">
      <c r="A94" s="4">
        <v>90</v>
      </c>
      <c r="B94" s="17"/>
      <c r="C94" s="18"/>
      <c r="D94" s="18"/>
      <c r="E94" s="19"/>
      <c r="F94" s="18"/>
      <c r="G94" s="19"/>
      <c r="H94" s="19"/>
      <c r="I94" s="17">
        <f t="shared" si="1"/>
        <v>0</v>
      </c>
      <c r="J94" s="18"/>
      <c r="K94" s="18"/>
      <c r="L94" s="18"/>
      <c r="M94" s="18"/>
      <c r="N94" s="18"/>
      <c r="O94" s="18"/>
      <c r="P94" s="24"/>
      <c r="Q94" s="18"/>
      <c r="R94" s="18"/>
      <c r="S94" s="18"/>
      <c r="T94" s="18"/>
    </row>
    <row r="95" spans="1:20">
      <c r="A95" s="4">
        <v>91</v>
      </c>
      <c r="B95" s="17"/>
      <c r="C95" s="18"/>
      <c r="D95" s="18"/>
      <c r="E95" s="19"/>
      <c r="F95" s="18"/>
      <c r="G95" s="19"/>
      <c r="H95" s="19"/>
      <c r="I95" s="17">
        <f t="shared" si="1"/>
        <v>0</v>
      </c>
      <c r="J95" s="18"/>
      <c r="K95" s="18"/>
      <c r="L95" s="18"/>
      <c r="M95" s="18"/>
      <c r="N95" s="18"/>
      <c r="O95" s="18"/>
      <c r="P95" s="24"/>
      <c r="Q95" s="18"/>
      <c r="R95" s="18"/>
      <c r="S95" s="18"/>
      <c r="T95" s="18"/>
    </row>
    <row r="96" spans="1:20">
      <c r="A96" s="4">
        <v>92</v>
      </c>
      <c r="B96" s="17"/>
      <c r="C96" s="18"/>
      <c r="D96" s="18"/>
      <c r="E96" s="19"/>
      <c r="F96" s="18"/>
      <c r="G96" s="19"/>
      <c r="H96" s="19"/>
      <c r="I96" s="17">
        <f t="shared" si="1"/>
        <v>0</v>
      </c>
      <c r="J96" s="18"/>
      <c r="K96" s="18"/>
      <c r="L96" s="18"/>
      <c r="M96" s="18"/>
      <c r="N96" s="18"/>
      <c r="O96" s="18"/>
      <c r="P96" s="24"/>
      <c r="Q96" s="18"/>
      <c r="R96" s="18"/>
      <c r="S96" s="18"/>
      <c r="T96" s="18"/>
    </row>
    <row r="97" spans="1:20">
      <c r="A97" s="4">
        <v>93</v>
      </c>
      <c r="B97" s="17"/>
      <c r="C97" s="18"/>
      <c r="D97" s="18"/>
      <c r="E97" s="19"/>
      <c r="F97" s="18"/>
      <c r="G97" s="19"/>
      <c r="H97" s="19"/>
      <c r="I97" s="17">
        <f t="shared" si="1"/>
        <v>0</v>
      </c>
      <c r="J97" s="18"/>
      <c r="K97" s="18"/>
      <c r="L97" s="18"/>
      <c r="M97" s="18"/>
      <c r="N97" s="18"/>
      <c r="O97" s="18"/>
      <c r="P97" s="24"/>
      <c r="Q97" s="18"/>
      <c r="R97" s="18"/>
      <c r="S97" s="18"/>
      <c r="T97" s="18"/>
    </row>
    <row r="98" spans="1:20">
      <c r="A98" s="4">
        <v>94</v>
      </c>
      <c r="B98" s="17"/>
      <c r="C98" s="18"/>
      <c r="D98" s="18"/>
      <c r="E98" s="19"/>
      <c r="F98" s="18"/>
      <c r="G98" s="19"/>
      <c r="H98" s="19"/>
      <c r="I98" s="17">
        <f t="shared" si="1"/>
        <v>0</v>
      </c>
      <c r="J98" s="18"/>
      <c r="K98" s="18"/>
      <c r="L98" s="18"/>
      <c r="M98" s="18"/>
      <c r="N98" s="18"/>
      <c r="O98" s="18"/>
      <c r="P98" s="24"/>
      <c r="Q98" s="18"/>
      <c r="R98" s="18"/>
      <c r="S98" s="18"/>
      <c r="T98" s="18"/>
    </row>
    <row r="99" spans="1:20">
      <c r="A99" s="4">
        <v>95</v>
      </c>
      <c r="B99" s="17"/>
      <c r="C99" s="18"/>
      <c r="D99" s="18"/>
      <c r="E99" s="19"/>
      <c r="F99" s="18"/>
      <c r="G99" s="19"/>
      <c r="H99" s="19"/>
      <c r="I99" s="17">
        <f t="shared" si="1"/>
        <v>0</v>
      </c>
      <c r="J99" s="18"/>
      <c r="K99" s="18"/>
      <c r="L99" s="18"/>
      <c r="M99" s="18"/>
      <c r="N99" s="18"/>
      <c r="O99" s="18"/>
      <c r="P99" s="24"/>
      <c r="Q99" s="18"/>
      <c r="R99" s="18"/>
      <c r="S99" s="18"/>
      <c r="T99" s="18"/>
    </row>
    <row r="100" spans="1:20">
      <c r="A100" s="4">
        <v>96</v>
      </c>
      <c r="B100" s="17"/>
      <c r="C100" s="18"/>
      <c r="D100" s="18"/>
      <c r="E100" s="19"/>
      <c r="F100" s="18"/>
      <c r="G100" s="19"/>
      <c r="H100" s="19"/>
      <c r="I100" s="17">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17">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17">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17">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17">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17">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17">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17">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17">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17">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17">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17">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17">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17">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17">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17">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17">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17">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17">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17">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17">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17">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17">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17">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17">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17">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17">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17">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17">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17">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17">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17">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17">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17">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17">
        <f t="shared" si="1"/>
        <v>0</v>
      </c>
      <c r="J134" s="18"/>
      <c r="K134" s="18"/>
      <c r="L134" s="18"/>
      <c r="M134" s="18"/>
      <c r="N134" s="18"/>
      <c r="O134" s="18"/>
      <c r="P134" s="24"/>
      <c r="Q134" s="18"/>
      <c r="R134" s="18"/>
      <c r="S134" s="18"/>
      <c r="T134" s="18"/>
    </row>
    <row r="135" spans="1:20">
      <c r="A135" s="4">
        <v>131</v>
      </c>
      <c r="B135" s="17"/>
      <c r="C135" s="18"/>
      <c r="D135" s="18"/>
      <c r="E135" s="19"/>
      <c r="F135" s="18"/>
      <c r="G135" s="19"/>
      <c r="H135" s="19"/>
      <c r="I135" s="17">
        <f t="shared" si="1"/>
        <v>0</v>
      </c>
      <c r="J135" s="18"/>
      <c r="K135" s="18"/>
      <c r="L135" s="18"/>
      <c r="M135" s="18"/>
      <c r="N135" s="18"/>
      <c r="O135" s="18"/>
      <c r="P135" s="24"/>
      <c r="Q135" s="18"/>
      <c r="R135" s="18"/>
      <c r="S135" s="18"/>
      <c r="T135" s="18"/>
    </row>
    <row r="136" spans="1:20">
      <c r="A136" s="4">
        <v>132</v>
      </c>
      <c r="B136" s="17"/>
      <c r="C136" s="18"/>
      <c r="D136" s="18"/>
      <c r="E136" s="19"/>
      <c r="F136" s="18"/>
      <c r="G136" s="19"/>
      <c r="H136" s="19"/>
      <c r="I136" s="17">
        <f t="shared" si="1"/>
        <v>0</v>
      </c>
      <c r="J136" s="18"/>
      <c r="K136" s="18"/>
      <c r="L136" s="18"/>
      <c r="M136" s="18"/>
      <c r="N136" s="18"/>
      <c r="O136" s="18"/>
      <c r="P136" s="24"/>
      <c r="Q136" s="18"/>
      <c r="R136" s="18"/>
      <c r="S136" s="18"/>
      <c r="T136" s="18"/>
    </row>
    <row r="137" spans="1:20">
      <c r="A137" s="4">
        <v>133</v>
      </c>
      <c r="B137" s="17"/>
      <c r="C137" s="18"/>
      <c r="D137" s="18"/>
      <c r="E137" s="19"/>
      <c r="F137" s="18"/>
      <c r="G137" s="19"/>
      <c r="H137" s="19"/>
      <c r="I137" s="17">
        <f t="shared" si="1"/>
        <v>0</v>
      </c>
      <c r="J137" s="18"/>
      <c r="K137" s="18"/>
      <c r="L137" s="18"/>
      <c r="M137" s="18"/>
      <c r="N137" s="18"/>
      <c r="O137" s="18"/>
      <c r="P137" s="24"/>
      <c r="Q137" s="18"/>
      <c r="R137" s="18"/>
      <c r="S137" s="18"/>
      <c r="T137" s="18"/>
    </row>
    <row r="138" spans="1:20">
      <c r="A138" s="4">
        <v>134</v>
      </c>
      <c r="B138" s="17"/>
      <c r="C138" s="18"/>
      <c r="D138" s="18"/>
      <c r="E138" s="19"/>
      <c r="F138" s="18"/>
      <c r="G138" s="19"/>
      <c r="H138" s="19"/>
      <c r="I138" s="17">
        <f t="shared" si="1"/>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si="1"/>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1"/>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1"/>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1"/>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1"/>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1"/>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1"/>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1"/>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1"/>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1"/>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1"/>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1"/>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1"/>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1"/>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1"/>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1"/>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1"/>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1"/>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1"/>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1"/>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1"/>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1"/>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1"/>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1"/>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1"/>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1"/>
        <v>0</v>
      </c>
      <c r="J164" s="18"/>
      <c r="K164" s="18"/>
      <c r="L164" s="18"/>
      <c r="M164" s="18"/>
      <c r="N164" s="18"/>
      <c r="O164" s="18"/>
      <c r="P164" s="24"/>
      <c r="Q164" s="18"/>
      <c r="R164" s="18"/>
      <c r="S164" s="18"/>
      <c r="T164" s="18"/>
    </row>
    <row r="165" spans="1:20">
      <c r="A165" s="21" t="s">
        <v>11</v>
      </c>
      <c r="B165" s="40"/>
      <c r="C165" s="21">
        <f>COUNTIFS(C5:C164,"*")</f>
        <v>82</v>
      </c>
      <c r="D165" s="21"/>
      <c r="E165" s="13"/>
      <c r="F165" s="21"/>
      <c r="G165" s="21">
        <f>SUM(G5:G164)</f>
        <v>4120</v>
      </c>
      <c r="H165" s="21">
        <f>SUM(H5:H164)</f>
        <v>4122</v>
      </c>
      <c r="I165" s="21">
        <f>SUM(I5:I164)</f>
        <v>8242</v>
      </c>
      <c r="J165" s="21"/>
      <c r="K165" s="21"/>
      <c r="L165" s="21"/>
      <c r="M165" s="21"/>
      <c r="N165" s="21"/>
      <c r="O165" s="21"/>
      <c r="P165" s="14"/>
      <c r="Q165" s="21"/>
      <c r="R165" s="21"/>
      <c r="S165" s="21"/>
      <c r="T165" s="12"/>
    </row>
    <row r="166" spans="1:20">
      <c r="A166" s="45" t="s">
        <v>66</v>
      </c>
      <c r="B166" s="10">
        <f>COUNTIF(B$5:B$164,"Team 1")</f>
        <v>37</v>
      </c>
      <c r="C166" s="45" t="s">
        <v>29</v>
      </c>
      <c r="D166" s="10">
        <f>COUNTIF(D5:D164,"Anganwadi")</f>
        <v>50</v>
      </c>
    </row>
    <row r="167" spans="1:20">
      <c r="A167" s="45" t="s">
        <v>67</v>
      </c>
      <c r="B167" s="10">
        <f>COUNTIF(B$6:B$164,"Team 2")</f>
        <v>45</v>
      </c>
      <c r="C167" s="45" t="s">
        <v>27</v>
      </c>
      <c r="D167" s="10">
        <f>COUNTIF(D5:D164,"School")</f>
        <v>32</v>
      </c>
    </row>
  </sheetData>
  <sheetProtection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error="Please select type of institution from drop down list." sqref="D5:D164">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9" fitToHeight="11000" orientation="landscape" horizontalDpi="0" verticalDpi="0" r:id="rId1"/>
  <headerFooter>
    <oddFooter>&amp;CPages &amp;P of &amp;N</oddFooter>
  </headerFooter>
</worksheet>
</file>

<file path=xl/worksheets/sheet8.xml><?xml version="1.0" encoding="utf-8"?>
<worksheet xmlns="http://schemas.openxmlformats.org/spreadsheetml/2006/main" xmlns:r="http://schemas.openxmlformats.org/officeDocument/2006/relationships">
  <sheetPr>
    <tabColor rgb="FF7030A0"/>
    <pageSetUpPr fitToPage="1"/>
  </sheetPr>
  <dimension ref="A1:K28"/>
  <sheetViews>
    <sheetView topLeftCell="A7" workbookViewId="0">
      <selection activeCell="M11" sqref="M11"/>
    </sheetView>
  </sheetViews>
  <sheetFormatPr defaultRowHeight="16.5"/>
  <cols>
    <col min="1" max="1" width="6.42578125" style="36" customWidth="1"/>
    <col min="2" max="2" width="9.85546875" style="26" customWidth="1"/>
    <col min="3" max="3" width="13.42578125" style="26" customWidth="1"/>
    <col min="4" max="6" width="12" style="26" customWidth="1"/>
    <col min="7" max="7" width="14.7109375" style="26" customWidth="1"/>
    <col min="8" max="8" width="13.140625" style="26" customWidth="1"/>
    <col min="9" max="9" width="11.42578125" style="26" customWidth="1"/>
    <col min="10" max="10" width="10.85546875" style="26" customWidth="1"/>
    <col min="11" max="16384" width="9.140625" style="26"/>
  </cols>
  <sheetData>
    <row r="1" spans="1:11" ht="46.5" customHeight="1">
      <c r="A1" s="161" t="s">
        <v>741</v>
      </c>
      <c r="B1" s="161"/>
      <c r="C1" s="161"/>
      <c r="D1" s="161"/>
      <c r="E1" s="161"/>
      <c r="F1" s="162"/>
      <c r="G1" s="162"/>
      <c r="H1" s="162"/>
      <c r="I1" s="162"/>
      <c r="J1" s="162"/>
    </row>
    <row r="2" spans="1:11" ht="25.5">
      <c r="A2" s="163" t="s">
        <v>0</v>
      </c>
      <c r="B2" s="164"/>
      <c r="C2" s="165" t="str">
        <f>'Block at a Glance'!C2:D2</f>
        <v>Assam</v>
      </c>
      <c r="D2" s="166"/>
      <c r="E2" s="27" t="s">
        <v>1</v>
      </c>
      <c r="F2" s="167" t="str">
        <f>'Block at a Glance'!F2:I2</f>
        <v>Nagaon</v>
      </c>
      <c r="G2" s="168"/>
      <c r="H2" s="28" t="s">
        <v>28</v>
      </c>
      <c r="I2" s="167" t="str">
        <f>'Block at a Glance'!M2:M2</f>
        <v>Dhing BPHC</v>
      </c>
      <c r="J2" s="168"/>
    </row>
    <row r="3" spans="1:11" ht="28.5" customHeight="1">
      <c r="A3" s="172" t="s">
        <v>70</v>
      </c>
      <c r="B3" s="172"/>
      <c r="C3" s="172"/>
      <c r="D3" s="172"/>
      <c r="E3" s="172"/>
      <c r="F3" s="172"/>
      <c r="G3" s="172"/>
      <c r="H3" s="172"/>
      <c r="I3" s="172"/>
      <c r="J3" s="172"/>
    </row>
    <row r="4" spans="1:11">
      <c r="A4" s="171" t="s">
        <v>31</v>
      </c>
      <c r="B4" s="170" t="s">
        <v>32</v>
      </c>
      <c r="C4" s="169" t="s">
        <v>33</v>
      </c>
      <c r="D4" s="169" t="s">
        <v>40</v>
      </c>
      <c r="E4" s="169"/>
      <c r="F4" s="169"/>
      <c r="G4" s="169" t="s">
        <v>34</v>
      </c>
      <c r="H4" s="169" t="s">
        <v>41</v>
      </c>
      <c r="I4" s="169"/>
      <c r="J4" s="169"/>
    </row>
    <row r="5" spans="1:11" ht="22.5" customHeight="1">
      <c r="A5" s="171"/>
      <c r="B5" s="170"/>
      <c r="C5" s="169"/>
      <c r="D5" s="29" t="s">
        <v>9</v>
      </c>
      <c r="E5" s="29" t="s">
        <v>10</v>
      </c>
      <c r="F5" s="29" t="s">
        <v>11</v>
      </c>
      <c r="G5" s="169"/>
      <c r="H5" s="29" t="s">
        <v>9</v>
      </c>
      <c r="I5" s="29" t="s">
        <v>10</v>
      </c>
      <c r="J5" s="29" t="s">
        <v>11</v>
      </c>
    </row>
    <row r="6" spans="1:11" ht="22.5" customHeight="1">
      <c r="A6" s="46">
        <v>1</v>
      </c>
      <c r="B6" s="47" t="s">
        <v>732</v>
      </c>
      <c r="C6" s="32">
        <f>COUNTIFS('Oct-18'!D$5:D$164,"Anganwadi")</f>
        <v>17</v>
      </c>
      <c r="D6" s="33">
        <f>SUMIF('Oct-18'!$D$5:$D$164,"Anganwadi",'Oct-18'!$G$5:$G$164)</f>
        <v>690</v>
      </c>
      <c r="E6" s="33">
        <f>SUMIF('Oct-18'!$D$5:$D$164,"Anganwadi",'Oct-18'!$H$5:$H$164)</f>
        <v>715</v>
      </c>
      <c r="F6" s="33">
        <f>+D6+E6</f>
        <v>1405</v>
      </c>
      <c r="G6" s="32">
        <f>COUNTIF('Oct-18'!D5:D164,"School")</f>
        <v>34</v>
      </c>
      <c r="H6" s="33">
        <f>SUMIF('Oct-18'!$D$5:$D$164,"School",'Oct-18'!$G$5:$G$164)</f>
        <v>3221</v>
      </c>
      <c r="I6" s="33">
        <f>SUMIF('Oct-18'!$D$5:$D$164,"School",'Oct-18'!$H$5:$H$164)</f>
        <v>3899</v>
      </c>
      <c r="J6" s="33">
        <f>+H6+I6</f>
        <v>7120</v>
      </c>
      <c r="K6" s="34"/>
    </row>
    <row r="7" spans="1:11" ht="22.5" customHeight="1">
      <c r="A7" s="30">
        <v>2</v>
      </c>
      <c r="B7" s="31" t="s">
        <v>733</v>
      </c>
      <c r="C7" s="32">
        <f>COUNTIF('Nov-18'!D5:D164,"Anganwadi")</f>
        <v>22</v>
      </c>
      <c r="D7" s="33">
        <f>SUMIF('Nov-18'!$D$5:$D$164,"Anganwadi",'Nov-18'!$G$5:$G$164)</f>
        <v>909</v>
      </c>
      <c r="E7" s="33">
        <f>SUMIF('Nov-18'!$D$5:$D$164,"Anganwadi",'Nov-18'!$H$5:$H$164)</f>
        <v>876</v>
      </c>
      <c r="F7" s="33">
        <f t="shared" ref="F7:F11" si="0">+D7+E7</f>
        <v>1785</v>
      </c>
      <c r="G7" s="32">
        <f>COUNTIF('Nov-18'!D5:D164,"School")</f>
        <v>38</v>
      </c>
      <c r="H7" s="33">
        <f>SUMIF('Nov-18'!$D$5:$D$164,"School",'Nov-18'!$G$5:$G$164)</f>
        <v>2101</v>
      </c>
      <c r="I7" s="33">
        <f>SUMIF('Nov-18'!$D$5:$D$164,"School",'Nov-18'!$H$5:$H$164)</f>
        <v>2319</v>
      </c>
      <c r="J7" s="33">
        <f t="shared" ref="J7:J11" si="1">+H7+I7</f>
        <v>4420</v>
      </c>
    </row>
    <row r="8" spans="1:11" ht="22.5" customHeight="1">
      <c r="A8" s="30">
        <v>3</v>
      </c>
      <c r="B8" s="31" t="s">
        <v>734</v>
      </c>
      <c r="C8" s="32">
        <f>COUNTIF('Dec-18'!D5:D164,"Anganwadi")</f>
        <v>90</v>
      </c>
      <c r="D8" s="33">
        <f>SUMIF('Dec-18'!$D$5:$D$164,"Anganwadi",'Dec-18'!$G$5:$G$164)</f>
        <v>4169</v>
      </c>
      <c r="E8" s="33">
        <f>SUMIF('Dec-18'!$D$5:$D$164,"Anganwadi",'Dec-18'!$H$5:$H$164)</f>
        <v>4125</v>
      </c>
      <c r="F8" s="33">
        <f t="shared" si="0"/>
        <v>8294</v>
      </c>
      <c r="G8" s="32">
        <f>COUNTIF('Dec-18'!D5:D164,"School")</f>
        <v>0</v>
      </c>
      <c r="H8" s="33">
        <f>SUMIF('Dec-18'!$D$5:$D$164,"School",'Dec-18'!$G$5:$G$164)</f>
        <v>0</v>
      </c>
      <c r="I8" s="33">
        <f>SUMIF('Dec-18'!$D$5:$D$164,"School",'Dec-18'!$H$5:$H$164)</f>
        <v>0</v>
      </c>
      <c r="J8" s="33">
        <f t="shared" si="1"/>
        <v>0</v>
      </c>
    </row>
    <row r="9" spans="1:11" ht="22.5" customHeight="1">
      <c r="A9" s="30">
        <v>4</v>
      </c>
      <c r="B9" s="31" t="s">
        <v>735</v>
      </c>
      <c r="C9" s="32">
        <f>COUNTIF('Jan-19'!D5:D164,"Anganwadi")</f>
        <v>38</v>
      </c>
      <c r="D9" s="33">
        <f>SUMIF('Jan-19'!$D$5:$D$164,"Anganwadi",'Jan-19'!$G$5:$G$164)</f>
        <v>1712</v>
      </c>
      <c r="E9" s="33">
        <f>SUMIF('Jan-19'!$D$5:$D$164,"Anganwadi",'Jan-19'!$H$5:$H$164)</f>
        <v>1618</v>
      </c>
      <c r="F9" s="33">
        <f t="shared" si="0"/>
        <v>3330</v>
      </c>
      <c r="G9" s="32">
        <f>COUNTIF('Jan-19'!D5:D164,"School")</f>
        <v>26</v>
      </c>
      <c r="H9" s="33">
        <f>SUMIF('Jan-19'!$D$5:$D$164,"School",'Jan-19'!$G$5:$G$164)</f>
        <v>1571</v>
      </c>
      <c r="I9" s="33">
        <f>SUMIF('Jan-19'!$D$5:$D$164,"School",'Jan-19'!$H$5:$H$164)</f>
        <v>1725</v>
      </c>
      <c r="J9" s="33">
        <f t="shared" si="1"/>
        <v>3296</v>
      </c>
    </row>
    <row r="10" spans="1:11" ht="22.5" customHeight="1">
      <c r="A10" s="30">
        <v>5</v>
      </c>
      <c r="B10" s="31" t="s">
        <v>736</v>
      </c>
      <c r="C10" s="32">
        <f>COUNTIF('Feb-19'!D5:D164,"Anganwadi")</f>
        <v>38</v>
      </c>
      <c r="D10" s="33">
        <f>SUMIF('Feb-19'!$D$5:$D$164,"Anganwadi",'Feb-19'!$G$5:$G$164)</f>
        <v>1815</v>
      </c>
      <c r="E10" s="33">
        <f>SUMIF('Feb-19'!$D$5:$D$164,"Anganwadi",'Feb-19'!$H$5:$H$164)</f>
        <v>1764</v>
      </c>
      <c r="F10" s="33">
        <f t="shared" si="0"/>
        <v>3579</v>
      </c>
      <c r="G10" s="32">
        <f>COUNTIF('Feb-19'!D5:D164,"School")</f>
        <v>27</v>
      </c>
      <c r="H10" s="33">
        <f>SUMIF('Feb-19'!$D$5:$D$164,"School",'Feb-19'!$G$5:$G$164)</f>
        <v>1477</v>
      </c>
      <c r="I10" s="33">
        <f>SUMIF('Feb-19'!$D$5:$D$164,"School",'Feb-19'!$H$5:$H$164)</f>
        <v>2035</v>
      </c>
      <c r="J10" s="33">
        <f t="shared" si="1"/>
        <v>3512</v>
      </c>
    </row>
    <row r="11" spans="1:11" ht="22.5" customHeight="1">
      <c r="A11" s="30">
        <v>6</v>
      </c>
      <c r="B11" s="31" t="s">
        <v>737</v>
      </c>
      <c r="C11" s="32">
        <f>COUNTIF('Mar-19'!D5:D164,"Anganwadi")</f>
        <v>50</v>
      </c>
      <c r="D11" s="33">
        <f>SUMIF('Mar-19'!$D$5:$D$164,"Anganwadi",'Mar-19'!$G$5:$G$164)</f>
        <v>2404</v>
      </c>
      <c r="E11" s="33">
        <f>SUMIF('Mar-19'!$D$5:$D$164,"Anganwadi",'Mar-19'!$H$5:$H$164)</f>
        <v>2203</v>
      </c>
      <c r="F11" s="33">
        <f t="shared" si="0"/>
        <v>4607</v>
      </c>
      <c r="G11" s="32">
        <f>COUNTIF('Mar-19'!D5:D164,"School")</f>
        <v>32</v>
      </c>
      <c r="H11" s="33">
        <f>SUMIF('Mar-19'!$D$5:$D$164,"School",'Mar-19'!$G$5:$G$164)</f>
        <v>1716</v>
      </c>
      <c r="I11" s="33">
        <f>SUMIF('Mar-19'!$D$5:$D$164,"School",'Mar-19'!$H$5:$H$164)</f>
        <v>1919</v>
      </c>
      <c r="J11" s="33">
        <f t="shared" si="1"/>
        <v>3635</v>
      </c>
    </row>
    <row r="12" spans="1:11" ht="19.5" customHeight="1">
      <c r="A12" s="160" t="s">
        <v>42</v>
      </c>
      <c r="B12" s="160"/>
      <c r="C12" s="35">
        <f>SUM(C6:C11)</f>
        <v>255</v>
      </c>
      <c r="D12" s="35">
        <f t="shared" ref="D12:J12" si="2">SUM(D6:D11)</f>
        <v>11699</v>
      </c>
      <c r="E12" s="35">
        <f t="shared" si="2"/>
        <v>11301</v>
      </c>
      <c r="F12" s="35">
        <f t="shared" si="2"/>
        <v>23000</v>
      </c>
      <c r="G12" s="35">
        <f t="shared" si="2"/>
        <v>157</v>
      </c>
      <c r="H12" s="35">
        <f t="shared" si="2"/>
        <v>10086</v>
      </c>
      <c r="I12" s="35">
        <f t="shared" si="2"/>
        <v>11897</v>
      </c>
      <c r="J12" s="35">
        <f t="shared" si="2"/>
        <v>21983</v>
      </c>
    </row>
    <row r="14" spans="1:11">
      <c r="A14" s="173" t="s">
        <v>71</v>
      </c>
      <c r="B14" s="173"/>
      <c r="C14" s="173"/>
      <c r="D14" s="173"/>
      <c r="E14" s="173"/>
      <c r="F14" s="173"/>
    </row>
    <row r="15" spans="1:11" ht="82.5">
      <c r="A15" s="44" t="s">
        <v>31</v>
      </c>
      <c r="B15" s="43" t="s">
        <v>32</v>
      </c>
      <c r="C15" s="48" t="s">
        <v>68</v>
      </c>
      <c r="D15" s="42" t="s">
        <v>33</v>
      </c>
      <c r="E15" s="42" t="s">
        <v>34</v>
      </c>
      <c r="F15" s="42" t="s">
        <v>69</v>
      </c>
    </row>
    <row r="16" spans="1:11">
      <c r="A16" s="176">
        <v>1</v>
      </c>
      <c r="B16" s="174" t="s">
        <v>732</v>
      </c>
      <c r="C16" s="49" t="s">
        <v>66</v>
      </c>
      <c r="D16" s="32">
        <f>COUNTIFS('Oct-18'!B$5:B$164,"Team 1",'Oct-18'!D$5:D$164,"Anganwadi")</f>
        <v>7</v>
      </c>
      <c r="E16" s="32">
        <f>COUNTIFS('Oct-18'!B$5:B$164,"Team 1",'Oct-18'!D$5:D$164,"School")</f>
        <v>17</v>
      </c>
      <c r="F16" s="33">
        <f>SUMIF('Oct-18'!$B$5:$B$164,"Team 1",'Oct-18'!$I$5:$I$164)</f>
        <v>5476</v>
      </c>
    </row>
    <row r="17" spans="1:6">
      <c r="A17" s="177"/>
      <c r="B17" s="175"/>
      <c r="C17" s="49" t="s">
        <v>67</v>
      </c>
      <c r="D17" s="32">
        <f>COUNTIFS('Oct-18'!B$5:B$164,"Team 2",'Oct-18'!D$5:D$164,"Anganwadi")</f>
        <v>10</v>
      </c>
      <c r="E17" s="32">
        <f>COUNTIFS('Oct-18'!B$5:B$164,"Team 2",'Oct-18'!D$5:D$164,"School")</f>
        <v>17</v>
      </c>
      <c r="F17" s="33">
        <f>SUMIF('Oct-18'!$B$5:$B$164,"Team 2",'Oct-18'!$I$5:$I$164)</f>
        <v>3049</v>
      </c>
    </row>
    <row r="18" spans="1:6">
      <c r="A18" s="176">
        <v>2</v>
      </c>
      <c r="B18" s="174" t="s">
        <v>733</v>
      </c>
      <c r="C18" s="49" t="s">
        <v>66</v>
      </c>
      <c r="D18" s="32">
        <f>COUNTIFS('Nov-18'!B$5:B$164,"Team 1",'Nov-18'!D$5:D$164,"Anganwadi")</f>
        <v>9</v>
      </c>
      <c r="E18" s="32">
        <f>COUNTIFS('Nov-18'!B$5:B$164,"Team 1",'Nov-18'!D$5:D$164,"School")</f>
        <v>20</v>
      </c>
      <c r="F18" s="33">
        <f>SUMIF('Nov-18'!$B$5:$B$164,"Team 1",'Nov-18'!$I$5:$I$164)</f>
        <v>3081</v>
      </c>
    </row>
    <row r="19" spans="1:6">
      <c r="A19" s="177"/>
      <c r="B19" s="175"/>
      <c r="C19" s="49" t="s">
        <v>67</v>
      </c>
      <c r="D19" s="32">
        <f>COUNTIFS('Nov-18'!B$5:B$164,"Team 2",'Nov-18'!D$5:D$164,"Anganwadi")</f>
        <v>13</v>
      </c>
      <c r="E19" s="32">
        <f>COUNTIFS('Nov-18'!B$5:B$164,"Team 2",'Nov-18'!D$5:D$164,"School")</f>
        <v>18</v>
      </c>
      <c r="F19" s="33">
        <f>SUMIF('Nov-18'!$B$5:$B$164,"Team 2",'Nov-18'!$I$5:$I$164)</f>
        <v>3124</v>
      </c>
    </row>
    <row r="20" spans="1:6">
      <c r="A20" s="176">
        <v>3</v>
      </c>
      <c r="B20" s="174" t="s">
        <v>734</v>
      </c>
      <c r="C20" s="49" t="s">
        <v>66</v>
      </c>
      <c r="D20" s="32">
        <f>COUNTIFS('Dec-18'!B$5:B$164,"Team 1",'Dec-18'!D$5:D$164,"Anganwadi")</f>
        <v>46</v>
      </c>
      <c r="E20" s="32">
        <f>COUNTIFS('Dec-18'!B$5:B$164,"Team 1",'Dec-18'!D$5:D$164,"School")</f>
        <v>0</v>
      </c>
      <c r="F20" s="33">
        <f>SUMIF('Dec-18'!$B$5:$B$164,"Team 1",'Dec-18'!$I$5:$I$164)</f>
        <v>4421</v>
      </c>
    </row>
    <row r="21" spans="1:6">
      <c r="A21" s="177"/>
      <c r="B21" s="175"/>
      <c r="C21" s="49" t="s">
        <v>67</v>
      </c>
      <c r="D21" s="32">
        <f>COUNTIFS('Dec-18'!B$5:B$164,"Team 2",'Dec-18'!D$5:D$164,"Anganwadi")</f>
        <v>44</v>
      </c>
      <c r="E21" s="32">
        <f>COUNTIFS('Dec-18'!B$5:B$164,"Team 2",'Dec-18'!D$5:D$164,"School")</f>
        <v>0</v>
      </c>
      <c r="F21" s="33">
        <f>SUMIF('Dec-18'!$B$5:$B$164,"Team 2",'Dec-18'!$I$5:$I$164)</f>
        <v>3873</v>
      </c>
    </row>
    <row r="22" spans="1:6">
      <c r="A22" s="176">
        <v>4</v>
      </c>
      <c r="B22" s="174" t="s">
        <v>735</v>
      </c>
      <c r="C22" s="49" t="s">
        <v>66</v>
      </c>
      <c r="D22" s="32">
        <f>COUNTIFS('Jan-19'!B$5:B$164,"Team 1",'Jan-19'!D$5:D$164,"Anganwadi")</f>
        <v>19</v>
      </c>
      <c r="E22" s="32">
        <f>COUNTIFS('Jan-19'!B$5:B$164,"Team 1",'Jan-19'!D$5:D$164,"School")</f>
        <v>17</v>
      </c>
      <c r="F22" s="33">
        <f>SUMIF('Jan-19'!$B$5:$B$164,"Team 1",'Jan-19'!$I$5:$I$164)</f>
        <v>2972</v>
      </c>
    </row>
    <row r="23" spans="1:6">
      <c r="A23" s="177"/>
      <c r="B23" s="175"/>
      <c r="C23" s="49" t="s">
        <v>67</v>
      </c>
      <c r="D23" s="32">
        <f>COUNTIFS('Jan-19'!B$5:B$164,"Team 2",'Jan-19'!D$5:D$164,"Anganwadi")</f>
        <v>19</v>
      </c>
      <c r="E23" s="32">
        <f>COUNTIFS('Jan-19'!B$5:B$164,"Team 2",'Jan-19'!D$5:D$164,"School")</f>
        <v>9</v>
      </c>
      <c r="F23" s="33">
        <f>SUMIF('Jan-19'!$B$5:$B$164,"Team 2",'Jan-19'!$I$5:$I$164)</f>
        <v>3654</v>
      </c>
    </row>
    <row r="24" spans="1:6">
      <c r="A24" s="176">
        <v>5</v>
      </c>
      <c r="B24" s="174" t="s">
        <v>736</v>
      </c>
      <c r="C24" s="49" t="s">
        <v>66</v>
      </c>
      <c r="D24" s="32">
        <f>COUNTIFS('Feb-19'!B$5:B$164,"Team 1",'Feb-19'!D$5:D$164,"Anganwadi")</f>
        <v>19</v>
      </c>
      <c r="E24" s="32">
        <f>COUNTIFS('Feb-19'!B$5:B$164,"Team 1",'Feb-19'!D$5:D$164,"School")</f>
        <v>11</v>
      </c>
      <c r="F24" s="33">
        <f>SUMIF('Feb-19'!$B$5:$B$164,"Team 1",'Feb-19'!$I$5:$I$164)</f>
        <v>3354</v>
      </c>
    </row>
    <row r="25" spans="1:6">
      <c r="A25" s="177"/>
      <c r="B25" s="175"/>
      <c r="C25" s="49" t="s">
        <v>67</v>
      </c>
      <c r="D25" s="32">
        <f>COUNTIFS('Feb-19'!B$5:B$164,"Team 2",'Feb-19'!D$5:D$164,"Anganwadi")</f>
        <v>19</v>
      </c>
      <c r="E25" s="32">
        <f>COUNTIFS('Feb-19'!B$5:B$164,"Team 2",'Feb-19'!D$5:D$164,"School")</f>
        <v>16</v>
      </c>
      <c r="F25" s="33">
        <f>SUMIF('Feb-19'!$B$5:$B$164,"Team 2",'Feb-19'!$I$5:$I$164)</f>
        <v>3737</v>
      </c>
    </row>
    <row r="26" spans="1:6">
      <c r="A26" s="176">
        <v>6</v>
      </c>
      <c r="B26" s="174" t="s">
        <v>737</v>
      </c>
      <c r="C26" s="49" t="s">
        <v>66</v>
      </c>
      <c r="D26" s="32">
        <f>COUNTIFS('Mar-19'!B$5:B$164,"Team 1",'Mar-19'!D$5:D$164,"Anganwadi")</f>
        <v>25</v>
      </c>
      <c r="E26" s="32">
        <f>COUNTIFS('Mar-19'!B$5:B$164,"Team 1",'Mar-19'!D$5:D$164,"School")</f>
        <v>12</v>
      </c>
      <c r="F26" s="33">
        <f>SUMIF('Mar-19'!$B$5:$B$164,"Team 1",'Mar-19'!$I$5:$I$164)</f>
        <v>4407</v>
      </c>
    </row>
    <row r="27" spans="1:6">
      <c r="A27" s="177"/>
      <c r="B27" s="175"/>
      <c r="C27" s="49" t="s">
        <v>67</v>
      </c>
      <c r="D27" s="32">
        <f>COUNTIFS('Mar-19'!B$5:B$164,"Team 2",'Mar-19'!D$5:D$164,"Anganwadi")</f>
        <v>25</v>
      </c>
      <c r="E27" s="32">
        <f>COUNTIFS('Mar-19'!B$5:B$164,"Team 2",'Mar-19'!D$5:D$164,"School")</f>
        <v>20</v>
      </c>
      <c r="F27" s="33">
        <f>SUMIF('Mar-19'!$B$5:$B$164,"Team 2",'Mar-19'!$I$5:$I$164)</f>
        <v>3835</v>
      </c>
    </row>
    <row r="28" spans="1:6">
      <c r="A28" s="41" t="s">
        <v>42</v>
      </c>
      <c r="B28" s="41"/>
      <c r="C28" s="41"/>
      <c r="D28" s="41">
        <f>SUM(D16:D27)</f>
        <v>255</v>
      </c>
      <c r="E28" s="41">
        <f>SUM(E16:E27)</f>
        <v>157</v>
      </c>
      <c r="F28" s="41">
        <f>SUM(F16:F27)</f>
        <v>44983</v>
      </c>
    </row>
  </sheetData>
  <mergeCells count="26">
    <mergeCell ref="A14:F14"/>
    <mergeCell ref="B26:B27"/>
    <mergeCell ref="A16:A17"/>
    <mergeCell ref="A18:A19"/>
    <mergeCell ref="A20:A21"/>
    <mergeCell ref="A22:A23"/>
    <mergeCell ref="A24:A25"/>
    <mergeCell ref="A26:A27"/>
    <mergeCell ref="B16:B17"/>
    <mergeCell ref="B18:B19"/>
    <mergeCell ref="B20:B21"/>
    <mergeCell ref="B22:B23"/>
    <mergeCell ref="B24:B25"/>
    <mergeCell ref="A12:B12"/>
    <mergeCell ref="A1:J1"/>
    <mergeCell ref="A2:B2"/>
    <mergeCell ref="C2:D2"/>
    <mergeCell ref="F2:G2"/>
    <mergeCell ref="I2:J2"/>
    <mergeCell ref="D4:F4"/>
    <mergeCell ref="B4:B5"/>
    <mergeCell ref="C4:C5"/>
    <mergeCell ref="A4:A5"/>
    <mergeCell ref="H4:J4"/>
    <mergeCell ref="G4:G5"/>
    <mergeCell ref="A3:J3"/>
  </mergeCells>
  <printOptions horizontalCentered="1"/>
  <pageMargins left="0.38" right="0.38" top="0.42" bottom="0.36" header="0.3" footer="0.3"/>
  <pageSetup paperSize="9" scale="8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Block at a Glance</vt:lpstr>
      <vt:lpstr>Oct-18</vt:lpstr>
      <vt:lpstr>Nov-18</vt:lpstr>
      <vt:lpstr>Dec-18</vt:lpstr>
      <vt:lpstr>Jan-19</vt:lpstr>
      <vt:lpstr>Feb-19</vt:lpstr>
      <vt:lpstr>Mar-19</vt:lpstr>
      <vt:lpstr>Summary Sheet</vt:lpstr>
      <vt:lpstr>'Dec-18'!Print_Titles</vt:lpstr>
      <vt:lpstr>'Feb-19'!Print_Titles</vt:lpstr>
      <vt:lpstr>'Jan-19'!Print_Titles</vt:lpstr>
      <vt:lpstr>'Mar-19'!Print_Titles</vt:lpstr>
      <vt:lpstr>'Nov-18'!Print_Titles</vt:lpstr>
      <vt:lpstr>'Oct-18'!Print_Titles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2018-12-24T07:01:51Z</dcterms:modified>
</cp:coreProperties>
</file>