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DEC 18" sheetId="18" r:id="rId3"/>
    <sheet name="JAN-19" sheetId="19" r:id="rId4"/>
    <sheet name="NOV-18" sheetId="17" r:id="rId5"/>
    <sheet name="FEB-19" sheetId="20" r:id="rId6"/>
    <sheet name="MARCH-19" sheetId="21" r:id="rId7"/>
    <sheet name="Summary Sheet" sheetId="11" r:id="rId8"/>
    <sheet name="Sheet1" sheetId="22" r:id="rId9"/>
  </sheets>
  <definedNames>
    <definedName name="_xlnm._FilterDatabase" localSheetId="0" hidden="1">'Block at a Glance'!$A$4:$M$14</definedName>
    <definedName name="_xlnm.Print_Titles" localSheetId="2">'DEC 18'!$3:$4</definedName>
    <definedName name="_xlnm.Print_Titles" localSheetId="5">'FEB-19'!$3:$4</definedName>
    <definedName name="_xlnm.Print_Titles" localSheetId="3">'JAN-19'!$3:$4</definedName>
    <definedName name="_xlnm.Print_Titles" localSheetId="6">'MARCH-19'!$3:$4</definedName>
    <definedName name="_xlnm.Print_Titles" localSheetId="4">'NOV-18'!$3:$4</definedName>
    <definedName name="_xlnm.Print_Titles" localSheetId="1">'OCT18'!$3:$4</definedName>
  </definedNames>
  <calcPr calcId="124519"/>
</workbook>
</file>

<file path=xl/calcChain.xml><?xml version="1.0" encoding="utf-8"?>
<calcChain xmlns="http://schemas.openxmlformats.org/spreadsheetml/2006/main">
  <c r="I62" i="21"/>
  <c r="I61"/>
  <c r="I60"/>
  <c r="I59"/>
  <c r="I58"/>
  <c r="I57"/>
  <c r="I56"/>
  <c r="I55"/>
  <c r="I54"/>
  <c r="I53"/>
  <c r="I52"/>
  <c r="I51"/>
  <c r="I50"/>
  <c r="I49"/>
  <c r="I48"/>
  <c r="I47"/>
  <c r="I46"/>
  <c r="I45"/>
  <c r="I44"/>
  <c r="I43"/>
  <c r="I42"/>
  <c r="I39"/>
  <c r="I38"/>
  <c r="I37"/>
  <c r="I36"/>
  <c r="I61" i="18"/>
  <c r="I43" i="17"/>
  <c r="I30"/>
  <c r="I21"/>
  <c r="I27" i="19"/>
  <c r="I26"/>
  <c r="I25"/>
  <c r="I24"/>
  <c r="I23"/>
  <c r="I22"/>
  <c r="I21"/>
  <c r="I20"/>
  <c r="I9" i="18"/>
  <c r="I8"/>
  <c r="I33" i="5"/>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21"/>
  <c r="I22"/>
  <c r="I23"/>
  <c r="I24"/>
  <c r="I25"/>
  <c r="I26"/>
  <c r="I27"/>
  <c r="I28"/>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F26" i="11" s="1"/>
  <c r="I122" i="21"/>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63"/>
  <c r="I34"/>
  <c r="I33"/>
  <c r="I32"/>
  <c r="I31"/>
  <c r="I30"/>
  <c r="I29"/>
  <c r="I28"/>
  <c r="I27"/>
  <c r="I24"/>
  <c r="I23"/>
  <c r="I21"/>
  <c r="I20"/>
  <c r="I19"/>
  <c r="I18"/>
  <c r="I17"/>
  <c r="I16"/>
  <c r="I15"/>
  <c r="I14"/>
  <c r="I13"/>
  <c r="I12"/>
  <c r="I11"/>
  <c r="I10"/>
  <c r="I6"/>
  <c r="I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54"/>
  <c r="I53"/>
  <c r="I52"/>
  <c r="I51"/>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49"/>
  <c r="I48"/>
  <c r="I47"/>
  <c r="I46"/>
  <c r="I45"/>
  <c r="I44"/>
  <c r="I43"/>
  <c r="I42"/>
  <c r="I41"/>
  <c r="I40"/>
  <c r="I39"/>
  <c r="I38"/>
  <c r="I37"/>
  <c r="I36"/>
  <c r="I35"/>
  <c r="I34"/>
  <c r="I33"/>
  <c r="I32"/>
  <c r="I31"/>
  <c r="I30"/>
  <c r="I29"/>
  <c r="I28"/>
  <c r="I19"/>
  <c r="I18"/>
  <c r="I17"/>
  <c r="I15"/>
  <c r="I14"/>
  <c r="I13"/>
  <c r="I12"/>
  <c r="I11"/>
  <c r="I10"/>
  <c r="I9"/>
  <c r="I8"/>
  <c r="I7"/>
  <c r="I6"/>
  <c r="F23" i="11" s="1"/>
  <c r="I5" i="19"/>
  <c r="F22" i="11" s="1"/>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0"/>
  <c r="I59"/>
  <c r="I58"/>
  <c r="I57"/>
  <c r="I56"/>
  <c r="I55"/>
  <c r="I54"/>
  <c r="I53"/>
  <c r="I52"/>
  <c r="I51"/>
  <c r="I50"/>
  <c r="I49"/>
  <c r="I48"/>
  <c r="I47"/>
  <c r="I46"/>
  <c r="I45"/>
  <c r="I44"/>
  <c r="I43"/>
  <c r="I42"/>
  <c r="I41"/>
  <c r="I40"/>
  <c r="I39"/>
  <c r="I38"/>
  <c r="I37"/>
  <c r="I33"/>
  <c r="I32"/>
  <c r="I31"/>
  <c r="I30"/>
  <c r="I29"/>
  <c r="I28"/>
  <c r="I27"/>
  <c r="I26"/>
  <c r="I25"/>
  <c r="I24"/>
  <c r="I23"/>
  <c r="I22"/>
  <c r="I21"/>
  <c r="I20"/>
  <c r="I19"/>
  <c r="I18"/>
  <c r="I17"/>
  <c r="I16"/>
  <c r="I15"/>
  <c r="I14"/>
  <c r="I13"/>
  <c r="I12"/>
  <c r="I11"/>
  <c r="I10"/>
  <c r="I7"/>
  <c r="I6"/>
  <c r="F21" i="11" s="1"/>
  <c r="I5" i="18"/>
  <c r="F20" i="11" s="1"/>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56"/>
  <c r="I55"/>
  <c r="I54"/>
  <c r="I53"/>
  <c r="I52"/>
  <c r="I51"/>
  <c r="I50"/>
  <c r="I49"/>
  <c r="I48"/>
  <c r="I47"/>
  <c r="I46"/>
  <c r="I45"/>
  <c r="I44"/>
  <c r="I42"/>
  <c r="I40"/>
  <c r="I39"/>
  <c r="I38"/>
  <c r="I37"/>
  <c r="I36"/>
  <c r="I35"/>
  <c r="I34"/>
  <c r="I33"/>
  <c r="I32"/>
  <c r="I31"/>
  <c r="I29"/>
  <c r="I27"/>
  <c r="I26"/>
  <c r="I25"/>
  <c r="I24"/>
  <c r="I23"/>
  <c r="I22"/>
  <c r="I20"/>
  <c r="I19"/>
  <c r="I18"/>
  <c r="I15"/>
  <c r="I13"/>
  <c r="I12"/>
  <c r="I11"/>
  <c r="I10"/>
  <c r="I9"/>
  <c r="I8"/>
  <c r="I7"/>
  <c r="I6"/>
  <c r="F18" i="11" s="1"/>
  <c r="I5" i="17"/>
  <c r="F19" i="11" s="1"/>
  <c r="I6" i="5"/>
  <c r="I104"/>
  <c r="I105"/>
  <c r="I106"/>
  <c r="I107"/>
  <c r="I108"/>
  <c r="I109"/>
  <c r="I110"/>
  <c r="I111"/>
  <c r="I112"/>
  <c r="I113"/>
  <c r="I114"/>
  <c r="I115"/>
  <c r="I116"/>
  <c r="I117"/>
  <c r="I118"/>
  <c r="I119"/>
  <c r="I120"/>
  <c r="I121"/>
  <c r="I122"/>
  <c r="C2" i="11"/>
  <c r="I2"/>
  <c r="F2"/>
  <c r="I75" i="5"/>
  <c r="I76"/>
  <c r="I77"/>
  <c r="I78"/>
  <c r="I79"/>
  <c r="I80"/>
  <c r="I81"/>
  <c r="I82"/>
  <c r="I83"/>
  <c r="I84"/>
  <c r="I85"/>
  <c r="I86"/>
  <c r="I87"/>
  <c r="I88"/>
  <c r="I89"/>
  <c r="I90"/>
  <c r="I91"/>
  <c r="I92"/>
  <c r="I93"/>
  <c r="I94"/>
  <c r="I95"/>
  <c r="I96"/>
  <c r="I97"/>
  <c r="I98"/>
  <c r="I99"/>
  <c r="I100"/>
  <c r="I101"/>
  <c r="I102"/>
  <c r="I103"/>
  <c r="F27" i="11" l="1"/>
  <c r="F25"/>
  <c r="F24"/>
  <c r="I165" i="20"/>
  <c r="I165" i="17"/>
  <c r="I165" i="21"/>
  <c r="I165" i="19"/>
  <c r="I165" i="18"/>
  <c r="H12" i="11"/>
  <c r="G12"/>
  <c r="D12"/>
  <c r="E12"/>
  <c r="I12"/>
  <c r="F11"/>
  <c r="J11"/>
  <c r="J10"/>
  <c r="F10"/>
  <c r="F9"/>
  <c r="J9"/>
  <c r="F8"/>
  <c r="J8"/>
  <c r="J7"/>
  <c r="F7"/>
  <c r="F6"/>
  <c r="J6"/>
  <c r="I11" i="5"/>
  <c r="I12"/>
  <c r="I13"/>
  <c r="I14"/>
  <c r="I15"/>
  <c r="I16"/>
  <c r="I17"/>
  <c r="I18"/>
  <c r="I19"/>
  <c r="I20"/>
  <c r="I10"/>
  <c r="I9"/>
  <c r="F17" i="11" s="1"/>
  <c r="I8" i="5"/>
  <c r="F16" i="11" s="1"/>
  <c r="I7" i="5"/>
  <c r="I5"/>
  <c r="F28" i="11" l="1"/>
  <c r="C12"/>
  <c r="I165" i="5"/>
  <c r="F12" i="11"/>
  <c r="J12"/>
</calcChain>
</file>

<file path=xl/sharedStrings.xml><?xml version="1.0" encoding="utf-8"?>
<sst xmlns="http://schemas.openxmlformats.org/spreadsheetml/2006/main" count="2527" uniqueCount="628">
  <si>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</si>
  <si>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</si>
  <si>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</si>
  <si>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</si>
  <si>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</si>
  <si>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</si>
  <si>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</si>
  <si>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</si>
  <si>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</si>
  <si>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</si>
  <si>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</si>
  <si>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</si>
  <si>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</si>
  <si>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</si>
  <si>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</si>
  <si>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</si>
  <si>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</si>
  <si>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</si>
  <si>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</si>
  <si>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</si>
  <si>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</si>
  <si>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</si>
  <si>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</si>
  <si>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</si>
  <si>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</si>
  <si>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</si>
  <si>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</si>
  <si>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</si>
  <si>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</si>
  <si>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</si>
  <si>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</si>
  <si>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</si>
  <si>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</si>
  <si>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</si>
  <si>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</si>
  <si>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</si>
  <si>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</si>
  <si>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</si>
  <si>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</si>
  <si>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</si>
  <si>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</si>
  <si>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</si>
  <si>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</si>
  <si>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</si>
  <si>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</si>
  <si>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</si>
  <si>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</si>
  <si>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</si>
  <si>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</si>
  <si>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</si>
  <si>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</si>
  <si>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</si>
  <si>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</si>
  <si>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</si>
  <si>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</si>
  <si>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</si>
  <si>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</si>
  <si>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</si>
  <si>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</si>
  <si>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</si>
  <si>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</si>
  <si>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</si>
  <si>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</si>
  <si>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</si>
  <si>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</si>
  <si>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</si>
  <si>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</si>
  <si>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</si>
  <si>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</si>
  <si>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</si>
  <si>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</si>
  <si>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</si>
  <si>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</si>
  <si>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BAPUJI AWC (HILL SIDE)</t>
  </si>
  <si>
    <t>SALBARI  NO1 AWC</t>
  </si>
  <si>
    <t>SALBARI LPS</t>
  </si>
  <si>
    <t>18271104601</t>
  </si>
  <si>
    <t>LP</t>
  </si>
  <si>
    <t>AHAMED NAGAR AWC</t>
  </si>
  <si>
    <t>NOONMATI LPS</t>
  </si>
  <si>
    <t>18271104803</t>
  </si>
  <si>
    <t>SALBARI NO 2 AWC</t>
  </si>
  <si>
    <t>NOONMATI ME SCHOOL</t>
  </si>
  <si>
    <t>18271104806</t>
  </si>
  <si>
    <t>RUPNAGAR AWC</t>
  </si>
  <si>
    <t>KUSHAL NAGAR AWC</t>
  </si>
  <si>
    <t xml:space="preserve">PUKHURI PAR SATGAON </t>
  </si>
  <si>
    <t>DALBARI SATGAON AWC</t>
  </si>
  <si>
    <t>SRINAGAR AWC</t>
  </si>
  <si>
    <t>PUB JOYTINAGAR AWC</t>
  </si>
  <si>
    <t>ISLAMPUR YUVA SANGHA AWC</t>
  </si>
  <si>
    <t>SOLAPARA HORIZON COLONY AWC</t>
  </si>
  <si>
    <t>NIZARAPAR CHANMARI AWC</t>
  </si>
  <si>
    <t>NIZARAPAR LPS AWC</t>
  </si>
  <si>
    <t>18271103801</t>
  </si>
  <si>
    <t>KHARGULI AWC</t>
  </si>
  <si>
    <t>ARIKATIBASTI AWC</t>
  </si>
  <si>
    <t>PUB BHASKAR GIRI AWC</t>
  </si>
  <si>
    <t>BHASKAR NAGAR AWC ,RGB ROAD</t>
  </si>
  <si>
    <t>RUDANAGAR AWC</t>
  </si>
  <si>
    <t>AMIYA NAGAR HILL IDE AWC</t>
  </si>
  <si>
    <t>GOLAK DHAM AWC</t>
  </si>
  <si>
    <t>CHENIKUTHI AWC</t>
  </si>
  <si>
    <t>JOYMATI LPS</t>
  </si>
  <si>
    <t xml:space="preserve">CETRASOL ME </t>
  </si>
  <si>
    <t>ME</t>
  </si>
  <si>
    <t>CHILARI NAGAR MAHILA SAMITEE AWC</t>
  </si>
  <si>
    <t>SRIMANTAPUR MAHILLA SAMITEE AWC</t>
  </si>
  <si>
    <t>HAPPY VILLA LPS</t>
  </si>
  <si>
    <t>18271103504</t>
  </si>
  <si>
    <t>S.R.S ROAD AWC</t>
  </si>
  <si>
    <t>PIYALI PHUKAN  NAGAR AWC</t>
  </si>
  <si>
    <t>PIYALI PHUKAN  NAGAR LPS</t>
  </si>
  <si>
    <t>18271103705</t>
  </si>
  <si>
    <t>HEDAYETPUR AWC</t>
  </si>
  <si>
    <t>HEDAYETPUR  LPS</t>
  </si>
  <si>
    <t>18271103501</t>
  </si>
  <si>
    <t>NO 1 MATGHARIA AWC</t>
  </si>
  <si>
    <t>NO 1 MATGHARIA  LPS</t>
  </si>
  <si>
    <t xml:space="preserve"> MATGHARIA MES</t>
  </si>
  <si>
    <t>MES</t>
  </si>
  <si>
    <t>HS</t>
  </si>
  <si>
    <t>UPPER LUITPUR LP SCHOOL</t>
  </si>
  <si>
    <t>SUNDAY</t>
  </si>
  <si>
    <t>Jyotishna Rani Deka</t>
  </si>
  <si>
    <t xml:space="preserve">Pratima nath </t>
  </si>
  <si>
    <t>Dipali Kalita</t>
  </si>
  <si>
    <t xml:space="preserve">Jeuti nath </t>
  </si>
  <si>
    <t>SAT DAY</t>
  </si>
  <si>
    <t>9854789847</t>
  </si>
  <si>
    <t>9859529041</t>
  </si>
  <si>
    <t>Minati Das Dutta</t>
  </si>
  <si>
    <t xml:space="preserve">Sabitri Engti </t>
  </si>
  <si>
    <t>Sikun Rajbangshi</t>
  </si>
  <si>
    <t>Ismatun Begum</t>
  </si>
  <si>
    <t xml:space="preserve">Rubika Datta Chutia </t>
  </si>
  <si>
    <t>Hiran Barman</t>
  </si>
  <si>
    <t>Golapi Das .</t>
  </si>
  <si>
    <t>MON DAY</t>
  </si>
  <si>
    <t>TUE DAY</t>
  </si>
  <si>
    <t>WED DAY</t>
  </si>
  <si>
    <t>THU DAY</t>
  </si>
  <si>
    <t>Tazima Begum</t>
  </si>
  <si>
    <t>98647-56607</t>
  </si>
  <si>
    <t xml:space="preserve">Jaigun Bibi </t>
  </si>
  <si>
    <t>R iva Rajbongshi</t>
  </si>
  <si>
    <t xml:space="preserve">Boby Das </t>
  </si>
  <si>
    <t>Pranita Mahanta</t>
  </si>
  <si>
    <t xml:space="preserve">Sarada Debi Das </t>
  </si>
  <si>
    <t xml:space="preserve">Reshma Rahman </t>
  </si>
  <si>
    <t>FRI DAY</t>
  </si>
  <si>
    <t>Chandana Kalita</t>
  </si>
  <si>
    <t xml:space="preserve">Asha Debi </t>
  </si>
  <si>
    <t xml:space="preserve">Devjani Bhuian </t>
  </si>
  <si>
    <t xml:space="preserve"> </t>
  </si>
  <si>
    <t>MRS DIPAMONI GOGOI</t>
  </si>
  <si>
    <t xml:space="preserve">Mithu Thakuria </t>
  </si>
  <si>
    <t>SRI DIPANJALI DEVI</t>
  </si>
  <si>
    <t xml:space="preserve">Moheshwari Das </t>
  </si>
  <si>
    <t>Minati Talukdar</t>
  </si>
  <si>
    <t xml:space="preserve">Gayetri Das </t>
  </si>
  <si>
    <t>Boby Buragohain</t>
  </si>
  <si>
    <t xml:space="preserve">Ranju Deka </t>
  </si>
  <si>
    <t>Daiji Pathak</t>
  </si>
  <si>
    <t xml:space="preserve">Bandana talukder </t>
  </si>
  <si>
    <t>9577391731</t>
  </si>
  <si>
    <t>KUNJA KAKATI</t>
  </si>
  <si>
    <t xml:space="preserve">Junu Bodo </t>
  </si>
  <si>
    <t>9706408080</t>
  </si>
  <si>
    <t>Mallika Bhuyan</t>
  </si>
  <si>
    <t xml:space="preserve">Durga kumari </t>
  </si>
  <si>
    <t>CHANTAPRIYA LPS AWC</t>
  </si>
  <si>
    <t>CHANTAPRIYA LPS</t>
  </si>
  <si>
    <t>UZANBAZAR JAHAZGHAT AWC</t>
  </si>
  <si>
    <t>UZANBAZAR JAHAZGHAT LPS</t>
  </si>
  <si>
    <t>18271103404</t>
  </si>
  <si>
    <t>TOL PANI TOL MAHILA SAMITTEE</t>
  </si>
  <si>
    <t>3 NO UTTAR BHASKAR NAGAR AWC</t>
  </si>
  <si>
    <t>8486982334</t>
  </si>
  <si>
    <t xml:space="preserve"> Minati Das</t>
  </si>
  <si>
    <t xml:space="preserve">Madhurima Rava </t>
  </si>
  <si>
    <t>9864129677</t>
  </si>
  <si>
    <t>DASAMI KALITA</t>
  </si>
  <si>
    <t xml:space="preserve">Rina Begum </t>
  </si>
  <si>
    <t>9854591474</t>
  </si>
  <si>
    <t>Dipandita Devi</t>
  </si>
  <si>
    <t xml:space="preserve">Hemlata Das </t>
  </si>
  <si>
    <t>9859661649</t>
  </si>
  <si>
    <t>9864050666</t>
  </si>
  <si>
    <t>KALPANA KALITA</t>
  </si>
  <si>
    <t xml:space="preserve">Dolly Begum </t>
  </si>
  <si>
    <t>PHULKAN MEDHI</t>
  </si>
  <si>
    <t>98597-91688</t>
  </si>
  <si>
    <t xml:space="preserve">Rekha Mali Debi </t>
  </si>
  <si>
    <t>HOLIDAY</t>
  </si>
  <si>
    <t>GORKHA LPS</t>
  </si>
  <si>
    <t>GORKHA ME</t>
  </si>
  <si>
    <t>HATIGARH PRATHAMIK BIDALAY  LPS</t>
  </si>
  <si>
    <t>HATIGARH PRATHAMIK BIDALAY  AWC</t>
  </si>
  <si>
    <t>BAMUNIMAIDAM GOVT. JB SCHOOL</t>
  </si>
  <si>
    <t>NEW GHY ADARSHA SISHU BIDYALAY</t>
  </si>
  <si>
    <t>New Guwahati Hill View Colony</t>
  </si>
  <si>
    <t>Railway Colony</t>
  </si>
  <si>
    <t>RAILWAY COLONY LPS</t>
  </si>
  <si>
    <t>LPS</t>
  </si>
  <si>
    <t>9706781853</t>
  </si>
  <si>
    <t>HARABALA DEkA</t>
  </si>
  <si>
    <t xml:space="preserve">Champa </t>
  </si>
  <si>
    <t>09707686250</t>
  </si>
  <si>
    <t>9864109828</t>
  </si>
  <si>
    <t>MISS LABHITA DAS</t>
  </si>
  <si>
    <t xml:space="preserve">Moni Bora </t>
  </si>
  <si>
    <t>9435196128</t>
  </si>
  <si>
    <t>KANAKLATA BODO</t>
  </si>
  <si>
    <t xml:space="preserve">Joshim Begum </t>
  </si>
  <si>
    <t>9957193262</t>
  </si>
  <si>
    <t>8812096434</t>
  </si>
  <si>
    <t>8720957048</t>
  </si>
  <si>
    <t>BOBY BURAGOHAIN</t>
  </si>
  <si>
    <t>9864803910</t>
  </si>
  <si>
    <t>SUN DAY</t>
  </si>
  <si>
    <t>BHASHKAR VIDYAPITH HIGHER SECONDERY SCHOOL</t>
  </si>
  <si>
    <t>HSS</t>
  </si>
  <si>
    <t>ADARSHA HINDI LPS</t>
  </si>
  <si>
    <t>Pub BhaskarNagar  AWC</t>
  </si>
  <si>
    <t>BHABANIPUR LPS</t>
  </si>
  <si>
    <t>Chantapriya LPS</t>
  </si>
  <si>
    <t>SANKARDEV LPS</t>
  </si>
  <si>
    <t>CHOONSALI L.P. SCHOOL</t>
  </si>
  <si>
    <t>DAKHIN SARANIA LPS</t>
  </si>
  <si>
    <t>9864251455</t>
  </si>
  <si>
    <t>9864024231</t>
  </si>
  <si>
    <t>9707108561</t>
  </si>
  <si>
    <t>9957577150</t>
  </si>
  <si>
    <t>RITA CHUTIA</t>
  </si>
  <si>
    <t xml:space="preserve">Minati saharia </t>
  </si>
  <si>
    <t>9707066465</t>
  </si>
  <si>
    <t>9954895263</t>
  </si>
  <si>
    <t>9435402205</t>
  </si>
  <si>
    <t>8753807281</t>
  </si>
  <si>
    <t>MINATI DAS DUTTA</t>
  </si>
  <si>
    <t xml:space="preserve">Nirmala mandal </t>
  </si>
  <si>
    <t>9859729440</t>
  </si>
  <si>
    <t>SYEDA RENUWARA BEGUM</t>
  </si>
  <si>
    <t xml:space="preserve">Damayanti Gurung </t>
  </si>
  <si>
    <t>CHANDRA KT. CHOUDHURY LPS,RAJGARH</t>
  </si>
  <si>
    <t>8876387597</t>
  </si>
  <si>
    <t>PLABITA CHUTIA</t>
  </si>
  <si>
    <t xml:space="preserve">Anju Hajarika </t>
  </si>
  <si>
    <t>2 No Mathgharia AWC</t>
  </si>
  <si>
    <t>8011571075</t>
  </si>
  <si>
    <t>SM SANKARDEV ADARSHA SISHU LPS,RAJGARH</t>
  </si>
  <si>
    <t>RASTRABHASA PRA. HINDI MES</t>
  </si>
  <si>
    <t>Rajgarh Girls High School</t>
  </si>
  <si>
    <t>2 NO. MATHGHARIA LPS</t>
  </si>
  <si>
    <t>9706788926</t>
  </si>
  <si>
    <t>9435540949</t>
  </si>
  <si>
    <t>9954781139</t>
  </si>
  <si>
    <t>9854783813</t>
  </si>
  <si>
    <t>MATHGHARIA ANCHALIK ME SHOOL</t>
  </si>
  <si>
    <t>Pragoti Nagar AWC (Near Mathgaria)</t>
  </si>
  <si>
    <t>PRATHMIK HINDI LPS</t>
  </si>
  <si>
    <t>FA Ahmed Nagar (2 No Mathgaria)</t>
  </si>
  <si>
    <t>9957202134</t>
  </si>
  <si>
    <t>9864057266</t>
  </si>
  <si>
    <t>9859280696</t>
  </si>
  <si>
    <t>9954181439</t>
  </si>
  <si>
    <t>Manju Saloi</t>
  </si>
  <si>
    <t xml:space="preserve">Tahiran Dewan </t>
  </si>
  <si>
    <t>FA Ahmed Nagar</t>
  </si>
  <si>
    <t>Kanchan Nagar Mohesh Nahar</t>
  </si>
  <si>
    <t>SARVAJANIK HINDI MES</t>
  </si>
  <si>
    <t>MRS MINATI DAS</t>
  </si>
  <si>
    <t xml:space="preserve">Sarala nath </t>
  </si>
  <si>
    <t>9085418240</t>
  </si>
  <si>
    <t>Labanya Saharia Das</t>
  </si>
  <si>
    <t xml:space="preserve">Anupama Debi </t>
  </si>
  <si>
    <t>MADHABPUR LPS</t>
  </si>
  <si>
    <t>ASEB LP SCHOOL</t>
  </si>
  <si>
    <t>Bapuji Nagar AWC</t>
  </si>
  <si>
    <t>Noonmati High School</t>
  </si>
  <si>
    <t>Ananda Nagar 2 No Bye LaneAWC</t>
  </si>
  <si>
    <t>SANKAR MADHAB ANCHALIK PRATHAMIK BIDYALAYA</t>
  </si>
  <si>
    <t>BISHNUNAGAR LPS</t>
  </si>
  <si>
    <t>VIVEKANANDA LPS</t>
  </si>
  <si>
    <t>KHARGHULI SISHU VIDYAPITH</t>
  </si>
  <si>
    <t>Nabagraha Natun Nagar AWC</t>
  </si>
  <si>
    <t>NABAGRAHA SISHU VIDYALAY</t>
  </si>
  <si>
    <t>GYANODOI LPS</t>
  </si>
  <si>
    <t>9854019496</t>
  </si>
  <si>
    <t>9854010585</t>
  </si>
  <si>
    <t xml:space="preserve">Rita Bodo </t>
  </si>
  <si>
    <t>9864747789</t>
  </si>
  <si>
    <t>9864805448</t>
  </si>
  <si>
    <t>8486466962</t>
  </si>
  <si>
    <t>MINU KALITA</t>
  </si>
  <si>
    <t xml:space="preserve">Purnima Kalita </t>
  </si>
  <si>
    <t>9706998515</t>
  </si>
  <si>
    <t>9859889602</t>
  </si>
  <si>
    <t>9859926556</t>
  </si>
  <si>
    <t>NABAJYOTI KAKATI</t>
  </si>
  <si>
    <t>9678232197</t>
  </si>
  <si>
    <t xml:space="preserve">Pratima Nath </t>
  </si>
  <si>
    <t>9435104992</t>
  </si>
  <si>
    <t>9435145198</t>
  </si>
  <si>
    <t>Gita Nagar Bishnujyoti Kendra</t>
  </si>
  <si>
    <t>Gitanagar ME School</t>
  </si>
  <si>
    <t>MANIPURI BASTI JR B S</t>
  </si>
  <si>
    <t>LACHIT NAGAR LPS</t>
  </si>
  <si>
    <t>09207050731</t>
  </si>
  <si>
    <t>HEMANTI KALITA</t>
  </si>
  <si>
    <t xml:space="preserve">Jayanti Barman </t>
  </si>
  <si>
    <t>9859472594</t>
  </si>
  <si>
    <t>9207050731</t>
  </si>
  <si>
    <t>9678360240</t>
  </si>
  <si>
    <t>09706041187</t>
  </si>
  <si>
    <t>Jilee Lahkar</t>
  </si>
  <si>
    <t xml:space="preserve">Nanda Dey </t>
  </si>
  <si>
    <t>NarikolBasti AWC</t>
  </si>
  <si>
    <t>Manipuri Basti</t>
  </si>
  <si>
    <t>9707340628</t>
  </si>
  <si>
    <t>CHANDANA KALITA</t>
  </si>
  <si>
    <t xml:space="preserve">Arifa Begum </t>
  </si>
  <si>
    <t>Lachit Nagar</t>
  </si>
  <si>
    <t>Ulubari Govt Junor besic</t>
  </si>
  <si>
    <t>Ulubari Harijon Colony</t>
  </si>
  <si>
    <t>Ulubari Higher Secondery School</t>
  </si>
  <si>
    <t>Ulubari Kachari basti</t>
  </si>
  <si>
    <t>8812018077</t>
  </si>
  <si>
    <t>9864960169</t>
  </si>
  <si>
    <t>9678919646</t>
  </si>
  <si>
    <t>BABY BORO</t>
  </si>
  <si>
    <t>ULUBARI MOKTAB LPS</t>
  </si>
  <si>
    <t>Bill par MS</t>
  </si>
  <si>
    <t>Jonaki Near Bortila</t>
  </si>
  <si>
    <t>SRI GURU NANAK LPS</t>
  </si>
  <si>
    <t>9864045419</t>
  </si>
  <si>
    <t>MRS ISMATUN BEGUM</t>
  </si>
  <si>
    <t>MOTIJAN AAHMED</t>
  </si>
  <si>
    <t>8876921671</t>
  </si>
  <si>
    <t xml:space="preserve">Maya Das </t>
  </si>
  <si>
    <t>9954227424</t>
  </si>
  <si>
    <t>HOLI DAY</t>
  </si>
  <si>
    <t>Bhupendra Nagar AWC</t>
  </si>
  <si>
    <t>ARYA PATHSALA LPS</t>
  </si>
  <si>
    <t>NATUN SARANIA LPS</t>
  </si>
  <si>
    <t>Natun Saraniya, Kalimandir</t>
  </si>
  <si>
    <t>HARIJAN BUNIYADI VIDYALAYA</t>
  </si>
  <si>
    <t>Indrapur MS</t>
  </si>
  <si>
    <t>Dakhin Saraniya</t>
  </si>
  <si>
    <t>GORKHA MES</t>
  </si>
  <si>
    <t>Southsaraniya No-2 (Near mazid)</t>
  </si>
  <si>
    <t>9859358643</t>
  </si>
  <si>
    <t>9854071960</t>
  </si>
  <si>
    <t>9401496084</t>
  </si>
  <si>
    <t>9706567960</t>
  </si>
  <si>
    <t>9954980792</t>
  </si>
  <si>
    <t>12(NEAR NEHERU STADUM)</t>
  </si>
  <si>
    <t>9864413105</t>
  </si>
  <si>
    <t>BARAKHUN</t>
  </si>
  <si>
    <t xml:space="preserve">Dipali Kakati </t>
  </si>
  <si>
    <t>9577897138</t>
  </si>
  <si>
    <t>9854226183</t>
  </si>
  <si>
    <t>HOLI DAYS</t>
  </si>
  <si>
    <t>PANBAZAR BALIKA LPS</t>
  </si>
  <si>
    <t>Nabin Nagar Janapath AWC</t>
  </si>
  <si>
    <t>Ananda Nagar AWC</t>
  </si>
  <si>
    <t>GANDHI NAGAR MVS</t>
  </si>
  <si>
    <t>MVS</t>
  </si>
  <si>
    <t>Pub-Gandhi basti</t>
  </si>
  <si>
    <t>GANDHI  NAGAR GIRLS High School</t>
  </si>
  <si>
    <t>Karnachal AWC</t>
  </si>
  <si>
    <t>Jyoti Nagar AWC</t>
  </si>
  <si>
    <t>JYOTI VIDYAPITH LPS</t>
  </si>
  <si>
    <t>JYOTINAGAR HS</t>
  </si>
  <si>
    <t>Pub Jyoti Nagar</t>
  </si>
  <si>
    <t>Amiya Nagar Hill Side</t>
  </si>
  <si>
    <t>ASEB HIGH SCHOOL</t>
  </si>
  <si>
    <t>GOPAL NAGAR LPS</t>
  </si>
  <si>
    <t>9864353541</t>
  </si>
  <si>
    <t xml:space="preserve">Marjina Begum </t>
  </si>
  <si>
    <t>9854765105</t>
  </si>
  <si>
    <t xml:space="preserve">Daibaki Pathak </t>
  </si>
  <si>
    <t>8486703488</t>
  </si>
  <si>
    <t>9707642939</t>
  </si>
  <si>
    <t>Hiranbarman</t>
  </si>
  <si>
    <t xml:space="preserve">Devi nath </t>
  </si>
  <si>
    <t>9508458627</t>
  </si>
  <si>
    <t>7864072115</t>
  </si>
  <si>
    <t>9854293961</t>
  </si>
  <si>
    <t>9864212193</t>
  </si>
  <si>
    <t>9954712848</t>
  </si>
  <si>
    <t>9678388632</t>
  </si>
  <si>
    <t>9706571518</t>
  </si>
  <si>
    <t>SRI DAIJI PATHAK</t>
  </si>
  <si>
    <t>9435111551</t>
  </si>
  <si>
    <t>TAZIMA BEGUM</t>
  </si>
  <si>
    <t>9864081935</t>
  </si>
  <si>
    <t>Srimantapur Mahila Samiti ,Bhangagarh</t>
  </si>
  <si>
    <t>Nizaraper LP AWC</t>
  </si>
  <si>
    <t>1 no Nizararpar</t>
  </si>
  <si>
    <t>2 no Nizararpar</t>
  </si>
  <si>
    <t>1 No Salbari AWC</t>
  </si>
  <si>
    <t>2 No Salbari AWC</t>
  </si>
  <si>
    <t>Shiva Nagar</t>
  </si>
  <si>
    <t xml:space="preserve">Sayeda Renuwara Begum </t>
  </si>
  <si>
    <t>JILEE LAHKAR</t>
  </si>
  <si>
    <t xml:space="preserve">Mamani Das </t>
  </si>
  <si>
    <t>9859505292</t>
  </si>
  <si>
    <t>Jyotshna Rani deka</t>
  </si>
  <si>
    <t>8473996833</t>
  </si>
  <si>
    <t>8753030505</t>
  </si>
  <si>
    <t>9854314473</t>
  </si>
  <si>
    <t>7896788279</t>
  </si>
  <si>
    <t>9577217120</t>
  </si>
  <si>
    <t xml:space="preserve">      </t>
  </si>
  <si>
    <t>Kanaklata Boro</t>
  </si>
  <si>
    <t xml:space="preserve">Piyali Chetarjee </t>
  </si>
  <si>
    <t xml:space="preserve">Sumi Das </t>
  </si>
  <si>
    <t>1 No Mathgharia</t>
  </si>
  <si>
    <t>Kushal Nagar</t>
  </si>
  <si>
    <t xml:space="preserve">Kamini Choudhury </t>
  </si>
  <si>
    <t xml:space="preserve">Barnali Barman </t>
  </si>
  <si>
    <t>2No Mathgharia</t>
  </si>
  <si>
    <t>Satgaon</t>
  </si>
  <si>
    <t>Sri Nagar</t>
  </si>
  <si>
    <t>Mainaparijat</t>
  </si>
  <si>
    <t>Ganesh Nagar 2</t>
  </si>
  <si>
    <t>Narikalbasti</t>
  </si>
  <si>
    <t xml:space="preserve">champa Das </t>
  </si>
  <si>
    <t xml:space="preserve">Kiran Das </t>
  </si>
  <si>
    <t>Gayetri Terang Sutar</t>
  </si>
  <si>
    <t>Bhupandra Nagar</t>
  </si>
  <si>
    <t>Haripur Namghar</t>
  </si>
  <si>
    <t>Satgaon (Ambari)</t>
  </si>
  <si>
    <t>Bapuji Nagar (hill)</t>
  </si>
  <si>
    <t>Nizarapar(Chandmari)</t>
  </si>
  <si>
    <t xml:space="preserve">Hemlata Rava </t>
  </si>
  <si>
    <t xml:space="preserve">Aziran Begum </t>
  </si>
  <si>
    <t xml:space="preserve">Dipali kakati </t>
  </si>
  <si>
    <t>Pub Bhaskargiri Namghar</t>
  </si>
  <si>
    <t>Chenikuthi</t>
  </si>
  <si>
    <t>Nabagraha</t>
  </si>
  <si>
    <t>Piyaliphukan   Nagar(hill side)301</t>
  </si>
  <si>
    <t>Amiya Nagar(Hill top)</t>
  </si>
  <si>
    <t>Kailashpur foot hill</t>
  </si>
  <si>
    <t>Santapriya L.P.S</t>
  </si>
  <si>
    <t>Nizarapar L.p.S</t>
  </si>
  <si>
    <t>MRS RIVA RAJBANGSHI</t>
  </si>
  <si>
    <t>DAIJY PATHAK</t>
  </si>
  <si>
    <t xml:space="preserve">Biju Kalita </t>
  </si>
  <si>
    <t>Uttar Jyoti Nagar</t>
  </si>
  <si>
    <t>Pub Bhaskar Nagar</t>
  </si>
  <si>
    <t>3No Uttar Bhaskar Nagar</t>
  </si>
  <si>
    <t>Hatigarh L.p .School</t>
  </si>
  <si>
    <t>Minati Das</t>
  </si>
  <si>
    <t xml:space="preserve">Sompa das </t>
  </si>
  <si>
    <t>Bhaskar Nagar R.G.B Road</t>
  </si>
  <si>
    <t xml:space="preserve">Beuty Begum </t>
  </si>
  <si>
    <t>Ambikagiri Nagar(Rongtoli)</t>
  </si>
  <si>
    <t>Geeta Nagar Bishnujyoti Kala Kendra</t>
  </si>
  <si>
    <t>Giripath Hill Side</t>
  </si>
  <si>
    <t>Tarun Nagar Namghar</t>
  </si>
  <si>
    <t xml:space="preserve">Dalbari,Satgaon </t>
  </si>
  <si>
    <t>Krishna Nagar Sankar Tila</t>
  </si>
  <si>
    <t>Lakshmi Kumari</t>
  </si>
  <si>
    <t>B.G.Colony (Mainaparijat)</t>
  </si>
  <si>
    <t>Pub Jyati Nagar</t>
  </si>
  <si>
    <t>Jyoti Nagar Mahila Somittee</t>
  </si>
  <si>
    <t>Indrapur Mahila Somittee</t>
  </si>
  <si>
    <t>Ananda Nagar 2 Bylane</t>
  </si>
  <si>
    <t>New Ghy Hillview Colony</t>
  </si>
  <si>
    <t>Magazine</t>
  </si>
  <si>
    <t xml:space="preserve"> F.A.Ahmed Nagar (Sankar Nagar,Bathow Nagar)</t>
  </si>
  <si>
    <t>DaIJY PATHAK</t>
  </si>
  <si>
    <t xml:space="preserve">Damayanti Debi </t>
  </si>
  <si>
    <t xml:space="preserve">Barnali Das </t>
  </si>
  <si>
    <t xml:space="preserve">Premada saikia </t>
  </si>
  <si>
    <t>Nila Hajarika</t>
  </si>
  <si>
    <t xml:space="preserve">Refinery High School </t>
  </si>
  <si>
    <t>Pukhuripar,Satgaon M.S.</t>
  </si>
  <si>
    <t xml:space="preserve">Noonmati High School </t>
  </si>
  <si>
    <t>Pragati Nagar Satgaon.M.S</t>
  </si>
  <si>
    <t>SATGAON ADARSHA LPS</t>
  </si>
  <si>
    <t>18271105109</t>
  </si>
  <si>
    <t>Jargaon,Satgaon</t>
  </si>
  <si>
    <t>18271104901</t>
  </si>
  <si>
    <t xml:space="preserve">Surya Nagar </t>
  </si>
  <si>
    <t>NARENGI LPS</t>
  </si>
  <si>
    <t>18271105208</t>
  </si>
  <si>
    <t>Biharibasti (Satgaon)</t>
  </si>
  <si>
    <t xml:space="preserve">Kalpana Kalita </t>
  </si>
  <si>
    <t xml:space="preserve">Pramila </t>
  </si>
  <si>
    <t>7896423944</t>
  </si>
  <si>
    <t>9435117960</t>
  </si>
  <si>
    <t xml:space="preserve">Fulzan </t>
  </si>
  <si>
    <t>9859939853</t>
  </si>
  <si>
    <t>Binita Kalita</t>
  </si>
  <si>
    <t xml:space="preserve">Shula Das </t>
  </si>
  <si>
    <t xml:space="preserve">Subhadra </t>
  </si>
  <si>
    <t xml:space="preserve">Pub Guwahati Girls High School </t>
  </si>
  <si>
    <t>Kalyankuchi satgaon</t>
  </si>
  <si>
    <t xml:space="preserve">Guno Das </t>
  </si>
  <si>
    <t xml:space="preserve">Jyoti Nagar High School </t>
  </si>
  <si>
    <t>Balti para satgaon</t>
  </si>
  <si>
    <t>ADARSHA LPS</t>
  </si>
  <si>
    <t>18271105003</t>
  </si>
  <si>
    <t>Pub gandhibasti</t>
  </si>
  <si>
    <t>18271103202</t>
  </si>
  <si>
    <t>Gandhibasti Hill side</t>
  </si>
  <si>
    <t>18271103601</t>
  </si>
  <si>
    <t>Ulubari Harijan Colony</t>
  </si>
  <si>
    <t xml:space="preserve">Uzanbazar Govt High School </t>
  </si>
  <si>
    <t>9435731182</t>
  </si>
  <si>
    <t>09954045419</t>
  </si>
  <si>
    <t xml:space="preserve">Nasima Begum </t>
  </si>
  <si>
    <t>SAIDA MOMINA BEGUM</t>
  </si>
  <si>
    <t xml:space="preserve">Lalsing High School </t>
  </si>
  <si>
    <t>Islampur yuva Sangha</t>
  </si>
  <si>
    <t xml:space="preserve">Rekha kalita </t>
  </si>
  <si>
    <t>18271104504</t>
  </si>
  <si>
    <t>South Sarania 2no Maszid</t>
  </si>
  <si>
    <t>Gandhibasti Lalmati</t>
  </si>
  <si>
    <t>LAKSHMI NATH BEZBARUA LPS</t>
  </si>
  <si>
    <t>18271105204</t>
  </si>
  <si>
    <t>SreeNagar AWC</t>
  </si>
  <si>
    <t>RAGHUNATH CHOUDHURY HIGH SCHOOL</t>
  </si>
  <si>
    <t>Satgoan Ambari AWC</t>
  </si>
  <si>
    <t>MINATI KUMAR</t>
  </si>
  <si>
    <t>9864483934</t>
  </si>
  <si>
    <t xml:space="preserve">Maina das </t>
  </si>
  <si>
    <t>9864447019</t>
  </si>
  <si>
    <t>9864510270</t>
  </si>
  <si>
    <t>9707674130</t>
  </si>
  <si>
    <t>Magazine AWC</t>
  </si>
  <si>
    <t>TARINI CHOUDHURY GIRLS HIGH SCHOOL</t>
  </si>
  <si>
    <t>8761902751</t>
  </si>
  <si>
    <t>9854931566</t>
  </si>
  <si>
    <t>9435346625</t>
  </si>
  <si>
    <t>9435341508</t>
  </si>
  <si>
    <t>SATGAON GOVT. JR BASIC</t>
  </si>
  <si>
    <t>9435408200</t>
  </si>
  <si>
    <t>Solapara Harijan colony</t>
  </si>
  <si>
    <t>SARVAJANIK HINDI LPS</t>
  </si>
  <si>
    <t>18271104802</t>
  </si>
  <si>
    <t>9435308799</t>
  </si>
  <si>
    <t>Srimantapur MS</t>
  </si>
  <si>
    <t xml:space="preserve">Rajgarh Girls High School </t>
  </si>
  <si>
    <t>Ulubari Kachari Basti</t>
  </si>
  <si>
    <t>Khargeshwar Sharma LPS</t>
  </si>
  <si>
    <t>18271102702</t>
  </si>
  <si>
    <t>BON KOWOR NAGAR AWC</t>
  </si>
  <si>
    <t>18271104907</t>
  </si>
  <si>
    <t>9435584277</t>
  </si>
  <si>
    <t>09706122150</t>
  </si>
  <si>
    <t xml:space="preserve">M. Barkakati </t>
  </si>
  <si>
    <t>9864325317</t>
  </si>
  <si>
    <t>UZANBAZAR SRS ROAD AWC</t>
  </si>
  <si>
    <t>PANBAZAR ADARSA  LPS</t>
  </si>
  <si>
    <t>HAPPY VILLA  AWC(LPS)</t>
  </si>
  <si>
    <t xml:space="preserve">Lakhsmi Kumari </t>
  </si>
  <si>
    <t>KHARGULI BENGOLI BASTI AWC</t>
  </si>
  <si>
    <t>18271104805</t>
  </si>
  <si>
    <t>MERIJA BEGUM</t>
  </si>
  <si>
    <t>2 NO KHARGULI AWC</t>
  </si>
  <si>
    <t>MILAN VIDAPITH LPS</t>
  </si>
  <si>
    <t>BEZ DEV AWC</t>
  </si>
  <si>
    <t>KAILASHPUR LPS</t>
  </si>
  <si>
    <t>09864538304</t>
  </si>
  <si>
    <t xml:space="preserve"> Anju Kalita (New) </t>
  </si>
  <si>
    <t>JOY MOTI SISHU VIDLAYA</t>
  </si>
  <si>
    <t>PUB BHASKAR GIRI NAMGHAR AWC</t>
  </si>
  <si>
    <t>BAIDIK ASHRAM LPS</t>
  </si>
  <si>
    <t>SILPUKHURI PENCHON PARA AWC</t>
  </si>
  <si>
    <t>CHITRA CHAL  MES</t>
  </si>
  <si>
    <t>UP</t>
  </si>
  <si>
    <t>PUB GUWAHATI GIRLS MES</t>
  </si>
  <si>
    <t xml:space="preserve">Pragati nagar Awc,Satgaon </t>
  </si>
  <si>
    <t>Minati das</t>
  </si>
  <si>
    <t>Anandaram barua LPS</t>
  </si>
  <si>
    <t xml:space="preserve">Gorkha LP School </t>
  </si>
  <si>
    <t>Ganeshpara(Birubari)</t>
  </si>
  <si>
    <t>9085197702</t>
  </si>
  <si>
    <t xml:space="preserve">Anu Dey </t>
  </si>
  <si>
    <t>CAR</t>
  </si>
  <si>
    <t>HORIZON COLONY LPS</t>
  </si>
  <si>
    <t>MONDAY</t>
  </si>
  <si>
    <t>TUESDAY</t>
  </si>
  <si>
    <t>s</t>
  </si>
  <si>
    <t>satgaon ,bihari basti awc</t>
  </si>
  <si>
    <t xml:space="preserve">HIMANI DEBI BORDOLOI </t>
  </si>
  <si>
    <t>SATURDAY</t>
  </si>
  <si>
    <t>FRIDAY</t>
  </si>
  <si>
    <t>WEDNESDAY</t>
  </si>
  <si>
    <t>THRDAY</t>
  </si>
  <si>
    <t>SATDAY</t>
  </si>
  <si>
    <t>THRSDAY</t>
  </si>
  <si>
    <t>3O-01-2019</t>
  </si>
  <si>
    <t>FEB'19</t>
  </si>
  <si>
    <t>14/2/1019</t>
  </si>
  <si>
    <t>MARCH,2019</t>
  </si>
  <si>
    <t>0CT '18</t>
  </si>
  <si>
    <t>SATUDRAY</t>
  </si>
  <si>
    <t>WEDDAY</t>
  </si>
  <si>
    <t>DEC,'18</t>
  </si>
  <si>
    <t>JAN'19</t>
  </si>
  <si>
    <t>DR SAIDUL ISLAM</t>
  </si>
  <si>
    <t>DR BARNALI BARMAN</t>
  </si>
  <si>
    <t>HEMANTA KUMAR KALITA</t>
  </si>
  <si>
    <t>HARIDEVI NATH</t>
  </si>
  <si>
    <t>DR ANUSUYA BORDOLOI</t>
  </si>
  <si>
    <t>DR ANURAG BHANJA CHOUDHARAY</t>
  </si>
  <si>
    <t>SAHIDUL ISLAM</t>
  </si>
  <si>
    <t>CHANDRAMA KARJEE</t>
  </si>
  <si>
    <t xml:space="preserve">PRESH HAZARIKA </t>
  </si>
  <si>
    <t>HIREN DAS</t>
  </si>
  <si>
    <t>MICRO PLAN FORMAT
NATIONAL HEALTH MISSION-Rashtriya Bal Swasthya Karyakram (RBSK)
ACTION  PLAN OF YEAR - 2018-19</t>
  </si>
  <si>
    <t>diwali</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</si>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</sst>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40">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name val="Arial Narrow"/>
      <family val="2"/>
    </font>
    <font>
      <sz val="11"/>
      <name val="Century"/>
      <family val="1"/>
    </font>
    <font>
      <sz val="10"/>
      <color indexed="8"/>
      <name val="Arial"/>
      <family val="2"/>
    </font>
    <font>
      <sz val="9"/>
      <name val="Bookman Old Style"/>
      <family val="1"/>
    </font>
    <font>
      <sz val="12"/>
      <color theme="1"/>
      <name val="Arial Narrow"/>
      <family val="2"/>
    </font>
    <font>
      <sz val="10"/>
      <name val="MS Sans Serif"/>
      <family val="2"/>
    </font>
    <font>
      <b/>
      <sz val="12"/>
      <name val="Arial Narrow"/>
      <family val="2"/>
    </font>
    <font>
      <sz val="10"/>
      <color theme="1"/>
      <name val="Calibri"/>
      <family val="2"/>
      <scheme val="minor"/>
    </font>
    <font>
      <sz val="11"/>
      <color theme="1"/>
      <name val="Book Antiqua"/>
      <family val="1"/>
    </font>
    <font>
      <sz val="10"/>
      <color indexed="8"/>
      <name val="Bookman Old Style"/>
      <family val="1"/>
    </font>
    <font>
      <sz val="11"/>
      <color rgb="FF000000"/>
      <name val="Book Antiqua"/>
      <family val="1"/>
    </font>
    <font>
      <b/>
      <sz val="9"/>
      <name val="Arial"/>
      <family val="2"/>
    </font>
    <font>
      <sz val="12"/>
      <color indexed="8"/>
      <name val="Arial Narrow"/>
      <family val="2"/>
    </font>
    <font>
      <sz val="8"/>
      <color rgb="FF000000"/>
      <name val="Book Antiqua"/>
      <family val="1"/>
    </font>
    <font>
      <sz val="11"/>
      <color indexed="8"/>
      <name val="Arial Narrow"/>
      <family val="2"/>
    </font>
    <font>
      <sz val="12"/>
      <name val="Arial Narrow"/>
      <family val="2"/>
    </font>
    <font>
      <sz val="11"/>
      <color theme="1"/>
      <name val="Century"/>
      <family val="1"/>
    </font>
    <font>
      <sz val="11"/>
      <color theme="1"/>
      <name val="Bookman Old Style"/>
      <family val="1"/>
    </font>
    <font>
      <sz val="9"/>
      <color theme="1"/>
      <name val="Bookman Old Style"/>
      <family val="1"/>
    </font>
    <font>
      <sz val="9"/>
      <color indexed="8"/>
      <name val="Bookman Old Style"/>
      <family val="1"/>
    </font>
    <font>
      <sz val="10"/>
      <color theme="1"/>
      <name val="Book Antiqua"/>
      <family val="1"/>
    </font>
    <font>
      <b/>
      <sz val="9"/>
      <color indexed="8"/>
      <name val="Bookman Old Style"/>
      <family val="1"/>
    </font>
  </fonts>
  <fills count="14">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
      <patternFill patternType="solid">
        <fgColor rgb="FFFFFFFF"/>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s>
  <cellStyleXfs count="3">
    <xf numFmtId="0" fontId="0" fillId="0" borderId="0"/>
    <xf numFmtId="0" fontId="20" fillId="0" borderId="0"/>
    <xf numFmtId="0" fontId="23" fillId="0" borderId="0"/>
  </cellStyleXfs>
  <cellXfs count="197">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10" borderId="1" xfId="0" applyFont="1" applyFill="1" applyBorder="1" applyProtection="1">
      <protection locked="0"/>
    </xf>
    <xf numFmtId="0" fontId="18" fillId="0" borderId="1" xfId="0" applyFont="1" applyBorder="1" applyAlignment="1" applyProtection="1">
      <alignment horizontal="center" vertical="center" wrapText="1"/>
      <protection locked="0"/>
    </xf>
    <xf numFmtId="0" fontId="19" fillId="11" borderId="11" xfId="0" applyFont="1" applyFill="1" applyBorder="1" applyProtection="1">
      <protection locked="0"/>
    </xf>
    <xf numFmtId="0" fontId="18" fillId="11" borderId="11" xfId="1" applyFont="1" applyFill="1" applyBorder="1" applyAlignment="1" applyProtection="1">
      <alignment wrapText="1"/>
      <protection locked="0"/>
    </xf>
    <xf numFmtId="0" fontId="21" fillId="11" borderId="11" xfId="1" applyFont="1" applyFill="1" applyBorder="1" applyAlignment="1" applyProtection="1">
      <alignment horizontal="right" wrapText="1"/>
      <protection locked="0"/>
    </xf>
    <xf numFmtId="0" fontId="22" fillId="0" borderId="1" xfId="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24" fillId="0" borderId="1" xfId="2" applyFont="1" applyFill="1" applyBorder="1" applyAlignment="1" applyProtection="1">
      <alignment horizontal="center" vertical="center" wrapText="1"/>
      <protection locked="0"/>
    </xf>
    <xf numFmtId="0" fontId="25" fillId="12" borderId="1" xfId="0" applyFont="1" applyFill="1" applyBorder="1" applyAlignment="1" applyProtection="1">
      <alignment horizontal="center" wrapText="1"/>
      <protection locked="0"/>
    </xf>
    <xf numFmtId="0" fontId="26" fillId="0" borderId="1" xfId="0" applyFont="1" applyBorder="1" applyProtection="1">
      <protection locked="0"/>
    </xf>
    <xf numFmtId="0" fontId="26" fillId="0" borderId="1" xfId="0" applyFont="1" applyBorder="1" applyAlignment="1" applyProtection="1">
      <alignment horizontal="center"/>
      <protection locked="0"/>
    </xf>
    <xf numFmtId="0" fontId="25" fillId="12" borderId="1" xfId="0" applyFont="1" applyFill="1" applyBorder="1" applyAlignment="1" applyProtection="1">
      <alignment wrapText="1"/>
      <protection locked="0"/>
    </xf>
    <xf numFmtId="49" fontId="22" fillId="0" borderId="4" xfId="0" applyNumberFormat="1" applyFont="1" applyFill="1" applyBorder="1" applyAlignment="1" applyProtection="1">
      <alignment horizontal="center" vertical="center" wrapText="1"/>
      <protection locked="0"/>
    </xf>
    <xf numFmtId="49" fontId="22" fillId="0" borderId="1" xfId="0" applyNumberFormat="1" applyFont="1" applyFill="1" applyBorder="1" applyAlignment="1" applyProtection="1">
      <alignment horizontal="center" vertical="center" wrapText="1"/>
      <protection locked="0"/>
    </xf>
    <xf numFmtId="0" fontId="18" fillId="11" borderId="11" xfId="0" applyFont="1" applyFill="1" applyBorder="1" applyProtection="1">
      <protection locked="0"/>
    </xf>
    <xf numFmtId="0" fontId="18" fillId="11" borderId="11" xfId="1" applyFont="1" applyFill="1" applyBorder="1" applyAlignment="1" applyProtection="1">
      <alignment horizontal="right"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49" fontId="27" fillId="0" borderId="13" xfId="1" applyNumberFormat="1" applyFont="1" applyFill="1" applyBorder="1" applyAlignment="1" applyProtection="1">
      <alignment horizontal="center" vertical="center" wrapText="1"/>
      <protection locked="0"/>
    </xf>
    <xf numFmtId="0" fontId="28" fillId="0" borderId="1" xfId="0" applyFont="1" applyBorder="1" applyAlignment="1" applyProtection="1">
      <alignment horizontal="center"/>
      <protection locked="0"/>
    </xf>
    <xf numFmtId="0" fontId="29" fillId="0" borderId="1" xfId="0" applyFont="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1" fontId="22" fillId="0" borderId="1" xfId="0" applyNumberFormat="1" applyFont="1" applyBorder="1" applyAlignment="1" applyProtection="1">
      <alignment horizontal="center" vertical="center" wrapText="1"/>
      <protection locked="0"/>
    </xf>
    <xf numFmtId="49" fontId="30" fillId="0" borderId="13" xfId="1" applyNumberFormat="1" applyFont="1" applyFill="1" applyBorder="1" applyAlignment="1" applyProtection="1">
      <alignment horizontal="center" vertical="center" wrapText="1"/>
      <protection locked="0"/>
    </xf>
    <xf numFmtId="0" fontId="22" fillId="10" borderId="1" xfId="0" applyFont="1" applyFill="1" applyBorder="1" applyProtection="1">
      <protection locked="0"/>
    </xf>
    <xf numFmtId="0" fontId="22" fillId="0" borderId="2" xfId="0" applyFont="1" applyFill="1" applyBorder="1" applyAlignment="1" applyProtection="1">
      <alignment horizontal="center" vertical="center" wrapText="1"/>
      <protection locked="0"/>
    </xf>
    <xf numFmtId="1" fontId="22" fillId="0" borderId="1" xfId="0" applyNumberFormat="1" applyFont="1" applyFill="1" applyBorder="1" applyAlignment="1" applyProtection="1">
      <alignment horizontal="center" vertical="center" wrapText="1"/>
      <protection locked="0"/>
    </xf>
    <xf numFmtId="49" fontId="30" fillId="0" borderId="11" xfId="1" applyNumberFormat="1" applyFont="1" applyFill="1" applyBorder="1" applyAlignment="1" applyProtection="1">
      <alignment horizontal="center" vertical="center" wrapText="1"/>
      <protection locked="0"/>
    </xf>
    <xf numFmtId="49" fontId="22" fillId="10" borderId="4" xfId="0" applyNumberFormat="1" applyFont="1" applyFill="1" applyBorder="1" applyAlignment="1" applyProtection="1">
      <alignment horizontal="center" vertical="center" wrapText="1"/>
      <protection locked="0"/>
    </xf>
    <xf numFmtId="0" fontId="22" fillId="10"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center"/>
      <protection locked="0"/>
    </xf>
    <xf numFmtId="0" fontId="22" fillId="13" borderId="1" xfId="1" applyFont="1" applyFill="1" applyBorder="1" applyAlignment="1" applyProtection="1">
      <alignment horizontal="center" vertical="center" wrapText="1"/>
      <protection locked="0"/>
    </xf>
    <xf numFmtId="0" fontId="24" fillId="0" borderId="7" xfId="2"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24" fillId="0" borderId="1" xfId="0" applyNumberFormat="1" applyFont="1" applyFill="1" applyBorder="1" applyAlignment="1" applyProtection="1">
      <alignment horizontal="center" vertical="center" wrapText="1"/>
      <protection locked="0"/>
    </xf>
    <xf numFmtId="49" fontId="32" fillId="0" borderId="13" xfId="1"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49" fontId="18" fillId="0" borderId="4" xfId="0" applyNumberFormat="1" applyFont="1" applyFill="1" applyBorder="1" applyAlignment="1" applyProtection="1">
      <alignment horizontal="center" vertical="center" wrapText="1"/>
      <protection locked="0"/>
    </xf>
    <xf numFmtId="49" fontId="33" fillId="0" borderId="4" xfId="0" applyNumberFormat="1" applyFont="1" applyFill="1" applyBorder="1" applyAlignment="1" applyProtection="1">
      <alignment horizontal="center" vertical="center" wrapText="1"/>
      <protection locked="0"/>
    </xf>
    <xf numFmtId="49" fontId="30" fillId="10" borderId="14" xfId="1" applyNumberFormat="1" applyFont="1" applyFill="1" applyBorder="1" applyAlignment="1" applyProtection="1">
      <alignment horizontal="center" vertical="center" wrapText="1"/>
      <protection locked="0"/>
    </xf>
    <xf numFmtId="0" fontId="26" fillId="10" borderId="1" xfId="0" applyFont="1" applyFill="1" applyBorder="1" applyAlignment="1" applyProtection="1">
      <alignment horizontal="center"/>
      <protection locked="0"/>
    </xf>
    <xf numFmtId="164" fontId="22" fillId="0" borderId="1" xfId="0" applyNumberFormat="1" applyFont="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justify" vertical="justify"/>
      <protection locked="0"/>
    </xf>
    <xf numFmtId="0" fontId="34" fillId="10" borderId="1" xfId="0" applyFont="1" applyFill="1" applyBorder="1" applyProtection="1">
      <protection locked="0"/>
    </xf>
    <xf numFmtId="0" fontId="34" fillId="10" borderId="1" xfId="0" applyFont="1" applyFill="1" applyBorder="1" applyAlignment="1" applyProtection="1">
      <alignment horizontal="justify" vertical="justify"/>
      <protection locked="0"/>
    </xf>
    <xf numFmtId="0" fontId="35" fillId="0" borderId="1" xfId="0" applyFont="1" applyBorder="1" applyProtection="1">
      <protection locked="0"/>
    </xf>
    <xf numFmtId="1" fontId="36" fillId="0" borderId="1" xfId="0" applyNumberFormat="1" applyFont="1" applyBorder="1" applyAlignment="1" applyProtection="1">
      <alignment horizontal="left"/>
      <protection locked="0"/>
    </xf>
    <xf numFmtId="0" fontId="37" fillId="10" borderId="1" xfId="1" applyFont="1" applyFill="1" applyBorder="1" applyAlignment="1" applyProtection="1">
      <alignment wrapText="1"/>
      <protection locked="0"/>
    </xf>
    <xf numFmtId="0" fontId="37" fillId="10" borderId="1" xfId="1" applyFont="1" applyFill="1" applyBorder="1" applyAlignment="1" applyProtection="1">
      <alignment horizontal="center" wrapText="1"/>
      <protection locked="0"/>
    </xf>
    <xf numFmtId="0" fontId="37" fillId="10" borderId="1" xfId="1" applyFont="1" applyFill="1" applyBorder="1" applyAlignment="1" applyProtection="1">
      <alignment horizontal="right" wrapText="1"/>
      <protection locked="0"/>
    </xf>
    <xf numFmtId="0" fontId="37" fillId="6" borderId="1" xfId="1" applyFont="1" applyFill="1" applyBorder="1" applyAlignment="1" applyProtection="1">
      <alignment wrapText="1"/>
      <protection locked="0"/>
    </xf>
    <xf numFmtId="0" fontId="26" fillId="0" borderId="2" xfId="0" applyFont="1" applyBorder="1" applyProtection="1">
      <protection locked="0"/>
    </xf>
    <xf numFmtId="0" fontId="0" fillId="0" borderId="1" xfId="0" applyBorder="1" applyAlignment="1" applyProtection="1">
      <alignment horizontal="center"/>
      <protection locked="0"/>
    </xf>
    <xf numFmtId="0" fontId="35" fillId="10" borderId="1" xfId="0" applyFont="1" applyFill="1" applyBorder="1" applyProtection="1">
      <protection locked="0"/>
    </xf>
    <xf numFmtId="1" fontId="36" fillId="10" borderId="1" xfId="0" applyNumberFormat="1" applyFont="1" applyFill="1" applyBorder="1" applyAlignment="1" applyProtection="1">
      <alignment horizontal="left"/>
      <protection locked="0"/>
    </xf>
    <xf numFmtId="1" fontId="3" fillId="10" borderId="1" xfId="0" applyNumberFormat="1" applyFont="1" applyFill="1" applyBorder="1" applyAlignment="1" applyProtection="1">
      <alignment horizontal="center" vertical="center" wrapText="1"/>
      <protection locked="0"/>
    </xf>
    <xf numFmtId="49" fontId="33" fillId="0" borderId="4" xfId="2" applyNumberFormat="1" applyFont="1" applyFill="1" applyBorder="1" applyAlignment="1" applyProtection="1">
      <alignment horizontal="center" vertical="center" wrapText="1"/>
      <protection locked="0"/>
    </xf>
    <xf numFmtId="0" fontId="37" fillId="6" borderId="1" xfId="1" applyFont="1" applyFill="1" applyBorder="1" applyAlignment="1" applyProtection="1">
      <alignment horizontal="right" wrapText="1"/>
      <protection locked="0"/>
    </xf>
    <xf numFmtId="0" fontId="3" fillId="0" borderId="1" xfId="0" applyFont="1" applyBorder="1" applyAlignment="1" applyProtection="1">
      <alignment vertical="center"/>
      <protection locked="0"/>
    </xf>
    <xf numFmtId="1" fontId="3" fillId="0" borderId="1" xfId="0" applyNumberFormat="1" applyFont="1" applyBorder="1" applyAlignment="1" applyProtection="1">
      <alignment vertical="center" wrapText="1"/>
      <protection locked="0"/>
    </xf>
    <xf numFmtId="0" fontId="3" fillId="0" borderId="0" xfId="0" applyFont="1" applyProtection="1">
      <protection locked="0"/>
    </xf>
    <xf numFmtId="0" fontId="38" fillId="0" borderId="1" xfId="0" applyFont="1" applyFill="1" applyBorder="1" applyAlignment="1" applyProtection="1">
      <alignment horizontal="center" vertical="center" wrapText="1"/>
      <protection locked="0"/>
    </xf>
    <xf numFmtId="49" fontId="38" fillId="0" borderId="4"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39" fillId="10" borderId="1" xfId="1" applyFont="1" applyFill="1" applyBorder="1" applyAlignment="1" applyProtection="1">
      <alignment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
    <cellStyle name="Normal" xfId="0" builtinId="0"/>
    <cellStyle name="Normal 2 2" xfId="2"/>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I8" sqref="I8:K8"/>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46" t="s">
        <v>616</v>
      </c>
      <c r="B1" s="146"/>
      <c r="C1" s="146"/>
      <c r="D1" s="146"/>
      <c r="E1" s="146"/>
      <c r="F1" s="146"/>
      <c r="G1" s="146"/>
      <c r="H1" s="146"/>
      <c r="I1" s="146"/>
      <c r="J1" s="146"/>
      <c r="K1" s="146"/>
      <c r="L1" s="146"/>
      <c r="M1" s="146"/>
    </row>
    <row r="2" spans="1:14">
      <c r="A2" s="147" t="s">
        <v>0</v>
      </c>
      <c r="B2" s="147"/>
      <c r="C2" s="149"/>
      <c r="D2" s="150"/>
      <c r="E2" s="2" t="s">
        <v>1</v>
      </c>
      <c r="F2" s="161"/>
      <c r="G2" s="161"/>
      <c r="H2" s="161"/>
      <c r="I2" s="161"/>
      <c r="J2" s="161"/>
      <c r="K2" s="159" t="s">
        <v>28</v>
      </c>
      <c r="L2" s="159"/>
      <c r="M2" s="37"/>
    </row>
    <row r="3" spans="1:14" ht="7.5" customHeight="1">
      <c r="A3" s="125"/>
      <c r="B3" s="125"/>
      <c r="C3" s="125"/>
      <c r="D3" s="125"/>
      <c r="E3" s="125"/>
      <c r="F3" s="124"/>
      <c r="G3" s="124"/>
      <c r="H3" s="124"/>
      <c r="I3" s="124"/>
      <c r="J3" s="124"/>
      <c r="K3" s="126"/>
      <c r="L3" s="126"/>
      <c r="M3" s="126"/>
    </row>
    <row r="4" spans="1:14">
      <c r="A4" s="155" t="s">
        <v>2</v>
      </c>
      <c r="B4" s="156"/>
      <c r="C4" s="156"/>
      <c r="D4" s="156"/>
      <c r="E4" s="157"/>
      <c r="F4" s="124"/>
      <c r="G4" s="124"/>
      <c r="H4" s="124"/>
      <c r="I4" s="127" t="s">
        <v>64</v>
      </c>
      <c r="J4" s="127"/>
      <c r="K4" s="127"/>
      <c r="L4" s="127"/>
      <c r="M4" s="127"/>
    </row>
    <row r="5" spans="1:14" ht="18.75" customHeight="1">
      <c r="A5" s="122" t="s">
        <v>4</v>
      </c>
      <c r="B5" s="122"/>
      <c r="C5" s="140" t="s">
        <v>614</v>
      </c>
      <c r="D5" s="158"/>
      <c r="E5" s="141"/>
      <c r="F5" s="124"/>
      <c r="G5" s="124"/>
      <c r="H5" s="124"/>
      <c r="I5" s="151" t="s">
        <v>5</v>
      </c>
      <c r="J5" s="151"/>
      <c r="K5" s="152" t="s">
        <v>615</v>
      </c>
      <c r="L5" s="154"/>
      <c r="M5" s="153"/>
    </row>
    <row r="6" spans="1:14" ht="18.75" customHeight="1">
      <c r="A6" s="123" t="s">
        <v>22</v>
      </c>
      <c r="B6" s="123"/>
      <c r="C6" s="38"/>
      <c r="D6" s="148">
        <v>9864249975</v>
      </c>
      <c r="E6" s="148"/>
      <c r="F6" s="124"/>
      <c r="G6" s="124"/>
      <c r="H6" s="124"/>
      <c r="I6" s="123" t="s">
        <v>22</v>
      </c>
      <c r="J6" s="123"/>
      <c r="K6" s="152">
        <v>9954018211</v>
      </c>
      <c r="L6" s="153"/>
      <c r="M6" s="39"/>
    </row>
    <row r="7" spans="1:14">
      <c r="A7" s="121" t="s">
        <v>3</v>
      </c>
      <c r="B7" s="121"/>
      <c r="C7" s="121"/>
      <c r="D7" s="121"/>
      <c r="E7" s="121"/>
      <c r="F7" s="121"/>
      <c r="G7" s="121"/>
      <c r="H7" s="121"/>
      <c r="I7" s="121"/>
      <c r="J7" s="121"/>
      <c r="K7" s="121"/>
      <c r="L7" s="121"/>
      <c r="M7" s="121"/>
    </row>
    <row r="8" spans="1:14">
      <c r="A8" s="166" t="s">
        <v>25</v>
      </c>
      <c r="B8" s="167"/>
      <c r="C8" s="168"/>
      <c r="D8" s="3" t="s">
        <v>24</v>
      </c>
      <c r="E8" s="40"/>
      <c r="F8" s="131"/>
      <c r="G8" s="132"/>
      <c r="H8" s="132"/>
      <c r="I8" s="166" t="s">
        <v>26</v>
      </c>
      <c r="J8" s="167"/>
      <c r="K8" s="168"/>
      <c r="L8" s="3" t="s">
        <v>24</v>
      </c>
      <c r="M8" s="40"/>
    </row>
    <row r="9" spans="1:14">
      <c r="A9" s="136" t="s">
        <v>30</v>
      </c>
      <c r="B9" s="137"/>
      <c r="C9" s="6" t="s">
        <v>6</v>
      </c>
      <c r="D9" s="9" t="s">
        <v>12</v>
      </c>
      <c r="E9" s="5" t="s">
        <v>15</v>
      </c>
      <c r="F9" s="133"/>
      <c r="G9" s="134"/>
      <c r="H9" s="134"/>
      <c r="I9" s="136" t="s">
        <v>30</v>
      </c>
      <c r="J9" s="137"/>
      <c r="K9" s="6" t="s">
        <v>6</v>
      </c>
      <c r="L9" s="9" t="s">
        <v>12</v>
      </c>
      <c r="M9" s="5" t="s">
        <v>15</v>
      </c>
    </row>
    <row r="10" spans="1:14">
      <c r="A10" s="145" t="s">
        <v>606</v>
      </c>
      <c r="B10" s="145"/>
      <c r="C10" s="4" t="s">
        <v>18</v>
      </c>
      <c r="D10" s="38">
        <v>7002531610</v>
      </c>
      <c r="E10" s="39"/>
      <c r="F10" s="133"/>
      <c r="G10" s="134"/>
      <c r="H10" s="134"/>
      <c r="I10" s="138" t="s">
        <v>610</v>
      </c>
      <c r="J10" s="139"/>
      <c r="K10" s="4" t="s">
        <v>18</v>
      </c>
      <c r="L10" s="38">
        <v>7002149945</v>
      </c>
      <c r="M10" s="39"/>
    </row>
    <row r="11" spans="1:14">
      <c r="A11" s="145" t="s">
        <v>607</v>
      </c>
      <c r="B11" s="145"/>
      <c r="C11" s="4" t="s">
        <v>19</v>
      </c>
      <c r="D11" s="38"/>
      <c r="E11" s="39"/>
      <c r="F11" s="133"/>
      <c r="G11" s="134"/>
      <c r="H11" s="134"/>
      <c r="I11" s="140" t="s">
        <v>611</v>
      </c>
      <c r="J11" s="141"/>
      <c r="K11" s="20" t="s">
        <v>18</v>
      </c>
      <c r="L11" s="38">
        <v>8721970163</v>
      </c>
      <c r="M11" s="39"/>
    </row>
    <row r="12" spans="1:14">
      <c r="A12" s="145" t="s">
        <v>608</v>
      </c>
      <c r="B12" s="145"/>
      <c r="C12" s="4" t="s">
        <v>20</v>
      </c>
      <c r="D12" s="38">
        <v>9854219601</v>
      </c>
      <c r="E12" s="39"/>
      <c r="F12" s="133"/>
      <c r="G12" s="134"/>
      <c r="H12" s="134"/>
      <c r="I12" s="138" t="s">
        <v>612</v>
      </c>
      <c r="J12" s="139"/>
      <c r="K12" s="4" t="s">
        <v>20</v>
      </c>
      <c r="L12" s="38">
        <v>8473988687</v>
      </c>
      <c r="M12" s="39"/>
    </row>
    <row r="13" spans="1:14">
      <c r="A13" s="145" t="s">
        <v>609</v>
      </c>
      <c r="B13" s="145"/>
      <c r="C13" s="4" t="s">
        <v>21</v>
      </c>
      <c r="D13" s="38">
        <v>9859483952</v>
      </c>
      <c r="E13" s="39"/>
      <c r="F13" s="133"/>
      <c r="G13" s="134"/>
      <c r="H13" s="134"/>
      <c r="I13" s="138" t="s">
        <v>613</v>
      </c>
      <c r="J13" s="139"/>
      <c r="K13" s="4" t="s">
        <v>21</v>
      </c>
      <c r="L13" s="38">
        <v>7578872427</v>
      </c>
      <c r="M13" s="39"/>
    </row>
    <row r="14" spans="1:14">
      <c r="A14" s="142" t="s">
        <v>23</v>
      </c>
      <c r="B14" s="143"/>
      <c r="C14" s="144"/>
      <c r="D14" s="165"/>
      <c r="E14" s="165"/>
      <c r="F14" s="133"/>
      <c r="G14" s="134"/>
      <c r="H14" s="134"/>
      <c r="I14" s="135"/>
      <c r="J14" s="135"/>
      <c r="K14" s="135"/>
      <c r="L14" s="135"/>
      <c r="M14" s="135"/>
      <c r="N14" s="8"/>
    </row>
    <row r="15" spans="1:14">
      <c r="A15" s="130"/>
      <c r="B15" s="130"/>
      <c r="C15" s="130"/>
      <c r="D15" s="130"/>
      <c r="E15" s="130"/>
      <c r="F15" s="130"/>
      <c r="G15" s="130"/>
      <c r="H15" s="130"/>
      <c r="I15" s="130"/>
      <c r="J15" s="130"/>
      <c r="K15" s="130"/>
      <c r="L15" s="130"/>
      <c r="M15" s="130"/>
    </row>
    <row r="16" spans="1:14">
      <c r="A16" s="129" t="s">
        <v>48</v>
      </c>
      <c r="B16" s="129"/>
      <c r="C16" s="129"/>
      <c r="D16" s="129"/>
      <c r="E16" s="129"/>
      <c r="F16" s="129"/>
      <c r="G16" s="129"/>
      <c r="H16" s="129"/>
      <c r="I16" s="129"/>
      <c r="J16" s="129"/>
      <c r="K16" s="129"/>
      <c r="L16" s="129"/>
      <c r="M16" s="129"/>
    </row>
    <row r="17" spans="1:13" ht="32.25" customHeight="1">
      <c r="A17" s="163" t="s">
        <v>60</v>
      </c>
      <c r="B17" s="163"/>
      <c r="C17" s="163"/>
      <c r="D17" s="163"/>
      <c r="E17" s="163"/>
      <c r="F17" s="163"/>
      <c r="G17" s="163"/>
      <c r="H17" s="163"/>
      <c r="I17" s="163"/>
      <c r="J17" s="163"/>
      <c r="K17" s="163"/>
      <c r="L17" s="163"/>
      <c r="M17" s="163"/>
    </row>
    <row r="18" spans="1:13">
      <c r="A18" s="128" t="s">
        <v>61</v>
      </c>
      <c r="B18" s="128"/>
      <c r="C18" s="128"/>
      <c r="D18" s="128"/>
      <c r="E18" s="128"/>
      <c r="F18" s="128"/>
      <c r="G18" s="128"/>
      <c r="H18" s="128"/>
      <c r="I18" s="128"/>
      <c r="J18" s="128"/>
      <c r="K18" s="128"/>
      <c r="L18" s="128"/>
      <c r="M18" s="128"/>
    </row>
    <row r="19" spans="1:13">
      <c r="A19" s="128" t="s">
        <v>49</v>
      </c>
      <c r="B19" s="128"/>
      <c r="C19" s="128"/>
      <c r="D19" s="128"/>
      <c r="E19" s="128"/>
      <c r="F19" s="128"/>
      <c r="G19" s="128"/>
      <c r="H19" s="128"/>
      <c r="I19" s="128"/>
      <c r="J19" s="128"/>
      <c r="K19" s="128"/>
      <c r="L19" s="128"/>
      <c r="M19" s="128"/>
    </row>
    <row r="20" spans="1:13">
      <c r="A20" s="128" t="s">
        <v>43</v>
      </c>
      <c r="B20" s="128"/>
      <c r="C20" s="128"/>
      <c r="D20" s="128"/>
      <c r="E20" s="128"/>
      <c r="F20" s="128"/>
      <c r="G20" s="128"/>
      <c r="H20" s="128"/>
      <c r="I20" s="128"/>
      <c r="J20" s="128"/>
      <c r="K20" s="128"/>
      <c r="L20" s="128"/>
      <c r="M20" s="128"/>
    </row>
    <row r="21" spans="1:13">
      <c r="A21" s="128" t="s">
        <v>50</v>
      </c>
      <c r="B21" s="128"/>
      <c r="C21" s="128"/>
      <c r="D21" s="128"/>
      <c r="E21" s="128"/>
      <c r="F21" s="128"/>
      <c r="G21" s="128"/>
      <c r="H21" s="128"/>
      <c r="I21" s="128"/>
      <c r="J21" s="128"/>
      <c r="K21" s="128"/>
      <c r="L21" s="128"/>
      <c r="M21" s="128"/>
    </row>
    <row r="22" spans="1:13">
      <c r="A22" s="128" t="s">
        <v>44</v>
      </c>
      <c r="B22" s="128"/>
      <c r="C22" s="128"/>
      <c r="D22" s="128"/>
      <c r="E22" s="128"/>
      <c r="F22" s="128"/>
      <c r="G22" s="128"/>
      <c r="H22" s="128"/>
      <c r="I22" s="128"/>
      <c r="J22" s="128"/>
      <c r="K22" s="128"/>
      <c r="L22" s="128"/>
      <c r="M22" s="128"/>
    </row>
    <row r="23" spans="1:13">
      <c r="A23" s="164" t="s">
        <v>53</v>
      </c>
      <c r="B23" s="164"/>
      <c r="C23" s="164"/>
      <c r="D23" s="164"/>
      <c r="E23" s="164"/>
      <c r="F23" s="164"/>
      <c r="G23" s="164"/>
      <c r="H23" s="164"/>
      <c r="I23" s="164"/>
      <c r="J23" s="164"/>
      <c r="K23" s="164"/>
      <c r="L23" s="164"/>
      <c r="M23" s="164"/>
    </row>
    <row r="24" spans="1:13">
      <c r="A24" s="128" t="s">
        <v>45</v>
      </c>
      <c r="B24" s="128"/>
      <c r="C24" s="128"/>
      <c r="D24" s="128"/>
      <c r="E24" s="128"/>
      <c r="F24" s="128"/>
      <c r="G24" s="128"/>
      <c r="H24" s="128"/>
      <c r="I24" s="128"/>
      <c r="J24" s="128"/>
      <c r="K24" s="128"/>
      <c r="L24" s="128"/>
      <c r="M24" s="128"/>
    </row>
    <row r="25" spans="1:13">
      <c r="A25" s="128" t="s">
        <v>46</v>
      </c>
      <c r="B25" s="128"/>
      <c r="C25" s="128"/>
      <c r="D25" s="128"/>
      <c r="E25" s="128"/>
      <c r="F25" s="128"/>
      <c r="G25" s="128"/>
      <c r="H25" s="128"/>
      <c r="I25" s="128"/>
      <c r="J25" s="128"/>
      <c r="K25" s="128"/>
      <c r="L25" s="128"/>
      <c r="M25" s="128"/>
    </row>
    <row r="26" spans="1:13">
      <c r="A26" s="128" t="s">
        <v>47</v>
      </c>
      <c r="B26" s="128"/>
      <c r="C26" s="128"/>
      <c r="D26" s="128"/>
      <c r="E26" s="128"/>
      <c r="F26" s="128"/>
      <c r="G26" s="128"/>
      <c r="H26" s="128"/>
      <c r="I26" s="128"/>
      <c r="J26" s="128"/>
      <c r="K26" s="128"/>
      <c r="L26" s="128"/>
      <c r="M26" s="128"/>
    </row>
    <row r="27" spans="1:13">
      <c r="A27" s="162" t="s">
        <v>51</v>
      </c>
      <c r="B27" s="162"/>
      <c r="C27" s="162"/>
      <c r="D27" s="162"/>
      <c r="E27" s="162"/>
      <c r="F27" s="162"/>
      <c r="G27" s="162"/>
      <c r="H27" s="162"/>
      <c r="I27" s="162"/>
      <c r="J27" s="162"/>
      <c r="K27" s="162"/>
      <c r="L27" s="162"/>
      <c r="M27" s="162"/>
    </row>
    <row r="28" spans="1:13">
      <c r="A28" s="128" t="s">
        <v>52</v>
      </c>
      <c r="B28" s="128"/>
      <c r="C28" s="128"/>
      <c r="D28" s="128"/>
      <c r="E28" s="128"/>
      <c r="F28" s="128"/>
      <c r="G28" s="128"/>
      <c r="H28" s="128"/>
      <c r="I28" s="128"/>
      <c r="J28" s="128"/>
      <c r="K28" s="128"/>
      <c r="L28" s="128"/>
      <c r="M28" s="128"/>
    </row>
    <row r="29" spans="1:13" ht="44.25" customHeight="1">
      <c r="A29" s="160" t="s">
        <v>62</v>
      </c>
      <c r="B29" s="160"/>
      <c r="C29" s="160"/>
      <c r="D29" s="160"/>
      <c r="E29" s="160"/>
      <c r="F29" s="160"/>
      <c r="G29" s="160"/>
      <c r="H29" s="160"/>
      <c r="I29" s="160"/>
      <c r="J29" s="160"/>
      <c r="K29" s="160"/>
      <c r="L29" s="160"/>
      <c r="M29" s="160"/>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47" activePane="bottomRight" state="frozen"/>
      <selection pane="topRight" activeCell="C1" sqref="C1"/>
      <selection pane="bottomLeft" activeCell="A5" sqref="A5"/>
      <selection pane="bottomRight" activeCell="C3" sqref="C3:C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618</v>
      </c>
      <c r="B1" s="171"/>
      <c r="C1" s="171"/>
      <c r="D1" s="172"/>
      <c r="E1" s="172"/>
      <c r="F1" s="172"/>
      <c r="G1" s="172"/>
      <c r="H1" s="172"/>
      <c r="I1" s="172"/>
      <c r="J1" s="172"/>
      <c r="K1" s="172"/>
      <c r="L1" s="172"/>
      <c r="M1" s="172"/>
      <c r="N1" s="172"/>
      <c r="O1" s="172"/>
      <c r="P1" s="172"/>
      <c r="Q1" s="172"/>
      <c r="R1" s="172"/>
      <c r="S1" s="172"/>
    </row>
    <row r="2" spans="1:20" ht="16.5" customHeight="1">
      <c r="A2" s="175" t="s">
        <v>63</v>
      </c>
      <c r="B2" s="176"/>
      <c r="C2" s="176"/>
      <c r="D2" s="25" t="s">
        <v>601</v>
      </c>
      <c r="E2" s="22"/>
      <c r="F2" s="22"/>
      <c r="G2" s="22"/>
      <c r="H2" s="22"/>
      <c r="I2" s="22"/>
      <c r="J2" s="22"/>
      <c r="K2" s="22"/>
      <c r="L2" s="22"/>
      <c r="M2" s="22"/>
      <c r="N2" s="22"/>
      <c r="O2" s="22"/>
      <c r="P2" s="22"/>
      <c r="Q2" s="22"/>
      <c r="R2" s="22"/>
      <c r="S2" s="22"/>
    </row>
    <row r="3" spans="1:20" ht="24" customHeight="1">
      <c r="A3" s="170" t="s">
        <v>14</v>
      </c>
      <c r="B3" s="173" t="s">
        <v>66</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15" t="s">
        <v>9</v>
      </c>
      <c r="H4" s="15" t="s">
        <v>10</v>
      </c>
      <c r="I4" s="11" t="s">
        <v>11</v>
      </c>
      <c r="J4" s="169"/>
      <c r="K4" s="174"/>
      <c r="L4" s="174"/>
      <c r="M4" s="174"/>
      <c r="N4" s="174"/>
      <c r="O4" s="174"/>
      <c r="P4" s="170"/>
      <c r="Q4" s="170"/>
      <c r="R4" s="169"/>
      <c r="S4" s="169"/>
      <c r="T4" s="169"/>
    </row>
    <row r="5" spans="1:20">
      <c r="A5" s="4">
        <v>1</v>
      </c>
      <c r="B5" s="17" t="s">
        <v>67</v>
      </c>
      <c r="C5" s="18" t="s">
        <v>73</v>
      </c>
      <c r="D5" s="18" t="s">
        <v>29</v>
      </c>
      <c r="E5" s="19"/>
      <c r="F5" s="18"/>
      <c r="G5" s="19">
        <v>45</v>
      </c>
      <c r="H5" s="19">
        <v>67</v>
      </c>
      <c r="I5" s="17">
        <f>+G5+H5</f>
        <v>112</v>
      </c>
      <c r="J5" s="18"/>
      <c r="K5" s="18"/>
      <c r="L5" s="18" t="s">
        <v>124</v>
      </c>
      <c r="M5" s="60">
        <v>9435345757</v>
      </c>
      <c r="N5" s="61" t="s">
        <v>125</v>
      </c>
      <c r="O5" s="62">
        <v>9577788182</v>
      </c>
      <c r="P5" s="24">
        <v>43374</v>
      </c>
      <c r="Q5" s="18" t="s">
        <v>586</v>
      </c>
      <c r="R5" s="18">
        <v>7</v>
      </c>
      <c r="S5" s="18" t="s">
        <v>584</v>
      </c>
      <c r="T5" s="18"/>
    </row>
    <row r="6" spans="1:20">
      <c r="A6" s="4">
        <v>2</v>
      </c>
      <c r="B6" s="17" t="s">
        <v>68</v>
      </c>
      <c r="C6" s="18" t="s">
        <v>74</v>
      </c>
      <c r="D6" s="18" t="s">
        <v>29</v>
      </c>
      <c r="E6" s="51">
        <v>150</v>
      </c>
      <c r="F6" s="18"/>
      <c r="G6" s="19">
        <v>34</v>
      </c>
      <c r="H6" s="19">
        <v>38</v>
      </c>
      <c r="I6" s="17">
        <f>+G6+H6</f>
        <v>72</v>
      </c>
      <c r="J6" s="51">
        <v>9854314473</v>
      </c>
      <c r="K6" s="18"/>
      <c r="L6" s="18" t="s">
        <v>126</v>
      </c>
      <c r="M6" s="60">
        <v>9508335838</v>
      </c>
      <c r="N6" s="18" t="s">
        <v>127</v>
      </c>
      <c r="O6" s="62">
        <v>9613729669</v>
      </c>
      <c r="P6" s="24">
        <v>43374</v>
      </c>
      <c r="Q6" s="18" t="s">
        <v>586</v>
      </c>
      <c r="R6" s="18">
        <v>8</v>
      </c>
      <c r="S6" s="18" t="s">
        <v>584</v>
      </c>
      <c r="T6" s="18"/>
    </row>
    <row r="7" spans="1:20">
      <c r="A7" s="4">
        <v>3</v>
      </c>
      <c r="B7" s="17"/>
      <c r="C7" s="18"/>
      <c r="D7" s="18"/>
      <c r="E7" s="52"/>
      <c r="F7" s="18"/>
      <c r="G7" s="19"/>
      <c r="H7" s="19"/>
      <c r="I7" s="17">
        <f t="shared" ref="I7:I20" si="0">+G7+H7</f>
        <v>0</v>
      </c>
      <c r="J7" s="18"/>
      <c r="K7" s="18"/>
      <c r="L7" s="18"/>
      <c r="M7" s="18"/>
      <c r="N7" s="18"/>
      <c r="O7" s="18"/>
      <c r="P7" s="24"/>
      <c r="Q7" s="18"/>
      <c r="R7" s="18"/>
      <c r="S7" s="18"/>
      <c r="T7" s="18"/>
    </row>
    <row r="8" spans="1:20">
      <c r="A8" s="4">
        <v>4</v>
      </c>
      <c r="B8" s="17" t="s">
        <v>67</v>
      </c>
      <c r="C8" s="18" t="s">
        <v>75</v>
      </c>
      <c r="D8" s="18" t="s">
        <v>27</v>
      </c>
      <c r="E8" s="52" t="s">
        <v>76</v>
      </c>
      <c r="F8" s="18" t="s">
        <v>77</v>
      </c>
      <c r="G8" s="19">
        <v>56</v>
      </c>
      <c r="H8" s="19">
        <v>58</v>
      </c>
      <c r="I8" s="17">
        <f t="shared" si="0"/>
        <v>114</v>
      </c>
      <c r="J8" s="52" t="s">
        <v>129</v>
      </c>
      <c r="K8" s="18"/>
      <c r="L8" s="18" t="s">
        <v>126</v>
      </c>
      <c r="M8" s="60">
        <v>9508335838</v>
      </c>
      <c r="N8" s="18" t="s">
        <v>127</v>
      </c>
      <c r="O8" s="62">
        <v>9613729669</v>
      </c>
      <c r="P8" s="24">
        <v>43376</v>
      </c>
      <c r="Q8" s="18" t="s">
        <v>603</v>
      </c>
      <c r="R8" s="18">
        <v>7</v>
      </c>
      <c r="S8" s="18" t="s">
        <v>584</v>
      </c>
      <c r="T8" s="18"/>
    </row>
    <row r="9" spans="1:20" ht="33">
      <c r="A9" s="4">
        <v>5</v>
      </c>
      <c r="B9" s="17" t="s">
        <v>68</v>
      </c>
      <c r="C9" s="18" t="s">
        <v>78</v>
      </c>
      <c r="D9" s="18" t="s">
        <v>29</v>
      </c>
      <c r="E9" s="19"/>
      <c r="F9" s="18"/>
      <c r="G9" s="19">
        <v>57</v>
      </c>
      <c r="H9" s="19">
        <v>78</v>
      </c>
      <c r="I9" s="17">
        <f t="shared" si="0"/>
        <v>135</v>
      </c>
      <c r="J9" s="17"/>
      <c r="K9" s="18"/>
      <c r="L9" s="18" t="s">
        <v>131</v>
      </c>
      <c r="M9" s="60">
        <v>9859236619</v>
      </c>
      <c r="N9" s="61" t="s">
        <v>132</v>
      </c>
      <c r="O9" s="62">
        <v>9957415542</v>
      </c>
      <c r="P9" s="24">
        <v>43376</v>
      </c>
      <c r="Q9" s="18" t="s">
        <v>593</v>
      </c>
      <c r="R9" s="18">
        <v>9</v>
      </c>
      <c r="S9" s="18" t="s">
        <v>584</v>
      </c>
      <c r="T9" s="18"/>
    </row>
    <row r="10" spans="1:20">
      <c r="A10" s="4">
        <v>6</v>
      </c>
      <c r="B10" s="17" t="s">
        <v>67</v>
      </c>
      <c r="C10" s="18" t="s">
        <v>79</v>
      </c>
      <c r="D10" s="18" t="s">
        <v>27</v>
      </c>
      <c r="E10" s="52" t="s">
        <v>80</v>
      </c>
      <c r="F10" s="18" t="s">
        <v>77</v>
      </c>
      <c r="G10" s="19">
        <v>43</v>
      </c>
      <c r="H10" s="19">
        <v>45</v>
      </c>
      <c r="I10" s="17">
        <f t="shared" si="0"/>
        <v>88</v>
      </c>
      <c r="J10" s="52" t="s">
        <v>130</v>
      </c>
      <c r="K10" s="18"/>
      <c r="L10" s="18" t="s">
        <v>131</v>
      </c>
      <c r="M10" s="60">
        <v>9859236619</v>
      </c>
      <c r="N10" s="61"/>
      <c r="O10" s="62"/>
      <c r="P10" s="24">
        <v>43376</v>
      </c>
      <c r="Q10" s="18" t="s">
        <v>140</v>
      </c>
      <c r="R10" s="18">
        <v>10</v>
      </c>
      <c r="S10" s="18" t="s">
        <v>584</v>
      </c>
      <c r="T10" s="18"/>
    </row>
    <row r="11" spans="1:20">
      <c r="A11" s="4">
        <v>7</v>
      </c>
      <c r="B11" s="17" t="s">
        <v>68</v>
      </c>
      <c r="C11" s="18" t="s">
        <v>81</v>
      </c>
      <c r="D11" s="18" t="s">
        <v>29</v>
      </c>
      <c r="E11" s="51">
        <v>166</v>
      </c>
      <c r="F11" s="18"/>
      <c r="G11" s="19">
        <v>40</v>
      </c>
      <c r="H11" s="19">
        <v>53</v>
      </c>
      <c r="I11" s="17">
        <f t="shared" si="0"/>
        <v>93</v>
      </c>
      <c r="J11" s="51">
        <v>7896788279</v>
      </c>
      <c r="K11" s="18"/>
      <c r="L11" s="18" t="s">
        <v>126</v>
      </c>
      <c r="M11" s="60">
        <v>9508335838</v>
      </c>
      <c r="N11" s="61" t="s">
        <v>133</v>
      </c>
      <c r="O11" s="62">
        <v>9864912518</v>
      </c>
      <c r="P11" s="24">
        <v>43376</v>
      </c>
      <c r="Q11" s="18" t="s">
        <v>140</v>
      </c>
      <c r="R11" s="18">
        <v>11</v>
      </c>
      <c r="S11" s="18" t="s">
        <v>584</v>
      </c>
      <c r="T11" s="18"/>
    </row>
    <row r="12" spans="1:20">
      <c r="A12" s="4">
        <v>8</v>
      </c>
      <c r="B12" s="17" t="s">
        <v>67</v>
      </c>
      <c r="C12" s="18" t="s">
        <v>82</v>
      </c>
      <c r="D12" s="18" t="s">
        <v>27</v>
      </c>
      <c r="E12" s="52" t="s">
        <v>83</v>
      </c>
      <c r="F12" s="18" t="s">
        <v>77</v>
      </c>
      <c r="G12" s="19">
        <v>23</v>
      </c>
      <c r="H12" s="19">
        <v>25</v>
      </c>
      <c r="I12" s="17">
        <f t="shared" si="0"/>
        <v>48</v>
      </c>
      <c r="J12" s="52">
        <v>9859887160</v>
      </c>
      <c r="K12" s="18"/>
      <c r="L12" s="18" t="s">
        <v>131</v>
      </c>
      <c r="M12" s="60">
        <v>9859236619</v>
      </c>
      <c r="N12" s="18"/>
      <c r="O12" s="18"/>
      <c r="P12" s="24">
        <v>43377</v>
      </c>
      <c r="Q12" s="18" t="s">
        <v>596</v>
      </c>
      <c r="R12" s="18">
        <v>12</v>
      </c>
      <c r="S12" s="18" t="s">
        <v>584</v>
      </c>
      <c r="T12" s="18"/>
    </row>
    <row r="13" spans="1:20">
      <c r="A13" s="4">
        <v>9</v>
      </c>
      <c r="B13" s="17" t="s">
        <v>68</v>
      </c>
      <c r="C13" s="18" t="s">
        <v>84</v>
      </c>
      <c r="D13" s="18" t="s">
        <v>29</v>
      </c>
      <c r="E13" s="51">
        <v>64</v>
      </c>
      <c r="F13" s="18"/>
      <c r="G13" s="19">
        <v>25</v>
      </c>
      <c r="H13" s="19">
        <v>36</v>
      </c>
      <c r="I13" s="17">
        <f t="shared" si="0"/>
        <v>61</v>
      </c>
      <c r="J13" s="18"/>
      <c r="K13" s="18"/>
      <c r="L13" s="18"/>
      <c r="M13" s="18"/>
      <c r="N13" s="18"/>
      <c r="O13" s="18"/>
      <c r="P13" s="24">
        <v>43377</v>
      </c>
      <c r="Q13" s="18" t="s">
        <v>596</v>
      </c>
      <c r="R13" s="18">
        <v>10</v>
      </c>
      <c r="S13" s="18" t="s">
        <v>584</v>
      </c>
      <c r="T13" s="18"/>
    </row>
    <row r="14" spans="1:20">
      <c r="A14" s="4">
        <v>10</v>
      </c>
      <c r="B14" s="17" t="s">
        <v>67</v>
      </c>
      <c r="C14" s="18" t="s">
        <v>85</v>
      </c>
      <c r="D14" s="18" t="s">
        <v>29</v>
      </c>
      <c r="E14" s="51">
        <v>88</v>
      </c>
      <c r="F14" s="18"/>
      <c r="G14" s="19">
        <v>32</v>
      </c>
      <c r="H14" s="19">
        <v>43</v>
      </c>
      <c r="I14" s="17">
        <f t="shared" si="0"/>
        <v>75</v>
      </c>
      <c r="J14" s="51">
        <v>9401722709</v>
      </c>
      <c r="K14" s="18"/>
      <c r="L14" s="18" t="s">
        <v>134</v>
      </c>
      <c r="M14" s="60">
        <v>9864311410</v>
      </c>
      <c r="N14" s="61" t="s">
        <v>135</v>
      </c>
      <c r="O14" s="62">
        <v>9678692813</v>
      </c>
      <c r="P14" s="24">
        <v>43378</v>
      </c>
      <c r="Q14" s="18" t="s">
        <v>592</v>
      </c>
      <c r="R14" s="18">
        <v>11</v>
      </c>
      <c r="S14" s="18" t="s">
        <v>584</v>
      </c>
      <c r="T14" s="18"/>
    </row>
    <row r="15" spans="1:20">
      <c r="A15" s="4">
        <v>11</v>
      </c>
      <c r="B15" s="17" t="s">
        <v>68</v>
      </c>
      <c r="C15" s="18" t="s">
        <v>86</v>
      </c>
      <c r="D15" s="18" t="s">
        <v>29</v>
      </c>
      <c r="E15" s="51">
        <v>385</v>
      </c>
      <c r="F15" s="18"/>
      <c r="G15" s="19">
        <v>44</v>
      </c>
      <c r="H15" s="19">
        <v>54</v>
      </c>
      <c r="I15" s="17">
        <f t="shared" si="0"/>
        <v>98</v>
      </c>
      <c r="J15" s="51">
        <v>9435912726</v>
      </c>
      <c r="K15" s="18"/>
      <c r="L15" s="18" t="s">
        <v>136</v>
      </c>
      <c r="M15" s="60">
        <v>9859269932</v>
      </c>
      <c r="N15" s="61" t="s">
        <v>137</v>
      </c>
      <c r="O15" s="62">
        <v>9859613580</v>
      </c>
      <c r="P15" s="24">
        <v>43378</v>
      </c>
      <c r="Q15" s="18" t="s">
        <v>592</v>
      </c>
      <c r="R15" s="18">
        <v>10</v>
      </c>
      <c r="S15" s="18" t="s">
        <v>584</v>
      </c>
      <c r="T15" s="18"/>
    </row>
    <row r="16" spans="1:20">
      <c r="A16" s="4">
        <v>12</v>
      </c>
      <c r="B16" s="17" t="s">
        <v>67</v>
      </c>
      <c r="C16" s="18" t="s">
        <v>87</v>
      </c>
      <c r="D16" s="18" t="s">
        <v>29</v>
      </c>
      <c r="E16" s="51">
        <v>383</v>
      </c>
      <c r="F16" s="18"/>
      <c r="G16" s="19">
        <v>34</v>
      </c>
      <c r="H16" s="19">
        <v>34</v>
      </c>
      <c r="I16" s="17">
        <f t="shared" si="0"/>
        <v>68</v>
      </c>
      <c r="J16" s="51">
        <v>8876345350</v>
      </c>
      <c r="K16" s="18"/>
      <c r="L16" s="18" t="s">
        <v>142</v>
      </c>
      <c r="M16" s="60" t="s">
        <v>143</v>
      </c>
      <c r="N16" s="61" t="s">
        <v>144</v>
      </c>
      <c r="O16" s="62">
        <v>8486257527</v>
      </c>
      <c r="P16" s="24">
        <v>43379</v>
      </c>
      <c r="Q16" s="18" t="s">
        <v>591</v>
      </c>
      <c r="R16" s="18">
        <v>10</v>
      </c>
      <c r="S16" s="18" t="s">
        <v>584</v>
      </c>
      <c r="T16" s="18"/>
    </row>
    <row r="17" spans="1:20">
      <c r="A17" s="4">
        <v>13</v>
      </c>
      <c r="B17" s="17" t="s">
        <v>68</v>
      </c>
      <c r="C17" s="18" t="s">
        <v>88</v>
      </c>
      <c r="D17" s="18" t="s">
        <v>29</v>
      </c>
      <c r="E17" s="51">
        <v>327</v>
      </c>
      <c r="F17" s="18"/>
      <c r="G17" s="19">
        <v>38</v>
      </c>
      <c r="H17" s="19">
        <v>37</v>
      </c>
      <c r="I17" s="17">
        <f t="shared" si="0"/>
        <v>75</v>
      </c>
      <c r="J17" s="51">
        <v>801139346</v>
      </c>
      <c r="K17" s="18"/>
      <c r="L17" s="18" t="s">
        <v>145</v>
      </c>
      <c r="M17" s="60">
        <v>9613939748</v>
      </c>
      <c r="N17" s="61" t="s">
        <v>146</v>
      </c>
      <c r="O17" s="18"/>
      <c r="P17" s="24">
        <v>43379</v>
      </c>
      <c r="Q17" s="18" t="s">
        <v>591</v>
      </c>
      <c r="R17" s="18">
        <v>10</v>
      </c>
      <c r="S17" s="18" t="s">
        <v>584</v>
      </c>
      <c r="T17" s="18"/>
    </row>
    <row r="18" spans="1:20">
      <c r="A18" s="4">
        <v>14</v>
      </c>
      <c r="B18" s="17" t="s">
        <v>67</v>
      </c>
      <c r="C18" s="18" t="s">
        <v>89</v>
      </c>
      <c r="D18" s="18" t="s">
        <v>29</v>
      </c>
      <c r="E18" s="51">
        <v>350</v>
      </c>
      <c r="F18" s="18"/>
      <c r="G18" s="19">
        <v>43</v>
      </c>
      <c r="H18" s="19">
        <v>47</v>
      </c>
      <c r="I18" s="17">
        <f t="shared" si="0"/>
        <v>90</v>
      </c>
      <c r="J18" s="51">
        <v>9678388632</v>
      </c>
      <c r="K18" s="18"/>
      <c r="L18" s="18" t="s">
        <v>147</v>
      </c>
      <c r="M18" s="60">
        <v>9859889403</v>
      </c>
      <c r="N18" s="61" t="s">
        <v>148</v>
      </c>
      <c r="O18" s="18"/>
      <c r="P18" s="24">
        <v>43381</v>
      </c>
      <c r="Q18" s="24" t="s">
        <v>586</v>
      </c>
      <c r="R18" s="18">
        <v>9</v>
      </c>
      <c r="S18" s="18" t="s">
        <v>584</v>
      </c>
      <c r="T18" s="18"/>
    </row>
    <row r="19" spans="1:20" ht="33">
      <c r="A19" s="4">
        <v>15</v>
      </c>
      <c r="B19" s="17" t="s">
        <v>68</v>
      </c>
      <c r="C19" s="18" t="s">
        <v>90</v>
      </c>
      <c r="D19" s="18" t="s">
        <v>29</v>
      </c>
      <c r="E19" s="51">
        <v>54</v>
      </c>
      <c r="F19" s="18"/>
      <c r="G19" s="19">
        <v>45</v>
      </c>
      <c r="H19" s="19">
        <v>47</v>
      </c>
      <c r="I19" s="17">
        <f t="shared" si="0"/>
        <v>92</v>
      </c>
      <c r="J19" s="51">
        <v>8822605756</v>
      </c>
      <c r="K19" s="18"/>
      <c r="L19" s="18" t="s">
        <v>134</v>
      </c>
      <c r="M19" s="60">
        <v>9864311410</v>
      </c>
      <c r="N19" s="61" t="s">
        <v>149</v>
      </c>
      <c r="O19" s="62">
        <v>9613746689</v>
      </c>
      <c r="P19" s="24">
        <v>43381</v>
      </c>
      <c r="Q19" s="24" t="s">
        <v>586</v>
      </c>
      <c r="R19" s="18">
        <v>8</v>
      </c>
      <c r="S19" s="18" t="s">
        <v>584</v>
      </c>
      <c r="T19" s="18"/>
    </row>
    <row r="20" spans="1:20">
      <c r="A20" s="4">
        <v>16</v>
      </c>
      <c r="B20" s="17"/>
      <c r="C20" s="18" t="s">
        <v>123</v>
      </c>
      <c r="D20" s="18"/>
      <c r="E20" s="53"/>
      <c r="F20" s="18"/>
      <c r="G20" s="53"/>
      <c r="H20" s="53"/>
      <c r="I20" s="17">
        <f t="shared" si="0"/>
        <v>0</v>
      </c>
      <c r="J20" s="18"/>
      <c r="K20" s="18"/>
      <c r="L20" s="18"/>
      <c r="M20" s="18"/>
      <c r="N20" s="18"/>
      <c r="O20" s="18"/>
      <c r="P20" s="24">
        <v>43382</v>
      </c>
      <c r="Q20" s="18" t="s">
        <v>587</v>
      </c>
      <c r="R20" s="18"/>
      <c r="S20" s="18"/>
      <c r="T20" s="18"/>
    </row>
    <row r="21" spans="1:20" ht="33">
      <c r="A21" s="4">
        <v>17</v>
      </c>
      <c r="B21" s="17" t="s">
        <v>67</v>
      </c>
      <c r="C21" s="18" t="s">
        <v>91</v>
      </c>
      <c r="D21" s="18" t="s">
        <v>29</v>
      </c>
      <c r="E21" s="53">
        <v>58</v>
      </c>
      <c r="F21" s="18"/>
      <c r="G21" s="53">
        <v>134</v>
      </c>
      <c r="H21" s="53">
        <v>165</v>
      </c>
      <c r="I21" s="17">
        <f t="shared" ref="I21:I28" si="1">+G21+H21</f>
        <v>299</v>
      </c>
      <c r="J21" s="18"/>
      <c r="K21" s="18"/>
      <c r="L21" s="18" t="s">
        <v>151</v>
      </c>
      <c r="M21" s="18"/>
      <c r="N21" s="61" t="s">
        <v>152</v>
      </c>
      <c r="O21" s="62">
        <v>9854322347</v>
      </c>
      <c r="P21" s="24">
        <v>43382</v>
      </c>
      <c r="Q21" s="18" t="s">
        <v>587</v>
      </c>
      <c r="R21" s="18">
        <v>10</v>
      </c>
      <c r="S21" s="18" t="s">
        <v>584</v>
      </c>
      <c r="T21" s="18"/>
    </row>
    <row r="22" spans="1:20" ht="33">
      <c r="A22" s="4">
        <v>18</v>
      </c>
      <c r="B22" s="17" t="s">
        <v>68</v>
      </c>
      <c r="C22" s="18" t="s">
        <v>92</v>
      </c>
      <c r="D22" s="18" t="s">
        <v>29</v>
      </c>
      <c r="E22" s="53">
        <v>291</v>
      </c>
      <c r="F22" s="18"/>
      <c r="G22" s="53">
        <v>30</v>
      </c>
      <c r="H22" s="53">
        <v>33</v>
      </c>
      <c r="I22" s="17">
        <f t="shared" si="1"/>
        <v>63</v>
      </c>
      <c r="J22" s="53">
        <v>9954948274</v>
      </c>
      <c r="K22" s="18"/>
      <c r="L22" s="18" t="s">
        <v>124</v>
      </c>
      <c r="M22" s="60">
        <v>9435345757</v>
      </c>
      <c r="N22" s="61" t="s">
        <v>153</v>
      </c>
      <c r="O22" s="62">
        <v>9613273376</v>
      </c>
      <c r="P22" s="24">
        <v>43383</v>
      </c>
      <c r="Q22" s="18" t="s">
        <v>593</v>
      </c>
      <c r="R22" s="18">
        <v>12</v>
      </c>
      <c r="S22" s="18" t="s">
        <v>584</v>
      </c>
      <c r="T22" s="18"/>
    </row>
    <row r="23" spans="1:20" ht="33">
      <c r="A23" s="4">
        <v>19</v>
      </c>
      <c r="B23" s="17" t="s">
        <v>67</v>
      </c>
      <c r="C23" s="18" t="s">
        <v>93</v>
      </c>
      <c r="D23" s="18" t="s">
        <v>29</v>
      </c>
      <c r="E23" s="54" t="s">
        <v>94</v>
      </c>
      <c r="F23" s="18"/>
      <c r="G23" s="55">
        <v>49</v>
      </c>
      <c r="H23" s="55">
        <v>46</v>
      </c>
      <c r="I23" s="17">
        <f t="shared" si="1"/>
        <v>95</v>
      </c>
      <c r="J23" s="54" t="s">
        <v>154</v>
      </c>
      <c r="K23" s="18"/>
      <c r="L23" s="18" t="s">
        <v>124</v>
      </c>
      <c r="M23" s="60">
        <v>9435345757</v>
      </c>
      <c r="N23" s="61" t="s">
        <v>153</v>
      </c>
      <c r="O23" s="62">
        <v>9613273376</v>
      </c>
      <c r="P23" s="24">
        <v>43383</v>
      </c>
      <c r="Q23" s="18" t="s">
        <v>593</v>
      </c>
      <c r="R23" s="18">
        <v>13</v>
      </c>
      <c r="S23" s="18" t="s">
        <v>584</v>
      </c>
      <c r="T23" s="18"/>
    </row>
    <row r="24" spans="1:20">
      <c r="A24" s="4">
        <v>20</v>
      </c>
      <c r="B24" s="17" t="s">
        <v>68</v>
      </c>
      <c r="C24" s="18" t="s">
        <v>95</v>
      </c>
      <c r="D24" s="18" t="s">
        <v>29</v>
      </c>
      <c r="E24" s="19"/>
      <c r="F24" s="18"/>
      <c r="G24" s="19">
        <v>46</v>
      </c>
      <c r="H24" s="19">
        <v>57</v>
      </c>
      <c r="I24" s="17">
        <f t="shared" si="1"/>
        <v>103</v>
      </c>
      <c r="J24" s="18"/>
      <c r="K24" s="18"/>
      <c r="L24" s="63" t="s">
        <v>155</v>
      </c>
      <c r="M24" s="60">
        <v>9401073024</v>
      </c>
      <c r="N24" s="61" t="s">
        <v>156</v>
      </c>
      <c r="O24" s="62">
        <v>8721918940</v>
      </c>
      <c r="P24" s="24">
        <v>43384</v>
      </c>
      <c r="Q24" s="18" t="s">
        <v>596</v>
      </c>
      <c r="R24" s="18">
        <v>10</v>
      </c>
      <c r="S24" s="18" t="s">
        <v>584</v>
      </c>
      <c r="T24" s="18"/>
    </row>
    <row r="25" spans="1:20">
      <c r="A25" s="4">
        <v>21</v>
      </c>
      <c r="B25" s="17" t="s">
        <v>67</v>
      </c>
      <c r="C25" s="18" t="s">
        <v>96</v>
      </c>
      <c r="D25" s="18" t="s">
        <v>29</v>
      </c>
      <c r="E25" s="19"/>
      <c r="F25" s="18"/>
      <c r="G25" s="19">
        <v>46</v>
      </c>
      <c r="H25" s="19">
        <v>54</v>
      </c>
      <c r="I25" s="17">
        <f t="shared" si="1"/>
        <v>100</v>
      </c>
      <c r="J25" s="18">
        <v>9854530397</v>
      </c>
      <c r="K25" s="18"/>
      <c r="L25" s="63" t="s">
        <v>157</v>
      </c>
      <c r="M25" s="60">
        <v>9864983113</v>
      </c>
      <c r="N25" s="61" t="s">
        <v>158</v>
      </c>
      <c r="O25" s="62">
        <v>8753076324</v>
      </c>
      <c r="P25" s="24">
        <v>43384</v>
      </c>
      <c r="Q25" s="18" t="s">
        <v>596</v>
      </c>
      <c r="R25" s="18">
        <v>9</v>
      </c>
      <c r="S25" s="18" t="s">
        <v>584</v>
      </c>
      <c r="T25" s="18"/>
    </row>
    <row r="26" spans="1:20">
      <c r="A26" s="4">
        <v>22</v>
      </c>
      <c r="B26" s="17" t="s">
        <v>68</v>
      </c>
      <c r="C26" s="18" t="s">
        <v>97</v>
      </c>
      <c r="D26" s="18" t="s">
        <v>29</v>
      </c>
      <c r="E26" s="53">
        <v>292</v>
      </c>
      <c r="F26" s="18"/>
      <c r="G26" s="53">
        <v>41</v>
      </c>
      <c r="H26" s="53">
        <v>37</v>
      </c>
      <c r="I26" s="17">
        <f t="shared" si="1"/>
        <v>78</v>
      </c>
      <c r="J26" s="53">
        <v>9864328666</v>
      </c>
      <c r="K26" s="18"/>
      <c r="L26" s="18" t="s">
        <v>159</v>
      </c>
      <c r="M26" s="60">
        <v>9435207608</v>
      </c>
      <c r="N26" s="61" t="s">
        <v>160</v>
      </c>
      <c r="O26" s="62">
        <v>9859275409</v>
      </c>
      <c r="P26" s="24">
        <v>43385</v>
      </c>
      <c r="Q26" s="18" t="s">
        <v>592</v>
      </c>
      <c r="R26" s="18">
        <v>9</v>
      </c>
      <c r="S26" s="18" t="s">
        <v>584</v>
      </c>
      <c r="T26" s="18"/>
    </row>
    <row r="27" spans="1:20" ht="33">
      <c r="A27" s="4">
        <v>23</v>
      </c>
      <c r="B27" s="17" t="s">
        <v>67</v>
      </c>
      <c r="C27" s="18" t="s">
        <v>98</v>
      </c>
      <c r="D27" s="18" t="s">
        <v>29</v>
      </c>
      <c r="E27" s="53">
        <v>320</v>
      </c>
      <c r="F27" s="18"/>
      <c r="G27" s="53">
        <v>12</v>
      </c>
      <c r="H27" s="53">
        <v>23</v>
      </c>
      <c r="I27" s="17">
        <f t="shared" si="1"/>
        <v>35</v>
      </c>
      <c r="J27" s="51">
        <v>9854186952</v>
      </c>
      <c r="K27" s="18"/>
      <c r="L27" s="18" t="s">
        <v>161</v>
      </c>
      <c r="M27" s="60">
        <v>9707101699</v>
      </c>
      <c r="N27" s="61" t="s">
        <v>162</v>
      </c>
      <c r="O27" s="62">
        <v>8486957045</v>
      </c>
      <c r="P27" s="24">
        <v>43385</v>
      </c>
      <c r="Q27" s="18" t="s">
        <v>592</v>
      </c>
      <c r="R27" s="18">
        <v>9</v>
      </c>
      <c r="S27" s="18" t="s">
        <v>584</v>
      </c>
      <c r="T27" s="18"/>
    </row>
    <row r="28" spans="1:20">
      <c r="A28" s="4">
        <v>24</v>
      </c>
      <c r="B28" s="17" t="s">
        <v>68</v>
      </c>
      <c r="C28" s="18" t="s">
        <v>99</v>
      </c>
      <c r="D28" s="18" t="s">
        <v>29</v>
      </c>
      <c r="E28" s="19"/>
      <c r="F28" s="18"/>
      <c r="G28" s="19">
        <v>14</v>
      </c>
      <c r="H28" s="19">
        <v>25</v>
      </c>
      <c r="I28" s="17">
        <f t="shared" si="1"/>
        <v>39</v>
      </c>
      <c r="J28" s="51">
        <v>9613763369</v>
      </c>
      <c r="K28" s="18"/>
      <c r="L28" s="18"/>
      <c r="M28" s="18"/>
      <c r="N28" s="18"/>
      <c r="O28" s="18"/>
      <c r="P28" s="24">
        <v>43386</v>
      </c>
      <c r="Q28" s="18" t="s">
        <v>591</v>
      </c>
      <c r="R28" s="18">
        <v>9</v>
      </c>
      <c r="S28" s="18" t="s">
        <v>584</v>
      </c>
      <c r="T28" s="18"/>
    </row>
    <row r="29" spans="1:20">
      <c r="A29" s="4">
        <v>25</v>
      </c>
      <c r="B29" s="17"/>
      <c r="C29" s="18"/>
      <c r="D29" s="18"/>
      <c r="E29" s="19"/>
      <c r="F29" s="18"/>
      <c r="G29" s="19"/>
      <c r="H29" s="19"/>
      <c r="I29" s="17"/>
      <c r="J29" s="51"/>
      <c r="K29" s="18"/>
      <c r="L29" s="18"/>
      <c r="M29" s="18"/>
      <c r="N29" s="18"/>
      <c r="O29" s="18"/>
      <c r="P29" s="24"/>
      <c r="Q29" s="18"/>
      <c r="R29" s="18"/>
      <c r="S29" s="18" t="s">
        <v>584</v>
      </c>
      <c r="T29" s="18"/>
    </row>
    <row r="30" spans="1:20">
      <c r="A30" s="4">
        <v>26</v>
      </c>
      <c r="B30" s="17"/>
      <c r="C30" s="18"/>
      <c r="D30" s="18"/>
      <c r="E30" s="51"/>
      <c r="F30" s="18"/>
      <c r="G30" s="19"/>
      <c r="H30" s="19"/>
      <c r="I30" s="17"/>
      <c r="J30" s="51"/>
      <c r="K30" s="18"/>
      <c r="L30" s="18"/>
      <c r="M30" s="60"/>
      <c r="N30" s="61"/>
      <c r="O30" s="62"/>
      <c r="P30" s="24"/>
      <c r="Q30" s="18"/>
      <c r="R30" s="18"/>
      <c r="S30" s="18" t="s">
        <v>584</v>
      </c>
      <c r="T30" s="18"/>
    </row>
    <row r="31" spans="1:20">
      <c r="A31" s="4">
        <v>27</v>
      </c>
      <c r="B31" s="17"/>
      <c r="C31" s="18"/>
      <c r="D31" s="18"/>
      <c r="E31" s="19"/>
      <c r="F31" s="18"/>
      <c r="G31" s="19"/>
      <c r="H31" s="19"/>
      <c r="I31" s="17"/>
      <c r="J31" s="51"/>
      <c r="K31" s="18"/>
      <c r="L31" s="18"/>
      <c r="M31" s="18"/>
      <c r="N31" s="18"/>
      <c r="O31" s="18"/>
      <c r="P31" s="24"/>
      <c r="Q31" s="24"/>
      <c r="R31" s="18"/>
      <c r="S31" s="18"/>
      <c r="T31" s="18"/>
    </row>
    <row r="32" spans="1:20">
      <c r="A32" s="4">
        <v>28</v>
      </c>
      <c r="B32" s="17" t="s">
        <v>67</v>
      </c>
      <c r="C32" s="18"/>
      <c r="D32" s="18"/>
      <c r="E32" s="51"/>
      <c r="F32" s="18"/>
      <c r="G32" s="19"/>
      <c r="H32" s="19"/>
      <c r="I32" s="17"/>
      <c r="J32" s="51"/>
      <c r="K32" s="18"/>
      <c r="L32" s="18"/>
      <c r="M32" s="18"/>
      <c r="N32" s="18"/>
      <c r="O32" s="18"/>
      <c r="P32" s="24"/>
      <c r="Q32" s="18"/>
      <c r="R32" s="18"/>
      <c r="S32" s="18" t="s">
        <v>584</v>
      </c>
      <c r="T32" s="18"/>
    </row>
    <row r="33" spans="1:20">
      <c r="A33" s="4">
        <v>29</v>
      </c>
      <c r="B33" s="17" t="s">
        <v>68</v>
      </c>
      <c r="C33" s="18" t="s">
        <v>100</v>
      </c>
      <c r="D33" s="18" t="s">
        <v>29</v>
      </c>
      <c r="E33" s="51">
        <v>302</v>
      </c>
      <c r="F33" s="18"/>
      <c r="G33" s="19">
        <v>15</v>
      </c>
      <c r="H33" s="19">
        <v>17</v>
      </c>
      <c r="I33" s="17">
        <f t="shared" ref="I33:I69" si="2">+G33+H33</f>
        <v>32</v>
      </c>
      <c r="J33" s="51">
        <v>9954398552</v>
      </c>
      <c r="K33" s="18"/>
      <c r="L33" s="18" t="s">
        <v>163</v>
      </c>
      <c r="M33" s="60">
        <v>9854300529</v>
      </c>
      <c r="N33" s="61" t="s">
        <v>164</v>
      </c>
      <c r="O33" s="62">
        <v>9957499874</v>
      </c>
      <c r="P33" s="24">
        <v>43386</v>
      </c>
      <c r="Q33" s="18" t="s">
        <v>128</v>
      </c>
      <c r="R33" s="18">
        <v>10</v>
      </c>
      <c r="S33" s="18" t="s">
        <v>584</v>
      </c>
      <c r="T33" s="18"/>
    </row>
    <row r="34" spans="1:20">
      <c r="A34" s="4">
        <v>30</v>
      </c>
      <c r="B34" s="17" t="s">
        <v>67</v>
      </c>
      <c r="C34" s="18" t="s">
        <v>101</v>
      </c>
      <c r="D34" s="18" t="s">
        <v>29</v>
      </c>
      <c r="E34" s="51">
        <v>293</v>
      </c>
      <c r="F34" s="18"/>
      <c r="G34" s="19">
        <v>15</v>
      </c>
      <c r="H34" s="19">
        <v>26</v>
      </c>
      <c r="I34" s="17">
        <f t="shared" si="2"/>
        <v>41</v>
      </c>
      <c r="J34" s="51">
        <v>9954398552</v>
      </c>
      <c r="K34" s="18"/>
      <c r="L34" s="18"/>
      <c r="M34" s="18"/>
      <c r="N34" s="18"/>
      <c r="O34" s="18"/>
      <c r="P34" s="24">
        <v>43388</v>
      </c>
      <c r="Q34" s="18" t="s">
        <v>586</v>
      </c>
      <c r="R34" s="18">
        <v>10</v>
      </c>
      <c r="S34" s="18" t="s">
        <v>584</v>
      </c>
      <c r="T34" s="18"/>
    </row>
    <row r="35" spans="1:20">
      <c r="A35" s="4">
        <v>31</v>
      </c>
      <c r="B35" s="17" t="s">
        <v>68</v>
      </c>
      <c r="C35" s="18" t="s">
        <v>102</v>
      </c>
      <c r="D35" s="18" t="s">
        <v>29</v>
      </c>
      <c r="E35" s="51">
        <v>293</v>
      </c>
      <c r="F35" s="18"/>
      <c r="G35" s="19">
        <v>17</v>
      </c>
      <c r="H35" s="19">
        <v>23</v>
      </c>
      <c r="I35" s="17">
        <f t="shared" si="2"/>
        <v>40</v>
      </c>
      <c r="J35" s="51">
        <v>9954398552</v>
      </c>
      <c r="K35" s="18"/>
      <c r="L35" s="18" t="s">
        <v>163</v>
      </c>
      <c r="M35" s="60">
        <v>9854300529</v>
      </c>
      <c r="N35" s="61" t="s">
        <v>164</v>
      </c>
      <c r="O35" s="62">
        <v>9957499874</v>
      </c>
      <c r="P35" s="24">
        <v>43388</v>
      </c>
      <c r="Q35" s="18" t="s">
        <v>586</v>
      </c>
      <c r="R35" s="18">
        <v>11</v>
      </c>
      <c r="S35" s="18" t="s">
        <v>584</v>
      </c>
      <c r="T35" s="18"/>
    </row>
    <row r="36" spans="1:20">
      <c r="A36" s="4">
        <v>32</v>
      </c>
      <c r="B36" s="17" t="s">
        <v>67</v>
      </c>
      <c r="C36" s="18" t="s">
        <v>103</v>
      </c>
      <c r="D36" s="18" t="s">
        <v>27</v>
      </c>
      <c r="E36" s="56">
        <v>18271103804</v>
      </c>
      <c r="F36" s="18" t="s">
        <v>77</v>
      </c>
      <c r="G36" s="19">
        <v>23</v>
      </c>
      <c r="H36" s="19"/>
      <c r="I36" s="17">
        <f t="shared" si="2"/>
        <v>23</v>
      </c>
      <c r="J36" s="51">
        <v>9706571518</v>
      </c>
      <c r="K36" s="18"/>
      <c r="L36" s="18" t="s">
        <v>163</v>
      </c>
      <c r="M36" s="60">
        <v>9854300529</v>
      </c>
      <c r="N36" s="61" t="s">
        <v>164</v>
      </c>
      <c r="O36" s="62">
        <v>9957499874</v>
      </c>
      <c r="P36" s="24">
        <v>43393</v>
      </c>
      <c r="Q36" s="18" t="s">
        <v>591</v>
      </c>
      <c r="R36" s="18">
        <v>12</v>
      </c>
      <c r="S36" s="18" t="s">
        <v>584</v>
      </c>
      <c r="T36" s="18"/>
    </row>
    <row r="37" spans="1:20">
      <c r="A37" s="4">
        <v>33</v>
      </c>
      <c r="B37" s="17" t="s">
        <v>68</v>
      </c>
      <c r="C37" s="18" t="s">
        <v>104</v>
      </c>
      <c r="D37" s="18" t="s">
        <v>27</v>
      </c>
      <c r="E37" s="56">
        <v>18271103806</v>
      </c>
      <c r="F37" s="18" t="s">
        <v>105</v>
      </c>
      <c r="G37" s="19">
        <v>25</v>
      </c>
      <c r="H37" s="19"/>
      <c r="I37" s="17">
        <f t="shared" si="2"/>
        <v>25</v>
      </c>
      <c r="J37" s="51">
        <v>9864745688</v>
      </c>
      <c r="K37" s="18"/>
      <c r="L37" s="18"/>
      <c r="M37" s="18"/>
      <c r="N37" s="18"/>
      <c r="O37" s="18"/>
      <c r="P37" s="24">
        <v>43393</v>
      </c>
      <c r="Q37" s="18" t="s">
        <v>591</v>
      </c>
      <c r="R37" s="18">
        <v>12</v>
      </c>
      <c r="S37" s="18" t="s">
        <v>584</v>
      </c>
      <c r="T37" s="18"/>
    </row>
    <row r="38" spans="1:20" ht="33">
      <c r="A38" s="4">
        <v>34</v>
      </c>
      <c r="B38" s="17" t="s">
        <v>67</v>
      </c>
      <c r="C38" s="18" t="s">
        <v>106</v>
      </c>
      <c r="D38" s="18" t="s">
        <v>29</v>
      </c>
      <c r="E38" s="19">
        <v>34</v>
      </c>
      <c r="F38" s="18"/>
      <c r="G38" s="19">
        <v>24</v>
      </c>
      <c r="H38" s="19"/>
      <c r="I38" s="17">
        <f t="shared" si="2"/>
        <v>24</v>
      </c>
      <c r="J38" s="64" t="s">
        <v>165</v>
      </c>
      <c r="K38" s="18"/>
      <c r="L38" s="18" t="s">
        <v>166</v>
      </c>
      <c r="M38" s="60">
        <v>9508556188</v>
      </c>
      <c r="N38" s="61" t="s">
        <v>167</v>
      </c>
      <c r="O38" s="62">
        <v>7399416761</v>
      </c>
      <c r="P38" s="24">
        <v>43395</v>
      </c>
      <c r="Q38" s="18" t="s">
        <v>586</v>
      </c>
      <c r="R38" s="18">
        <v>10</v>
      </c>
      <c r="S38" s="18" t="s">
        <v>584</v>
      </c>
      <c r="T38" s="18"/>
    </row>
    <row r="39" spans="1:20" ht="33">
      <c r="A39" s="4">
        <v>35</v>
      </c>
      <c r="B39" s="17" t="s">
        <v>68</v>
      </c>
      <c r="C39" s="18" t="s">
        <v>107</v>
      </c>
      <c r="D39" s="18" t="s">
        <v>29</v>
      </c>
      <c r="E39" s="57">
        <v>60</v>
      </c>
      <c r="F39" s="18"/>
      <c r="G39" s="19">
        <v>34</v>
      </c>
      <c r="H39" s="19"/>
      <c r="I39" s="17">
        <f t="shared" si="2"/>
        <v>34</v>
      </c>
      <c r="J39" s="65" t="s">
        <v>168</v>
      </c>
      <c r="K39" s="18"/>
      <c r="L39" s="18" t="s">
        <v>169</v>
      </c>
      <c r="M39" s="60">
        <v>9954233964</v>
      </c>
      <c r="N39" s="61" t="s">
        <v>170</v>
      </c>
      <c r="O39" s="62">
        <v>8486312941</v>
      </c>
      <c r="P39" s="24">
        <v>43395</v>
      </c>
      <c r="Q39" s="18" t="s">
        <v>586</v>
      </c>
      <c r="R39" s="18">
        <v>9</v>
      </c>
      <c r="S39" s="18" t="s">
        <v>584</v>
      </c>
      <c r="T39" s="18"/>
    </row>
    <row r="40" spans="1:20">
      <c r="A40" s="4">
        <v>36</v>
      </c>
      <c r="B40" s="17" t="s">
        <v>67</v>
      </c>
      <c r="C40" s="18" t="s">
        <v>108</v>
      </c>
      <c r="D40" s="18" t="s">
        <v>27</v>
      </c>
      <c r="E40" s="52" t="s">
        <v>109</v>
      </c>
      <c r="F40" s="18" t="s">
        <v>77</v>
      </c>
      <c r="G40" s="19">
        <v>36</v>
      </c>
      <c r="H40" s="19">
        <v>47</v>
      </c>
      <c r="I40" s="17">
        <f t="shared" si="2"/>
        <v>83</v>
      </c>
      <c r="J40" s="52" t="s">
        <v>184</v>
      </c>
      <c r="K40" s="18"/>
      <c r="L40" s="18"/>
      <c r="M40" s="18"/>
      <c r="N40" s="18"/>
      <c r="O40" s="18"/>
      <c r="P40" s="24">
        <v>43396</v>
      </c>
      <c r="Q40" s="18" t="s">
        <v>587</v>
      </c>
      <c r="R40" s="18">
        <v>9</v>
      </c>
      <c r="S40" s="18" t="s">
        <v>584</v>
      </c>
      <c r="T40" s="18"/>
    </row>
    <row r="41" spans="1:20">
      <c r="A41" s="4">
        <v>37</v>
      </c>
      <c r="B41" s="17" t="s">
        <v>68</v>
      </c>
      <c r="C41" s="18" t="s">
        <v>171</v>
      </c>
      <c r="D41" s="18" t="s">
        <v>29</v>
      </c>
      <c r="E41" s="19"/>
      <c r="F41" s="18"/>
      <c r="G41" s="19">
        <v>13</v>
      </c>
      <c r="H41" s="19">
        <v>15</v>
      </c>
      <c r="I41" s="17">
        <f t="shared" si="2"/>
        <v>28</v>
      </c>
      <c r="J41" s="64" t="s">
        <v>178</v>
      </c>
      <c r="K41" s="18"/>
      <c r="L41" s="18" t="s">
        <v>179</v>
      </c>
      <c r="M41" s="60">
        <v>9613028247</v>
      </c>
      <c r="N41" s="61" t="s">
        <v>164</v>
      </c>
      <c r="O41" s="62">
        <v>9957499874</v>
      </c>
      <c r="P41" s="24">
        <v>43396</v>
      </c>
      <c r="Q41" s="18" t="s">
        <v>587</v>
      </c>
      <c r="R41" s="18">
        <v>9</v>
      </c>
      <c r="S41" s="18" t="s">
        <v>584</v>
      </c>
      <c r="T41" s="18"/>
    </row>
    <row r="42" spans="1:20" ht="33">
      <c r="A42" s="4">
        <v>38</v>
      </c>
      <c r="B42" s="17" t="s">
        <v>67</v>
      </c>
      <c r="C42" s="18" t="s">
        <v>172</v>
      </c>
      <c r="D42" s="18" t="s">
        <v>27</v>
      </c>
      <c r="E42" s="51">
        <v>309</v>
      </c>
      <c r="F42" s="18" t="s">
        <v>77</v>
      </c>
      <c r="G42" s="19">
        <v>23</v>
      </c>
      <c r="H42" s="19">
        <v>25</v>
      </c>
      <c r="I42" s="17">
        <f t="shared" si="2"/>
        <v>48</v>
      </c>
      <c r="J42" s="51">
        <v>9707066465</v>
      </c>
      <c r="K42" s="18"/>
      <c r="L42" s="18" t="s">
        <v>179</v>
      </c>
      <c r="M42" s="60">
        <v>9613028247</v>
      </c>
      <c r="N42" s="61" t="s">
        <v>164</v>
      </c>
      <c r="O42" s="62">
        <v>9957499874</v>
      </c>
      <c r="P42" s="24">
        <v>43397</v>
      </c>
      <c r="Q42" s="24" t="s">
        <v>593</v>
      </c>
      <c r="R42" s="18">
        <v>9</v>
      </c>
      <c r="S42" s="18" t="s">
        <v>584</v>
      </c>
      <c r="T42" s="18"/>
    </row>
    <row r="43" spans="1:20" ht="33">
      <c r="A43" s="4">
        <v>39</v>
      </c>
      <c r="B43" s="17" t="s">
        <v>68</v>
      </c>
      <c r="C43" s="18" t="s">
        <v>173</v>
      </c>
      <c r="D43" s="18" t="s">
        <v>29</v>
      </c>
      <c r="E43" s="66">
        <v>69</v>
      </c>
      <c r="F43" s="18"/>
      <c r="G43" s="66">
        <v>8</v>
      </c>
      <c r="H43" s="66">
        <v>13</v>
      </c>
      <c r="I43" s="17">
        <f t="shared" si="2"/>
        <v>21</v>
      </c>
      <c r="J43" s="66">
        <v>8474090637</v>
      </c>
      <c r="K43" s="18"/>
      <c r="L43" s="63" t="s">
        <v>155</v>
      </c>
      <c r="M43" s="60">
        <v>9401073024</v>
      </c>
      <c r="N43" s="61" t="s">
        <v>180</v>
      </c>
      <c r="O43" s="62">
        <v>9854608413</v>
      </c>
      <c r="P43" s="24">
        <v>43397</v>
      </c>
      <c r="Q43" s="24" t="s">
        <v>593</v>
      </c>
      <c r="R43" s="18">
        <v>9</v>
      </c>
      <c r="S43" s="18" t="s">
        <v>584</v>
      </c>
      <c r="T43" s="18"/>
    </row>
    <row r="44" spans="1:20">
      <c r="A44" s="4">
        <v>40</v>
      </c>
      <c r="B44" s="17"/>
      <c r="C44" s="18"/>
      <c r="D44" s="18"/>
      <c r="E44" s="66"/>
      <c r="F44" s="18"/>
      <c r="G44" s="66"/>
      <c r="H44" s="66"/>
      <c r="I44" s="17">
        <f t="shared" si="2"/>
        <v>0</v>
      </c>
      <c r="J44" s="66"/>
      <c r="K44" s="18"/>
      <c r="L44" s="63"/>
      <c r="M44" s="60"/>
      <c r="N44" s="61"/>
      <c r="O44" s="62"/>
      <c r="P44" s="24"/>
      <c r="Q44" s="24"/>
      <c r="R44" s="18"/>
      <c r="S44" s="18"/>
      <c r="T44" s="18"/>
    </row>
    <row r="45" spans="1:20" ht="33">
      <c r="A45" s="4">
        <v>41</v>
      </c>
      <c r="B45" s="17" t="s">
        <v>67</v>
      </c>
      <c r="C45" s="18" t="s">
        <v>174</v>
      </c>
      <c r="D45" s="18" t="s">
        <v>27</v>
      </c>
      <c r="E45" s="54" t="s">
        <v>175</v>
      </c>
      <c r="F45" s="18" t="s">
        <v>77</v>
      </c>
      <c r="G45" s="67">
        <v>31</v>
      </c>
      <c r="H45" s="67">
        <v>37</v>
      </c>
      <c r="I45" s="17">
        <f t="shared" si="2"/>
        <v>68</v>
      </c>
      <c r="J45" s="54" t="s">
        <v>181</v>
      </c>
      <c r="K45" s="18"/>
      <c r="L45" s="63" t="s">
        <v>155</v>
      </c>
      <c r="M45" s="60">
        <v>9401073024</v>
      </c>
      <c r="N45" s="61" t="s">
        <v>180</v>
      </c>
      <c r="O45" s="62">
        <v>9854608413</v>
      </c>
      <c r="P45" s="24">
        <v>43398</v>
      </c>
      <c r="Q45" s="24" t="s">
        <v>596</v>
      </c>
      <c r="R45" s="18">
        <v>12</v>
      </c>
      <c r="S45" s="18" t="s">
        <v>584</v>
      </c>
      <c r="T45" s="18"/>
    </row>
    <row r="46" spans="1:20" ht="33">
      <c r="A46" s="4">
        <v>42</v>
      </c>
      <c r="B46" s="17" t="s">
        <v>68</v>
      </c>
      <c r="C46" s="68" t="s">
        <v>176</v>
      </c>
      <c r="D46" s="18" t="s">
        <v>29</v>
      </c>
      <c r="E46" s="19"/>
      <c r="F46" s="18"/>
      <c r="G46" s="69">
        <v>55</v>
      </c>
      <c r="H46" s="69">
        <v>86</v>
      </c>
      <c r="I46" s="17">
        <f t="shared" si="2"/>
        <v>141</v>
      </c>
      <c r="J46" s="62">
        <v>9508462053</v>
      </c>
      <c r="K46" s="18"/>
      <c r="L46" s="63" t="s">
        <v>182</v>
      </c>
      <c r="M46" s="60">
        <v>7399062779</v>
      </c>
      <c r="N46" s="61" t="s">
        <v>183</v>
      </c>
      <c r="O46" s="62">
        <v>9508462053</v>
      </c>
      <c r="P46" s="24">
        <v>43398</v>
      </c>
      <c r="Q46" s="24" t="s">
        <v>596</v>
      </c>
      <c r="R46" s="18">
        <v>11</v>
      </c>
      <c r="S46" s="18" t="s">
        <v>584</v>
      </c>
      <c r="T46" s="18"/>
    </row>
    <row r="47" spans="1:20" ht="33">
      <c r="A47" s="4">
        <v>43</v>
      </c>
      <c r="B47" s="17" t="s">
        <v>67</v>
      </c>
      <c r="C47" s="18" t="s">
        <v>177</v>
      </c>
      <c r="D47" s="18" t="s">
        <v>29</v>
      </c>
      <c r="E47" s="51">
        <v>318</v>
      </c>
      <c r="F47" s="18"/>
      <c r="G47" s="19">
        <v>35</v>
      </c>
      <c r="H47" s="19">
        <v>36</v>
      </c>
      <c r="I47" s="17">
        <f t="shared" si="2"/>
        <v>71</v>
      </c>
      <c r="J47" s="51">
        <v>7896917009</v>
      </c>
      <c r="K47" s="18"/>
      <c r="L47" s="63" t="s">
        <v>182</v>
      </c>
      <c r="M47" s="60">
        <v>7399062779</v>
      </c>
      <c r="N47" s="61" t="s">
        <v>183</v>
      </c>
      <c r="O47" s="62">
        <v>9508462053</v>
      </c>
      <c r="P47" s="24">
        <v>43399</v>
      </c>
      <c r="Q47" s="18" t="s">
        <v>592</v>
      </c>
      <c r="R47" s="18">
        <v>11</v>
      </c>
      <c r="S47" s="18" t="s">
        <v>584</v>
      </c>
      <c r="T47" s="18"/>
    </row>
    <row r="48" spans="1:20">
      <c r="A48" s="4">
        <v>44</v>
      </c>
      <c r="B48" s="17" t="s">
        <v>68</v>
      </c>
      <c r="C48" s="18" t="s">
        <v>108</v>
      </c>
      <c r="D48" s="18" t="s">
        <v>27</v>
      </c>
      <c r="E48" s="52" t="s">
        <v>109</v>
      </c>
      <c r="F48" s="18" t="s">
        <v>77</v>
      </c>
      <c r="G48" s="19">
        <v>36</v>
      </c>
      <c r="H48" s="19">
        <v>47</v>
      </c>
      <c r="I48" s="17">
        <f t="shared" si="2"/>
        <v>83</v>
      </c>
      <c r="J48" s="18"/>
      <c r="K48" s="18"/>
      <c r="L48" s="18"/>
      <c r="M48" s="18"/>
      <c r="N48" s="18"/>
      <c r="O48" s="18"/>
      <c r="P48" s="24">
        <v>43399</v>
      </c>
      <c r="Q48" s="18" t="s">
        <v>592</v>
      </c>
      <c r="R48" s="18">
        <v>11</v>
      </c>
      <c r="S48" s="18" t="s">
        <v>584</v>
      </c>
      <c r="T48" s="18"/>
    </row>
    <row r="49" spans="1:20">
      <c r="A49" s="4">
        <v>45</v>
      </c>
      <c r="B49" s="17" t="s">
        <v>67</v>
      </c>
      <c r="C49" s="18" t="s">
        <v>110</v>
      </c>
      <c r="D49" s="18" t="s">
        <v>29</v>
      </c>
      <c r="E49" s="19"/>
      <c r="F49" s="18"/>
      <c r="G49" s="19">
        <v>36</v>
      </c>
      <c r="H49" s="19">
        <v>45</v>
      </c>
      <c r="I49" s="17">
        <f t="shared" si="2"/>
        <v>81</v>
      </c>
      <c r="J49" s="18"/>
      <c r="K49" s="18"/>
      <c r="L49" s="18"/>
      <c r="M49" s="18"/>
      <c r="N49" s="18"/>
      <c r="O49" s="18"/>
      <c r="P49" s="24">
        <v>43400</v>
      </c>
      <c r="Q49" s="18" t="s">
        <v>591</v>
      </c>
      <c r="R49" s="18">
        <v>9</v>
      </c>
      <c r="S49" s="18" t="s">
        <v>584</v>
      </c>
      <c r="T49" s="18"/>
    </row>
    <row r="50" spans="1:20">
      <c r="A50" s="4">
        <v>46</v>
      </c>
      <c r="B50" s="17" t="s">
        <v>68</v>
      </c>
      <c r="C50" s="18" t="s">
        <v>111</v>
      </c>
      <c r="D50" s="18" t="s">
        <v>29</v>
      </c>
      <c r="E50" s="51">
        <v>301</v>
      </c>
      <c r="F50" s="18"/>
      <c r="G50" s="19">
        <v>37</v>
      </c>
      <c r="H50" s="19">
        <v>46</v>
      </c>
      <c r="I50" s="17">
        <f t="shared" si="2"/>
        <v>83</v>
      </c>
      <c r="J50" s="51">
        <v>9854252829</v>
      </c>
      <c r="K50" s="18"/>
      <c r="L50" s="18" t="s">
        <v>185</v>
      </c>
      <c r="M50" s="18"/>
      <c r="N50" s="61" t="s">
        <v>186</v>
      </c>
      <c r="O50" s="62">
        <v>9613362957</v>
      </c>
      <c r="P50" s="24">
        <v>43400</v>
      </c>
      <c r="Q50" s="18" t="s">
        <v>591</v>
      </c>
      <c r="R50" s="18">
        <v>9</v>
      </c>
      <c r="S50" s="18" t="s">
        <v>584</v>
      </c>
      <c r="T50" s="18"/>
    </row>
    <row r="51" spans="1:20">
      <c r="A51" s="4">
        <v>47</v>
      </c>
      <c r="B51" s="17" t="s">
        <v>67</v>
      </c>
      <c r="C51" s="18" t="s">
        <v>112</v>
      </c>
      <c r="D51" s="18" t="s">
        <v>27</v>
      </c>
      <c r="E51" s="52" t="s">
        <v>113</v>
      </c>
      <c r="F51" s="18" t="s">
        <v>77</v>
      </c>
      <c r="G51" s="19">
        <v>37</v>
      </c>
      <c r="H51" s="19">
        <v>47</v>
      </c>
      <c r="I51" s="17">
        <f t="shared" si="2"/>
        <v>84</v>
      </c>
      <c r="J51" s="70" t="s">
        <v>187</v>
      </c>
      <c r="K51" s="18"/>
      <c r="L51" s="18" t="s">
        <v>185</v>
      </c>
      <c r="M51" s="18"/>
      <c r="N51" s="61" t="s">
        <v>186</v>
      </c>
      <c r="O51" s="62">
        <v>9613362957</v>
      </c>
      <c r="P51" s="24">
        <v>43402</v>
      </c>
      <c r="Q51" s="18" t="s">
        <v>586</v>
      </c>
      <c r="R51" s="18">
        <v>9</v>
      </c>
      <c r="S51" s="18" t="s">
        <v>584</v>
      </c>
      <c r="T51" s="18"/>
    </row>
    <row r="52" spans="1:20">
      <c r="A52" s="4">
        <v>48</v>
      </c>
      <c r="B52" s="17" t="s">
        <v>68</v>
      </c>
      <c r="C52" s="18" t="s">
        <v>114</v>
      </c>
      <c r="D52" s="18" t="s">
        <v>29</v>
      </c>
      <c r="E52" s="51">
        <v>48</v>
      </c>
      <c r="F52" s="18"/>
      <c r="G52" s="19">
        <v>36</v>
      </c>
      <c r="H52" s="19">
        <v>47</v>
      </c>
      <c r="I52" s="17">
        <f t="shared" si="2"/>
        <v>83</v>
      </c>
      <c r="J52" s="51">
        <v>9707136948</v>
      </c>
      <c r="K52" s="18"/>
      <c r="L52" s="18"/>
      <c r="M52" s="18"/>
      <c r="N52" s="18"/>
      <c r="O52" s="18"/>
      <c r="P52" s="24">
        <v>43402</v>
      </c>
      <c r="Q52" s="18" t="s">
        <v>586</v>
      </c>
      <c r="R52" s="18">
        <v>9</v>
      </c>
      <c r="S52" s="18" t="s">
        <v>584</v>
      </c>
      <c r="T52" s="18"/>
    </row>
    <row r="53" spans="1:20">
      <c r="A53" s="4">
        <v>49</v>
      </c>
      <c r="B53" s="17" t="s">
        <v>67</v>
      </c>
      <c r="C53" s="18" t="s">
        <v>115</v>
      </c>
      <c r="D53" s="18" t="s">
        <v>27</v>
      </c>
      <c r="E53" s="58" t="s">
        <v>116</v>
      </c>
      <c r="F53" s="18" t="s">
        <v>77</v>
      </c>
      <c r="G53" s="19">
        <v>42</v>
      </c>
      <c r="H53" s="19">
        <v>45</v>
      </c>
      <c r="I53" s="17">
        <f t="shared" si="2"/>
        <v>87</v>
      </c>
      <c r="J53" s="52" t="s">
        <v>188</v>
      </c>
      <c r="K53" s="18"/>
      <c r="L53" s="63" t="s">
        <v>189</v>
      </c>
      <c r="M53" s="60">
        <v>9707173188</v>
      </c>
      <c r="N53" s="61" t="s">
        <v>190</v>
      </c>
      <c r="O53" s="62">
        <v>9864603375</v>
      </c>
      <c r="P53" s="24">
        <v>43403</v>
      </c>
      <c r="Q53" s="18" t="s">
        <v>587</v>
      </c>
      <c r="R53" s="18">
        <v>9</v>
      </c>
      <c r="S53" s="18" t="s">
        <v>584</v>
      </c>
      <c r="T53" s="18"/>
    </row>
    <row r="54" spans="1:20">
      <c r="A54" s="4">
        <v>50</v>
      </c>
      <c r="B54" s="17" t="s">
        <v>68</v>
      </c>
      <c r="C54" s="18" t="s">
        <v>117</v>
      </c>
      <c r="D54" s="18" t="s">
        <v>29</v>
      </c>
      <c r="E54" s="19">
        <v>368</v>
      </c>
      <c r="F54" s="18"/>
      <c r="G54" s="19">
        <v>42</v>
      </c>
      <c r="H54" s="19">
        <v>43</v>
      </c>
      <c r="I54" s="17">
        <f t="shared" si="2"/>
        <v>85</v>
      </c>
      <c r="J54" s="51">
        <v>7399276933</v>
      </c>
      <c r="K54" s="18"/>
      <c r="L54" s="63" t="s">
        <v>191</v>
      </c>
      <c r="M54" s="60" t="s">
        <v>192</v>
      </c>
      <c r="N54" s="61" t="s">
        <v>193</v>
      </c>
      <c r="O54" s="71">
        <v>9859088987</v>
      </c>
      <c r="P54" s="24">
        <v>43403</v>
      </c>
      <c r="Q54" s="18" t="s">
        <v>587</v>
      </c>
      <c r="R54" s="18">
        <v>9</v>
      </c>
      <c r="S54" s="18" t="s">
        <v>584</v>
      </c>
      <c r="T54" s="18"/>
    </row>
    <row r="55" spans="1:20" ht="33">
      <c r="A55" s="4">
        <v>51</v>
      </c>
      <c r="B55" s="17" t="s">
        <v>67</v>
      </c>
      <c r="C55" s="18" t="s">
        <v>119</v>
      </c>
      <c r="D55" s="18" t="s">
        <v>27</v>
      </c>
      <c r="E55" s="19"/>
      <c r="F55" s="18" t="s">
        <v>120</v>
      </c>
      <c r="G55" s="19">
        <v>36</v>
      </c>
      <c r="H55" s="19">
        <v>46</v>
      </c>
      <c r="I55" s="17">
        <f t="shared" si="2"/>
        <v>82</v>
      </c>
      <c r="J55" s="72">
        <v>8723876391</v>
      </c>
      <c r="K55" s="18"/>
      <c r="L55" s="63" t="s">
        <v>191</v>
      </c>
      <c r="M55" s="60" t="s">
        <v>192</v>
      </c>
      <c r="N55" s="61" t="s">
        <v>193</v>
      </c>
      <c r="O55" s="71">
        <v>9859088987</v>
      </c>
      <c r="P55" s="24">
        <v>43404</v>
      </c>
      <c r="Q55" s="24" t="s">
        <v>593</v>
      </c>
      <c r="R55" s="18">
        <v>10</v>
      </c>
      <c r="S55" s="18" t="s">
        <v>584</v>
      </c>
      <c r="T55" s="18"/>
    </row>
    <row r="56" spans="1:20" ht="33">
      <c r="A56" s="4">
        <v>52</v>
      </c>
      <c r="B56" s="17" t="s">
        <v>68</v>
      </c>
      <c r="C56" s="18" t="s">
        <v>118</v>
      </c>
      <c r="D56" s="18" t="s">
        <v>27</v>
      </c>
      <c r="E56" s="19">
        <v>18271104903</v>
      </c>
      <c r="F56" s="18" t="s">
        <v>77</v>
      </c>
      <c r="G56" s="19">
        <v>34</v>
      </c>
      <c r="H56" s="19">
        <v>36</v>
      </c>
      <c r="I56" s="17">
        <f t="shared" si="2"/>
        <v>70</v>
      </c>
      <c r="J56" s="51">
        <v>7399276933</v>
      </c>
      <c r="K56" s="18"/>
      <c r="L56" s="63" t="s">
        <v>191</v>
      </c>
      <c r="M56" s="60" t="s">
        <v>192</v>
      </c>
      <c r="N56" s="61" t="s">
        <v>193</v>
      </c>
      <c r="O56" s="71">
        <v>9859088987</v>
      </c>
      <c r="P56" s="24">
        <v>43404</v>
      </c>
      <c r="Q56" s="24" t="s">
        <v>593</v>
      </c>
      <c r="R56" s="18">
        <v>10</v>
      </c>
      <c r="S56" s="18" t="s">
        <v>584</v>
      </c>
      <c r="T56" s="18"/>
    </row>
    <row r="57" spans="1:20">
      <c r="A57" s="4">
        <v>53</v>
      </c>
      <c r="B57" s="17"/>
      <c r="C57" s="18"/>
      <c r="D57" s="18"/>
      <c r="E57" s="19"/>
      <c r="F57" s="18"/>
      <c r="G57" s="19"/>
      <c r="H57" s="19"/>
      <c r="I57" s="17">
        <f t="shared" si="2"/>
        <v>0</v>
      </c>
      <c r="J57" s="72"/>
      <c r="K57" s="18"/>
      <c r="L57" s="63"/>
      <c r="M57" s="60"/>
      <c r="N57" s="61"/>
      <c r="O57" s="71"/>
      <c r="P57" s="24"/>
      <c r="Q57" s="24"/>
      <c r="R57" s="18"/>
      <c r="S57" s="18"/>
      <c r="T57" s="18"/>
    </row>
    <row r="58" spans="1:20">
      <c r="A58" s="4">
        <v>54</v>
      </c>
      <c r="B58" s="17"/>
      <c r="C58" s="18"/>
      <c r="D58" s="18"/>
      <c r="E58" s="19"/>
      <c r="F58" s="18"/>
      <c r="G58" s="19"/>
      <c r="H58" s="19"/>
      <c r="I58" s="17">
        <f t="shared" si="2"/>
        <v>0</v>
      </c>
      <c r="J58" s="18"/>
      <c r="K58" s="18"/>
      <c r="L58" s="18"/>
      <c r="M58" s="18"/>
      <c r="N58" s="18"/>
      <c r="O58" s="18"/>
      <c r="P58" s="24"/>
      <c r="Q58" s="24"/>
      <c r="R58" s="18"/>
      <c r="S58" s="18"/>
      <c r="T58" s="18"/>
    </row>
    <row r="59" spans="1:20">
      <c r="A59" s="4">
        <v>55</v>
      </c>
      <c r="B59" s="17"/>
      <c r="C59" s="18"/>
      <c r="D59" s="18"/>
      <c r="E59" s="19"/>
      <c r="F59" s="18"/>
      <c r="G59" s="19"/>
      <c r="H59" s="19"/>
      <c r="I59" s="17">
        <f t="shared" si="2"/>
        <v>0</v>
      </c>
      <c r="J59" s="18"/>
      <c r="K59" s="18"/>
      <c r="L59" s="18"/>
      <c r="M59" s="18"/>
      <c r="N59" s="18"/>
      <c r="O59" s="18"/>
      <c r="P59" s="24"/>
      <c r="Q59" s="18"/>
      <c r="R59" s="18"/>
      <c r="S59" s="18"/>
      <c r="T59" s="18"/>
    </row>
    <row r="60" spans="1:20">
      <c r="A60" s="4">
        <v>56</v>
      </c>
      <c r="B60" s="17"/>
      <c r="C60" s="18"/>
      <c r="D60" s="18"/>
      <c r="E60" s="19"/>
      <c r="F60" s="18"/>
      <c r="G60" s="19"/>
      <c r="H60" s="19"/>
      <c r="I60" s="17">
        <f t="shared" si="2"/>
        <v>0</v>
      </c>
      <c r="J60" s="18"/>
      <c r="K60" s="18"/>
      <c r="L60" s="18"/>
      <c r="M60" s="18"/>
      <c r="N60" s="18"/>
      <c r="O60" s="18"/>
      <c r="P60" s="24"/>
      <c r="Q60" s="18"/>
      <c r="R60" s="18"/>
      <c r="S60" s="18"/>
      <c r="T60" s="18"/>
    </row>
    <row r="61" spans="1:20">
      <c r="A61" s="4">
        <v>57</v>
      </c>
      <c r="B61" s="17"/>
      <c r="C61" s="18"/>
      <c r="D61" s="18"/>
      <c r="E61" s="19"/>
      <c r="F61" s="18"/>
      <c r="G61" s="19"/>
      <c r="H61" s="19"/>
      <c r="I61" s="17">
        <f t="shared" si="2"/>
        <v>0</v>
      </c>
      <c r="J61" s="18"/>
      <c r="K61" s="18"/>
      <c r="L61" s="18"/>
      <c r="M61" s="18"/>
      <c r="N61" s="18"/>
      <c r="O61" s="18"/>
      <c r="P61" s="24"/>
      <c r="Q61" s="18"/>
      <c r="R61" s="18"/>
      <c r="S61" s="18"/>
      <c r="T61" s="18"/>
    </row>
    <row r="62" spans="1:20">
      <c r="A62" s="4">
        <v>58</v>
      </c>
      <c r="B62" s="17"/>
      <c r="C62" s="56"/>
      <c r="D62" s="18"/>
      <c r="E62" s="59"/>
      <c r="F62" s="18"/>
      <c r="G62" s="19"/>
      <c r="H62" s="19"/>
      <c r="I62" s="17">
        <f t="shared" si="2"/>
        <v>0</v>
      </c>
      <c r="J62" s="18"/>
      <c r="K62" s="18"/>
      <c r="L62" s="18"/>
      <c r="M62" s="18"/>
      <c r="N62" s="18"/>
      <c r="O62" s="18"/>
      <c r="P62" s="24"/>
      <c r="Q62" s="18"/>
      <c r="R62" s="18"/>
      <c r="S62" s="18"/>
      <c r="T62" s="18"/>
    </row>
    <row r="63" spans="1:20">
      <c r="A63" s="4">
        <v>59</v>
      </c>
      <c r="B63" s="17"/>
      <c r="C63" s="18"/>
      <c r="D63" s="18"/>
      <c r="E63" s="19"/>
      <c r="F63" s="18"/>
      <c r="G63" s="19"/>
      <c r="H63" s="19"/>
      <c r="I63" s="17">
        <f t="shared" si="2"/>
        <v>0</v>
      </c>
      <c r="J63" s="18"/>
      <c r="K63" s="18"/>
      <c r="L63" s="18"/>
      <c r="M63" s="18"/>
      <c r="N63" s="18"/>
      <c r="O63" s="18"/>
      <c r="P63" s="24"/>
      <c r="Q63" s="18"/>
      <c r="R63" s="18"/>
      <c r="S63" s="18"/>
      <c r="T63" s="18"/>
    </row>
    <row r="64" spans="1:20">
      <c r="A64" s="4">
        <v>60</v>
      </c>
      <c r="B64" s="17"/>
      <c r="C64" s="18"/>
      <c r="D64" s="18"/>
      <c r="E64" s="19"/>
      <c r="F64" s="18"/>
      <c r="G64" s="19"/>
      <c r="H64" s="19"/>
      <c r="I64" s="17">
        <f t="shared" si="2"/>
        <v>0</v>
      </c>
      <c r="J64" s="18"/>
      <c r="K64" s="18"/>
      <c r="L64" s="18"/>
      <c r="M64" s="18"/>
      <c r="N64" s="18"/>
      <c r="O64" s="18"/>
      <c r="P64" s="24"/>
      <c r="Q64" s="18"/>
      <c r="R64" s="18"/>
      <c r="S64" s="18"/>
      <c r="T64" s="18"/>
    </row>
    <row r="65" spans="1:20">
      <c r="A65" s="4">
        <v>61</v>
      </c>
      <c r="B65" s="17"/>
      <c r="C65" s="18"/>
      <c r="D65" s="18"/>
      <c r="E65" s="19"/>
      <c r="F65" s="18"/>
      <c r="G65" s="19"/>
      <c r="H65" s="19"/>
      <c r="I65" s="17">
        <f t="shared" si="2"/>
        <v>0</v>
      </c>
      <c r="J65" s="18"/>
      <c r="K65" s="18"/>
      <c r="L65" s="18"/>
      <c r="M65" s="18"/>
      <c r="N65" s="18"/>
      <c r="O65" s="18"/>
      <c r="P65" s="24"/>
      <c r="Q65" s="18"/>
      <c r="R65" s="18"/>
      <c r="S65" s="18"/>
      <c r="T65" s="18"/>
    </row>
    <row r="66" spans="1:20">
      <c r="A66" s="4">
        <v>62</v>
      </c>
      <c r="B66" s="17"/>
      <c r="C66" s="18"/>
      <c r="D66" s="18"/>
      <c r="E66" s="19"/>
      <c r="F66" s="18"/>
      <c r="G66" s="19"/>
      <c r="H66" s="19"/>
      <c r="I66" s="17">
        <f t="shared" si="2"/>
        <v>0</v>
      </c>
      <c r="J66" s="18"/>
      <c r="K66" s="18"/>
      <c r="L66" s="18"/>
      <c r="M66" s="18"/>
      <c r="N66" s="18"/>
      <c r="O66" s="18"/>
      <c r="P66" s="24"/>
      <c r="Q66" s="18"/>
      <c r="R66" s="18"/>
      <c r="S66" s="18"/>
      <c r="T66" s="18"/>
    </row>
    <row r="67" spans="1:20">
      <c r="A67" s="4">
        <v>63</v>
      </c>
      <c r="B67" s="17"/>
      <c r="C67" s="18"/>
      <c r="D67" s="18"/>
      <c r="E67" s="19"/>
      <c r="F67" s="18"/>
      <c r="G67" s="19"/>
      <c r="H67" s="19"/>
      <c r="I67" s="17">
        <f t="shared" si="2"/>
        <v>0</v>
      </c>
      <c r="J67" s="18"/>
      <c r="K67" s="18"/>
      <c r="L67" s="18"/>
      <c r="M67" s="18"/>
      <c r="N67" s="18"/>
      <c r="O67" s="18"/>
      <c r="P67" s="24"/>
      <c r="Q67" s="18"/>
      <c r="R67" s="18"/>
      <c r="S67" s="18"/>
      <c r="T67" s="18"/>
    </row>
    <row r="68" spans="1:20">
      <c r="A68" s="4">
        <v>64</v>
      </c>
      <c r="B68" s="17"/>
      <c r="C68" s="18"/>
      <c r="D68" s="18"/>
      <c r="E68" s="19"/>
      <c r="F68" s="18"/>
      <c r="G68" s="19"/>
      <c r="H68" s="19"/>
      <c r="I68" s="17">
        <f t="shared" si="2"/>
        <v>0</v>
      </c>
      <c r="J68" s="18"/>
      <c r="K68" s="18"/>
      <c r="L68" s="18"/>
      <c r="M68" s="18"/>
      <c r="N68" s="18"/>
      <c r="O68" s="18"/>
      <c r="P68" s="24"/>
      <c r="Q68" s="18"/>
      <c r="R68" s="18"/>
      <c r="S68" s="18"/>
      <c r="T68" s="18"/>
    </row>
    <row r="69" spans="1:20">
      <c r="A69" s="4">
        <v>65</v>
      </c>
      <c r="B69" s="17"/>
      <c r="C69" s="18"/>
      <c r="D69" s="18"/>
      <c r="E69" s="19"/>
      <c r="F69" s="18"/>
      <c r="G69" s="19"/>
      <c r="H69" s="19"/>
      <c r="I69" s="17">
        <f t="shared" si="2"/>
        <v>0</v>
      </c>
      <c r="J69" s="18"/>
      <c r="K69" s="18"/>
      <c r="L69" s="18"/>
      <c r="M69" s="18"/>
      <c r="N69" s="18"/>
      <c r="O69" s="18"/>
      <c r="P69" s="24"/>
      <c r="Q69" s="18"/>
      <c r="R69" s="18"/>
      <c r="S69" s="18"/>
      <c r="T69" s="18"/>
    </row>
    <row r="70" spans="1:20">
      <c r="A70" s="4">
        <v>66</v>
      </c>
      <c r="B70" s="17"/>
      <c r="C70" s="51"/>
      <c r="D70" s="18"/>
      <c r="E70" s="19"/>
      <c r="F70" s="18"/>
      <c r="G70" s="19"/>
      <c r="H70" s="19"/>
      <c r="I70" s="17">
        <f t="shared" ref="I70:I133" si="3">+G70+H70</f>
        <v>0</v>
      </c>
      <c r="J70" s="18"/>
      <c r="K70" s="18"/>
      <c r="L70" s="18"/>
      <c r="M70" s="18"/>
      <c r="N70" s="18"/>
      <c r="O70" s="18"/>
      <c r="P70" s="24"/>
      <c r="Q70" s="18"/>
      <c r="R70" s="18"/>
      <c r="S70" s="18"/>
      <c r="T70" s="18"/>
    </row>
    <row r="71" spans="1:20">
      <c r="A71" s="4">
        <v>67</v>
      </c>
      <c r="B71" s="17"/>
      <c r="C71" s="56"/>
      <c r="D71" s="18"/>
      <c r="E71" s="59"/>
      <c r="F71" s="18"/>
      <c r="G71" s="19"/>
      <c r="H71" s="19"/>
      <c r="I71" s="17">
        <f t="shared" si="3"/>
        <v>0</v>
      </c>
      <c r="J71" s="18"/>
      <c r="K71" s="18"/>
      <c r="L71" s="18"/>
      <c r="M71" s="18"/>
      <c r="N71" s="18"/>
      <c r="O71" s="18"/>
      <c r="P71" s="24"/>
      <c r="Q71" s="18"/>
      <c r="R71" s="18"/>
      <c r="S71" s="18"/>
      <c r="T71" s="18"/>
    </row>
    <row r="72" spans="1:20">
      <c r="A72" s="4">
        <v>68</v>
      </c>
      <c r="B72" s="17"/>
      <c r="C72" s="18"/>
      <c r="D72" s="18"/>
      <c r="E72" s="57"/>
      <c r="F72" s="18"/>
      <c r="G72" s="19"/>
      <c r="H72" s="19"/>
      <c r="I72" s="17">
        <f t="shared" si="3"/>
        <v>0</v>
      </c>
      <c r="J72" s="18"/>
      <c r="K72" s="18"/>
      <c r="L72" s="18"/>
      <c r="M72" s="18"/>
      <c r="N72" s="18"/>
      <c r="O72" s="18"/>
      <c r="P72" s="24"/>
      <c r="Q72" s="18"/>
      <c r="R72" s="18"/>
      <c r="S72" s="18"/>
      <c r="T72" s="18"/>
    </row>
    <row r="73" spans="1:20">
      <c r="A73" s="4">
        <v>69</v>
      </c>
      <c r="B73" s="17"/>
      <c r="C73" s="18"/>
      <c r="D73" s="18"/>
      <c r="E73" s="56"/>
      <c r="F73" s="18"/>
      <c r="G73" s="19"/>
      <c r="H73" s="19"/>
      <c r="I73" s="17">
        <f t="shared" si="3"/>
        <v>0</v>
      </c>
      <c r="J73" s="18"/>
      <c r="K73" s="18"/>
      <c r="L73" s="18"/>
      <c r="M73" s="18"/>
      <c r="N73" s="18"/>
      <c r="O73" s="18"/>
      <c r="P73" s="24"/>
      <c r="Q73" s="18"/>
      <c r="R73" s="18"/>
      <c r="S73" s="18"/>
      <c r="T73" s="18"/>
    </row>
    <row r="74" spans="1:20">
      <c r="A74" s="4">
        <v>70</v>
      </c>
      <c r="B74" s="17"/>
      <c r="C74" s="18"/>
      <c r="D74" s="18"/>
      <c r="E74" s="19"/>
      <c r="F74" s="18"/>
      <c r="G74" s="19"/>
      <c r="H74" s="19"/>
      <c r="I74" s="17">
        <f t="shared" si="3"/>
        <v>0</v>
      </c>
      <c r="J74" s="18"/>
      <c r="K74" s="18"/>
      <c r="L74" s="18"/>
      <c r="M74" s="18"/>
      <c r="N74" s="18"/>
      <c r="O74" s="18"/>
      <c r="P74" s="24"/>
      <c r="Q74" s="18"/>
      <c r="R74" s="18"/>
      <c r="S74" s="18"/>
      <c r="T74" s="18"/>
    </row>
    <row r="75" spans="1:20">
      <c r="A75" s="4">
        <v>71</v>
      </c>
      <c r="B75" s="17"/>
      <c r="C75" s="18"/>
      <c r="D75" s="18"/>
      <c r="E75" s="56"/>
      <c r="F75" s="18"/>
      <c r="G75" s="19"/>
      <c r="H75" s="19"/>
      <c r="I75" s="17">
        <f t="shared" si="3"/>
        <v>0</v>
      </c>
      <c r="J75" s="18"/>
      <c r="K75" s="18"/>
      <c r="L75" s="18"/>
      <c r="M75" s="18"/>
      <c r="N75" s="18"/>
      <c r="O75" s="18"/>
      <c r="P75" s="24"/>
      <c r="Q75" s="18"/>
      <c r="R75" s="18"/>
      <c r="S75" s="18"/>
      <c r="T75" s="18"/>
    </row>
    <row r="76" spans="1:20">
      <c r="A76" s="4">
        <v>72</v>
      </c>
      <c r="B76" s="17"/>
      <c r="C76" s="18"/>
      <c r="D76" s="18"/>
      <c r="E76" s="19"/>
      <c r="F76" s="18"/>
      <c r="G76" s="19"/>
      <c r="H76" s="19"/>
      <c r="I76" s="17">
        <f t="shared" si="3"/>
        <v>0</v>
      </c>
      <c r="J76" s="18"/>
      <c r="K76" s="18"/>
      <c r="L76" s="18"/>
      <c r="M76" s="18"/>
      <c r="N76" s="18"/>
      <c r="O76" s="18"/>
      <c r="P76" s="24"/>
      <c r="Q76" s="18"/>
      <c r="R76" s="18"/>
      <c r="S76" s="18"/>
      <c r="T76" s="18"/>
    </row>
    <row r="77" spans="1:20">
      <c r="A77" s="4">
        <v>73</v>
      </c>
      <c r="B77" s="17"/>
      <c r="C77" s="18"/>
      <c r="D77" s="18"/>
      <c r="E77" s="19"/>
      <c r="F77" s="18"/>
      <c r="G77" s="19"/>
      <c r="H77" s="19"/>
      <c r="I77" s="17">
        <f t="shared" si="3"/>
        <v>0</v>
      </c>
      <c r="J77" s="18"/>
      <c r="K77" s="18"/>
      <c r="L77" s="18"/>
      <c r="M77" s="18"/>
      <c r="N77" s="18"/>
      <c r="O77" s="18"/>
      <c r="P77" s="24"/>
      <c r="Q77" s="18"/>
      <c r="R77" s="18"/>
      <c r="S77" s="18"/>
      <c r="T77" s="18"/>
    </row>
    <row r="78" spans="1:20">
      <c r="A78" s="4">
        <v>74</v>
      </c>
      <c r="B78" s="17"/>
      <c r="C78" s="18"/>
      <c r="D78" s="18"/>
      <c r="E78" s="19"/>
      <c r="F78" s="18"/>
      <c r="G78" s="19"/>
      <c r="H78" s="19"/>
      <c r="I78" s="17">
        <f t="shared" si="3"/>
        <v>0</v>
      </c>
      <c r="J78" s="18"/>
      <c r="K78" s="18"/>
      <c r="L78" s="18"/>
      <c r="M78" s="18"/>
      <c r="N78" s="18"/>
      <c r="O78" s="18"/>
      <c r="P78" s="24"/>
      <c r="Q78" s="18"/>
      <c r="R78" s="18"/>
      <c r="S78" s="18"/>
      <c r="T78" s="18"/>
    </row>
    <row r="79" spans="1:20">
      <c r="A79" s="4">
        <v>75</v>
      </c>
      <c r="B79" s="17"/>
      <c r="C79" s="18"/>
      <c r="D79" s="18"/>
      <c r="E79" s="19"/>
      <c r="F79" s="18"/>
      <c r="G79" s="19"/>
      <c r="H79" s="19"/>
      <c r="I79" s="17">
        <f t="shared" si="3"/>
        <v>0</v>
      </c>
      <c r="J79" s="18"/>
      <c r="K79" s="18"/>
      <c r="L79" s="18"/>
      <c r="M79" s="18"/>
      <c r="N79" s="18"/>
      <c r="O79" s="18"/>
      <c r="P79" s="24"/>
      <c r="Q79" s="18"/>
      <c r="R79" s="18"/>
      <c r="S79" s="18"/>
      <c r="T79" s="18"/>
    </row>
    <row r="80" spans="1:20">
      <c r="A80" s="4">
        <v>76</v>
      </c>
      <c r="B80" s="17"/>
      <c r="C80" s="18"/>
      <c r="D80" s="18"/>
      <c r="E80" s="19"/>
      <c r="F80" s="18"/>
      <c r="G80" s="19"/>
      <c r="H80" s="19"/>
      <c r="I80" s="17">
        <f t="shared" si="3"/>
        <v>0</v>
      </c>
      <c r="J80" s="18"/>
      <c r="K80" s="18"/>
      <c r="L80" s="18"/>
      <c r="M80" s="18"/>
      <c r="N80" s="18"/>
      <c r="O80" s="18"/>
      <c r="P80" s="24"/>
      <c r="Q80" s="18"/>
      <c r="R80" s="18"/>
      <c r="S80" s="18"/>
      <c r="T80" s="18"/>
    </row>
    <row r="81" spans="1:20">
      <c r="A81" s="4">
        <v>77</v>
      </c>
      <c r="B81" s="17"/>
      <c r="C81" s="18"/>
      <c r="D81" s="18"/>
      <c r="E81" s="19"/>
      <c r="F81" s="18"/>
      <c r="G81" s="19"/>
      <c r="H81" s="19"/>
      <c r="I81" s="17">
        <f t="shared" si="3"/>
        <v>0</v>
      </c>
      <c r="J81" s="18"/>
      <c r="K81" s="18"/>
      <c r="L81" s="18"/>
      <c r="M81" s="18"/>
      <c r="N81" s="18"/>
      <c r="O81" s="18"/>
      <c r="P81" s="24"/>
      <c r="Q81" s="18"/>
      <c r="R81" s="18"/>
      <c r="S81" s="18"/>
      <c r="T81" s="18"/>
    </row>
    <row r="82" spans="1:20">
      <c r="A82" s="4">
        <v>78</v>
      </c>
      <c r="B82" s="17"/>
      <c r="C82" s="18"/>
      <c r="D82" s="18"/>
      <c r="E82" s="19"/>
      <c r="F82" s="18"/>
      <c r="G82" s="19"/>
      <c r="H82" s="19"/>
      <c r="I82" s="17">
        <f t="shared" si="3"/>
        <v>0</v>
      </c>
      <c r="J82" s="18"/>
      <c r="K82" s="18"/>
      <c r="L82" s="18"/>
      <c r="M82" s="18"/>
      <c r="N82" s="18"/>
      <c r="O82" s="18"/>
      <c r="P82" s="24"/>
      <c r="Q82" s="18"/>
      <c r="R82" s="18"/>
      <c r="S82" s="18"/>
      <c r="T82" s="18"/>
    </row>
    <row r="83" spans="1:20">
      <c r="A83" s="4">
        <v>79</v>
      </c>
      <c r="B83" s="17"/>
      <c r="C83" s="18"/>
      <c r="D83" s="18"/>
      <c r="E83" s="19"/>
      <c r="F83" s="18"/>
      <c r="G83" s="19"/>
      <c r="H83" s="19"/>
      <c r="I83" s="17">
        <f t="shared" si="3"/>
        <v>0</v>
      </c>
      <c r="J83" s="18"/>
      <c r="K83" s="18"/>
      <c r="L83" s="18"/>
      <c r="M83" s="18"/>
      <c r="N83" s="18"/>
      <c r="O83" s="18"/>
      <c r="P83" s="24"/>
      <c r="Q83" s="18"/>
      <c r="R83" s="18"/>
      <c r="S83" s="18"/>
      <c r="T83" s="18"/>
    </row>
    <row r="84" spans="1:20">
      <c r="A84" s="4">
        <v>80</v>
      </c>
      <c r="B84" s="17"/>
      <c r="C84" s="18"/>
      <c r="D84" s="18"/>
      <c r="E84" s="19"/>
      <c r="F84" s="18"/>
      <c r="G84" s="19"/>
      <c r="H84" s="19"/>
      <c r="I84" s="17">
        <f t="shared" si="3"/>
        <v>0</v>
      </c>
      <c r="J84" s="18"/>
      <c r="K84" s="18"/>
      <c r="L84" s="18"/>
      <c r="M84" s="18"/>
      <c r="N84" s="18"/>
      <c r="O84" s="18"/>
      <c r="P84" s="24"/>
      <c r="Q84" s="18"/>
      <c r="R84" s="18"/>
      <c r="S84" s="18"/>
      <c r="T84" s="18"/>
    </row>
    <row r="85" spans="1:20">
      <c r="A85" s="4">
        <v>81</v>
      </c>
      <c r="B85" s="17"/>
      <c r="C85" s="18"/>
      <c r="D85" s="18"/>
      <c r="E85" s="19"/>
      <c r="F85" s="18"/>
      <c r="G85" s="19"/>
      <c r="H85" s="19"/>
      <c r="I85" s="17">
        <f t="shared" si="3"/>
        <v>0</v>
      </c>
      <c r="J85" s="18"/>
      <c r="K85" s="18"/>
      <c r="L85" s="18"/>
      <c r="M85" s="18"/>
      <c r="N85" s="18"/>
      <c r="O85" s="18"/>
      <c r="P85" s="24"/>
      <c r="Q85" s="18"/>
      <c r="R85" s="18"/>
      <c r="S85" s="18"/>
      <c r="T85" s="18"/>
    </row>
    <row r="86" spans="1:20">
      <c r="A86" s="4">
        <v>82</v>
      </c>
      <c r="B86" s="17"/>
      <c r="C86" s="18"/>
      <c r="D86" s="18"/>
      <c r="E86" s="19"/>
      <c r="F86" s="18"/>
      <c r="G86" s="19"/>
      <c r="H86" s="19"/>
      <c r="I86" s="17">
        <f t="shared" si="3"/>
        <v>0</v>
      </c>
      <c r="J86" s="18"/>
      <c r="K86" s="18"/>
      <c r="L86" s="18"/>
      <c r="M86" s="18"/>
      <c r="N86" s="18"/>
      <c r="O86" s="18"/>
      <c r="P86" s="24"/>
      <c r="Q86" s="18"/>
      <c r="R86" s="18"/>
      <c r="S86" s="18"/>
      <c r="T86" s="18"/>
    </row>
    <row r="87" spans="1:20">
      <c r="A87" s="4">
        <v>83</v>
      </c>
      <c r="B87" s="17"/>
      <c r="C87" s="18"/>
      <c r="D87" s="18"/>
      <c r="E87" s="19"/>
      <c r="F87" s="18"/>
      <c r="G87" s="19"/>
      <c r="H87" s="19"/>
      <c r="I87" s="17">
        <f t="shared" si="3"/>
        <v>0</v>
      </c>
      <c r="J87" s="18"/>
      <c r="K87" s="18"/>
      <c r="L87" s="18"/>
      <c r="M87" s="18"/>
      <c r="N87" s="18"/>
      <c r="O87" s="18"/>
      <c r="P87" s="24"/>
      <c r="Q87" s="18"/>
      <c r="R87" s="18"/>
      <c r="S87" s="18"/>
      <c r="T87" s="18"/>
    </row>
    <row r="88" spans="1:20">
      <c r="A88" s="4">
        <v>84</v>
      </c>
      <c r="B88" s="17"/>
      <c r="C88" s="18"/>
      <c r="D88" s="18"/>
      <c r="E88" s="19"/>
      <c r="F88" s="18"/>
      <c r="G88" s="19"/>
      <c r="H88" s="19"/>
      <c r="I88" s="17">
        <f t="shared" si="3"/>
        <v>0</v>
      </c>
      <c r="J88" s="18"/>
      <c r="K88" s="18"/>
      <c r="L88" s="18"/>
      <c r="M88" s="18"/>
      <c r="N88" s="18"/>
      <c r="O88" s="18"/>
      <c r="P88" s="24"/>
      <c r="Q88" s="18"/>
      <c r="R88" s="18"/>
      <c r="S88" s="18"/>
      <c r="T88" s="18"/>
    </row>
    <row r="89" spans="1:20">
      <c r="A89" s="4">
        <v>85</v>
      </c>
      <c r="B89" s="17"/>
      <c r="C89" s="18"/>
      <c r="D89" s="18"/>
      <c r="E89" s="19"/>
      <c r="F89" s="18"/>
      <c r="G89" s="19"/>
      <c r="H89" s="19"/>
      <c r="I89" s="17">
        <f t="shared" si="3"/>
        <v>0</v>
      </c>
      <c r="J89" s="18"/>
      <c r="K89" s="18"/>
      <c r="L89" s="18"/>
      <c r="M89" s="18"/>
      <c r="N89" s="18"/>
      <c r="O89" s="18"/>
      <c r="P89" s="24"/>
      <c r="Q89" s="18"/>
      <c r="R89" s="18"/>
      <c r="S89" s="18"/>
      <c r="T89" s="18"/>
    </row>
    <row r="90" spans="1:20">
      <c r="A90" s="4">
        <v>86</v>
      </c>
      <c r="B90" s="17"/>
      <c r="C90" s="18"/>
      <c r="D90" s="18"/>
      <c r="E90" s="19"/>
      <c r="F90" s="18"/>
      <c r="G90" s="19"/>
      <c r="H90" s="19"/>
      <c r="I90" s="17">
        <f t="shared" si="3"/>
        <v>0</v>
      </c>
      <c r="J90" s="18"/>
      <c r="K90" s="18"/>
      <c r="L90" s="18"/>
      <c r="M90" s="18"/>
      <c r="N90" s="18"/>
      <c r="O90" s="18"/>
      <c r="P90" s="24"/>
      <c r="Q90" s="18"/>
      <c r="R90" s="18"/>
      <c r="S90" s="18"/>
      <c r="T90" s="18"/>
    </row>
    <row r="91" spans="1:20">
      <c r="A91" s="4">
        <v>87</v>
      </c>
      <c r="B91" s="17"/>
      <c r="C91" s="18"/>
      <c r="D91" s="18"/>
      <c r="E91" s="19"/>
      <c r="F91" s="18"/>
      <c r="G91" s="19"/>
      <c r="H91" s="19"/>
      <c r="I91" s="17">
        <f t="shared" si="3"/>
        <v>0</v>
      </c>
      <c r="J91" s="18"/>
      <c r="K91" s="18"/>
      <c r="L91" s="18"/>
      <c r="M91" s="18"/>
      <c r="N91" s="18"/>
      <c r="O91" s="18"/>
      <c r="P91" s="24"/>
      <c r="Q91" s="18"/>
      <c r="R91" s="18"/>
      <c r="S91" s="18"/>
      <c r="T91" s="18"/>
    </row>
    <row r="92" spans="1:20">
      <c r="A92" s="4">
        <v>88</v>
      </c>
      <c r="B92" s="17"/>
      <c r="C92" s="18"/>
      <c r="D92" s="18"/>
      <c r="E92" s="19"/>
      <c r="F92" s="18"/>
      <c r="G92" s="19"/>
      <c r="H92" s="19"/>
      <c r="I92" s="17">
        <f t="shared" si="3"/>
        <v>0</v>
      </c>
      <c r="J92" s="18"/>
      <c r="K92" s="18"/>
      <c r="L92" s="18"/>
      <c r="M92" s="18"/>
      <c r="N92" s="18"/>
      <c r="O92" s="18"/>
      <c r="P92" s="24"/>
      <c r="Q92" s="18"/>
      <c r="R92" s="18"/>
      <c r="S92" s="18"/>
      <c r="T92" s="18"/>
    </row>
    <row r="93" spans="1:20">
      <c r="A93" s="4">
        <v>89</v>
      </c>
      <c r="B93" s="17"/>
      <c r="C93" s="18"/>
      <c r="D93" s="18"/>
      <c r="E93" s="19"/>
      <c r="F93" s="18"/>
      <c r="G93" s="19"/>
      <c r="H93" s="19"/>
      <c r="I93" s="17">
        <f t="shared" si="3"/>
        <v>0</v>
      </c>
      <c r="J93" s="18"/>
      <c r="K93" s="18"/>
      <c r="L93" s="18"/>
      <c r="M93" s="18"/>
      <c r="N93" s="18"/>
      <c r="O93" s="18"/>
      <c r="P93" s="24"/>
      <c r="Q93" s="18"/>
      <c r="R93" s="18"/>
      <c r="S93" s="18"/>
      <c r="T93" s="18"/>
    </row>
    <row r="94" spans="1:20">
      <c r="A94" s="4">
        <v>90</v>
      </c>
      <c r="B94" s="17"/>
      <c r="C94" s="18"/>
      <c r="D94" s="18"/>
      <c r="E94" s="19"/>
      <c r="F94" s="18"/>
      <c r="G94" s="19"/>
      <c r="H94" s="19"/>
      <c r="I94" s="17">
        <f t="shared" si="3"/>
        <v>0</v>
      </c>
      <c r="J94" s="18"/>
      <c r="K94" s="18"/>
      <c r="L94" s="18"/>
      <c r="M94" s="18"/>
      <c r="N94" s="18"/>
      <c r="O94" s="18"/>
      <c r="P94" s="24"/>
      <c r="Q94" s="18"/>
      <c r="R94" s="18"/>
      <c r="S94" s="18"/>
      <c r="T94" s="18"/>
    </row>
    <row r="95" spans="1:20">
      <c r="A95" s="4">
        <v>91</v>
      </c>
      <c r="B95" s="17"/>
      <c r="C95" s="18"/>
      <c r="D95" s="18"/>
      <c r="E95" s="19"/>
      <c r="F95" s="18"/>
      <c r="G95" s="19"/>
      <c r="H95" s="19"/>
      <c r="I95" s="17">
        <f t="shared" si="3"/>
        <v>0</v>
      </c>
      <c r="J95" s="18"/>
      <c r="K95" s="18"/>
      <c r="L95" s="18"/>
      <c r="M95" s="18"/>
      <c r="N95" s="18"/>
      <c r="O95" s="18"/>
      <c r="P95" s="24"/>
      <c r="Q95" s="18"/>
      <c r="R95" s="18"/>
      <c r="S95" s="18"/>
      <c r="T95" s="18"/>
    </row>
    <row r="96" spans="1:20">
      <c r="A96" s="4">
        <v>92</v>
      </c>
      <c r="B96" s="17"/>
      <c r="C96" s="18"/>
      <c r="D96" s="18"/>
      <c r="E96" s="19"/>
      <c r="F96" s="18"/>
      <c r="G96" s="19"/>
      <c r="H96" s="19"/>
      <c r="I96" s="17">
        <f t="shared" si="3"/>
        <v>0</v>
      </c>
      <c r="J96" s="18"/>
      <c r="K96" s="18"/>
      <c r="L96" s="18"/>
      <c r="M96" s="18"/>
      <c r="N96" s="18"/>
      <c r="O96" s="18"/>
      <c r="P96" s="24"/>
      <c r="Q96" s="18"/>
      <c r="R96" s="18"/>
      <c r="S96" s="18"/>
      <c r="T96" s="18"/>
    </row>
    <row r="97" spans="1:20">
      <c r="A97" s="4">
        <v>93</v>
      </c>
      <c r="B97" s="17"/>
      <c r="C97" s="18"/>
      <c r="D97" s="18"/>
      <c r="E97" s="19"/>
      <c r="F97" s="18"/>
      <c r="G97" s="19"/>
      <c r="H97" s="19"/>
      <c r="I97" s="17">
        <f t="shared" si="3"/>
        <v>0</v>
      </c>
      <c r="J97" s="18"/>
      <c r="K97" s="18"/>
      <c r="L97" s="18"/>
      <c r="M97" s="18"/>
      <c r="N97" s="18"/>
      <c r="O97" s="18"/>
      <c r="P97" s="24"/>
      <c r="Q97" s="18"/>
      <c r="R97" s="18"/>
      <c r="S97" s="18"/>
      <c r="T97" s="18"/>
    </row>
    <row r="98" spans="1:20">
      <c r="A98" s="4">
        <v>94</v>
      </c>
      <c r="B98" s="17"/>
      <c r="C98" s="18"/>
      <c r="D98" s="18"/>
      <c r="E98" s="19"/>
      <c r="F98" s="18"/>
      <c r="G98" s="19"/>
      <c r="H98" s="19"/>
      <c r="I98" s="17">
        <f t="shared" si="3"/>
        <v>0</v>
      </c>
      <c r="J98" s="18"/>
      <c r="K98" s="18"/>
      <c r="L98" s="18"/>
      <c r="M98" s="18"/>
      <c r="N98" s="18"/>
      <c r="O98" s="18"/>
      <c r="P98" s="24"/>
      <c r="Q98" s="18"/>
      <c r="R98" s="18"/>
      <c r="S98" s="18"/>
      <c r="T98" s="18"/>
    </row>
    <row r="99" spans="1:20">
      <c r="A99" s="4">
        <v>95</v>
      </c>
      <c r="B99" s="17"/>
      <c r="C99" s="18"/>
      <c r="D99" s="18"/>
      <c r="E99" s="19"/>
      <c r="F99" s="18"/>
      <c r="G99" s="19"/>
      <c r="H99" s="19"/>
      <c r="I99" s="17">
        <f t="shared" si="3"/>
        <v>0</v>
      </c>
      <c r="J99" s="18"/>
      <c r="K99" s="18"/>
      <c r="L99" s="18"/>
      <c r="M99" s="18"/>
      <c r="N99" s="18"/>
      <c r="O99" s="18"/>
      <c r="P99" s="24"/>
      <c r="Q99" s="18"/>
      <c r="R99" s="18"/>
      <c r="S99" s="18"/>
      <c r="T99" s="18"/>
    </row>
    <row r="100" spans="1:20">
      <c r="A100" s="4">
        <v>96</v>
      </c>
      <c r="B100" s="17"/>
      <c r="C100" s="18"/>
      <c r="D100" s="18"/>
      <c r="E100" s="19"/>
      <c r="F100" s="18"/>
      <c r="G100" s="19"/>
      <c r="H100" s="19"/>
      <c r="I100" s="17">
        <f t="shared" si="3"/>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3"/>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3"/>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3"/>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3"/>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3"/>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3"/>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3"/>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3"/>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3"/>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3"/>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3"/>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3"/>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3"/>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3"/>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4">+G134+H134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4"/>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4"/>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4"/>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4"/>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4"/>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4"/>
      <c r="Q164" s="18"/>
      <c r="R164" s="18"/>
      <c r="S164" s="18"/>
      <c r="T164" s="18"/>
    </row>
    <row r="165" spans="1:20">
      <c r="A165" s="3" t="s">
        <v>11</v>
      </c>
      <c r="B165" s="41"/>
      <c r="C165" s="3">
        <f>COUNTIFS(C5:C164,"*")</f>
        <v>46</v>
      </c>
      <c r="D165" s="3"/>
      <c r="E165" s="13"/>
      <c r="F165" s="3"/>
      <c r="G165" s="13">
        <f>SUM(G5:G164)</f>
        <v>1621</v>
      </c>
      <c r="H165" s="13">
        <f>SUM(H5:H164)</f>
        <v>1829</v>
      </c>
      <c r="I165" s="13">
        <f>SUM(I5:I164)</f>
        <v>3450</v>
      </c>
      <c r="J165" s="3"/>
      <c r="K165" s="7"/>
      <c r="L165" s="21"/>
      <c r="M165" s="21"/>
      <c r="N165" s="7"/>
      <c r="O165" s="7"/>
      <c r="P165" s="14"/>
      <c r="Q165" s="3"/>
      <c r="R165" s="3"/>
      <c r="S165" s="3"/>
      <c r="T165" s="12"/>
    </row>
    <row r="166" spans="1:20">
      <c r="A166" s="46" t="s">
        <v>67</v>
      </c>
      <c r="B166" s="10">
        <f>COUNTIF(B$5:B$164,"Team 1")</f>
        <v>23</v>
      </c>
      <c r="C166" s="46" t="s">
        <v>29</v>
      </c>
      <c r="D166" s="10">
        <f>COUNTIF(D5:D164,"Anganwadi")</f>
        <v>32</v>
      </c>
    </row>
    <row r="167" spans="1:20">
      <c r="A167" s="46" t="s">
        <v>68</v>
      </c>
      <c r="B167" s="10">
        <f>COUNTIF(B$6:B$164,"Team 2")</f>
        <v>23</v>
      </c>
      <c r="C167" s="46" t="s">
        <v>27</v>
      </c>
      <c r="D167" s="10">
        <f>COUNTIF(D5:D164,"School")</f>
        <v>13</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2" activePane="bottomRight" state="frozen"/>
      <selection pane="topRight" activeCell="C1" sqref="C1"/>
      <selection pane="bottomLeft" activeCell="A5" sqref="A5"/>
      <selection pane="bottomRight" activeCell="Q63" sqref="Q63"/>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65</v>
      </c>
      <c r="B1" s="171"/>
      <c r="C1" s="171"/>
      <c r="D1" s="172"/>
      <c r="E1" s="172"/>
      <c r="F1" s="172"/>
      <c r="G1" s="172"/>
      <c r="H1" s="172"/>
      <c r="I1" s="172"/>
      <c r="J1" s="172"/>
      <c r="K1" s="172"/>
      <c r="L1" s="172"/>
      <c r="M1" s="172"/>
      <c r="N1" s="172"/>
      <c r="O1" s="172"/>
      <c r="P1" s="172"/>
      <c r="Q1" s="172"/>
      <c r="R1" s="172"/>
      <c r="S1" s="172"/>
    </row>
    <row r="2" spans="1:20">
      <c r="A2" s="175" t="s">
        <v>63</v>
      </c>
      <c r="B2" s="176"/>
      <c r="C2" s="176"/>
      <c r="D2" s="25" t="s">
        <v>604</v>
      </c>
      <c r="E2" s="22"/>
      <c r="F2" s="22"/>
      <c r="G2" s="22"/>
      <c r="H2" s="22"/>
      <c r="I2" s="22"/>
      <c r="J2" s="22"/>
      <c r="K2" s="22"/>
      <c r="L2" s="22"/>
      <c r="M2" s="22"/>
      <c r="N2" s="22"/>
      <c r="O2" s="22"/>
      <c r="P2" s="22"/>
      <c r="Q2" s="22"/>
      <c r="R2" s="22"/>
      <c r="S2" s="22"/>
    </row>
    <row r="3" spans="1:20" ht="24" customHeight="1">
      <c r="A3" s="170" t="s">
        <v>14</v>
      </c>
      <c r="B3" s="173" t="s">
        <v>66</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23" t="s">
        <v>9</v>
      </c>
      <c r="H4" s="23" t="s">
        <v>10</v>
      </c>
      <c r="I4" s="23" t="s">
        <v>11</v>
      </c>
      <c r="J4" s="169"/>
      <c r="K4" s="174"/>
      <c r="L4" s="174"/>
      <c r="M4" s="174"/>
      <c r="N4" s="174"/>
      <c r="O4" s="174"/>
      <c r="P4" s="170"/>
      <c r="Q4" s="170"/>
      <c r="R4" s="169"/>
      <c r="S4" s="169"/>
      <c r="T4" s="169"/>
    </row>
    <row r="5" spans="1:20">
      <c r="A5" s="4">
        <v>1</v>
      </c>
      <c r="B5" s="17" t="s">
        <v>67</v>
      </c>
      <c r="C5" s="56" t="s">
        <v>228</v>
      </c>
      <c r="D5" s="18" t="s">
        <v>27</v>
      </c>
      <c r="E5" s="56">
        <v>18271102131</v>
      </c>
      <c r="F5" s="18" t="s">
        <v>120</v>
      </c>
      <c r="G5" s="74">
        <v>58</v>
      </c>
      <c r="H5" s="74">
        <v>74</v>
      </c>
      <c r="I5" s="17">
        <f>+G5+H5</f>
        <v>132</v>
      </c>
      <c r="J5" s="75" t="s">
        <v>309</v>
      </c>
      <c r="K5" s="18"/>
      <c r="L5" s="63" t="s">
        <v>310</v>
      </c>
      <c r="M5" s="60">
        <v>9859530943</v>
      </c>
      <c r="N5" s="61" t="s">
        <v>311</v>
      </c>
      <c r="O5" s="62">
        <v>9954213937</v>
      </c>
      <c r="P5" s="24">
        <v>43435</v>
      </c>
      <c r="Q5" s="18" t="s">
        <v>128</v>
      </c>
      <c r="R5" s="18">
        <v>11</v>
      </c>
      <c r="S5" s="18" t="s">
        <v>584</v>
      </c>
      <c r="T5" s="18"/>
    </row>
    <row r="6" spans="1:20" ht="31.5">
      <c r="A6" s="4">
        <v>2</v>
      </c>
      <c r="B6" s="17" t="s">
        <v>68</v>
      </c>
      <c r="C6" s="57" t="s">
        <v>305</v>
      </c>
      <c r="D6" s="18" t="s">
        <v>29</v>
      </c>
      <c r="E6" s="57">
        <v>322</v>
      </c>
      <c r="F6" s="18"/>
      <c r="G6" s="74">
        <v>33</v>
      </c>
      <c r="H6" s="74">
        <v>33</v>
      </c>
      <c r="I6" s="17">
        <f>+G6+H6</f>
        <v>66</v>
      </c>
      <c r="J6" s="64" t="s">
        <v>312</v>
      </c>
      <c r="K6" s="18"/>
      <c r="L6" s="63" t="s">
        <v>310</v>
      </c>
      <c r="M6" s="60">
        <v>9859530943</v>
      </c>
      <c r="N6" s="61" t="s">
        <v>311</v>
      </c>
      <c r="O6" s="62">
        <v>9954213937</v>
      </c>
      <c r="P6" s="24">
        <v>43435</v>
      </c>
      <c r="Q6" s="18" t="s">
        <v>128</v>
      </c>
      <c r="R6" s="18">
        <v>11</v>
      </c>
      <c r="S6" s="18" t="s">
        <v>584</v>
      </c>
      <c r="T6" s="18"/>
    </row>
    <row r="7" spans="1:20">
      <c r="A7" s="4">
        <v>3</v>
      </c>
      <c r="B7" s="17" t="s">
        <v>67</v>
      </c>
      <c r="C7" s="57" t="s">
        <v>306</v>
      </c>
      <c r="D7" s="18" t="s">
        <v>27</v>
      </c>
      <c r="E7" s="78">
        <v>18271102131</v>
      </c>
      <c r="F7" s="18" t="s">
        <v>120</v>
      </c>
      <c r="G7" s="74">
        <v>23</v>
      </c>
      <c r="H7" s="74">
        <v>34</v>
      </c>
      <c r="I7" s="17">
        <f t="shared" ref="I7:I70" si="0">+G7+H7</f>
        <v>57</v>
      </c>
      <c r="J7" s="91" t="s">
        <v>313</v>
      </c>
      <c r="K7" s="18"/>
      <c r="L7" s="63" t="s">
        <v>310</v>
      </c>
      <c r="M7" s="60">
        <v>9859530943</v>
      </c>
      <c r="N7" s="61" t="s">
        <v>311</v>
      </c>
      <c r="O7" s="62">
        <v>9954213937</v>
      </c>
      <c r="P7" s="24">
        <v>43437</v>
      </c>
      <c r="Q7" s="18" t="s">
        <v>138</v>
      </c>
      <c r="R7" s="18">
        <v>9</v>
      </c>
      <c r="S7" s="18" t="s">
        <v>584</v>
      </c>
      <c r="T7" s="18"/>
    </row>
    <row r="8" spans="1:20">
      <c r="A8" s="4">
        <v>4</v>
      </c>
      <c r="B8" s="17" t="s">
        <v>68</v>
      </c>
      <c r="C8" s="56" t="s">
        <v>307</v>
      </c>
      <c r="D8" s="18" t="s">
        <v>27</v>
      </c>
      <c r="E8" s="56">
        <v>18271103201</v>
      </c>
      <c r="F8" s="18" t="s">
        <v>204</v>
      </c>
      <c r="G8" s="19">
        <v>34</v>
      </c>
      <c r="H8" s="19">
        <v>49</v>
      </c>
      <c r="I8" s="17">
        <f t="shared" si="0"/>
        <v>83</v>
      </c>
      <c r="J8" s="64" t="s">
        <v>314</v>
      </c>
      <c r="K8" s="18"/>
      <c r="L8" s="63" t="s">
        <v>310</v>
      </c>
      <c r="M8" s="60">
        <v>9859530943</v>
      </c>
      <c r="N8" s="61" t="s">
        <v>311</v>
      </c>
      <c r="O8" s="62">
        <v>9954213937</v>
      </c>
      <c r="P8" s="24">
        <v>43437</v>
      </c>
      <c r="Q8" s="18" t="s">
        <v>138</v>
      </c>
      <c r="R8" s="18">
        <v>9</v>
      </c>
      <c r="S8" s="18" t="s">
        <v>584</v>
      </c>
      <c r="T8" s="18"/>
    </row>
    <row r="9" spans="1:20">
      <c r="A9" s="4">
        <v>5</v>
      </c>
      <c r="B9" s="17" t="s">
        <v>67</v>
      </c>
      <c r="C9" s="57" t="s">
        <v>318</v>
      </c>
      <c r="D9" s="18" t="s">
        <v>29</v>
      </c>
      <c r="E9" s="57">
        <v>123</v>
      </c>
      <c r="F9" s="18"/>
      <c r="G9" s="74">
        <v>64</v>
      </c>
      <c r="H9" s="74">
        <v>63</v>
      </c>
      <c r="I9" s="17">
        <f t="shared" si="0"/>
        <v>127</v>
      </c>
      <c r="J9" s="92" t="s">
        <v>315</v>
      </c>
      <c r="K9" s="18"/>
      <c r="L9" s="18" t="s">
        <v>316</v>
      </c>
      <c r="M9" s="60">
        <v>9707583698</v>
      </c>
      <c r="N9" s="61" t="s">
        <v>317</v>
      </c>
      <c r="O9" s="62">
        <v>9508126888</v>
      </c>
      <c r="P9" s="24">
        <v>43438</v>
      </c>
      <c r="Q9" s="18" t="s">
        <v>139</v>
      </c>
      <c r="R9" s="18">
        <v>9</v>
      </c>
      <c r="S9" s="18" t="s">
        <v>584</v>
      </c>
      <c r="T9" s="18"/>
    </row>
    <row r="10" spans="1:20">
      <c r="A10" s="4">
        <v>6</v>
      </c>
      <c r="B10" s="17" t="s">
        <v>68</v>
      </c>
      <c r="C10" s="57" t="s">
        <v>319</v>
      </c>
      <c r="D10" s="18" t="s">
        <v>29</v>
      </c>
      <c r="E10" s="57">
        <v>59</v>
      </c>
      <c r="F10" s="18"/>
      <c r="G10" s="19">
        <v>98</v>
      </c>
      <c r="H10" s="19">
        <v>65</v>
      </c>
      <c r="I10" s="17">
        <f t="shared" si="0"/>
        <v>163</v>
      </c>
      <c r="J10" s="65" t="s">
        <v>320</v>
      </c>
      <c r="K10" s="18"/>
      <c r="L10" s="18" t="s">
        <v>321</v>
      </c>
      <c r="M10" s="18">
        <v>9864962683</v>
      </c>
      <c r="N10" s="61" t="s">
        <v>322</v>
      </c>
      <c r="O10" s="62">
        <v>8486927615</v>
      </c>
      <c r="P10" s="24">
        <v>43438</v>
      </c>
      <c r="Q10" s="18" t="s">
        <v>139</v>
      </c>
      <c r="R10" s="18">
        <v>9</v>
      </c>
      <c r="S10" s="18" t="s">
        <v>584</v>
      </c>
      <c r="T10" s="18"/>
    </row>
    <row r="11" spans="1:20">
      <c r="A11" s="4">
        <v>7</v>
      </c>
      <c r="B11" s="17"/>
      <c r="C11" s="18" t="s">
        <v>220</v>
      </c>
      <c r="D11" s="18"/>
      <c r="E11" s="19"/>
      <c r="F11" s="18"/>
      <c r="G11" s="19"/>
      <c r="H11" s="19"/>
      <c r="I11" s="17">
        <f t="shared" si="0"/>
        <v>0</v>
      </c>
      <c r="J11" s="18"/>
      <c r="K11" s="18"/>
      <c r="L11" s="18"/>
      <c r="M11" s="18"/>
      <c r="N11" s="18"/>
      <c r="O11" s="18"/>
      <c r="P11" s="24"/>
      <c r="Q11" s="18"/>
      <c r="R11" s="18"/>
      <c r="S11" s="18"/>
      <c r="T11" s="18"/>
    </row>
    <row r="12" spans="1:20">
      <c r="A12" s="4">
        <v>8</v>
      </c>
      <c r="B12" s="17" t="s">
        <v>67</v>
      </c>
      <c r="C12" s="56" t="s">
        <v>307</v>
      </c>
      <c r="D12" s="18" t="s">
        <v>27</v>
      </c>
      <c r="E12" s="56">
        <v>18271103201</v>
      </c>
      <c r="F12" s="18" t="s">
        <v>204</v>
      </c>
      <c r="G12" s="19">
        <v>34</v>
      </c>
      <c r="H12" s="19">
        <v>49</v>
      </c>
      <c r="I12" s="17">
        <f t="shared" si="0"/>
        <v>83</v>
      </c>
      <c r="J12" s="75" t="s">
        <v>328</v>
      </c>
      <c r="K12" s="18"/>
      <c r="L12" s="18" t="s">
        <v>321</v>
      </c>
      <c r="M12" s="18">
        <v>9864962683</v>
      </c>
      <c r="N12" s="61" t="s">
        <v>322</v>
      </c>
      <c r="O12" s="62">
        <v>8486927615</v>
      </c>
      <c r="P12" s="24">
        <v>43439</v>
      </c>
      <c r="Q12" s="18" t="s">
        <v>140</v>
      </c>
      <c r="R12" s="18">
        <v>11</v>
      </c>
      <c r="S12" s="18" t="s">
        <v>584</v>
      </c>
      <c r="T12" s="18"/>
    </row>
    <row r="13" spans="1:20">
      <c r="A13" s="4">
        <v>9</v>
      </c>
      <c r="B13" s="17" t="s">
        <v>68</v>
      </c>
      <c r="C13" s="56" t="s">
        <v>308</v>
      </c>
      <c r="D13" s="18" t="s">
        <v>27</v>
      </c>
      <c r="E13" s="56">
        <v>18271103902</v>
      </c>
      <c r="F13" s="18" t="s">
        <v>204</v>
      </c>
      <c r="G13" s="19">
        <v>45</v>
      </c>
      <c r="H13" s="19">
        <v>46</v>
      </c>
      <c r="I13" s="17">
        <f t="shared" si="0"/>
        <v>91</v>
      </c>
      <c r="J13" s="92" t="s">
        <v>315</v>
      </c>
      <c r="K13" s="18"/>
      <c r="L13" s="18" t="s">
        <v>316</v>
      </c>
      <c r="M13" s="60">
        <v>9707583698</v>
      </c>
      <c r="N13" s="61" t="s">
        <v>317</v>
      </c>
      <c r="O13" s="62">
        <v>9508126888</v>
      </c>
      <c r="P13" s="24">
        <v>43439</v>
      </c>
      <c r="Q13" s="18" t="s">
        <v>140</v>
      </c>
      <c r="R13" s="18">
        <v>11</v>
      </c>
      <c r="S13" s="18" t="s">
        <v>584</v>
      </c>
      <c r="T13" s="18"/>
    </row>
    <row r="14" spans="1:20">
      <c r="A14" s="4">
        <v>10</v>
      </c>
      <c r="B14" s="17" t="s">
        <v>67</v>
      </c>
      <c r="C14" s="57" t="s">
        <v>323</v>
      </c>
      <c r="D14" s="18" t="s">
        <v>29</v>
      </c>
      <c r="E14" s="57">
        <v>53</v>
      </c>
      <c r="F14" s="18"/>
      <c r="G14" s="19">
        <v>34</v>
      </c>
      <c r="H14" s="19">
        <v>48</v>
      </c>
      <c r="I14" s="17">
        <f t="shared" si="0"/>
        <v>82</v>
      </c>
      <c r="J14" s="18">
        <v>3612450506</v>
      </c>
      <c r="K14" s="18"/>
      <c r="L14" s="18" t="s">
        <v>316</v>
      </c>
      <c r="M14" s="60">
        <v>9707583698</v>
      </c>
      <c r="N14" s="61" t="s">
        <v>317</v>
      </c>
      <c r="O14" s="62">
        <v>9508126888</v>
      </c>
      <c r="P14" s="24">
        <v>43440</v>
      </c>
      <c r="Q14" s="18" t="s">
        <v>596</v>
      </c>
      <c r="R14" s="18">
        <v>9</v>
      </c>
      <c r="S14" s="18" t="s">
        <v>584</v>
      </c>
      <c r="T14" s="18"/>
    </row>
    <row r="15" spans="1:20">
      <c r="A15" s="4">
        <v>11</v>
      </c>
      <c r="B15" s="17" t="s">
        <v>68</v>
      </c>
      <c r="C15" s="57" t="s">
        <v>324</v>
      </c>
      <c r="D15" s="18" t="s">
        <v>27</v>
      </c>
      <c r="E15" s="59">
        <v>18271102501</v>
      </c>
      <c r="F15" s="18" t="s">
        <v>204</v>
      </c>
      <c r="G15" s="19">
        <v>13</v>
      </c>
      <c r="H15" s="19">
        <v>23</v>
      </c>
      <c r="I15" s="17">
        <f t="shared" si="0"/>
        <v>36</v>
      </c>
      <c r="J15" s="91" t="s">
        <v>329</v>
      </c>
      <c r="K15" s="18"/>
      <c r="L15" s="63" t="s">
        <v>189</v>
      </c>
      <c r="M15" s="60">
        <v>9707173188</v>
      </c>
      <c r="N15" s="61" t="s">
        <v>190</v>
      </c>
      <c r="O15" s="62">
        <v>9864603375</v>
      </c>
      <c r="P15" s="24">
        <v>43440</v>
      </c>
      <c r="Q15" s="18" t="s">
        <v>596</v>
      </c>
      <c r="R15" s="18">
        <v>9</v>
      </c>
      <c r="S15" s="18" t="s">
        <v>584</v>
      </c>
      <c r="T15" s="18"/>
    </row>
    <row r="16" spans="1:20">
      <c r="A16" s="4">
        <v>12</v>
      </c>
      <c r="B16" s="17" t="s">
        <v>67</v>
      </c>
      <c r="C16" s="57" t="s">
        <v>325</v>
      </c>
      <c r="D16" s="18" t="s">
        <v>29</v>
      </c>
      <c r="E16" s="57">
        <v>52</v>
      </c>
      <c r="F16" s="18"/>
      <c r="G16" s="19">
        <v>57</v>
      </c>
      <c r="H16" s="19">
        <v>75</v>
      </c>
      <c r="I16" s="17">
        <f t="shared" si="0"/>
        <v>132</v>
      </c>
      <c r="J16" s="80" t="s">
        <v>330</v>
      </c>
      <c r="K16" s="18"/>
      <c r="L16" s="63" t="s">
        <v>189</v>
      </c>
      <c r="M16" s="60">
        <v>9707173188</v>
      </c>
      <c r="N16" s="61" t="s">
        <v>190</v>
      </c>
      <c r="O16" s="62">
        <v>9864603375</v>
      </c>
      <c r="P16" s="24">
        <v>43441</v>
      </c>
      <c r="Q16" s="18" t="s">
        <v>592</v>
      </c>
      <c r="R16" s="18">
        <v>9</v>
      </c>
      <c r="S16" s="18" t="s">
        <v>584</v>
      </c>
      <c r="T16" s="18"/>
    </row>
    <row r="17" spans="1:20" ht="31.5">
      <c r="A17" s="4">
        <v>13</v>
      </c>
      <c r="B17" s="17" t="s">
        <v>68</v>
      </c>
      <c r="C17" s="57" t="s">
        <v>326</v>
      </c>
      <c r="D17" s="18" t="s">
        <v>27</v>
      </c>
      <c r="E17" s="78">
        <v>18061102607</v>
      </c>
      <c r="F17" s="18" t="s">
        <v>204</v>
      </c>
      <c r="G17" s="19">
        <v>68</v>
      </c>
      <c r="H17" s="19">
        <v>78</v>
      </c>
      <c r="I17" s="17">
        <f t="shared" si="0"/>
        <v>146</v>
      </c>
      <c r="J17" s="93">
        <v>9954082751</v>
      </c>
      <c r="K17" s="18"/>
      <c r="L17" s="63" t="s">
        <v>189</v>
      </c>
      <c r="M17" s="60">
        <v>9707173188</v>
      </c>
      <c r="N17" s="61" t="s">
        <v>190</v>
      </c>
      <c r="O17" s="93">
        <v>9954082751</v>
      </c>
      <c r="P17" s="24">
        <v>43441</v>
      </c>
      <c r="Q17" s="18" t="s">
        <v>592</v>
      </c>
      <c r="R17" s="18">
        <v>9</v>
      </c>
      <c r="S17" s="18" t="s">
        <v>584</v>
      </c>
      <c r="T17" s="18"/>
    </row>
    <row r="18" spans="1:20">
      <c r="A18" s="4">
        <v>14</v>
      </c>
      <c r="B18" s="17" t="s">
        <v>67</v>
      </c>
      <c r="C18" s="57" t="s">
        <v>327</v>
      </c>
      <c r="D18" s="18" t="s">
        <v>29</v>
      </c>
      <c r="E18" s="57">
        <v>63</v>
      </c>
      <c r="F18" s="18"/>
      <c r="G18" s="19">
        <v>45</v>
      </c>
      <c r="H18" s="19">
        <v>56</v>
      </c>
      <c r="I18" s="17">
        <f t="shared" si="0"/>
        <v>101</v>
      </c>
      <c r="J18" s="93">
        <v>8876660875</v>
      </c>
      <c r="K18" s="18" t="s">
        <v>331</v>
      </c>
      <c r="L18" s="63" t="s">
        <v>189</v>
      </c>
      <c r="M18" s="60">
        <v>9707173188</v>
      </c>
      <c r="N18" s="61" t="s">
        <v>190</v>
      </c>
      <c r="O18" s="62">
        <v>9864603375</v>
      </c>
      <c r="P18" s="24">
        <v>43442</v>
      </c>
      <c r="Q18" s="18" t="s">
        <v>591</v>
      </c>
      <c r="R18" s="18">
        <v>9</v>
      </c>
      <c r="S18" s="18" t="s">
        <v>584</v>
      </c>
      <c r="T18" s="18"/>
    </row>
    <row r="19" spans="1:20">
      <c r="A19" s="4">
        <v>15</v>
      </c>
      <c r="B19" s="17" t="s">
        <v>68</v>
      </c>
      <c r="C19" s="56" t="s">
        <v>332</v>
      </c>
      <c r="D19" s="18" t="s">
        <v>27</v>
      </c>
      <c r="E19" s="56">
        <v>18271103202</v>
      </c>
      <c r="F19" s="18" t="s">
        <v>204</v>
      </c>
      <c r="G19" s="19">
        <v>33</v>
      </c>
      <c r="H19" s="19">
        <v>36</v>
      </c>
      <c r="I19" s="17">
        <f t="shared" si="0"/>
        <v>69</v>
      </c>
      <c r="J19" s="18"/>
      <c r="K19" s="18"/>
      <c r="L19" s="18"/>
      <c r="M19" s="18"/>
      <c r="N19" s="18"/>
      <c r="O19" s="18"/>
      <c r="P19" s="24">
        <v>43442</v>
      </c>
      <c r="Q19" s="18" t="s">
        <v>591</v>
      </c>
      <c r="R19" s="18">
        <v>9</v>
      </c>
      <c r="S19" s="18" t="s">
        <v>584</v>
      </c>
      <c r="T19" s="18"/>
    </row>
    <row r="20" spans="1:20">
      <c r="A20" s="4">
        <v>16</v>
      </c>
      <c r="B20" s="17" t="s">
        <v>67</v>
      </c>
      <c r="C20" s="56" t="s">
        <v>332</v>
      </c>
      <c r="D20" s="18" t="s">
        <v>27</v>
      </c>
      <c r="E20" s="56">
        <v>18271103202</v>
      </c>
      <c r="F20" s="18" t="s">
        <v>204</v>
      </c>
      <c r="G20" s="19">
        <v>33</v>
      </c>
      <c r="H20" s="19">
        <v>36</v>
      </c>
      <c r="I20" s="17">
        <f t="shared" si="0"/>
        <v>69</v>
      </c>
      <c r="J20" s="75" t="s">
        <v>336</v>
      </c>
      <c r="K20" s="18">
        <v>12</v>
      </c>
      <c r="L20" s="63" t="s">
        <v>337</v>
      </c>
      <c r="M20" s="60">
        <v>9864311410</v>
      </c>
      <c r="N20" s="61" t="s">
        <v>338</v>
      </c>
      <c r="O20" s="62">
        <v>8486924866</v>
      </c>
      <c r="P20" s="24">
        <v>43444</v>
      </c>
      <c r="Q20" s="18" t="s">
        <v>586</v>
      </c>
      <c r="R20" s="18">
        <v>10</v>
      </c>
      <c r="S20" s="18" t="s">
        <v>584</v>
      </c>
      <c r="T20" s="18"/>
    </row>
    <row r="21" spans="1:20">
      <c r="A21" s="4">
        <v>17</v>
      </c>
      <c r="B21" s="17" t="s">
        <v>68</v>
      </c>
      <c r="C21" s="57" t="s">
        <v>333</v>
      </c>
      <c r="D21" s="18" t="s">
        <v>29</v>
      </c>
      <c r="E21" s="57">
        <v>277</v>
      </c>
      <c r="F21" s="18"/>
      <c r="G21" s="19">
        <v>47</v>
      </c>
      <c r="H21" s="19">
        <v>56</v>
      </c>
      <c r="I21" s="17">
        <f t="shared" si="0"/>
        <v>103</v>
      </c>
      <c r="J21" s="65" t="s">
        <v>339</v>
      </c>
      <c r="K21" s="18"/>
      <c r="L21" s="63" t="s">
        <v>337</v>
      </c>
      <c r="M21" s="60">
        <v>9864311410</v>
      </c>
      <c r="N21" s="61" t="s">
        <v>340</v>
      </c>
      <c r="O21" s="62">
        <v>9508182836</v>
      </c>
      <c r="P21" s="24">
        <v>43444</v>
      </c>
      <c r="Q21" s="18" t="s">
        <v>586</v>
      </c>
      <c r="R21" s="18">
        <v>10</v>
      </c>
      <c r="S21" s="18" t="s">
        <v>584</v>
      </c>
      <c r="T21" s="18"/>
    </row>
    <row r="22" spans="1:20">
      <c r="A22" s="4">
        <v>18</v>
      </c>
      <c r="B22" s="17"/>
      <c r="C22" s="57" t="s">
        <v>220</v>
      </c>
      <c r="D22" s="18"/>
      <c r="E22" s="57"/>
      <c r="F22" s="18"/>
      <c r="G22" s="19"/>
      <c r="H22" s="19"/>
      <c r="I22" s="17">
        <f t="shared" si="0"/>
        <v>0</v>
      </c>
      <c r="J22" s="65"/>
      <c r="K22" s="18"/>
      <c r="L22" s="63"/>
      <c r="M22" s="60"/>
      <c r="N22" s="61"/>
      <c r="O22" s="62"/>
      <c r="P22" s="24"/>
      <c r="Q22" s="18"/>
      <c r="R22" s="18">
        <v>10</v>
      </c>
      <c r="S22" s="18" t="s">
        <v>584</v>
      </c>
      <c r="T22" s="18"/>
    </row>
    <row r="23" spans="1:20">
      <c r="A23" s="4">
        <v>19</v>
      </c>
      <c r="B23" s="17"/>
      <c r="C23" s="57" t="s">
        <v>220</v>
      </c>
      <c r="D23" s="18"/>
      <c r="E23" s="57"/>
      <c r="F23" s="18"/>
      <c r="G23" s="19"/>
      <c r="H23" s="19"/>
      <c r="I23" s="17">
        <f t="shared" si="0"/>
        <v>0</v>
      </c>
      <c r="J23" s="65"/>
      <c r="K23" s="18"/>
      <c r="L23" s="63"/>
      <c r="M23" s="60"/>
      <c r="N23" s="61"/>
      <c r="O23" s="62"/>
      <c r="P23" s="24"/>
      <c r="Q23" s="18"/>
      <c r="R23" s="18"/>
      <c r="S23" s="18"/>
      <c r="T23" s="18"/>
    </row>
    <row r="24" spans="1:20">
      <c r="A24" s="4">
        <v>20</v>
      </c>
      <c r="B24" s="17" t="s">
        <v>67</v>
      </c>
      <c r="C24" s="57" t="s">
        <v>334</v>
      </c>
      <c r="D24" s="18" t="s">
        <v>29</v>
      </c>
      <c r="E24" s="57">
        <v>363</v>
      </c>
      <c r="F24" s="18"/>
      <c r="G24" s="19">
        <v>33</v>
      </c>
      <c r="H24" s="19">
        <v>36</v>
      </c>
      <c r="I24" s="17">
        <f t="shared" si="0"/>
        <v>69</v>
      </c>
      <c r="J24" s="64" t="s">
        <v>341</v>
      </c>
      <c r="K24" s="18"/>
      <c r="L24" s="63" t="s">
        <v>189</v>
      </c>
      <c r="M24" s="60">
        <v>9707173188</v>
      </c>
      <c r="N24" s="61" t="s">
        <v>190</v>
      </c>
      <c r="O24" s="62">
        <v>9864603375</v>
      </c>
      <c r="P24" s="24">
        <v>43445</v>
      </c>
      <c r="Q24" s="18" t="s">
        <v>587</v>
      </c>
      <c r="R24" s="18">
        <v>11</v>
      </c>
      <c r="S24" s="18" t="s">
        <v>584</v>
      </c>
      <c r="T24" s="18"/>
    </row>
    <row r="25" spans="1:20">
      <c r="A25" s="4">
        <v>21</v>
      </c>
      <c r="B25" s="17" t="s">
        <v>68</v>
      </c>
      <c r="C25" s="56" t="s">
        <v>335</v>
      </c>
      <c r="D25" s="18" t="s">
        <v>27</v>
      </c>
      <c r="E25" s="59">
        <v>18271103603</v>
      </c>
      <c r="F25" s="18" t="s">
        <v>204</v>
      </c>
      <c r="G25" s="19">
        <v>15</v>
      </c>
      <c r="H25" s="19">
        <v>22</v>
      </c>
      <c r="I25" s="17">
        <f t="shared" si="0"/>
        <v>37</v>
      </c>
      <c r="J25" s="64" t="s">
        <v>341</v>
      </c>
      <c r="K25" s="18"/>
      <c r="L25" s="63" t="s">
        <v>189</v>
      </c>
      <c r="M25" s="60">
        <v>9707173188</v>
      </c>
      <c r="N25" s="61" t="s">
        <v>190</v>
      </c>
      <c r="O25" s="62">
        <v>9864603375</v>
      </c>
      <c r="P25" s="24">
        <v>43445</v>
      </c>
      <c r="Q25" s="18" t="s">
        <v>587</v>
      </c>
      <c r="R25" s="18">
        <v>11</v>
      </c>
      <c r="S25" s="18" t="s">
        <v>584</v>
      </c>
      <c r="T25" s="18"/>
    </row>
    <row r="26" spans="1:20" ht="33">
      <c r="A26" s="4">
        <v>22</v>
      </c>
      <c r="B26" s="17" t="s">
        <v>67</v>
      </c>
      <c r="C26" s="57" t="s">
        <v>343</v>
      </c>
      <c r="D26" s="18" t="s">
        <v>29</v>
      </c>
      <c r="E26" s="57">
        <v>128</v>
      </c>
      <c r="F26" s="18"/>
      <c r="G26" s="19">
        <v>34</v>
      </c>
      <c r="H26" s="19">
        <v>56</v>
      </c>
      <c r="I26" s="17">
        <f t="shared" si="0"/>
        <v>90</v>
      </c>
      <c r="J26" s="64" t="s">
        <v>352</v>
      </c>
      <c r="K26" s="18"/>
      <c r="L26" s="63" t="s">
        <v>210</v>
      </c>
      <c r="M26" s="60">
        <v>9435756484</v>
      </c>
      <c r="N26" s="61" t="s">
        <v>211</v>
      </c>
      <c r="O26" s="62">
        <v>9085790181</v>
      </c>
      <c r="P26" s="24">
        <v>43446</v>
      </c>
      <c r="Q26" s="18" t="s">
        <v>593</v>
      </c>
      <c r="R26" s="18">
        <v>9</v>
      </c>
      <c r="S26" s="18" t="s">
        <v>584</v>
      </c>
      <c r="T26" s="18"/>
    </row>
    <row r="27" spans="1:20" ht="33">
      <c r="A27" s="4">
        <v>23</v>
      </c>
      <c r="B27" s="17" t="s">
        <v>68</v>
      </c>
      <c r="C27" s="56" t="s">
        <v>344</v>
      </c>
      <c r="D27" s="18" t="s">
        <v>27</v>
      </c>
      <c r="E27" s="56">
        <v>18271102702</v>
      </c>
      <c r="F27" s="18" t="s">
        <v>204</v>
      </c>
      <c r="G27" s="19">
        <v>68</v>
      </c>
      <c r="H27" s="19">
        <v>78</v>
      </c>
      <c r="I27" s="17">
        <f t="shared" si="0"/>
        <v>146</v>
      </c>
      <c r="J27" s="75" t="s">
        <v>353</v>
      </c>
      <c r="K27" s="18"/>
      <c r="L27" s="63" t="s">
        <v>337</v>
      </c>
      <c r="M27" s="60">
        <v>9864311410</v>
      </c>
      <c r="N27" s="61" t="s">
        <v>190</v>
      </c>
      <c r="O27" s="62">
        <v>9864603375</v>
      </c>
      <c r="P27" s="24">
        <v>43446</v>
      </c>
      <c r="Q27" s="18" t="s">
        <v>593</v>
      </c>
      <c r="R27" s="18">
        <v>9</v>
      </c>
      <c r="S27" s="18" t="s">
        <v>584</v>
      </c>
      <c r="T27" s="18"/>
    </row>
    <row r="28" spans="1:20">
      <c r="A28" s="4">
        <v>24</v>
      </c>
      <c r="B28" s="17" t="s">
        <v>67</v>
      </c>
      <c r="C28" s="56" t="s">
        <v>345</v>
      </c>
      <c r="D28" s="18" t="s">
        <v>27</v>
      </c>
      <c r="E28" s="56">
        <v>18271103902</v>
      </c>
      <c r="F28" s="18" t="s">
        <v>204</v>
      </c>
      <c r="G28" s="19">
        <v>45</v>
      </c>
      <c r="H28" s="19">
        <v>48</v>
      </c>
      <c r="I28" s="17">
        <f t="shared" si="0"/>
        <v>93</v>
      </c>
      <c r="J28" s="75" t="s">
        <v>354</v>
      </c>
      <c r="K28" s="18"/>
      <c r="L28" s="63" t="s">
        <v>337</v>
      </c>
      <c r="M28" s="60">
        <v>9864311410</v>
      </c>
      <c r="N28" s="61" t="s">
        <v>190</v>
      </c>
      <c r="O28" s="62">
        <v>9864603375</v>
      </c>
      <c r="P28" s="24">
        <v>43447</v>
      </c>
      <c r="Q28" s="18" t="s">
        <v>596</v>
      </c>
      <c r="R28" s="18">
        <v>9</v>
      </c>
      <c r="S28" s="18" t="s">
        <v>584</v>
      </c>
      <c r="T28" s="18"/>
    </row>
    <row r="29" spans="1:20">
      <c r="A29" s="4">
        <v>25</v>
      </c>
      <c r="B29" s="17" t="s">
        <v>68</v>
      </c>
      <c r="C29" s="57" t="s">
        <v>346</v>
      </c>
      <c r="D29" s="18" t="s">
        <v>29</v>
      </c>
      <c r="E29" s="57">
        <v>49</v>
      </c>
      <c r="F29" s="18"/>
      <c r="G29" s="19">
        <v>35</v>
      </c>
      <c r="H29" s="19">
        <v>37</v>
      </c>
      <c r="I29" s="17">
        <f t="shared" si="0"/>
        <v>72</v>
      </c>
      <c r="J29" s="64" t="s">
        <v>355</v>
      </c>
      <c r="K29" s="18"/>
      <c r="L29" s="63" t="s">
        <v>337</v>
      </c>
      <c r="M29" s="60">
        <v>9864311410</v>
      </c>
      <c r="N29" s="61" t="s">
        <v>190</v>
      </c>
      <c r="O29" s="62">
        <v>9864603375</v>
      </c>
      <c r="P29" s="24">
        <v>43447</v>
      </c>
      <c r="Q29" s="18" t="s">
        <v>596</v>
      </c>
      <c r="R29" s="18">
        <v>9</v>
      </c>
      <c r="S29" s="18" t="s">
        <v>584</v>
      </c>
      <c r="T29" s="18"/>
    </row>
    <row r="30" spans="1:20" ht="33">
      <c r="A30" s="4">
        <v>26</v>
      </c>
      <c r="B30" s="17" t="s">
        <v>67</v>
      </c>
      <c r="C30" s="56" t="s">
        <v>347</v>
      </c>
      <c r="D30" s="18" t="s">
        <v>27</v>
      </c>
      <c r="E30" s="56">
        <v>18271103601</v>
      </c>
      <c r="F30" s="18" t="s">
        <v>204</v>
      </c>
      <c r="G30" s="19">
        <v>35</v>
      </c>
      <c r="H30" s="19">
        <v>37</v>
      </c>
      <c r="I30" s="17">
        <f t="shared" si="0"/>
        <v>72</v>
      </c>
      <c r="J30" s="75" t="s">
        <v>356</v>
      </c>
      <c r="K30" s="18" t="s">
        <v>357</v>
      </c>
      <c r="L30" s="18" t="s">
        <v>142</v>
      </c>
      <c r="M30" s="60" t="s">
        <v>143</v>
      </c>
      <c r="N30" s="61" t="s">
        <v>291</v>
      </c>
      <c r="O30" s="62">
        <v>9707172470</v>
      </c>
      <c r="P30" s="24">
        <v>43448</v>
      </c>
      <c r="Q30" s="18" t="s">
        <v>592</v>
      </c>
      <c r="R30" s="18">
        <v>9</v>
      </c>
      <c r="S30" s="18" t="s">
        <v>584</v>
      </c>
      <c r="T30" s="18"/>
    </row>
    <row r="31" spans="1:20">
      <c r="A31" s="4">
        <v>27</v>
      </c>
      <c r="B31" s="17" t="s">
        <v>68</v>
      </c>
      <c r="C31" s="57" t="s">
        <v>348</v>
      </c>
      <c r="D31" s="18" t="s">
        <v>29</v>
      </c>
      <c r="E31" s="57">
        <v>353</v>
      </c>
      <c r="F31" s="18"/>
      <c r="G31" s="19">
        <v>34</v>
      </c>
      <c r="H31" s="19">
        <v>56</v>
      </c>
      <c r="I31" s="17">
        <f t="shared" si="0"/>
        <v>90</v>
      </c>
      <c r="J31" s="64" t="s">
        <v>358</v>
      </c>
      <c r="K31" s="18" t="s">
        <v>359</v>
      </c>
      <c r="L31" s="63" t="s">
        <v>272</v>
      </c>
      <c r="M31" s="60">
        <v>9613028247</v>
      </c>
      <c r="N31" s="61" t="s">
        <v>360</v>
      </c>
      <c r="O31" s="62">
        <v>8876760226</v>
      </c>
      <c r="P31" s="24">
        <v>43448</v>
      </c>
      <c r="Q31" s="18" t="s">
        <v>592</v>
      </c>
      <c r="R31" s="18">
        <v>9</v>
      </c>
      <c r="S31" s="18" t="s">
        <v>584</v>
      </c>
      <c r="T31" s="18"/>
    </row>
    <row r="32" spans="1:20">
      <c r="A32" s="4">
        <v>28</v>
      </c>
      <c r="B32" s="17" t="s">
        <v>67</v>
      </c>
      <c r="C32" s="57" t="s">
        <v>349</v>
      </c>
      <c r="D32" s="18" t="s">
        <v>29</v>
      </c>
      <c r="E32" s="57">
        <v>48</v>
      </c>
      <c r="F32" s="18"/>
      <c r="G32" s="19">
        <v>34</v>
      </c>
      <c r="H32" s="19">
        <v>38</v>
      </c>
      <c r="I32" s="17">
        <f t="shared" si="0"/>
        <v>72</v>
      </c>
      <c r="J32" s="65" t="s">
        <v>361</v>
      </c>
      <c r="K32" s="18"/>
      <c r="L32" s="63" t="s">
        <v>337</v>
      </c>
      <c r="M32" s="60">
        <v>9864311410</v>
      </c>
      <c r="N32" s="61" t="s">
        <v>190</v>
      </c>
      <c r="O32" s="62">
        <v>9864603375</v>
      </c>
      <c r="P32" s="24">
        <v>43449</v>
      </c>
      <c r="Q32" s="18" t="s">
        <v>591</v>
      </c>
      <c r="R32" s="18">
        <v>10</v>
      </c>
      <c r="S32" s="18" t="s">
        <v>584</v>
      </c>
      <c r="T32" s="18"/>
    </row>
    <row r="33" spans="1:20">
      <c r="A33" s="4">
        <v>29</v>
      </c>
      <c r="B33" s="17" t="s">
        <v>68</v>
      </c>
      <c r="C33" s="56" t="s">
        <v>350</v>
      </c>
      <c r="D33" s="18" t="s">
        <v>27</v>
      </c>
      <c r="E33" s="56">
        <v>18271102703</v>
      </c>
      <c r="F33" s="18" t="s">
        <v>120</v>
      </c>
      <c r="G33" s="19">
        <v>42</v>
      </c>
      <c r="H33" s="19">
        <v>45</v>
      </c>
      <c r="I33" s="17">
        <f t="shared" si="0"/>
        <v>87</v>
      </c>
      <c r="J33" s="75" t="s">
        <v>205</v>
      </c>
      <c r="K33" s="18"/>
      <c r="L33" s="63" t="s">
        <v>206</v>
      </c>
      <c r="M33" s="62">
        <v>9954988271</v>
      </c>
      <c r="N33" s="61" t="s">
        <v>207</v>
      </c>
      <c r="O33" s="62">
        <v>9954988271</v>
      </c>
      <c r="P33" s="24">
        <v>43449</v>
      </c>
      <c r="Q33" s="18" t="s">
        <v>591</v>
      </c>
      <c r="R33" s="18">
        <v>10</v>
      </c>
      <c r="S33" s="18" t="s">
        <v>584</v>
      </c>
      <c r="T33" s="18"/>
    </row>
    <row r="34" spans="1:20">
      <c r="A34" s="4">
        <v>30</v>
      </c>
      <c r="B34" s="17"/>
      <c r="C34" s="56"/>
      <c r="D34" s="18"/>
      <c r="E34" s="56"/>
      <c r="F34" s="18"/>
      <c r="G34" s="19"/>
      <c r="H34" s="19"/>
      <c r="I34" s="17"/>
      <c r="J34" s="75"/>
      <c r="K34" s="18"/>
      <c r="L34" s="63"/>
      <c r="M34" s="62"/>
      <c r="N34" s="61"/>
      <c r="O34" s="62"/>
      <c r="P34" s="24"/>
      <c r="Q34" s="18"/>
      <c r="R34" s="18"/>
      <c r="S34" s="18"/>
      <c r="T34" s="18"/>
    </row>
    <row r="35" spans="1:20">
      <c r="A35" s="4">
        <v>31</v>
      </c>
      <c r="B35" s="17"/>
      <c r="C35" s="57"/>
      <c r="D35" s="18"/>
      <c r="E35" s="57"/>
      <c r="F35" s="18"/>
      <c r="G35" s="19"/>
      <c r="H35" s="19"/>
      <c r="I35" s="17"/>
      <c r="J35" s="64"/>
      <c r="K35" s="18"/>
      <c r="L35" s="63"/>
      <c r="M35" s="60"/>
      <c r="N35" s="61"/>
      <c r="O35" s="62"/>
      <c r="P35" s="24"/>
      <c r="Q35" s="18"/>
      <c r="R35" s="18"/>
      <c r="S35" s="18"/>
      <c r="T35" s="18"/>
    </row>
    <row r="36" spans="1:20">
      <c r="A36" s="4">
        <v>32</v>
      </c>
      <c r="B36" s="17"/>
      <c r="C36" s="57"/>
      <c r="D36" s="18"/>
      <c r="E36" s="57"/>
      <c r="F36" s="18"/>
      <c r="G36" s="19"/>
      <c r="H36" s="19"/>
      <c r="I36" s="17"/>
      <c r="J36" s="64"/>
      <c r="K36" s="94"/>
      <c r="L36" s="63"/>
      <c r="M36" s="60"/>
      <c r="N36" s="61"/>
      <c r="O36" s="62"/>
      <c r="P36" s="24"/>
      <c r="Q36" s="18"/>
      <c r="R36" s="18"/>
      <c r="S36" s="18"/>
      <c r="T36" s="18"/>
    </row>
    <row r="37" spans="1:20" ht="31.5">
      <c r="A37" s="4">
        <v>33</v>
      </c>
      <c r="B37" s="17" t="s">
        <v>67</v>
      </c>
      <c r="C37" s="57" t="s">
        <v>351</v>
      </c>
      <c r="D37" s="18" t="s">
        <v>29</v>
      </c>
      <c r="E37" s="57">
        <v>55</v>
      </c>
      <c r="F37" s="18"/>
      <c r="G37" s="19">
        <v>30</v>
      </c>
      <c r="H37" s="19">
        <v>46</v>
      </c>
      <c r="I37" s="17">
        <f t="shared" si="0"/>
        <v>76</v>
      </c>
      <c r="J37" s="64" t="s">
        <v>362</v>
      </c>
      <c r="K37" s="94">
        <v>42168</v>
      </c>
      <c r="L37" s="63" t="s">
        <v>337</v>
      </c>
      <c r="M37" s="60">
        <v>9864311410</v>
      </c>
      <c r="N37" s="61" t="s">
        <v>190</v>
      </c>
      <c r="O37" s="62">
        <v>9864603375</v>
      </c>
      <c r="P37" s="24">
        <v>43451</v>
      </c>
      <c r="Q37" s="18" t="s">
        <v>138</v>
      </c>
      <c r="R37" s="18">
        <v>11</v>
      </c>
      <c r="S37" s="18" t="s">
        <v>584</v>
      </c>
      <c r="T37" s="18"/>
    </row>
    <row r="38" spans="1:20">
      <c r="A38" s="4">
        <v>34</v>
      </c>
      <c r="B38" s="17" t="s">
        <v>68</v>
      </c>
      <c r="C38" s="56" t="s">
        <v>364</v>
      </c>
      <c r="D38" s="18" t="s">
        <v>27</v>
      </c>
      <c r="E38" s="57">
        <v>18271101026</v>
      </c>
      <c r="F38" s="18" t="s">
        <v>204</v>
      </c>
      <c r="G38" s="19">
        <v>56</v>
      </c>
      <c r="H38" s="19">
        <v>88</v>
      </c>
      <c r="I38" s="17">
        <f t="shared" si="0"/>
        <v>144</v>
      </c>
      <c r="J38" s="64" t="s">
        <v>379</v>
      </c>
      <c r="K38" s="18"/>
      <c r="L38" s="18"/>
      <c r="M38" s="18"/>
      <c r="N38" s="61" t="s">
        <v>380</v>
      </c>
      <c r="O38" s="62">
        <v>8486506608</v>
      </c>
      <c r="P38" s="24">
        <v>43451</v>
      </c>
      <c r="Q38" s="18" t="s">
        <v>138</v>
      </c>
      <c r="R38" s="18">
        <v>11</v>
      </c>
      <c r="S38" s="18" t="s">
        <v>584</v>
      </c>
      <c r="T38" s="18"/>
    </row>
    <row r="39" spans="1:20">
      <c r="A39" s="4">
        <v>35</v>
      </c>
      <c r="B39" s="17" t="s">
        <v>67</v>
      </c>
      <c r="C39" s="57" t="s">
        <v>365</v>
      </c>
      <c r="D39" s="18" t="s">
        <v>29</v>
      </c>
      <c r="E39" s="57">
        <v>326</v>
      </c>
      <c r="F39" s="18"/>
      <c r="G39" s="19">
        <v>12</v>
      </c>
      <c r="H39" s="19">
        <v>24</v>
      </c>
      <c r="I39" s="17">
        <f t="shared" si="0"/>
        <v>36</v>
      </c>
      <c r="J39" s="64" t="s">
        <v>381</v>
      </c>
      <c r="K39" s="18"/>
      <c r="L39" s="63" t="s">
        <v>295</v>
      </c>
      <c r="M39" s="60">
        <v>9435545557</v>
      </c>
      <c r="N39" s="61" t="s">
        <v>382</v>
      </c>
      <c r="O39" s="62">
        <v>8876996249</v>
      </c>
      <c r="P39" s="24">
        <v>43452</v>
      </c>
      <c r="Q39" s="18" t="s">
        <v>139</v>
      </c>
      <c r="R39" s="18">
        <v>9</v>
      </c>
      <c r="S39" s="18" t="s">
        <v>584</v>
      </c>
      <c r="T39" s="18"/>
    </row>
    <row r="40" spans="1:20">
      <c r="A40" s="4">
        <v>36</v>
      </c>
      <c r="B40" s="17" t="s">
        <v>68</v>
      </c>
      <c r="C40" s="57" t="s">
        <v>366</v>
      </c>
      <c r="D40" s="18" t="s">
        <v>29</v>
      </c>
      <c r="E40" s="95">
        <v>150</v>
      </c>
      <c r="F40" s="18"/>
      <c r="G40" s="19">
        <v>15</v>
      </c>
      <c r="H40" s="19">
        <v>15</v>
      </c>
      <c r="I40" s="17">
        <f t="shared" si="0"/>
        <v>30</v>
      </c>
      <c r="J40" s="64" t="s">
        <v>383</v>
      </c>
      <c r="K40" s="18"/>
      <c r="L40" s="63" t="s">
        <v>295</v>
      </c>
      <c r="M40" s="60">
        <v>9435545557</v>
      </c>
      <c r="N40" s="61" t="s">
        <v>382</v>
      </c>
      <c r="O40" s="62">
        <v>8876996249</v>
      </c>
      <c r="P40" s="24">
        <v>43452</v>
      </c>
      <c r="Q40" s="18" t="s">
        <v>139</v>
      </c>
      <c r="R40" s="18">
        <v>9</v>
      </c>
      <c r="S40" s="18" t="s">
        <v>584</v>
      </c>
      <c r="T40" s="18"/>
    </row>
    <row r="41" spans="1:20">
      <c r="A41" s="4">
        <v>37</v>
      </c>
      <c r="B41" s="17" t="s">
        <v>67</v>
      </c>
      <c r="C41" s="56" t="s">
        <v>367</v>
      </c>
      <c r="D41" s="18" t="s">
        <v>27</v>
      </c>
      <c r="E41" s="56">
        <v>18271103901</v>
      </c>
      <c r="F41" s="18" t="s">
        <v>368</v>
      </c>
      <c r="G41" s="19">
        <v>36</v>
      </c>
      <c r="H41" s="19">
        <v>46</v>
      </c>
      <c r="I41" s="17">
        <f t="shared" si="0"/>
        <v>82</v>
      </c>
      <c r="J41" s="75" t="s">
        <v>384</v>
      </c>
      <c r="K41" s="18"/>
      <c r="L41" s="18" t="s">
        <v>385</v>
      </c>
      <c r="M41" s="18"/>
      <c r="N41" s="61" t="s">
        <v>386</v>
      </c>
      <c r="O41" s="62">
        <v>9577413368</v>
      </c>
      <c r="P41" s="24">
        <v>43453</v>
      </c>
      <c r="Q41" s="18" t="s">
        <v>140</v>
      </c>
      <c r="R41" s="18">
        <v>9</v>
      </c>
      <c r="S41" s="18" t="s">
        <v>584</v>
      </c>
      <c r="T41" s="18"/>
    </row>
    <row r="42" spans="1:20">
      <c r="A42" s="4">
        <v>38</v>
      </c>
      <c r="B42" s="17" t="s">
        <v>68</v>
      </c>
      <c r="C42" s="57" t="s">
        <v>369</v>
      </c>
      <c r="D42" s="18" t="s">
        <v>29</v>
      </c>
      <c r="E42" s="19">
        <v>47</v>
      </c>
      <c r="F42" s="18"/>
      <c r="G42" s="19">
        <v>35</v>
      </c>
      <c r="H42" s="19">
        <v>46</v>
      </c>
      <c r="I42" s="17">
        <f t="shared" si="0"/>
        <v>81</v>
      </c>
      <c r="J42" s="64" t="s">
        <v>387</v>
      </c>
      <c r="K42" s="18"/>
      <c r="L42" s="18" t="s">
        <v>385</v>
      </c>
      <c r="M42" s="18"/>
      <c r="N42" s="61" t="s">
        <v>386</v>
      </c>
      <c r="O42" s="62">
        <v>9577413368</v>
      </c>
      <c r="P42" s="24">
        <v>43453</v>
      </c>
      <c r="Q42" s="18" t="s">
        <v>140</v>
      </c>
      <c r="R42" s="18">
        <v>9</v>
      </c>
      <c r="S42" s="18" t="s">
        <v>584</v>
      </c>
      <c r="T42" s="18"/>
    </row>
    <row r="43" spans="1:20" ht="31.5">
      <c r="A43" s="4">
        <v>39</v>
      </c>
      <c r="B43" s="17" t="s">
        <v>67</v>
      </c>
      <c r="C43" s="56" t="s">
        <v>370</v>
      </c>
      <c r="D43" s="18" t="s">
        <v>27</v>
      </c>
      <c r="E43" s="57">
        <v>18271101341</v>
      </c>
      <c r="F43" s="18" t="s">
        <v>121</v>
      </c>
      <c r="G43" s="19">
        <v>24</v>
      </c>
      <c r="H43" s="19">
        <v>34</v>
      </c>
      <c r="I43" s="17">
        <f t="shared" si="0"/>
        <v>58</v>
      </c>
      <c r="J43" s="64" t="s">
        <v>388</v>
      </c>
      <c r="K43" s="18"/>
      <c r="L43" s="18" t="s">
        <v>385</v>
      </c>
      <c r="M43" s="18"/>
      <c r="N43" s="61" t="s">
        <v>386</v>
      </c>
      <c r="O43" s="62">
        <v>9577413368</v>
      </c>
      <c r="P43" s="24">
        <v>43454</v>
      </c>
      <c r="Q43" s="18" t="s">
        <v>141</v>
      </c>
      <c r="R43" s="18">
        <v>9</v>
      </c>
      <c r="S43" s="18" t="s">
        <v>584</v>
      </c>
      <c r="T43" s="18"/>
    </row>
    <row r="44" spans="1:20">
      <c r="A44" s="4">
        <v>40</v>
      </c>
      <c r="B44" s="17" t="s">
        <v>68</v>
      </c>
      <c r="C44" s="57" t="s">
        <v>371</v>
      </c>
      <c r="D44" s="18" t="s">
        <v>29</v>
      </c>
      <c r="E44" s="19">
        <v>77</v>
      </c>
      <c r="F44" s="18"/>
      <c r="G44" s="19">
        <v>45</v>
      </c>
      <c r="H44" s="19">
        <v>58</v>
      </c>
      <c r="I44" s="17">
        <f t="shared" si="0"/>
        <v>103</v>
      </c>
      <c r="J44" s="64" t="s">
        <v>389</v>
      </c>
      <c r="K44" s="18"/>
      <c r="L44" s="18" t="s">
        <v>385</v>
      </c>
      <c r="M44" s="18"/>
      <c r="N44" s="61" t="s">
        <v>386</v>
      </c>
      <c r="O44" s="62">
        <v>9577413368</v>
      </c>
      <c r="P44" s="24">
        <v>43454</v>
      </c>
      <c r="Q44" s="18" t="s">
        <v>141</v>
      </c>
      <c r="R44" s="18">
        <v>9</v>
      </c>
      <c r="S44" s="18" t="s">
        <v>584</v>
      </c>
      <c r="T44" s="18"/>
    </row>
    <row r="45" spans="1:20">
      <c r="A45" s="4">
        <v>41</v>
      </c>
      <c r="B45" s="17" t="s">
        <v>67</v>
      </c>
      <c r="C45" s="57" t="s">
        <v>372</v>
      </c>
      <c r="D45" s="18" t="s">
        <v>29</v>
      </c>
      <c r="E45" s="57">
        <v>351</v>
      </c>
      <c r="F45" s="18"/>
      <c r="G45" s="19">
        <v>58</v>
      </c>
      <c r="H45" s="19">
        <v>68</v>
      </c>
      <c r="I45" s="17">
        <f t="shared" si="0"/>
        <v>126</v>
      </c>
      <c r="J45" s="75" t="s">
        <v>390</v>
      </c>
      <c r="K45" s="18">
        <v>9678410964</v>
      </c>
      <c r="L45" s="18" t="s">
        <v>147</v>
      </c>
      <c r="M45" s="60">
        <v>9859889403</v>
      </c>
      <c r="N45" s="61" t="s">
        <v>148</v>
      </c>
      <c r="O45" s="18"/>
      <c r="P45" s="24">
        <v>43455</v>
      </c>
      <c r="Q45" s="18" t="s">
        <v>150</v>
      </c>
      <c r="R45" s="18">
        <v>10</v>
      </c>
      <c r="S45" s="18" t="s">
        <v>584</v>
      </c>
      <c r="T45" s="18"/>
    </row>
    <row r="46" spans="1:20">
      <c r="A46" s="4">
        <v>42</v>
      </c>
      <c r="B46" s="17" t="s">
        <v>68</v>
      </c>
      <c r="C46" s="56" t="s">
        <v>373</v>
      </c>
      <c r="D46" s="18" t="s">
        <v>27</v>
      </c>
      <c r="E46" s="56">
        <v>18271104901</v>
      </c>
      <c r="F46" s="18" t="s">
        <v>204</v>
      </c>
      <c r="G46" s="19">
        <v>77</v>
      </c>
      <c r="H46" s="19">
        <v>88</v>
      </c>
      <c r="I46" s="17">
        <f t="shared" si="0"/>
        <v>165</v>
      </c>
      <c r="J46" s="75" t="s">
        <v>391</v>
      </c>
      <c r="K46" s="18"/>
      <c r="L46" s="18" t="s">
        <v>147</v>
      </c>
      <c r="M46" s="60">
        <v>9859889403</v>
      </c>
      <c r="N46" s="61" t="s">
        <v>148</v>
      </c>
      <c r="O46" s="18"/>
      <c r="P46" s="24">
        <v>43455</v>
      </c>
      <c r="Q46" s="18" t="s">
        <v>150</v>
      </c>
      <c r="R46" s="18">
        <v>10</v>
      </c>
      <c r="S46" s="18" t="s">
        <v>584</v>
      </c>
      <c r="T46" s="18"/>
    </row>
    <row r="47" spans="1:20">
      <c r="A47" s="4">
        <v>43</v>
      </c>
      <c r="B47" s="17" t="s">
        <v>67</v>
      </c>
      <c r="C47" s="56" t="s">
        <v>374</v>
      </c>
      <c r="D47" s="18" t="s">
        <v>27</v>
      </c>
      <c r="E47" s="56">
        <v>18271102124</v>
      </c>
      <c r="F47" s="18" t="s">
        <v>121</v>
      </c>
      <c r="G47" s="19">
        <v>102</v>
      </c>
      <c r="H47" s="19">
        <v>114</v>
      </c>
      <c r="I47" s="17">
        <f t="shared" si="0"/>
        <v>216</v>
      </c>
      <c r="J47" s="75" t="s">
        <v>390</v>
      </c>
      <c r="K47" s="18"/>
      <c r="L47" s="18" t="s">
        <v>147</v>
      </c>
      <c r="M47" s="60">
        <v>9859889403</v>
      </c>
      <c r="N47" s="61" t="s">
        <v>148</v>
      </c>
      <c r="O47" s="18"/>
      <c r="P47" s="24">
        <v>43456</v>
      </c>
      <c r="Q47" s="18" t="s">
        <v>128</v>
      </c>
      <c r="R47" s="18">
        <v>10</v>
      </c>
      <c r="S47" s="18" t="s">
        <v>584</v>
      </c>
      <c r="T47" s="18"/>
    </row>
    <row r="48" spans="1:20">
      <c r="A48" s="4">
        <v>44</v>
      </c>
      <c r="B48" s="17" t="s">
        <v>68</v>
      </c>
      <c r="C48" s="57" t="s">
        <v>375</v>
      </c>
      <c r="D48" s="18" t="s">
        <v>29</v>
      </c>
      <c r="E48" s="57">
        <v>350</v>
      </c>
      <c r="F48" s="18"/>
      <c r="G48" s="19">
        <v>22</v>
      </c>
      <c r="H48" s="19">
        <v>24</v>
      </c>
      <c r="I48" s="17">
        <f t="shared" si="0"/>
        <v>46</v>
      </c>
      <c r="J48" s="64" t="s">
        <v>392</v>
      </c>
      <c r="K48" s="18"/>
      <c r="L48" s="18" t="s">
        <v>147</v>
      </c>
      <c r="M48" s="60">
        <v>9859889403</v>
      </c>
      <c r="N48" s="61" t="s">
        <v>148</v>
      </c>
      <c r="O48" s="18"/>
      <c r="P48" s="24">
        <v>43456</v>
      </c>
      <c r="Q48" s="18" t="s">
        <v>128</v>
      </c>
      <c r="R48" s="18">
        <v>11</v>
      </c>
      <c r="S48" s="18" t="s">
        <v>584</v>
      </c>
      <c r="T48" s="18"/>
    </row>
    <row r="49" spans="1:20">
      <c r="A49" s="4">
        <v>45</v>
      </c>
      <c r="B49" s="17" t="s">
        <v>67</v>
      </c>
      <c r="C49" s="57" t="s">
        <v>376</v>
      </c>
      <c r="D49" s="18" t="s">
        <v>29</v>
      </c>
      <c r="E49" s="57">
        <v>302</v>
      </c>
      <c r="F49" s="18"/>
      <c r="G49" s="19">
        <v>12</v>
      </c>
      <c r="H49" s="19">
        <v>34</v>
      </c>
      <c r="I49" s="17">
        <f t="shared" si="0"/>
        <v>46</v>
      </c>
      <c r="J49" s="64" t="s">
        <v>393</v>
      </c>
      <c r="K49" s="18"/>
      <c r="L49" s="63" t="s">
        <v>394</v>
      </c>
      <c r="M49" s="60">
        <v>9854300529</v>
      </c>
      <c r="N49" s="61" t="s">
        <v>164</v>
      </c>
      <c r="O49" s="62">
        <v>9957499874</v>
      </c>
      <c r="P49" s="24">
        <v>43458</v>
      </c>
      <c r="Q49" s="18" t="s">
        <v>586</v>
      </c>
      <c r="R49" s="18"/>
      <c r="S49" s="18"/>
      <c r="T49" s="18"/>
    </row>
    <row r="50" spans="1:20">
      <c r="A50" s="4">
        <v>46</v>
      </c>
      <c r="B50" s="17" t="s">
        <v>68</v>
      </c>
      <c r="C50" s="56" t="s">
        <v>377</v>
      </c>
      <c r="D50" s="18" t="s">
        <v>27</v>
      </c>
      <c r="E50" s="96">
        <v>18271104909</v>
      </c>
      <c r="F50" s="18" t="s">
        <v>121</v>
      </c>
      <c r="G50" s="19">
        <v>57</v>
      </c>
      <c r="H50" s="19">
        <v>64</v>
      </c>
      <c r="I50" s="17">
        <f t="shared" si="0"/>
        <v>121</v>
      </c>
      <c r="J50" s="87" t="s">
        <v>395</v>
      </c>
      <c r="K50" s="18"/>
      <c r="L50" s="63" t="s">
        <v>396</v>
      </c>
      <c r="M50" s="60" t="s">
        <v>143</v>
      </c>
      <c r="N50" s="61" t="s">
        <v>291</v>
      </c>
      <c r="O50" s="62">
        <v>9707172470</v>
      </c>
      <c r="P50" s="24">
        <v>43458</v>
      </c>
      <c r="Q50" s="18" t="s">
        <v>138</v>
      </c>
      <c r="R50" s="18">
        <v>11</v>
      </c>
      <c r="S50" s="18" t="s">
        <v>584</v>
      </c>
      <c r="T50" s="18"/>
    </row>
    <row r="51" spans="1:20" ht="33">
      <c r="A51" s="4">
        <v>47</v>
      </c>
      <c r="B51" s="17" t="s">
        <v>68</v>
      </c>
      <c r="C51" s="56" t="s">
        <v>378</v>
      </c>
      <c r="D51" s="18" t="s">
        <v>27</v>
      </c>
      <c r="E51" s="56">
        <v>18271104604</v>
      </c>
      <c r="F51" s="18" t="s">
        <v>204</v>
      </c>
      <c r="G51" s="19">
        <v>34</v>
      </c>
      <c r="H51" s="19">
        <v>36</v>
      </c>
      <c r="I51" s="17">
        <f t="shared" si="0"/>
        <v>70</v>
      </c>
      <c r="J51" s="75" t="s">
        <v>397</v>
      </c>
      <c r="K51" s="18"/>
      <c r="L51" s="63" t="s">
        <v>396</v>
      </c>
      <c r="M51" s="60" t="s">
        <v>143</v>
      </c>
      <c r="N51" s="61" t="s">
        <v>291</v>
      </c>
      <c r="O51" s="62">
        <v>9707172470</v>
      </c>
      <c r="P51" s="24">
        <v>43460</v>
      </c>
      <c r="Q51" s="18" t="s">
        <v>593</v>
      </c>
      <c r="R51" s="18">
        <v>11</v>
      </c>
      <c r="S51" s="18" t="s">
        <v>584</v>
      </c>
      <c r="T51" s="18"/>
    </row>
    <row r="52" spans="1:20">
      <c r="A52" s="4">
        <v>48</v>
      </c>
      <c r="B52" s="17"/>
      <c r="C52" s="18" t="s">
        <v>363</v>
      </c>
      <c r="D52" s="18"/>
      <c r="E52" s="19"/>
      <c r="F52" s="18"/>
      <c r="G52" s="19"/>
      <c r="H52" s="19"/>
      <c r="I52" s="17">
        <f t="shared" si="0"/>
        <v>0</v>
      </c>
      <c r="J52" s="18"/>
      <c r="K52" s="18"/>
      <c r="L52" s="18"/>
      <c r="M52" s="18"/>
      <c r="N52" s="18"/>
      <c r="O52" s="18"/>
      <c r="P52" s="24"/>
      <c r="Q52" s="18"/>
      <c r="R52" s="18"/>
      <c r="S52" s="18"/>
      <c r="T52" s="18"/>
    </row>
    <row r="53" spans="1:20" ht="33">
      <c r="A53" s="4">
        <v>49</v>
      </c>
      <c r="B53" s="17" t="s">
        <v>67</v>
      </c>
      <c r="C53" s="56" t="s">
        <v>228</v>
      </c>
      <c r="D53" s="18" t="s">
        <v>27</v>
      </c>
      <c r="E53" s="56">
        <v>18271104608</v>
      </c>
      <c r="F53" s="18" t="s">
        <v>204</v>
      </c>
      <c r="G53" s="19">
        <v>65</v>
      </c>
      <c r="H53" s="19">
        <v>76</v>
      </c>
      <c r="I53" s="17">
        <f t="shared" si="0"/>
        <v>141</v>
      </c>
      <c r="J53" s="75" t="s">
        <v>239</v>
      </c>
      <c r="K53" s="18"/>
      <c r="L53" s="63" t="s">
        <v>234</v>
      </c>
      <c r="M53" s="60">
        <v>9401392274</v>
      </c>
      <c r="N53" s="61" t="s">
        <v>405</v>
      </c>
      <c r="O53" s="62">
        <v>8473803360</v>
      </c>
      <c r="P53" s="24">
        <v>43460</v>
      </c>
      <c r="Q53" s="18" t="s">
        <v>593</v>
      </c>
      <c r="R53" s="18">
        <v>9</v>
      </c>
      <c r="S53" s="18" t="s">
        <v>584</v>
      </c>
      <c r="T53" s="18"/>
    </row>
    <row r="54" spans="1:20" ht="31.5">
      <c r="A54" s="4">
        <v>50</v>
      </c>
      <c r="B54" s="17" t="s">
        <v>68</v>
      </c>
      <c r="C54" s="57" t="s">
        <v>398</v>
      </c>
      <c r="D54" s="18" t="s">
        <v>29</v>
      </c>
      <c r="E54" s="57">
        <v>60</v>
      </c>
      <c r="F54" s="18"/>
      <c r="G54" s="19">
        <v>128</v>
      </c>
      <c r="H54" s="19">
        <v>124</v>
      </c>
      <c r="I54" s="17">
        <f t="shared" si="0"/>
        <v>252</v>
      </c>
      <c r="J54" s="65" t="s">
        <v>168</v>
      </c>
      <c r="K54" s="18"/>
      <c r="L54" s="63" t="s">
        <v>406</v>
      </c>
      <c r="M54" s="60">
        <v>9707583698</v>
      </c>
      <c r="N54" s="61" t="s">
        <v>407</v>
      </c>
      <c r="O54" s="62">
        <v>9613973634</v>
      </c>
      <c r="P54" s="24">
        <v>43461</v>
      </c>
      <c r="Q54" s="18" t="s">
        <v>596</v>
      </c>
      <c r="R54" s="18">
        <v>9</v>
      </c>
      <c r="S54" s="18" t="s">
        <v>584</v>
      </c>
      <c r="T54" s="18"/>
    </row>
    <row r="55" spans="1:20">
      <c r="A55" s="4">
        <v>51</v>
      </c>
      <c r="B55" s="17" t="s">
        <v>67</v>
      </c>
      <c r="C55" s="57" t="s">
        <v>399</v>
      </c>
      <c r="D55" s="18" t="s">
        <v>29</v>
      </c>
      <c r="E55" s="57">
        <v>312</v>
      </c>
      <c r="F55" s="18"/>
      <c r="G55" s="19">
        <v>35</v>
      </c>
      <c r="H55" s="19">
        <v>45</v>
      </c>
      <c r="I55" s="17">
        <f t="shared" si="0"/>
        <v>80</v>
      </c>
      <c r="J55" s="64" t="s">
        <v>408</v>
      </c>
      <c r="K55" s="18"/>
      <c r="L55" s="18" t="s">
        <v>409</v>
      </c>
      <c r="M55" s="18">
        <v>9435345757</v>
      </c>
      <c r="N55" s="61" t="s">
        <v>153</v>
      </c>
      <c r="O55" s="62">
        <v>9613273376</v>
      </c>
      <c r="P55" s="24">
        <v>43461</v>
      </c>
      <c r="Q55" s="18" t="s">
        <v>596</v>
      </c>
      <c r="R55" s="18">
        <v>9</v>
      </c>
      <c r="S55" s="18" t="s">
        <v>584</v>
      </c>
      <c r="T55" s="18"/>
    </row>
    <row r="56" spans="1:20">
      <c r="A56" s="4">
        <v>52</v>
      </c>
      <c r="B56" s="17" t="s">
        <v>68</v>
      </c>
      <c r="C56" s="57" t="s">
        <v>400</v>
      </c>
      <c r="D56" s="18" t="s">
        <v>29</v>
      </c>
      <c r="E56" s="57">
        <v>156</v>
      </c>
      <c r="F56" s="18"/>
      <c r="G56" s="19">
        <v>32</v>
      </c>
      <c r="H56" s="19">
        <v>45</v>
      </c>
      <c r="I56" s="17">
        <f t="shared" si="0"/>
        <v>77</v>
      </c>
      <c r="J56" s="65" t="s">
        <v>410</v>
      </c>
      <c r="K56" s="18"/>
      <c r="L56" s="18" t="s">
        <v>409</v>
      </c>
      <c r="M56" s="18">
        <v>9435345757</v>
      </c>
      <c r="N56" s="61" t="s">
        <v>153</v>
      </c>
      <c r="O56" s="62">
        <v>9613273376</v>
      </c>
      <c r="P56" s="24">
        <v>43462</v>
      </c>
      <c r="Q56" s="18" t="s">
        <v>592</v>
      </c>
      <c r="R56" s="18">
        <v>9</v>
      </c>
      <c r="S56" s="18" t="s">
        <v>584</v>
      </c>
      <c r="T56" s="18"/>
    </row>
    <row r="57" spans="1:20">
      <c r="A57" s="4">
        <v>53</v>
      </c>
      <c r="B57" s="17" t="s">
        <v>67</v>
      </c>
      <c r="C57" s="57" t="s">
        <v>401</v>
      </c>
      <c r="D57" s="18" t="s">
        <v>29</v>
      </c>
      <c r="E57" s="57">
        <v>167</v>
      </c>
      <c r="F57" s="18"/>
      <c r="G57" s="19">
        <v>32</v>
      </c>
      <c r="H57" s="19">
        <v>36</v>
      </c>
      <c r="I57" s="17">
        <f t="shared" si="0"/>
        <v>68</v>
      </c>
      <c r="J57" s="65" t="s">
        <v>411</v>
      </c>
      <c r="K57" s="18"/>
      <c r="L57" s="18" t="s">
        <v>409</v>
      </c>
      <c r="M57" s="18">
        <v>9435345757</v>
      </c>
      <c r="N57" s="61" t="s">
        <v>153</v>
      </c>
      <c r="O57" s="62">
        <v>9613273376</v>
      </c>
      <c r="P57" s="24">
        <v>43462</v>
      </c>
      <c r="Q57" s="18" t="s">
        <v>592</v>
      </c>
      <c r="R57" s="18">
        <v>9</v>
      </c>
      <c r="S57" s="18" t="s">
        <v>584</v>
      </c>
      <c r="T57" s="18"/>
    </row>
    <row r="58" spans="1:20">
      <c r="A58" s="4">
        <v>54</v>
      </c>
      <c r="B58" s="17" t="s">
        <v>68</v>
      </c>
      <c r="C58" s="57" t="s">
        <v>402</v>
      </c>
      <c r="D58" s="18" t="s">
        <v>29</v>
      </c>
      <c r="E58" s="57">
        <v>150</v>
      </c>
      <c r="F58" s="18"/>
      <c r="G58" s="19">
        <v>35</v>
      </c>
      <c r="H58" s="19">
        <v>36</v>
      </c>
      <c r="I58" s="17">
        <f t="shared" si="0"/>
        <v>71</v>
      </c>
      <c r="J58" s="65" t="s">
        <v>412</v>
      </c>
      <c r="K58" s="18"/>
      <c r="L58" s="18" t="s">
        <v>126</v>
      </c>
      <c r="M58" s="60">
        <v>9508335838</v>
      </c>
      <c r="N58" s="61" t="s">
        <v>127</v>
      </c>
      <c r="O58" s="62">
        <v>9613729669</v>
      </c>
      <c r="P58" s="24">
        <v>43463</v>
      </c>
      <c r="Q58" s="18" t="s">
        <v>591</v>
      </c>
      <c r="R58" s="18">
        <v>10</v>
      </c>
      <c r="S58" s="18" t="s">
        <v>584</v>
      </c>
      <c r="T58" s="18"/>
    </row>
    <row r="59" spans="1:20">
      <c r="A59" s="4">
        <v>55</v>
      </c>
      <c r="B59" s="17" t="s">
        <v>67</v>
      </c>
      <c r="C59" s="57" t="s">
        <v>403</v>
      </c>
      <c r="D59" s="18" t="s">
        <v>29</v>
      </c>
      <c r="E59" s="57">
        <v>166</v>
      </c>
      <c r="F59" s="18"/>
      <c r="G59" s="19">
        <v>45</v>
      </c>
      <c r="H59" s="19">
        <v>48</v>
      </c>
      <c r="I59" s="17">
        <f t="shared" si="0"/>
        <v>93</v>
      </c>
      <c r="J59" s="65" t="s">
        <v>413</v>
      </c>
      <c r="K59" s="18"/>
      <c r="L59" s="18" t="s">
        <v>126</v>
      </c>
      <c r="M59" s="60">
        <v>9508335838</v>
      </c>
      <c r="N59" s="61" t="s">
        <v>133</v>
      </c>
      <c r="O59" s="62">
        <v>9864912518</v>
      </c>
      <c r="P59" s="24">
        <v>43463</v>
      </c>
      <c r="Q59" s="18" t="s">
        <v>591</v>
      </c>
      <c r="R59" s="18">
        <v>10</v>
      </c>
      <c r="S59" s="18" t="s">
        <v>584</v>
      </c>
      <c r="T59" s="18"/>
    </row>
    <row r="60" spans="1:20">
      <c r="A60" s="4">
        <v>56</v>
      </c>
      <c r="B60" s="17" t="s">
        <v>68</v>
      </c>
      <c r="C60" s="57" t="s">
        <v>404</v>
      </c>
      <c r="D60" s="18" t="s">
        <v>29</v>
      </c>
      <c r="E60" s="57">
        <v>367</v>
      </c>
      <c r="F60" s="18"/>
      <c r="G60" s="19">
        <v>34</v>
      </c>
      <c r="H60" s="19">
        <v>34</v>
      </c>
      <c r="I60" s="17">
        <f t="shared" si="0"/>
        <v>68</v>
      </c>
      <c r="J60" s="64" t="s">
        <v>414</v>
      </c>
      <c r="K60" s="18" t="s">
        <v>415</v>
      </c>
      <c r="L60" s="18" t="s">
        <v>416</v>
      </c>
      <c r="M60" s="18"/>
      <c r="N60" s="61" t="s">
        <v>417</v>
      </c>
      <c r="O60" s="62">
        <v>9085201508</v>
      </c>
      <c r="P60" s="24">
        <v>43465</v>
      </c>
      <c r="Q60" s="18" t="s">
        <v>586</v>
      </c>
      <c r="R60" s="18">
        <v>7</v>
      </c>
      <c r="S60" s="18" t="s">
        <v>584</v>
      </c>
      <c r="T60" s="18"/>
    </row>
    <row r="61" spans="1:20" ht="28.5">
      <c r="A61" s="4">
        <v>57</v>
      </c>
      <c r="B61" s="17" t="s">
        <v>67</v>
      </c>
      <c r="C61" s="99" t="s">
        <v>459</v>
      </c>
      <c r="D61" s="18" t="s">
        <v>29</v>
      </c>
      <c r="E61" s="57">
        <v>321</v>
      </c>
      <c r="F61" s="18"/>
      <c r="G61" s="69">
        <v>48</v>
      </c>
      <c r="H61" s="69">
        <v>52</v>
      </c>
      <c r="I61" s="17">
        <f t="shared" si="0"/>
        <v>100</v>
      </c>
      <c r="J61" s="98">
        <v>9864809060</v>
      </c>
      <c r="K61" s="69"/>
      <c r="L61" s="63" t="s">
        <v>218</v>
      </c>
      <c r="M61" s="60">
        <v>9707101699</v>
      </c>
      <c r="N61" s="61" t="s">
        <v>458</v>
      </c>
      <c r="O61" s="62">
        <v>8752944638</v>
      </c>
      <c r="P61" s="24">
        <v>43465</v>
      </c>
      <c r="Q61" s="18" t="s">
        <v>586</v>
      </c>
      <c r="R61" s="18">
        <v>11</v>
      </c>
      <c r="S61" s="18" t="s">
        <v>584</v>
      </c>
      <c r="T61" s="18"/>
    </row>
    <row r="62" spans="1:20">
      <c r="A62" s="4">
        <v>58</v>
      </c>
      <c r="B62" s="17" t="s">
        <v>68</v>
      </c>
      <c r="C62" s="99"/>
      <c r="D62" s="18"/>
      <c r="E62" s="98"/>
      <c r="F62" s="18"/>
      <c r="G62" s="69"/>
      <c r="H62" s="69"/>
      <c r="I62" s="17"/>
      <c r="J62" s="98"/>
      <c r="K62" s="69"/>
      <c r="L62" s="18"/>
      <c r="M62" s="60"/>
      <c r="N62" s="61"/>
      <c r="O62" s="62"/>
      <c r="P62" s="24"/>
      <c r="Q62" s="18"/>
      <c r="R62" s="18"/>
      <c r="S62" s="18"/>
      <c r="T62" s="18"/>
    </row>
    <row r="63" spans="1:20">
      <c r="A63" s="4">
        <v>59</v>
      </c>
      <c r="B63" s="17"/>
      <c r="C63" s="57"/>
      <c r="D63" s="18"/>
      <c r="E63" s="57"/>
      <c r="F63" s="18"/>
      <c r="G63" s="19"/>
      <c r="H63" s="19"/>
      <c r="I63" s="17"/>
      <c r="J63" s="64"/>
      <c r="K63" s="18"/>
      <c r="L63" s="63"/>
      <c r="M63" s="60"/>
      <c r="N63" s="61"/>
      <c r="O63" s="71"/>
      <c r="P63" s="24"/>
      <c r="Q63" s="18"/>
      <c r="R63" s="18"/>
      <c r="S63" s="18"/>
      <c r="T63" s="18"/>
    </row>
    <row r="64" spans="1:20">
      <c r="A64" s="4">
        <v>60</v>
      </c>
      <c r="B64" s="17"/>
      <c r="C64" s="57"/>
      <c r="D64" s="18"/>
      <c r="E64" s="57"/>
      <c r="F64" s="18"/>
      <c r="G64" s="19"/>
      <c r="H64" s="19"/>
      <c r="I64" s="17"/>
      <c r="J64" s="64"/>
      <c r="K64" s="18"/>
      <c r="L64" s="63"/>
      <c r="M64" s="18"/>
      <c r="N64" s="61"/>
      <c r="O64" s="62"/>
      <c r="P64" s="24"/>
      <c r="Q64" s="18"/>
      <c r="R64" s="18"/>
      <c r="S64" s="18"/>
      <c r="T64" s="18"/>
    </row>
    <row r="65" spans="1:20">
      <c r="A65" s="4">
        <v>61</v>
      </c>
      <c r="B65" s="17"/>
      <c r="C65" s="18"/>
      <c r="D65" s="18"/>
      <c r="E65" s="19"/>
      <c r="F65" s="18"/>
      <c r="G65" s="19"/>
      <c r="H65" s="19"/>
      <c r="I65" s="17"/>
      <c r="J65" s="18"/>
      <c r="K65" s="18"/>
      <c r="L65" s="18"/>
      <c r="M65" s="18"/>
      <c r="N65" s="18"/>
      <c r="O65" s="18"/>
      <c r="P65" s="24"/>
      <c r="Q65" s="18"/>
      <c r="R65" s="18"/>
      <c r="S65" s="18"/>
      <c r="T65" s="18"/>
    </row>
    <row r="66" spans="1:20">
      <c r="A66" s="4">
        <v>62</v>
      </c>
      <c r="B66" s="17"/>
      <c r="C66" s="18"/>
      <c r="D66" s="18"/>
      <c r="E66" s="19"/>
      <c r="F66" s="18"/>
      <c r="G66" s="19"/>
      <c r="H66" s="19"/>
      <c r="I66" s="17">
        <f t="shared" si="0"/>
        <v>0</v>
      </c>
      <c r="J66" s="18"/>
      <c r="K66" s="18"/>
      <c r="L66" s="18"/>
      <c r="M66" s="18"/>
      <c r="N66" s="18"/>
      <c r="O66" s="18"/>
      <c r="P66" s="24"/>
      <c r="Q66" s="18"/>
      <c r="R66" s="18"/>
      <c r="S66" s="18"/>
      <c r="T66" s="18"/>
    </row>
    <row r="67" spans="1:20">
      <c r="A67" s="4">
        <v>63</v>
      </c>
      <c r="B67" s="17"/>
      <c r="C67" s="18"/>
      <c r="D67" s="18"/>
      <c r="E67" s="19"/>
      <c r="F67" s="18"/>
      <c r="G67" s="19"/>
      <c r="H67" s="19"/>
      <c r="I67" s="17">
        <f t="shared" si="0"/>
        <v>0</v>
      </c>
      <c r="J67" s="18"/>
      <c r="K67" s="18"/>
      <c r="L67" s="18"/>
      <c r="M67" s="18"/>
      <c r="N67" s="18"/>
      <c r="O67" s="18"/>
      <c r="P67" s="24"/>
      <c r="Q67" s="18"/>
      <c r="R67" s="18"/>
      <c r="S67" s="18"/>
      <c r="T67" s="18"/>
    </row>
    <row r="68" spans="1:20">
      <c r="A68" s="4">
        <v>64</v>
      </c>
      <c r="B68" s="17"/>
      <c r="C68" s="18"/>
      <c r="D68" s="18"/>
      <c r="E68" s="19"/>
      <c r="F68" s="18"/>
      <c r="G68" s="19"/>
      <c r="H68" s="19"/>
      <c r="I68" s="17">
        <f t="shared" si="0"/>
        <v>0</v>
      </c>
      <c r="J68" s="18"/>
      <c r="K68" s="18"/>
      <c r="L68" s="18"/>
      <c r="M68" s="18"/>
      <c r="N68" s="18"/>
      <c r="O68" s="18"/>
      <c r="P68" s="24"/>
      <c r="Q68" s="18"/>
      <c r="R68" s="18"/>
      <c r="S68" s="18"/>
      <c r="T68" s="18"/>
    </row>
    <row r="69" spans="1:20">
      <c r="A69" s="4">
        <v>65</v>
      </c>
      <c r="B69" s="17"/>
      <c r="C69" s="18"/>
      <c r="D69" s="18"/>
      <c r="E69" s="19"/>
      <c r="F69" s="18"/>
      <c r="G69" s="19"/>
      <c r="H69" s="19"/>
      <c r="I69" s="17">
        <f t="shared" si="0"/>
        <v>0</v>
      </c>
      <c r="J69" s="18"/>
      <c r="K69" s="18"/>
      <c r="L69" s="18"/>
      <c r="M69" s="18"/>
      <c r="N69" s="18"/>
      <c r="O69" s="18"/>
      <c r="P69" s="24"/>
      <c r="Q69" s="18"/>
      <c r="R69" s="18"/>
      <c r="S69" s="18"/>
      <c r="T69" s="18"/>
    </row>
    <row r="70" spans="1:20">
      <c r="A70" s="4">
        <v>66</v>
      </c>
      <c r="B70" s="17"/>
      <c r="C70" s="18"/>
      <c r="D70" s="18"/>
      <c r="E70" s="19"/>
      <c r="F70" s="18"/>
      <c r="G70" s="19"/>
      <c r="H70" s="19"/>
      <c r="I70" s="17">
        <f t="shared" si="0"/>
        <v>0</v>
      </c>
      <c r="J70" s="18"/>
      <c r="K70" s="18"/>
      <c r="L70" s="18"/>
      <c r="M70" s="18"/>
      <c r="N70" s="18"/>
      <c r="O70" s="18"/>
      <c r="P70" s="24"/>
      <c r="Q70" s="18"/>
      <c r="R70" s="18"/>
      <c r="S70" s="18"/>
      <c r="T70" s="18"/>
    </row>
    <row r="71" spans="1:20">
      <c r="A71" s="4">
        <v>67</v>
      </c>
      <c r="B71" s="17"/>
      <c r="C71" s="18"/>
      <c r="D71" s="18"/>
      <c r="E71" s="19"/>
      <c r="F71" s="18"/>
      <c r="G71" s="19"/>
      <c r="H71" s="19"/>
      <c r="I71" s="17">
        <f t="shared" ref="I71:I134" si="1">+G71+H71</f>
        <v>0</v>
      </c>
      <c r="J71" s="18"/>
      <c r="K71" s="18"/>
      <c r="L71" s="18"/>
      <c r="M71" s="18"/>
      <c r="N71" s="18"/>
      <c r="O71" s="18"/>
      <c r="P71" s="24"/>
      <c r="Q71" s="18"/>
      <c r="R71" s="18"/>
      <c r="S71" s="18"/>
      <c r="T71" s="18"/>
    </row>
    <row r="72" spans="1:20">
      <c r="A72" s="4">
        <v>68</v>
      </c>
      <c r="B72" s="17"/>
      <c r="C72" s="18"/>
      <c r="D72" s="18"/>
      <c r="E72" s="19"/>
      <c r="F72" s="18"/>
      <c r="G72" s="19"/>
      <c r="H72" s="19"/>
      <c r="I72" s="17">
        <f t="shared" si="1"/>
        <v>0</v>
      </c>
      <c r="J72" s="18"/>
      <c r="K72" s="18"/>
      <c r="L72" s="18"/>
      <c r="M72" s="18"/>
      <c r="N72" s="18"/>
      <c r="O72" s="18"/>
      <c r="P72" s="24"/>
      <c r="Q72" s="18"/>
      <c r="R72" s="18"/>
      <c r="S72" s="18"/>
      <c r="T72" s="18"/>
    </row>
    <row r="73" spans="1:20">
      <c r="A73" s="4">
        <v>69</v>
      </c>
      <c r="B73" s="17"/>
      <c r="C73" s="18"/>
      <c r="D73" s="18"/>
      <c r="E73" s="19"/>
      <c r="F73" s="18"/>
      <c r="G73" s="19"/>
      <c r="H73" s="19"/>
      <c r="I73" s="17">
        <f t="shared" si="1"/>
        <v>0</v>
      </c>
      <c r="J73" s="18"/>
      <c r="K73" s="18"/>
      <c r="L73" s="18"/>
      <c r="M73" s="18"/>
      <c r="N73" s="18"/>
      <c r="O73" s="18"/>
      <c r="P73" s="24"/>
      <c r="Q73" s="18"/>
      <c r="R73" s="18"/>
      <c r="S73" s="18"/>
      <c r="T73" s="18"/>
    </row>
    <row r="74" spans="1:20">
      <c r="A74" s="4">
        <v>70</v>
      </c>
      <c r="B74" s="17"/>
      <c r="C74" s="18"/>
      <c r="D74" s="18"/>
      <c r="E74" s="19"/>
      <c r="F74" s="18"/>
      <c r="G74" s="19"/>
      <c r="H74" s="19"/>
      <c r="I74" s="17">
        <f t="shared" si="1"/>
        <v>0</v>
      </c>
      <c r="J74" s="18"/>
      <c r="K74" s="18"/>
      <c r="L74" s="18"/>
      <c r="M74" s="18"/>
      <c r="N74" s="18"/>
      <c r="O74" s="18"/>
      <c r="P74" s="24"/>
      <c r="Q74" s="18"/>
      <c r="R74" s="18"/>
      <c r="S74" s="18"/>
      <c r="T74" s="18"/>
    </row>
    <row r="75" spans="1:20">
      <c r="A75" s="4">
        <v>71</v>
      </c>
      <c r="B75" s="17"/>
      <c r="C75" s="18"/>
      <c r="D75" s="18"/>
      <c r="E75" s="19"/>
      <c r="F75" s="18"/>
      <c r="G75" s="19"/>
      <c r="H75" s="19"/>
      <c r="I75" s="17">
        <f t="shared" si="1"/>
        <v>0</v>
      </c>
      <c r="J75" s="18"/>
      <c r="K75" s="18"/>
      <c r="L75" s="18"/>
      <c r="M75" s="18"/>
      <c r="N75" s="18"/>
      <c r="O75" s="18"/>
      <c r="P75" s="24"/>
      <c r="Q75" s="18"/>
      <c r="R75" s="18"/>
      <c r="S75" s="18"/>
      <c r="T75" s="18"/>
    </row>
    <row r="76" spans="1:20">
      <c r="A76" s="4">
        <v>72</v>
      </c>
      <c r="B76" s="17"/>
      <c r="C76" s="18"/>
      <c r="D76" s="18"/>
      <c r="E76" s="19"/>
      <c r="F76" s="18"/>
      <c r="G76" s="19"/>
      <c r="H76" s="19"/>
      <c r="I76" s="17">
        <f t="shared" si="1"/>
        <v>0</v>
      </c>
      <c r="J76" s="18"/>
      <c r="K76" s="18"/>
      <c r="L76" s="18"/>
      <c r="M76" s="18"/>
      <c r="N76" s="18"/>
      <c r="O76" s="18"/>
      <c r="P76" s="24"/>
      <c r="Q76" s="18"/>
      <c r="R76" s="18"/>
      <c r="S76" s="18"/>
      <c r="T76" s="18"/>
    </row>
    <row r="77" spans="1:20">
      <c r="A77" s="4">
        <v>73</v>
      </c>
      <c r="B77" s="17"/>
      <c r="C77" s="18"/>
      <c r="D77" s="18"/>
      <c r="E77" s="19"/>
      <c r="F77" s="18"/>
      <c r="G77" s="19"/>
      <c r="H77" s="19"/>
      <c r="I77" s="17">
        <f t="shared" si="1"/>
        <v>0</v>
      </c>
      <c r="J77" s="18"/>
      <c r="K77" s="18"/>
      <c r="L77" s="18"/>
      <c r="M77" s="18"/>
      <c r="N77" s="18"/>
      <c r="O77" s="18"/>
      <c r="P77" s="24"/>
      <c r="Q77" s="18"/>
      <c r="R77" s="18"/>
      <c r="S77" s="18"/>
      <c r="T77" s="18"/>
    </row>
    <row r="78" spans="1:20">
      <c r="A78" s="4">
        <v>74</v>
      </c>
      <c r="B78" s="17"/>
      <c r="C78" s="18"/>
      <c r="D78" s="18"/>
      <c r="E78" s="19"/>
      <c r="F78" s="18"/>
      <c r="G78" s="19"/>
      <c r="H78" s="19"/>
      <c r="I78" s="17">
        <f t="shared" si="1"/>
        <v>0</v>
      </c>
      <c r="J78" s="18"/>
      <c r="K78" s="18"/>
      <c r="L78" s="18"/>
      <c r="M78" s="18"/>
      <c r="N78" s="18"/>
      <c r="O78" s="18"/>
      <c r="P78" s="24"/>
      <c r="Q78" s="18"/>
      <c r="R78" s="18"/>
      <c r="S78" s="18"/>
      <c r="T78" s="18"/>
    </row>
    <row r="79" spans="1:20">
      <c r="A79" s="4">
        <v>75</v>
      </c>
      <c r="B79" s="17"/>
      <c r="C79" s="18"/>
      <c r="D79" s="18"/>
      <c r="E79" s="19"/>
      <c r="F79" s="18"/>
      <c r="G79" s="19"/>
      <c r="H79" s="19"/>
      <c r="I79" s="17">
        <f t="shared" si="1"/>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2">+G135+H135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1"/>
      <c r="C165" s="21">
        <f>COUNTIFS(C5:C164,"*")</f>
        <v>54</v>
      </c>
      <c r="D165" s="21"/>
      <c r="E165" s="13"/>
      <c r="F165" s="21"/>
      <c r="G165" s="21">
        <f>SUM(G5:G164)</f>
        <v>2163</v>
      </c>
      <c r="H165" s="21">
        <f>SUM(H5:H164)</f>
        <v>2555</v>
      </c>
      <c r="I165" s="21">
        <f>SUM(I5:I164)</f>
        <v>4718</v>
      </c>
      <c r="J165" s="21"/>
      <c r="K165" s="21"/>
      <c r="L165" s="21"/>
      <c r="M165" s="21"/>
      <c r="N165" s="21"/>
      <c r="O165" s="21"/>
      <c r="P165" s="14"/>
      <c r="Q165" s="21"/>
      <c r="R165" s="21"/>
      <c r="S165" s="21"/>
      <c r="T165" s="12"/>
    </row>
    <row r="166" spans="1:20">
      <c r="A166" s="46" t="s">
        <v>67</v>
      </c>
      <c r="B166" s="10">
        <f>COUNTIF(B$5:B$164,"Team 1")</f>
        <v>25</v>
      </c>
      <c r="C166" s="46" t="s">
        <v>29</v>
      </c>
      <c r="D166" s="10">
        <f>COUNTIF(D5:D164,"Anganwadi")</f>
        <v>28</v>
      </c>
    </row>
    <row r="167" spans="1:20">
      <c r="A167" s="46" t="s">
        <v>68</v>
      </c>
      <c r="B167" s="10">
        <f>COUNTIF(B$6:B$164,"Team 2")</f>
        <v>26</v>
      </c>
      <c r="C167" s="46" t="s">
        <v>27</v>
      </c>
      <c r="D167" s="10">
        <f>COUNTIF(D5:D164,"School")</f>
        <v>22</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42" activePane="bottomRight" state="frozen"/>
      <selection pane="topRight" activeCell="C1" sqref="C1"/>
      <selection pane="bottomLeft" activeCell="A5" sqref="A5"/>
      <selection pane="bottomRight" activeCell="Q50" sqref="Q50"/>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65</v>
      </c>
      <c r="B1" s="171"/>
      <c r="C1" s="171"/>
      <c r="D1" s="172"/>
      <c r="E1" s="172"/>
      <c r="F1" s="172"/>
      <c r="G1" s="172"/>
      <c r="H1" s="172"/>
      <c r="I1" s="172"/>
      <c r="J1" s="172"/>
      <c r="K1" s="172"/>
      <c r="L1" s="172"/>
      <c r="M1" s="172"/>
      <c r="N1" s="172"/>
      <c r="O1" s="172"/>
      <c r="P1" s="172"/>
      <c r="Q1" s="172"/>
      <c r="R1" s="172"/>
      <c r="S1" s="172"/>
    </row>
    <row r="2" spans="1:20">
      <c r="A2" s="175" t="s">
        <v>63</v>
      </c>
      <c r="B2" s="176"/>
      <c r="C2" s="176"/>
      <c r="D2" s="25" t="s">
        <v>605</v>
      </c>
      <c r="E2" s="22"/>
      <c r="F2" s="22"/>
      <c r="G2" s="22"/>
      <c r="H2" s="22"/>
      <c r="I2" s="22"/>
      <c r="J2" s="22"/>
      <c r="K2" s="22"/>
      <c r="L2" s="22"/>
      <c r="M2" s="22"/>
      <c r="N2" s="22"/>
      <c r="O2" s="22"/>
      <c r="P2" s="22"/>
      <c r="Q2" s="22"/>
      <c r="R2" s="22"/>
      <c r="S2" s="22"/>
    </row>
    <row r="3" spans="1:20" ht="24" customHeight="1">
      <c r="A3" s="170" t="s">
        <v>14</v>
      </c>
      <c r="B3" s="173" t="s">
        <v>66</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23" t="s">
        <v>9</v>
      </c>
      <c r="H4" s="23" t="s">
        <v>10</v>
      </c>
      <c r="I4" s="23" t="s">
        <v>11</v>
      </c>
      <c r="J4" s="169"/>
      <c r="K4" s="174"/>
      <c r="L4" s="174"/>
      <c r="M4" s="174"/>
      <c r="N4" s="174"/>
      <c r="O4" s="174"/>
      <c r="P4" s="170"/>
      <c r="Q4" s="170"/>
      <c r="R4" s="169"/>
      <c r="S4" s="169"/>
      <c r="T4" s="169"/>
    </row>
    <row r="5" spans="1:20">
      <c r="A5" s="4">
        <v>1</v>
      </c>
      <c r="B5" s="17" t="s">
        <v>67</v>
      </c>
      <c r="C5" s="97" t="s">
        <v>419</v>
      </c>
      <c r="D5" s="18" t="s">
        <v>29</v>
      </c>
      <c r="E5" s="98">
        <v>87</v>
      </c>
      <c r="F5" s="18"/>
      <c r="G5" s="69">
        <v>47</v>
      </c>
      <c r="H5" s="69">
        <v>42</v>
      </c>
      <c r="I5" s="17">
        <f>+G5+H5</f>
        <v>89</v>
      </c>
      <c r="J5" s="98">
        <v>9706429980</v>
      </c>
      <c r="K5" s="63"/>
      <c r="L5" s="63" t="s">
        <v>191</v>
      </c>
      <c r="M5" s="60" t="s">
        <v>192</v>
      </c>
      <c r="N5" s="61" t="s">
        <v>421</v>
      </c>
      <c r="O5" s="62">
        <v>9085453955</v>
      </c>
      <c r="P5" s="24">
        <v>43466</v>
      </c>
      <c r="Q5" s="18" t="s">
        <v>139</v>
      </c>
      <c r="R5" s="18">
        <v>12</v>
      </c>
      <c r="S5" s="18" t="s">
        <v>584</v>
      </c>
      <c r="T5" s="18"/>
    </row>
    <row r="6" spans="1:20">
      <c r="A6" s="4">
        <v>2</v>
      </c>
      <c r="B6" s="17" t="s">
        <v>68</v>
      </c>
      <c r="C6" s="97" t="s">
        <v>420</v>
      </c>
      <c r="D6" s="18" t="s">
        <v>29</v>
      </c>
      <c r="E6" s="98">
        <v>88</v>
      </c>
      <c r="F6" s="18"/>
      <c r="G6" s="69">
        <v>67</v>
      </c>
      <c r="H6" s="69">
        <v>53</v>
      </c>
      <c r="I6" s="17">
        <f>+G6+H6</f>
        <v>120</v>
      </c>
      <c r="J6" s="98">
        <v>9435912726</v>
      </c>
      <c r="K6" s="63"/>
      <c r="L6" s="63" t="s">
        <v>191</v>
      </c>
      <c r="M6" s="60" t="s">
        <v>192</v>
      </c>
      <c r="N6" s="61" t="s">
        <v>422</v>
      </c>
      <c r="O6" s="62">
        <v>9707246278</v>
      </c>
      <c r="P6" s="24">
        <v>43466</v>
      </c>
      <c r="Q6" s="18" t="s">
        <v>139</v>
      </c>
      <c r="R6" s="18">
        <v>11</v>
      </c>
      <c r="S6" s="18" t="s">
        <v>584</v>
      </c>
      <c r="T6" s="18"/>
    </row>
    <row r="7" spans="1:20">
      <c r="A7" s="4">
        <v>3</v>
      </c>
      <c r="B7" s="17"/>
      <c r="C7" s="18"/>
      <c r="D7" s="18"/>
      <c r="E7" s="19"/>
      <c r="F7" s="18"/>
      <c r="G7" s="19"/>
      <c r="H7" s="19"/>
      <c r="I7" s="17">
        <f t="shared" ref="I7:I70" si="0">+G7+H7</f>
        <v>0</v>
      </c>
      <c r="J7" s="18"/>
      <c r="K7" s="18"/>
      <c r="L7" s="18"/>
      <c r="M7" s="18"/>
      <c r="N7" s="18"/>
      <c r="O7" s="18"/>
      <c r="P7" s="24"/>
      <c r="Q7" s="18"/>
      <c r="R7" s="18"/>
      <c r="S7" s="18"/>
      <c r="T7" s="18"/>
    </row>
    <row r="8" spans="1:20">
      <c r="A8" s="4">
        <v>4</v>
      </c>
      <c r="B8" s="17" t="s">
        <v>67</v>
      </c>
      <c r="C8" s="97" t="s">
        <v>423</v>
      </c>
      <c r="D8" s="18" t="s">
        <v>29</v>
      </c>
      <c r="E8" s="98">
        <v>90</v>
      </c>
      <c r="F8" s="18"/>
      <c r="G8" s="69">
        <v>52</v>
      </c>
      <c r="H8" s="69">
        <v>38</v>
      </c>
      <c r="I8" s="17">
        <f t="shared" si="0"/>
        <v>90</v>
      </c>
      <c r="J8" s="98">
        <v>8011571075</v>
      </c>
      <c r="K8" s="69"/>
      <c r="L8" s="63" t="s">
        <v>191</v>
      </c>
      <c r="M8" s="60" t="s">
        <v>192</v>
      </c>
      <c r="N8" s="61" t="s">
        <v>421</v>
      </c>
      <c r="O8" s="62">
        <v>9085453955</v>
      </c>
      <c r="P8" s="24">
        <v>43467</v>
      </c>
      <c r="Q8" s="18" t="s">
        <v>140</v>
      </c>
      <c r="R8" s="18">
        <v>11</v>
      </c>
      <c r="S8" s="18" t="s">
        <v>584</v>
      </c>
      <c r="T8" s="18"/>
    </row>
    <row r="9" spans="1:20">
      <c r="A9" s="4">
        <v>5</v>
      </c>
      <c r="B9" s="17" t="s">
        <v>68</v>
      </c>
      <c r="C9" s="97" t="s">
        <v>424</v>
      </c>
      <c r="D9" s="18" t="s">
        <v>29</v>
      </c>
      <c r="E9" s="98">
        <v>91</v>
      </c>
      <c r="F9" s="18"/>
      <c r="G9" s="69">
        <v>67</v>
      </c>
      <c r="H9" s="69">
        <v>53</v>
      </c>
      <c r="I9" s="17">
        <f t="shared" si="0"/>
        <v>120</v>
      </c>
      <c r="J9" s="98">
        <v>9613586583</v>
      </c>
      <c r="K9" s="69"/>
      <c r="L9" s="63" t="s">
        <v>191</v>
      </c>
      <c r="M9" s="60" t="s">
        <v>192</v>
      </c>
      <c r="N9" s="61" t="s">
        <v>276</v>
      </c>
      <c r="O9" s="82">
        <v>8822579523</v>
      </c>
      <c r="P9" s="24">
        <v>43467</v>
      </c>
      <c r="Q9" s="18" t="s">
        <v>140</v>
      </c>
      <c r="R9" s="18">
        <v>11</v>
      </c>
      <c r="S9" s="18" t="s">
        <v>584</v>
      </c>
      <c r="T9" s="18"/>
    </row>
    <row r="10" spans="1:20">
      <c r="A10" s="4">
        <v>6</v>
      </c>
      <c r="B10" s="17" t="s">
        <v>67</v>
      </c>
      <c r="C10" s="97" t="s">
        <v>425</v>
      </c>
      <c r="D10" s="18" t="s">
        <v>29</v>
      </c>
      <c r="E10" s="98">
        <v>92</v>
      </c>
      <c r="F10" s="18"/>
      <c r="G10" s="69">
        <v>103</v>
      </c>
      <c r="H10" s="69">
        <v>84</v>
      </c>
      <c r="I10" s="17">
        <f t="shared" si="0"/>
        <v>187</v>
      </c>
      <c r="J10" s="98">
        <v>8876735642</v>
      </c>
      <c r="K10" s="69"/>
      <c r="L10" s="63" t="s">
        <v>218</v>
      </c>
      <c r="M10" s="60">
        <v>9707101699</v>
      </c>
      <c r="N10" s="61" t="s">
        <v>146</v>
      </c>
      <c r="O10" s="69"/>
      <c r="P10" s="24">
        <v>43468</v>
      </c>
      <c r="Q10" s="18" t="s">
        <v>141</v>
      </c>
      <c r="R10" s="18">
        <v>9</v>
      </c>
      <c r="S10" s="18" t="s">
        <v>584</v>
      </c>
      <c r="T10" s="18"/>
    </row>
    <row r="11" spans="1:20">
      <c r="A11" s="4">
        <v>7</v>
      </c>
      <c r="B11" s="17" t="s">
        <v>68</v>
      </c>
      <c r="C11" s="97" t="s">
        <v>426</v>
      </c>
      <c r="D11" s="18" t="s">
        <v>29</v>
      </c>
      <c r="E11" s="98">
        <v>106</v>
      </c>
      <c r="F11" s="18"/>
      <c r="G11" s="69">
        <v>19</v>
      </c>
      <c r="H11" s="69">
        <v>22</v>
      </c>
      <c r="I11" s="17">
        <f t="shared" si="0"/>
        <v>41</v>
      </c>
      <c r="J11" s="98">
        <v>8876389260</v>
      </c>
      <c r="K11" s="69"/>
      <c r="L11" s="63" t="s">
        <v>213</v>
      </c>
      <c r="M11" s="60">
        <v>9678027859</v>
      </c>
      <c r="N11" s="61" t="s">
        <v>429</v>
      </c>
      <c r="O11" s="62" t="s">
        <v>588</v>
      </c>
      <c r="P11" s="24">
        <v>43468</v>
      </c>
      <c r="Q11" s="18" t="s">
        <v>141</v>
      </c>
      <c r="R11" s="18">
        <v>9</v>
      </c>
      <c r="S11" s="18" t="s">
        <v>584</v>
      </c>
      <c r="T11" s="18"/>
    </row>
    <row r="12" spans="1:20">
      <c r="A12" s="4">
        <v>8</v>
      </c>
      <c r="B12" s="17" t="s">
        <v>67</v>
      </c>
      <c r="C12" s="97" t="s">
        <v>427</v>
      </c>
      <c r="D12" s="18" t="s">
        <v>29</v>
      </c>
      <c r="E12" s="98">
        <v>102</v>
      </c>
      <c r="F12" s="18"/>
      <c r="G12" s="69">
        <v>62</v>
      </c>
      <c r="H12" s="69">
        <v>50</v>
      </c>
      <c r="I12" s="17">
        <f t="shared" si="0"/>
        <v>112</v>
      </c>
      <c r="J12" s="98">
        <v>9957196863</v>
      </c>
      <c r="K12" s="69"/>
      <c r="L12" s="63" t="s">
        <v>218</v>
      </c>
      <c r="M12" s="60">
        <v>9707101699</v>
      </c>
      <c r="N12" s="61" t="s">
        <v>430</v>
      </c>
      <c r="O12" s="62">
        <v>9577806129</v>
      </c>
      <c r="P12" s="24">
        <v>43469</v>
      </c>
      <c r="Q12" s="18" t="s">
        <v>592</v>
      </c>
      <c r="R12" s="18">
        <v>9</v>
      </c>
      <c r="S12" s="18" t="s">
        <v>584</v>
      </c>
      <c r="T12" s="18"/>
    </row>
    <row r="13" spans="1:20">
      <c r="A13" s="4">
        <v>9</v>
      </c>
      <c r="B13" s="17" t="s">
        <v>68</v>
      </c>
      <c r="C13" s="97" t="s">
        <v>428</v>
      </c>
      <c r="D13" s="18" t="s">
        <v>29</v>
      </c>
      <c r="E13" s="98">
        <v>123</v>
      </c>
      <c r="F13" s="18"/>
      <c r="G13" s="69">
        <v>14</v>
      </c>
      <c r="H13" s="69">
        <v>18</v>
      </c>
      <c r="I13" s="17">
        <f t="shared" si="0"/>
        <v>32</v>
      </c>
      <c r="J13" s="98">
        <v>9678360240</v>
      </c>
      <c r="K13" s="69"/>
      <c r="L13" s="63" t="s">
        <v>218</v>
      </c>
      <c r="M13" s="60">
        <v>9707101699</v>
      </c>
      <c r="N13" s="61" t="s">
        <v>431</v>
      </c>
      <c r="O13" s="62">
        <v>8876812076</v>
      </c>
      <c r="P13" s="24">
        <v>43469</v>
      </c>
      <c r="Q13" s="18" t="s">
        <v>592</v>
      </c>
      <c r="R13" s="18">
        <v>9</v>
      </c>
      <c r="S13" s="18" t="s">
        <v>584</v>
      </c>
      <c r="T13" s="18"/>
    </row>
    <row r="14" spans="1:20">
      <c r="A14" s="4">
        <v>10</v>
      </c>
      <c r="B14" s="17" t="s">
        <v>67</v>
      </c>
      <c r="C14" s="97" t="s">
        <v>432</v>
      </c>
      <c r="D14" s="18" t="s">
        <v>29</v>
      </c>
      <c r="E14" s="98">
        <v>128</v>
      </c>
      <c r="F14" s="18"/>
      <c r="G14" s="69">
        <v>16</v>
      </c>
      <c r="H14" s="69">
        <v>19</v>
      </c>
      <c r="I14" s="17">
        <f t="shared" si="0"/>
        <v>35</v>
      </c>
      <c r="J14" s="98">
        <v>9859258643</v>
      </c>
      <c r="K14" s="69"/>
      <c r="L14" s="63" t="s">
        <v>191</v>
      </c>
      <c r="M14" s="60" t="s">
        <v>192</v>
      </c>
      <c r="N14" s="61" t="s">
        <v>437</v>
      </c>
      <c r="O14" s="62">
        <v>9854317836</v>
      </c>
      <c r="P14" s="24">
        <v>43470</v>
      </c>
      <c r="Q14" s="18" t="s">
        <v>128</v>
      </c>
      <c r="R14" s="18">
        <v>9</v>
      </c>
      <c r="S14" s="18" t="s">
        <v>584</v>
      </c>
      <c r="T14" s="18"/>
    </row>
    <row r="15" spans="1:20">
      <c r="A15" s="4">
        <v>11</v>
      </c>
      <c r="B15" s="17" t="s">
        <v>68</v>
      </c>
      <c r="C15" s="97" t="s">
        <v>433</v>
      </c>
      <c r="D15" s="18" t="s">
        <v>29</v>
      </c>
      <c r="E15" s="98">
        <v>329</v>
      </c>
      <c r="F15" s="18"/>
      <c r="G15" s="69">
        <v>28</v>
      </c>
      <c r="H15" s="69">
        <v>22</v>
      </c>
      <c r="I15" s="17">
        <f t="shared" si="0"/>
        <v>50</v>
      </c>
      <c r="J15" s="98">
        <v>9706269106</v>
      </c>
      <c r="K15" s="69"/>
      <c r="L15" s="18" t="s">
        <v>321</v>
      </c>
      <c r="M15" s="18">
        <v>9864962683</v>
      </c>
      <c r="N15" s="61" t="s">
        <v>164</v>
      </c>
      <c r="O15" s="62">
        <v>9957499874</v>
      </c>
      <c r="P15" s="24">
        <v>43470</v>
      </c>
      <c r="Q15" s="18" t="s">
        <v>128</v>
      </c>
      <c r="R15" s="18">
        <v>9</v>
      </c>
      <c r="S15" s="18" t="s">
        <v>584</v>
      </c>
      <c r="T15" s="18"/>
    </row>
    <row r="16" spans="1:20">
      <c r="A16" s="4">
        <v>12</v>
      </c>
      <c r="B16" s="17" t="s">
        <v>67</v>
      </c>
      <c r="C16" s="97"/>
      <c r="D16" s="18"/>
      <c r="E16" s="98"/>
      <c r="F16" s="18"/>
      <c r="G16" s="69"/>
      <c r="H16" s="69"/>
      <c r="I16" s="17"/>
      <c r="J16" s="98"/>
      <c r="K16" s="69"/>
      <c r="L16" s="18"/>
      <c r="M16" s="18"/>
      <c r="N16" s="61"/>
      <c r="O16" s="62"/>
      <c r="P16" s="24">
        <v>43471</v>
      </c>
      <c r="Q16" s="18" t="s">
        <v>123</v>
      </c>
      <c r="R16" s="18"/>
      <c r="S16" s="18"/>
      <c r="T16" s="18"/>
    </row>
    <row r="17" spans="1:20">
      <c r="A17" s="4">
        <v>13</v>
      </c>
      <c r="B17" s="17" t="s">
        <v>68</v>
      </c>
      <c r="C17" s="97" t="s">
        <v>434</v>
      </c>
      <c r="D17" s="18" t="s">
        <v>29</v>
      </c>
      <c r="E17" s="98">
        <v>130</v>
      </c>
      <c r="F17" s="18"/>
      <c r="G17" s="69">
        <v>16</v>
      </c>
      <c r="H17" s="69">
        <v>15</v>
      </c>
      <c r="I17" s="17">
        <f t="shared" si="0"/>
        <v>31</v>
      </c>
      <c r="J17" s="98">
        <v>9707674130</v>
      </c>
      <c r="K17" s="69"/>
      <c r="L17" s="18" t="s">
        <v>321</v>
      </c>
      <c r="M17" s="18">
        <v>9864962683</v>
      </c>
      <c r="N17" s="69" t="s">
        <v>302</v>
      </c>
      <c r="O17" s="69">
        <v>9577788182</v>
      </c>
      <c r="P17" s="24">
        <v>43472</v>
      </c>
      <c r="Q17" s="18" t="s">
        <v>138</v>
      </c>
      <c r="R17" s="18">
        <v>10</v>
      </c>
      <c r="S17" s="18" t="s">
        <v>584</v>
      </c>
      <c r="T17" s="18"/>
    </row>
    <row r="18" spans="1:20">
      <c r="A18" s="4">
        <v>14</v>
      </c>
      <c r="B18" s="17" t="s">
        <v>67</v>
      </c>
      <c r="C18" s="97" t="s">
        <v>435</v>
      </c>
      <c r="D18" s="18" t="s">
        <v>29</v>
      </c>
      <c r="E18" s="98">
        <v>287</v>
      </c>
      <c r="F18" s="18"/>
      <c r="G18" s="69">
        <v>16</v>
      </c>
      <c r="H18" s="69">
        <v>13</v>
      </c>
      <c r="I18" s="17">
        <f t="shared" si="0"/>
        <v>29</v>
      </c>
      <c r="J18" s="98">
        <v>9864747789</v>
      </c>
      <c r="K18" s="69"/>
      <c r="L18" s="18" t="s">
        <v>321</v>
      </c>
      <c r="M18" s="18">
        <v>9864962683</v>
      </c>
      <c r="N18" s="61" t="s">
        <v>439</v>
      </c>
      <c r="O18" s="62">
        <v>8876760226</v>
      </c>
      <c r="P18" s="24">
        <v>43472</v>
      </c>
      <c r="Q18" s="18" t="s">
        <v>138</v>
      </c>
      <c r="R18" s="18">
        <v>10</v>
      </c>
      <c r="S18" s="18" t="s">
        <v>584</v>
      </c>
      <c r="T18" s="18"/>
    </row>
    <row r="19" spans="1:20">
      <c r="A19" s="4">
        <v>15</v>
      </c>
      <c r="B19" s="17" t="s">
        <v>68</v>
      </c>
      <c r="C19" s="97" t="s">
        <v>436</v>
      </c>
      <c r="D19" s="18" t="s">
        <v>29</v>
      </c>
      <c r="E19" s="98">
        <v>291</v>
      </c>
      <c r="F19" s="18"/>
      <c r="G19" s="69">
        <v>30</v>
      </c>
      <c r="H19" s="69">
        <v>33</v>
      </c>
      <c r="I19" s="17">
        <f t="shared" si="0"/>
        <v>63</v>
      </c>
      <c r="J19" s="98">
        <v>9954948274</v>
      </c>
      <c r="K19" s="69"/>
      <c r="L19" s="63" t="s">
        <v>213</v>
      </c>
      <c r="M19" s="60">
        <v>9678027859</v>
      </c>
      <c r="N19" s="61" t="s">
        <v>160</v>
      </c>
      <c r="O19" s="62">
        <v>9859275409</v>
      </c>
      <c r="P19" s="24">
        <v>43473</v>
      </c>
      <c r="Q19" s="18" t="s">
        <v>139</v>
      </c>
      <c r="R19" s="18">
        <v>11</v>
      </c>
      <c r="S19" s="18" t="s">
        <v>584</v>
      </c>
      <c r="T19" s="18"/>
    </row>
    <row r="20" spans="1:20" ht="28.5">
      <c r="A20" s="4">
        <v>16</v>
      </c>
      <c r="B20" s="17" t="s">
        <v>67</v>
      </c>
      <c r="C20" s="97" t="s">
        <v>440</v>
      </c>
      <c r="D20" s="18" t="s">
        <v>29</v>
      </c>
      <c r="E20" s="98">
        <v>292</v>
      </c>
      <c r="F20" s="18"/>
      <c r="G20" s="69">
        <v>41</v>
      </c>
      <c r="H20" s="69">
        <v>37</v>
      </c>
      <c r="I20" s="17">
        <f t="shared" si="0"/>
        <v>78</v>
      </c>
      <c r="J20" s="98" t="s">
        <v>154</v>
      </c>
      <c r="K20" s="69"/>
      <c r="L20" s="63" t="s">
        <v>218</v>
      </c>
      <c r="M20" s="60">
        <v>9707101699</v>
      </c>
      <c r="N20" s="61" t="s">
        <v>418</v>
      </c>
      <c r="O20" s="62">
        <v>8255029528</v>
      </c>
      <c r="P20" s="24">
        <v>43473</v>
      </c>
      <c r="Q20" s="18" t="s">
        <v>139</v>
      </c>
      <c r="R20" s="18"/>
      <c r="S20" s="18"/>
      <c r="T20" s="18"/>
    </row>
    <row r="21" spans="1:20" ht="33">
      <c r="A21" s="4">
        <v>17</v>
      </c>
      <c r="B21" s="17" t="s">
        <v>68</v>
      </c>
      <c r="C21" s="97" t="s">
        <v>441</v>
      </c>
      <c r="D21" s="18" t="s">
        <v>29</v>
      </c>
      <c r="E21" s="98">
        <v>293</v>
      </c>
      <c r="F21" s="18"/>
      <c r="G21" s="69">
        <v>37</v>
      </c>
      <c r="H21" s="69">
        <v>34</v>
      </c>
      <c r="I21" s="17">
        <f t="shared" si="0"/>
        <v>71</v>
      </c>
      <c r="J21" s="98">
        <v>8486948498</v>
      </c>
      <c r="K21" s="69"/>
      <c r="L21" s="63" t="s">
        <v>448</v>
      </c>
      <c r="M21" s="60">
        <v>9613939748</v>
      </c>
      <c r="N21" s="61" t="s">
        <v>302</v>
      </c>
      <c r="O21" s="62">
        <v>9401155221</v>
      </c>
      <c r="P21" s="24">
        <v>43474</v>
      </c>
      <c r="Q21" s="18" t="s">
        <v>593</v>
      </c>
      <c r="R21" s="18">
        <v>11</v>
      </c>
      <c r="S21" s="18" t="s">
        <v>584</v>
      </c>
      <c r="T21" s="18"/>
    </row>
    <row r="22" spans="1:20">
      <c r="A22" s="4">
        <v>18</v>
      </c>
      <c r="B22" s="17" t="s">
        <v>67</v>
      </c>
      <c r="C22" s="97" t="s">
        <v>442</v>
      </c>
      <c r="D22" s="18" t="s">
        <v>29</v>
      </c>
      <c r="E22" s="98">
        <v>295</v>
      </c>
      <c r="F22" s="18"/>
      <c r="G22" s="69">
        <v>34</v>
      </c>
      <c r="H22" s="69">
        <v>71</v>
      </c>
      <c r="I22" s="17">
        <f t="shared" si="0"/>
        <v>105</v>
      </c>
      <c r="J22" s="98">
        <v>8253824527</v>
      </c>
      <c r="K22" s="69"/>
      <c r="L22" s="63" t="s">
        <v>448</v>
      </c>
      <c r="M22" s="60">
        <v>9613939748</v>
      </c>
      <c r="N22" s="61" t="s">
        <v>186</v>
      </c>
      <c r="O22" s="62">
        <v>9613362957</v>
      </c>
      <c r="P22" s="24">
        <v>43474</v>
      </c>
      <c r="Q22" s="18" t="s">
        <v>140</v>
      </c>
      <c r="R22" s="18">
        <v>11</v>
      </c>
      <c r="S22" s="18" t="s">
        <v>584</v>
      </c>
      <c r="T22" s="18"/>
    </row>
    <row r="23" spans="1:20" ht="28.5">
      <c r="A23" s="4">
        <v>19</v>
      </c>
      <c r="B23" s="17" t="s">
        <v>68</v>
      </c>
      <c r="C23" s="97" t="s">
        <v>443</v>
      </c>
      <c r="D23" s="18" t="s">
        <v>29</v>
      </c>
      <c r="E23" s="98">
        <v>301</v>
      </c>
      <c r="F23" s="18"/>
      <c r="G23" s="69">
        <v>37</v>
      </c>
      <c r="H23" s="69">
        <v>26</v>
      </c>
      <c r="I23" s="17">
        <f t="shared" si="0"/>
        <v>63</v>
      </c>
      <c r="J23" s="98">
        <v>9954736254</v>
      </c>
      <c r="K23" s="69"/>
      <c r="L23" s="63" t="s">
        <v>449</v>
      </c>
      <c r="M23" s="60">
        <v>9707101699</v>
      </c>
      <c r="N23" s="61" t="s">
        <v>164</v>
      </c>
      <c r="O23" s="62">
        <v>9957499874</v>
      </c>
      <c r="P23" s="24">
        <v>43475</v>
      </c>
      <c r="Q23" s="18" t="s">
        <v>594</v>
      </c>
      <c r="R23" s="18">
        <v>9</v>
      </c>
      <c r="S23" s="18" t="s">
        <v>584</v>
      </c>
      <c r="T23" s="18"/>
    </row>
    <row r="24" spans="1:20">
      <c r="A24" s="4">
        <v>20</v>
      </c>
      <c r="B24" s="17" t="s">
        <v>67</v>
      </c>
      <c r="C24" s="97" t="s">
        <v>444</v>
      </c>
      <c r="D24" s="18" t="s">
        <v>29</v>
      </c>
      <c r="E24" s="98">
        <v>302</v>
      </c>
      <c r="F24" s="18"/>
      <c r="G24" s="69">
        <v>29</v>
      </c>
      <c r="H24" s="69">
        <v>29</v>
      </c>
      <c r="I24" s="17">
        <f t="shared" si="0"/>
        <v>58</v>
      </c>
      <c r="J24" s="98">
        <v>9706571518</v>
      </c>
      <c r="K24" s="69"/>
      <c r="L24" s="63" t="s">
        <v>449</v>
      </c>
      <c r="M24" s="60">
        <v>9707101699</v>
      </c>
      <c r="N24" s="69"/>
      <c r="O24" s="69"/>
      <c r="P24" s="24">
        <v>43475</v>
      </c>
      <c r="Q24" s="18" t="s">
        <v>594</v>
      </c>
      <c r="R24" s="18">
        <v>9</v>
      </c>
      <c r="S24" s="18" t="s">
        <v>584</v>
      </c>
      <c r="T24" s="18"/>
    </row>
    <row r="25" spans="1:20">
      <c r="A25" s="4">
        <v>21</v>
      </c>
      <c r="B25" s="17" t="s">
        <v>68</v>
      </c>
      <c r="C25" s="97" t="s">
        <v>445</v>
      </c>
      <c r="D25" s="18" t="s">
        <v>29</v>
      </c>
      <c r="E25" s="98">
        <v>303</v>
      </c>
      <c r="F25" s="18"/>
      <c r="G25" s="69">
        <v>37</v>
      </c>
      <c r="H25" s="69">
        <v>26</v>
      </c>
      <c r="I25" s="17">
        <f t="shared" si="0"/>
        <v>63</v>
      </c>
      <c r="J25" s="98">
        <v>9864524216</v>
      </c>
      <c r="K25" s="69"/>
      <c r="L25" s="63" t="s">
        <v>449</v>
      </c>
      <c r="M25" s="60">
        <v>9707101699</v>
      </c>
      <c r="N25" s="61" t="s">
        <v>164</v>
      </c>
      <c r="O25" s="62">
        <v>9957499874</v>
      </c>
      <c r="P25" s="24">
        <v>43476</v>
      </c>
      <c r="Q25" s="18" t="s">
        <v>592</v>
      </c>
      <c r="R25" s="18">
        <v>9</v>
      </c>
      <c r="S25" s="18" t="s">
        <v>584</v>
      </c>
      <c r="T25" s="18"/>
    </row>
    <row r="26" spans="1:20">
      <c r="A26" s="4">
        <v>22</v>
      </c>
      <c r="B26" s="17" t="s">
        <v>67</v>
      </c>
      <c r="C26" s="97" t="s">
        <v>446</v>
      </c>
      <c r="D26" s="18" t="s">
        <v>29</v>
      </c>
      <c r="E26" s="98">
        <v>309</v>
      </c>
      <c r="F26" s="18"/>
      <c r="G26" s="69">
        <v>29</v>
      </c>
      <c r="H26" s="69">
        <v>29</v>
      </c>
      <c r="I26" s="17">
        <f t="shared" si="0"/>
        <v>58</v>
      </c>
      <c r="J26" s="98">
        <v>9707066465</v>
      </c>
      <c r="K26" s="69"/>
      <c r="L26" s="63" t="s">
        <v>449</v>
      </c>
      <c r="M26" s="60">
        <v>9707101699</v>
      </c>
      <c r="N26" s="61" t="s">
        <v>439</v>
      </c>
      <c r="O26" s="62">
        <v>8876760226</v>
      </c>
      <c r="P26" s="24">
        <v>43476</v>
      </c>
      <c r="Q26" s="18" t="s">
        <v>592</v>
      </c>
      <c r="R26" s="18">
        <v>9</v>
      </c>
      <c r="S26" s="18" t="s">
        <v>584</v>
      </c>
      <c r="T26" s="18"/>
    </row>
    <row r="27" spans="1:20">
      <c r="A27" s="4">
        <v>23</v>
      </c>
      <c r="B27" s="17" t="s">
        <v>68</v>
      </c>
      <c r="C27" s="97" t="s">
        <v>447</v>
      </c>
      <c r="D27" s="18" t="s">
        <v>29</v>
      </c>
      <c r="E27" s="98">
        <v>312</v>
      </c>
      <c r="F27" s="18"/>
      <c r="G27" s="69">
        <v>34</v>
      </c>
      <c r="H27" s="69">
        <v>45</v>
      </c>
      <c r="I27" s="17">
        <f t="shared" si="0"/>
        <v>79</v>
      </c>
      <c r="J27" s="98">
        <v>9957179867</v>
      </c>
      <c r="K27" s="69"/>
      <c r="L27" s="63" t="s">
        <v>449</v>
      </c>
      <c r="M27" s="60">
        <v>9707101699</v>
      </c>
      <c r="N27" s="61" t="s">
        <v>450</v>
      </c>
      <c r="O27" s="62">
        <v>9957799277</v>
      </c>
      <c r="P27" s="24">
        <v>43477</v>
      </c>
      <c r="Q27" s="18" t="s">
        <v>591</v>
      </c>
      <c r="R27" s="18">
        <v>9</v>
      </c>
      <c r="S27" s="18" t="s">
        <v>584</v>
      </c>
      <c r="T27" s="18"/>
    </row>
    <row r="28" spans="1:20">
      <c r="A28" s="4">
        <v>24</v>
      </c>
      <c r="B28" s="17" t="s">
        <v>67</v>
      </c>
      <c r="C28" s="97" t="s">
        <v>451</v>
      </c>
      <c r="D28" s="18" t="s">
        <v>29</v>
      </c>
      <c r="E28" s="98">
        <v>315</v>
      </c>
      <c r="F28" s="18"/>
      <c r="G28" s="69">
        <v>55</v>
      </c>
      <c r="H28" s="69">
        <v>53</v>
      </c>
      <c r="I28" s="17">
        <f t="shared" si="0"/>
        <v>108</v>
      </c>
      <c r="J28" s="98">
        <v>9859505292</v>
      </c>
      <c r="K28" s="69"/>
      <c r="L28" s="18" t="s">
        <v>455</v>
      </c>
      <c r="M28" s="60">
        <v>9613028247</v>
      </c>
      <c r="N28" s="61" t="s">
        <v>439</v>
      </c>
      <c r="O28" s="62">
        <v>8876760226</v>
      </c>
      <c r="P28" s="24">
        <v>43477</v>
      </c>
      <c r="Q28" s="18" t="s">
        <v>595</v>
      </c>
      <c r="R28" s="18">
        <v>9</v>
      </c>
      <c r="S28" s="18" t="s">
        <v>584</v>
      </c>
      <c r="T28" s="18"/>
    </row>
    <row r="29" spans="1:20">
      <c r="A29" s="4">
        <v>25</v>
      </c>
      <c r="B29" s="17" t="s">
        <v>68</v>
      </c>
      <c r="C29" s="97" t="s">
        <v>452</v>
      </c>
      <c r="D29" s="18" t="s">
        <v>29</v>
      </c>
      <c r="E29" s="98">
        <v>317</v>
      </c>
      <c r="F29" s="18"/>
      <c r="G29" s="69">
        <v>48</v>
      </c>
      <c r="H29" s="69">
        <v>67</v>
      </c>
      <c r="I29" s="17">
        <f t="shared" si="0"/>
        <v>115</v>
      </c>
      <c r="J29" s="98">
        <v>9706474095</v>
      </c>
      <c r="K29" s="69"/>
      <c r="L29" s="63" t="s">
        <v>218</v>
      </c>
      <c r="M29" s="60">
        <v>9707101699</v>
      </c>
      <c r="N29" s="61" t="s">
        <v>456</v>
      </c>
      <c r="O29" s="62">
        <v>9957494514</v>
      </c>
      <c r="P29" s="24">
        <v>43479</v>
      </c>
      <c r="Q29" s="18" t="s">
        <v>586</v>
      </c>
      <c r="R29" s="18">
        <v>10</v>
      </c>
      <c r="S29" s="18" t="s">
        <v>584</v>
      </c>
      <c r="T29" s="18"/>
    </row>
    <row r="30" spans="1:20" ht="28.5">
      <c r="A30" s="4">
        <v>26</v>
      </c>
      <c r="B30" s="17" t="s">
        <v>67</v>
      </c>
      <c r="C30" s="97" t="s">
        <v>453</v>
      </c>
      <c r="D30" s="18" t="s">
        <v>29</v>
      </c>
      <c r="E30" s="98">
        <v>318</v>
      </c>
      <c r="F30" s="18"/>
      <c r="G30" s="69">
        <v>50</v>
      </c>
      <c r="H30" s="69">
        <v>56</v>
      </c>
      <c r="I30" s="17">
        <f t="shared" si="0"/>
        <v>106</v>
      </c>
      <c r="J30" s="98">
        <v>9707108561</v>
      </c>
      <c r="K30" s="69"/>
      <c r="L30" s="63" t="s">
        <v>218</v>
      </c>
      <c r="M30" s="60">
        <v>9707101699</v>
      </c>
      <c r="N30" s="61" t="s">
        <v>211</v>
      </c>
      <c r="O30" s="62">
        <v>9085790181</v>
      </c>
      <c r="P30" s="24">
        <v>43479</v>
      </c>
      <c r="Q30" s="18" t="s">
        <v>586</v>
      </c>
      <c r="R30" s="18">
        <v>10</v>
      </c>
      <c r="S30" s="18" t="s">
        <v>584</v>
      </c>
      <c r="T30" s="18"/>
    </row>
    <row r="31" spans="1:20">
      <c r="A31" s="4">
        <v>27</v>
      </c>
      <c r="B31" s="17" t="s">
        <v>68</v>
      </c>
      <c r="C31" s="97" t="s">
        <v>454</v>
      </c>
      <c r="D31" s="18" t="s">
        <v>29</v>
      </c>
      <c r="E31" s="98">
        <v>319</v>
      </c>
      <c r="F31" s="18"/>
      <c r="G31" s="69">
        <v>39</v>
      </c>
      <c r="H31" s="69">
        <v>30</v>
      </c>
      <c r="I31" s="17">
        <f t="shared" si="0"/>
        <v>69</v>
      </c>
      <c r="J31" s="98">
        <v>8254992819</v>
      </c>
      <c r="K31" s="69"/>
      <c r="L31" s="63" t="s">
        <v>218</v>
      </c>
      <c r="M31" s="60">
        <v>9707101699</v>
      </c>
      <c r="N31" s="61" t="s">
        <v>162</v>
      </c>
      <c r="O31" s="62">
        <v>8486957045</v>
      </c>
      <c r="P31" s="24">
        <v>43482</v>
      </c>
      <c r="Q31" s="18" t="s">
        <v>594</v>
      </c>
      <c r="R31" s="18">
        <v>10</v>
      </c>
      <c r="S31" s="18" t="s">
        <v>584</v>
      </c>
      <c r="T31" s="18"/>
    </row>
    <row r="32" spans="1:20" ht="28.5">
      <c r="A32" s="4">
        <v>28</v>
      </c>
      <c r="B32" s="17" t="s">
        <v>67</v>
      </c>
      <c r="C32" s="97" t="s">
        <v>457</v>
      </c>
      <c r="D32" s="18" t="s">
        <v>29</v>
      </c>
      <c r="E32" s="98">
        <v>320</v>
      </c>
      <c r="F32" s="18"/>
      <c r="G32" s="69">
        <v>12</v>
      </c>
      <c r="H32" s="69">
        <v>23</v>
      </c>
      <c r="I32" s="17">
        <f t="shared" si="0"/>
        <v>35</v>
      </c>
      <c r="J32" s="98">
        <v>9854186954</v>
      </c>
      <c r="K32" s="69"/>
      <c r="L32" s="63" t="s">
        <v>218</v>
      </c>
      <c r="M32" s="60">
        <v>9707101699</v>
      </c>
      <c r="N32" s="61" t="s">
        <v>458</v>
      </c>
      <c r="O32" s="62">
        <v>8752944638</v>
      </c>
      <c r="P32" s="24">
        <v>43482</v>
      </c>
      <c r="Q32" s="18" t="s">
        <v>594</v>
      </c>
      <c r="R32" s="18">
        <v>11</v>
      </c>
      <c r="S32" s="18" t="s">
        <v>584</v>
      </c>
      <c r="T32" s="18"/>
    </row>
    <row r="33" spans="1:20">
      <c r="A33" s="4">
        <v>29</v>
      </c>
      <c r="B33" s="17" t="s">
        <v>68</v>
      </c>
      <c r="C33" s="97" t="s">
        <v>454</v>
      </c>
      <c r="D33" s="18" t="s">
        <v>29</v>
      </c>
      <c r="E33" s="98">
        <v>319</v>
      </c>
      <c r="F33" s="18"/>
      <c r="G33" s="69">
        <v>39</v>
      </c>
      <c r="H33" s="69">
        <v>30</v>
      </c>
      <c r="I33" s="17">
        <f t="shared" si="0"/>
        <v>69</v>
      </c>
      <c r="J33" s="98">
        <v>8254992819</v>
      </c>
      <c r="K33" s="69"/>
      <c r="L33" s="63" t="s">
        <v>218</v>
      </c>
      <c r="M33" s="60">
        <v>9707101699</v>
      </c>
      <c r="N33" s="61" t="s">
        <v>162</v>
      </c>
      <c r="O33" s="62">
        <v>8486957045</v>
      </c>
      <c r="P33" s="24">
        <v>43483</v>
      </c>
      <c r="Q33" s="18" t="s">
        <v>592</v>
      </c>
      <c r="R33" s="18"/>
      <c r="S33" s="18"/>
      <c r="T33" s="18"/>
    </row>
    <row r="34" spans="1:20" ht="28.5">
      <c r="A34" s="4">
        <v>30</v>
      </c>
      <c r="B34" s="17" t="s">
        <v>67</v>
      </c>
      <c r="C34" s="97" t="s">
        <v>457</v>
      </c>
      <c r="D34" s="18" t="s">
        <v>29</v>
      </c>
      <c r="E34" s="98">
        <v>320</v>
      </c>
      <c r="F34" s="18"/>
      <c r="G34" s="69">
        <v>12</v>
      </c>
      <c r="H34" s="69">
        <v>23</v>
      </c>
      <c r="I34" s="17">
        <f t="shared" si="0"/>
        <v>35</v>
      </c>
      <c r="J34" s="98">
        <v>9854186954</v>
      </c>
      <c r="K34" s="69"/>
      <c r="L34" s="63" t="s">
        <v>218</v>
      </c>
      <c r="M34" s="60">
        <v>9707101699</v>
      </c>
      <c r="N34" s="61" t="s">
        <v>458</v>
      </c>
      <c r="O34" s="62">
        <v>8752944638</v>
      </c>
      <c r="P34" s="24">
        <v>43483</v>
      </c>
      <c r="Q34" s="18" t="s">
        <v>592</v>
      </c>
      <c r="R34" s="18">
        <v>11</v>
      </c>
      <c r="S34" s="18" t="s">
        <v>584</v>
      </c>
      <c r="T34" s="18"/>
    </row>
    <row r="35" spans="1:20" ht="28.5">
      <c r="A35" s="4">
        <v>31</v>
      </c>
      <c r="B35" s="17" t="s">
        <v>68</v>
      </c>
      <c r="C35" s="99" t="s">
        <v>459</v>
      </c>
      <c r="D35" s="18" t="s">
        <v>29</v>
      </c>
      <c r="E35" s="98">
        <v>321</v>
      </c>
      <c r="F35" s="18"/>
      <c r="G35" s="69">
        <v>48</v>
      </c>
      <c r="H35" s="69">
        <v>52</v>
      </c>
      <c r="I35" s="17">
        <f t="shared" si="0"/>
        <v>100</v>
      </c>
      <c r="J35" s="98">
        <v>9864809060</v>
      </c>
      <c r="K35" s="69"/>
      <c r="L35" s="63" t="s">
        <v>218</v>
      </c>
      <c r="M35" s="60">
        <v>9707101699</v>
      </c>
      <c r="N35" s="61" t="s">
        <v>458</v>
      </c>
      <c r="O35" s="62">
        <v>8752944638</v>
      </c>
      <c r="P35" s="24">
        <v>43484</v>
      </c>
      <c r="Q35" s="18" t="s">
        <v>591</v>
      </c>
      <c r="R35" s="18">
        <v>11</v>
      </c>
      <c r="S35" s="18" t="s">
        <v>584</v>
      </c>
      <c r="T35" s="18"/>
    </row>
    <row r="36" spans="1:20" ht="42.75">
      <c r="A36" s="4">
        <v>32</v>
      </c>
      <c r="B36" s="17" t="s">
        <v>67</v>
      </c>
      <c r="C36" s="99" t="s">
        <v>460</v>
      </c>
      <c r="D36" s="18" t="s">
        <v>29</v>
      </c>
      <c r="E36" s="98">
        <v>322</v>
      </c>
      <c r="F36" s="18"/>
      <c r="G36" s="69">
        <v>34</v>
      </c>
      <c r="H36" s="69">
        <v>29</v>
      </c>
      <c r="I36" s="17">
        <f t="shared" si="0"/>
        <v>63</v>
      </c>
      <c r="J36" s="98">
        <v>9859472594</v>
      </c>
      <c r="K36" s="69"/>
      <c r="L36" s="18" t="s">
        <v>455</v>
      </c>
      <c r="M36" s="60">
        <v>9613028247</v>
      </c>
      <c r="N36" s="61" t="s">
        <v>311</v>
      </c>
      <c r="O36" s="62">
        <v>9954213937</v>
      </c>
      <c r="P36" s="24">
        <v>43484</v>
      </c>
      <c r="Q36" s="18" t="s">
        <v>591</v>
      </c>
      <c r="R36" s="18">
        <v>9</v>
      </c>
      <c r="S36" s="18" t="s">
        <v>584</v>
      </c>
      <c r="T36" s="18"/>
    </row>
    <row r="37" spans="1:20">
      <c r="A37" s="4">
        <v>33</v>
      </c>
      <c r="B37" s="17" t="s">
        <v>68</v>
      </c>
      <c r="C37" s="99" t="s">
        <v>461</v>
      </c>
      <c r="D37" s="18" t="s">
        <v>29</v>
      </c>
      <c r="E37" s="98">
        <v>323</v>
      </c>
      <c r="F37" s="18"/>
      <c r="G37" s="69">
        <v>44</v>
      </c>
      <c r="H37" s="69">
        <v>43</v>
      </c>
      <c r="I37" s="17">
        <f t="shared" si="0"/>
        <v>87</v>
      </c>
      <c r="J37" s="98">
        <v>8876158617</v>
      </c>
      <c r="K37" s="69"/>
      <c r="L37" s="18" t="s">
        <v>455</v>
      </c>
      <c r="M37" s="60">
        <v>9613028247</v>
      </c>
      <c r="N37" s="69" t="s">
        <v>465</v>
      </c>
      <c r="O37" s="69">
        <v>7399222714</v>
      </c>
      <c r="P37" s="24">
        <v>43486</v>
      </c>
      <c r="Q37" s="18" t="s">
        <v>586</v>
      </c>
      <c r="R37" s="18">
        <v>9</v>
      </c>
      <c r="S37" s="18" t="s">
        <v>584</v>
      </c>
      <c r="T37" s="18"/>
    </row>
    <row r="38" spans="1:20">
      <c r="A38" s="4">
        <v>34</v>
      </c>
      <c r="B38" s="17" t="s">
        <v>67</v>
      </c>
      <c r="C38" s="99" t="s">
        <v>462</v>
      </c>
      <c r="D38" s="18" t="s">
        <v>29</v>
      </c>
      <c r="E38" s="98">
        <v>324</v>
      </c>
      <c r="F38" s="18"/>
      <c r="G38" s="69">
        <v>85</v>
      </c>
      <c r="H38" s="69">
        <v>112</v>
      </c>
      <c r="I38" s="17">
        <f t="shared" si="0"/>
        <v>197</v>
      </c>
      <c r="J38" s="98">
        <v>9864220965</v>
      </c>
      <c r="K38" s="69"/>
      <c r="L38" s="18" t="s">
        <v>455</v>
      </c>
      <c r="M38" s="60">
        <v>9613028247</v>
      </c>
      <c r="N38" s="61" t="s">
        <v>437</v>
      </c>
      <c r="O38" s="62">
        <v>9854317836</v>
      </c>
      <c r="P38" s="24">
        <v>43486</v>
      </c>
      <c r="Q38" s="18" t="s">
        <v>586</v>
      </c>
      <c r="R38" s="18">
        <v>9</v>
      </c>
      <c r="S38" s="18" t="s">
        <v>584</v>
      </c>
      <c r="T38" s="18"/>
    </row>
    <row r="39" spans="1:20">
      <c r="A39" s="4">
        <v>35</v>
      </c>
      <c r="B39" s="17" t="s">
        <v>68</v>
      </c>
      <c r="C39" s="99" t="s">
        <v>463</v>
      </c>
      <c r="D39" s="18" t="s">
        <v>29</v>
      </c>
      <c r="E39" s="98">
        <v>329</v>
      </c>
      <c r="F39" s="18"/>
      <c r="G39" s="69">
        <v>28</v>
      </c>
      <c r="H39" s="69">
        <v>22</v>
      </c>
      <c r="I39" s="17">
        <f t="shared" si="0"/>
        <v>50</v>
      </c>
      <c r="J39" s="98">
        <v>9706269106</v>
      </c>
      <c r="K39" s="69"/>
      <c r="L39" s="18" t="s">
        <v>142</v>
      </c>
      <c r="M39" s="60" t="s">
        <v>143</v>
      </c>
      <c r="N39" s="61" t="s">
        <v>164</v>
      </c>
      <c r="O39" s="62">
        <v>9957499874</v>
      </c>
      <c r="P39" s="24">
        <v>43487</v>
      </c>
      <c r="Q39" s="18" t="s">
        <v>587</v>
      </c>
      <c r="R39" s="18">
        <v>9</v>
      </c>
      <c r="S39" s="18" t="s">
        <v>584</v>
      </c>
      <c r="T39" s="18"/>
    </row>
    <row r="40" spans="1:20" ht="28.5">
      <c r="A40" s="4">
        <v>36</v>
      </c>
      <c r="B40" s="17" t="s">
        <v>67</v>
      </c>
      <c r="C40" s="99" t="s">
        <v>464</v>
      </c>
      <c r="D40" s="18" t="s">
        <v>29</v>
      </c>
      <c r="E40" s="98">
        <v>330</v>
      </c>
      <c r="F40" s="18"/>
      <c r="G40" s="69">
        <v>26</v>
      </c>
      <c r="H40" s="69">
        <v>27</v>
      </c>
      <c r="I40" s="17">
        <f t="shared" si="0"/>
        <v>53</v>
      </c>
      <c r="J40" s="98">
        <v>9706269106</v>
      </c>
      <c r="K40" s="69"/>
      <c r="L40" s="18" t="s">
        <v>142</v>
      </c>
      <c r="M40" s="60" t="s">
        <v>143</v>
      </c>
      <c r="N40" s="61" t="s">
        <v>422</v>
      </c>
      <c r="O40" s="62">
        <v>9707246278</v>
      </c>
      <c r="P40" s="24">
        <v>43487</v>
      </c>
      <c r="Q40" s="18" t="s">
        <v>587</v>
      </c>
      <c r="R40" s="18">
        <v>9</v>
      </c>
      <c r="S40" s="18" t="s">
        <v>584</v>
      </c>
      <c r="T40" s="18"/>
    </row>
    <row r="41" spans="1:20" ht="28.5">
      <c r="A41" s="4">
        <v>37</v>
      </c>
      <c r="B41" s="17" t="s">
        <v>68</v>
      </c>
      <c r="C41" s="99" t="s">
        <v>466</v>
      </c>
      <c r="D41" s="18" t="s">
        <v>29</v>
      </c>
      <c r="E41" s="98">
        <v>333</v>
      </c>
      <c r="F41" s="18"/>
      <c r="G41" s="69">
        <v>107</v>
      </c>
      <c r="H41" s="69">
        <v>82</v>
      </c>
      <c r="I41" s="17">
        <f t="shared" si="0"/>
        <v>189</v>
      </c>
      <c r="J41" s="98">
        <v>9707393925</v>
      </c>
      <c r="K41" s="69"/>
      <c r="L41" s="63" t="s">
        <v>191</v>
      </c>
      <c r="M41" s="60" t="s">
        <v>192</v>
      </c>
      <c r="N41" s="61" t="s">
        <v>430</v>
      </c>
      <c r="O41" s="62">
        <v>9577806129</v>
      </c>
      <c r="P41" s="24">
        <v>43489</v>
      </c>
      <c r="Q41" s="18" t="s">
        <v>596</v>
      </c>
      <c r="R41" s="18">
        <v>9</v>
      </c>
      <c r="S41" s="18" t="s">
        <v>584</v>
      </c>
      <c r="T41" s="18"/>
    </row>
    <row r="42" spans="1:20">
      <c r="A42" s="4">
        <v>38</v>
      </c>
      <c r="B42" s="17" t="s">
        <v>67</v>
      </c>
      <c r="C42" s="99" t="s">
        <v>467</v>
      </c>
      <c r="D42" s="18" t="s">
        <v>29</v>
      </c>
      <c r="E42" s="98">
        <v>350</v>
      </c>
      <c r="F42" s="18"/>
      <c r="G42" s="69">
        <v>25</v>
      </c>
      <c r="H42" s="69">
        <v>18</v>
      </c>
      <c r="I42" s="17">
        <f t="shared" si="0"/>
        <v>43</v>
      </c>
      <c r="J42" s="98">
        <v>9678388632</v>
      </c>
      <c r="K42" s="69"/>
      <c r="L42" s="69"/>
      <c r="M42" s="69"/>
      <c r="N42" s="69"/>
      <c r="O42" s="69"/>
      <c r="P42" s="24">
        <v>43489</v>
      </c>
      <c r="Q42" s="18" t="s">
        <v>596</v>
      </c>
      <c r="R42" s="18">
        <v>10</v>
      </c>
      <c r="S42" s="18" t="s">
        <v>584</v>
      </c>
      <c r="T42" s="18"/>
    </row>
    <row r="43" spans="1:20" ht="28.5">
      <c r="A43" s="4">
        <v>39</v>
      </c>
      <c r="B43" s="17" t="s">
        <v>68</v>
      </c>
      <c r="C43" s="99" t="s">
        <v>468</v>
      </c>
      <c r="D43" s="18" t="s">
        <v>29</v>
      </c>
      <c r="E43" s="98">
        <v>351</v>
      </c>
      <c r="F43" s="18"/>
      <c r="G43" s="69">
        <v>71</v>
      </c>
      <c r="H43" s="69">
        <v>50</v>
      </c>
      <c r="I43" s="17">
        <f t="shared" si="0"/>
        <v>121</v>
      </c>
      <c r="J43" s="98">
        <v>9864305267</v>
      </c>
      <c r="K43" s="69"/>
      <c r="L43" s="63" t="s">
        <v>474</v>
      </c>
      <c r="M43" s="60" t="s">
        <v>192</v>
      </c>
      <c r="N43" s="61" t="s">
        <v>475</v>
      </c>
      <c r="O43" s="62">
        <v>9613147149</v>
      </c>
      <c r="P43" s="24">
        <v>43490</v>
      </c>
      <c r="Q43" s="18" t="s">
        <v>592</v>
      </c>
      <c r="R43" s="18">
        <v>10</v>
      </c>
      <c r="S43" s="18" t="s">
        <v>584</v>
      </c>
      <c r="T43" s="18"/>
    </row>
    <row r="44" spans="1:20" ht="28.5">
      <c r="A44" s="4">
        <v>40</v>
      </c>
      <c r="B44" s="17" t="s">
        <v>67</v>
      </c>
      <c r="C44" s="99" t="s">
        <v>469</v>
      </c>
      <c r="D44" s="18" t="s">
        <v>29</v>
      </c>
      <c r="E44" s="98">
        <v>353</v>
      </c>
      <c r="F44" s="18"/>
      <c r="G44" s="69">
        <v>22</v>
      </c>
      <c r="H44" s="69">
        <v>35</v>
      </c>
      <c r="I44" s="17">
        <f t="shared" si="0"/>
        <v>57</v>
      </c>
      <c r="J44" s="98">
        <v>9864413105</v>
      </c>
      <c r="K44" s="69"/>
      <c r="L44" s="63" t="s">
        <v>474</v>
      </c>
      <c r="M44" s="60" t="s">
        <v>192</v>
      </c>
      <c r="N44" s="61" t="s">
        <v>476</v>
      </c>
      <c r="O44" s="62">
        <v>8486307002</v>
      </c>
      <c r="P44" s="24">
        <v>43490</v>
      </c>
      <c r="Q44" s="18" t="s">
        <v>592</v>
      </c>
      <c r="R44" s="18">
        <v>10</v>
      </c>
      <c r="S44" s="18" t="s">
        <v>584</v>
      </c>
      <c r="T44" s="18"/>
    </row>
    <row r="45" spans="1:20">
      <c r="A45" s="4">
        <v>41</v>
      </c>
      <c r="B45" s="17" t="s">
        <v>68</v>
      </c>
      <c r="C45" s="99" t="s">
        <v>470</v>
      </c>
      <c r="D45" s="18" t="s">
        <v>29</v>
      </c>
      <c r="E45" s="98">
        <v>354</v>
      </c>
      <c r="F45" s="18"/>
      <c r="G45" s="69">
        <v>60</v>
      </c>
      <c r="H45" s="69">
        <v>95</v>
      </c>
      <c r="I45" s="17">
        <f t="shared" si="0"/>
        <v>155</v>
      </c>
      <c r="J45" s="98">
        <v>8486466962</v>
      </c>
      <c r="K45" s="69"/>
      <c r="L45" s="63" t="s">
        <v>474</v>
      </c>
      <c r="M45" s="60" t="s">
        <v>192</v>
      </c>
      <c r="N45" s="61" t="s">
        <v>476</v>
      </c>
      <c r="O45" s="62">
        <v>8486307002</v>
      </c>
      <c r="P45" s="24">
        <v>43493</v>
      </c>
      <c r="Q45" s="18" t="s">
        <v>139</v>
      </c>
      <c r="R45" s="18">
        <v>11</v>
      </c>
      <c r="S45" s="18" t="s">
        <v>584</v>
      </c>
      <c r="T45" s="18"/>
    </row>
    <row r="46" spans="1:20">
      <c r="A46" s="4">
        <v>42</v>
      </c>
      <c r="B46" s="17"/>
      <c r="C46" s="99"/>
      <c r="D46" s="18"/>
      <c r="E46" s="98"/>
      <c r="F46" s="18"/>
      <c r="G46" s="69"/>
      <c r="H46" s="69"/>
      <c r="I46" s="17">
        <f t="shared" si="0"/>
        <v>0</v>
      </c>
      <c r="J46" s="98"/>
      <c r="K46" s="69"/>
      <c r="L46" s="63"/>
      <c r="M46" s="60"/>
      <c r="N46" s="61"/>
      <c r="O46" s="71"/>
      <c r="P46" s="24"/>
      <c r="Q46" s="18"/>
      <c r="R46" s="18"/>
      <c r="S46" s="18"/>
      <c r="T46" s="18"/>
    </row>
    <row r="47" spans="1:20" ht="28.5">
      <c r="A47" s="4">
        <v>43</v>
      </c>
      <c r="B47" s="17" t="s">
        <v>67</v>
      </c>
      <c r="C47" s="99" t="s">
        <v>471</v>
      </c>
      <c r="D47" s="18" t="s">
        <v>29</v>
      </c>
      <c r="E47" s="98">
        <v>357</v>
      </c>
      <c r="F47" s="18"/>
      <c r="G47" s="69">
        <v>80</v>
      </c>
      <c r="H47" s="69">
        <v>95</v>
      </c>
      <c r="I47" s="17">
        <f t="shared" si="0"/>
        <v>175</v>
      </c>
      <c r="J47" s="98">
        <v>8486294716</v>
      </c>
      <c r="K47" s="69"/>
      <c r="L47" s="63" t="s">
        <v>191</v>
      </c>
      <c r="M47" s="60" t="s">
        <v>192</v>
      </c>
      <c r="N47" s="61" t="s">
        <v>268</v>
      </c>
      <c r="O47" s="62">
        <v>9085870485</v>
      </c>
      <c r="P47" s="24">
        <v>43493</v>
      </c>
      <c r="Q47" s="18" t="s">
        <v>139</v>
      </c>
      <c r="R47" s="18">
        <v>11</v>
      </c>
      <c r="S47" s="18" t="s">
        <v>584</v>
      </c>
      <c r="T47" s="18"/>
    </row>
    <row r="48" spans="1:20">
      <c r="A48" s="4">
        <v>44</v>
      </c>
      <c r="B48" s="17" t="s">
        <v>68</v>
      </c>
      <c r="C48" s="99" t="s">
        <v>472</v>
      </c>
      <c r="D48" s="18" t="s">
        <v>29</v>
      </c>
      <c r="E48" s="98">
        <v>358</v>
      </c>
      <c r="F48" s="18"/>
      <c r="G48" s="69">
        <v>28</v>
      </c>
      <c r="H48" s="69">
        <v>32</v>
      </c>
      <c r="I48" s="17">
        <f t="shared" si="0"/>
        <v>60</v>
      </c>
      <c r="J48" s="98">
        <v>9954895282</v>
      </c>
      <c r="K48" s="69"/>
      <c r="L48" s="63" t="s">
        <v>191</v>
      </c>
      <c r="M48" s="60" t="s">
        <v>192</v>
      </c>
      <c r="N48" s="61" t="s">
        <v>477</v>
      </c>
      <c r="O48" s="71">
        <v>9864145449</v>
      </c>
      <c r="P48" s="24" t="s">
        <v>597</v>
      </c>
      <c r="Q48" s="18" t="s">
        <v>140</v>
      </c>
      <c r="R48" s="18">
        <v>11</v>
      </c>
      <c r="S48" s="18" t="s">
        <v>584</v>
      </c>
      <c r="T48" s="18"/>
    </row>
    <row r="49" spans="1:20" ht="42.75">
      <c r="A49" s="4">
        <v>45</v>
      </c>
      <c r="B49" s="17" t="s">
        <v>67</v>
      </c>
      <c r="C49" s="99" t="s">
        <v>473</v>
      </c>
      <c r="D49" s="18" t="s">
        <v>29</v>
      </c>
      <c r="E49" s="98">
        <v>359</v>
      </c>
      <c r="F49" s="18"/>
      <c r="G49" s="69">
        <v>44</v>
      </c>
      <c r="H49" s="69">
        <v>63</v>
      </c>
      <c r="I49" s="17">
        <f t="shared" si="0"/>
        <v>107</v>
      </c>
      <c r="J49" s="98">
        <v>9954181439</v>
      </c>
      <c r="K49" s="69"/>
      <c r="L49" s="63" t="s">
        <v>191</v>
      </c>
      <c r="M49" s="60" t="s">
        <v>192</v>
      </c>
      <c r="N49" s="61" t="s">
        <v>478</v>
      </c>
      <c r="O49" s="62">
        <v>9706634579</v>
      </c>
      <c r="P49" s="24">
        <v>43495</v>
      </c>
      <c r="Q49" s="18" t="s">
        <v>140</v>
      </c>
      <c r="R49" s="18">
        <v>9</v>
      </c>
      <c r="S49" s="18" t="s">
        <v>584</v>
      </c>
      <c r="T49" s="18"/>
    </row>
    <row r="50" spans="1:20">
      <c r="A50" s="4">
        <v>46</v>
      </c>
      <c r="B50" s="17"/>
      <c r="C50" s="99" t="s">
        <v>194</v>
      </c>
      <c r="D50" s="18"/>
      <c r="E50" s="98"/>
      <c r="F50" s="18"/>
      <c r="G50" s="69"/>
      <c r="H50" s="69"/>
      <c r="I50" s="17"/>
      <c r="J50" s="98"/>
      <c r="K50" s="69"/>
      <c r="L50" s="63"/>
      <c r="M50" s="60"/>
      <c r="N50" s="61"/>
      <c r="O50" s="71"/>
      <c r="P50" s="24">
        <v>43496</v>
      </c>
      <c r="Q50" s="18" t="s">
        <v>596</v>
      </c>
      <c r="R50" s="18">
        <v>9</v>
      </c>
      <c r="S50" s="18" t="s">
        <v>584</v>
      </c>
      <c r="T50" s="18"/>
    </row>
    <row r="51" spans="1:20">
      <c r="A51" s="4">
        <v>47</v>
      </c>
      <c r="B51" s="17"/>
      <c r="C51" s="97"/>
      <c r="D51" s="18"/>
      <c r="E51" s="98"/>
      <c r="F51" s="18"/>
      <c r="G51" s="69"/>
      <c r="H51" s="69"/>
      <c r="I51" s="17"/>
      <c r="J51" s="98"/>
      <c r="K51" s="69"/>
      <c r="L51" s="18"/>
      <c r="M51" s="60"/>
      <c r="N51" s="61"/>
      <c r="O51" s="62"/>
      <c r="P51" s="24"/>
      <c r="Q51" s="18"/>
      <c r="R51" s="18"/>
      <c r="S51" s="18"/>
      <c r="T51" s="18"/>
    </row>
    <row r="52" spans="1:20">
      <c r="A52" s="4">
        <v>48</v>
      </c>
      <c r="B52" s="17"/>
      <c r="C52" s="97"/>
      <c r="D52" s="18"/>
      <c r="E52" s="98"/>
      <c r="F52" s="18"/>
      <c r="G52" s="69"/>
      <c r="H52" s="69"/>
      <c r="I52" s="17"/>
      <c r="J52" s="98"/>
      <c r="K52" s="69"/>
      <c r="L52" s="63"/>
      <c r="M52" s="60"/>
      <c r="N52" s="69"/>
      <c r="O52" s="69"/>
      <c r="P52" s="24"/>
      <c r="Q52" s="18"/>
      <c r="R52" s="18"/>
      <c r="S52" s="18"/>
      <c r="T52" s="18"/>
    </row>
    <row r="53" spans="1:20">
      <c r="A53" s="4">
        <v>49</v>
      </c>
      <c r="B53" s="17"/>
      <c r="C53" s="99"/>
      <c r="D53" s="68"/>
      <c r="E53" s="98"/>
      <c r="F53" s="18"/>
      <c r="G53" s="69"/>
      <c r="H53" s="69"/>
      <c r="I53" s="17"/>
      <c r="J53" s="98"/>
      <c r="K53" s="69"/>
      <c r="L53" s="63"/>
      <c r="M53" s="60"/>
      <c r="N53" s="61"/>
      <c r="O53" s="62"/>
      <c r="P53" s="24"/>
      <c r="Q53" s="18"/>
      <c r="R53" s="18"/>
      <c r="S53" s="18"/>
      <c r="T53" s="18"/>
    </row>
    <row r="54" spans="1:20">
      <c r="A54" s="4">
        <v>50</v>
      </c>
      <c r="B54" s="17"/>
      <c r="C54" s="99"/>
      <c r="D54" s="68"/>
      <c r="E54" s="98"/>
      <c r="F54" s="18"/>
      <c r="G54" s="69"/>
      <c r="H54" s="69"/>
      <c r="I54" s="17"/>
      <c r="J54" s="98"/>
      <c r="K54" s="69"/>
      <c r="L54" s="63"/>
      <c r="M54" s="60"/>
      <c r="N54" s="61"/>
      <c r="O54" s="62"/>
      <c r="P54" s="24"/>
      <c r="Q54" s="18"/>
      <c r="R54" s="18"/>
      <c r="S54" s="18"/>
      <c r="T54" s="18"/>
    </row>
    <row r="55" spans="1:20">
      <c r="A55" s="4">
        <v>51</v>
      </c>
      <c r="B55" s="17"/>
      <c r="C55" s="97"/>
      <c r="D55" s="68"/>
      <c r="E55" s="98"/>
      <c r="F55" s="18"/>
      <c r="G55" s="69"/>
      <c r="H55" s="69"/>
      <c r="I55" s="17"/>
      <c r="J55" s="98"/>
      <c r="K55" s="18"/>
      <c r="L55" s="63"/>
      <c r="M55" s="60"/>
      <c r="N55" s="61"/>
      <c r="O55" s="62"/>
      <c r="P55" s="24"/>
      <c r="Q55" s="18"/>
      <c r="R55" s="18"/>
      <c r="S55" s="18"/>
      <c r="T55" s="18"/>
    </row>
    <row r="56" spans="1:20">
      <c r="A56" s="4">
        <v>52</v>
      </c>
      <c r="B56" s="17"/>
      <c r="C56" s="97"/>
      <c r="D56" s="68"/>
      <c r="E56" s="98"/>
      <c r="F56" s="18"/>
      <c r="G56" s="69"/>
      <c r="H56" s="69"/>
      <c r="I56" s="17"/>
      <c r="J56" s="98"/>
      <c r="K56" s="18"/>
      <c r="L56" s="63"/>
      <c r="M56" s="60"/>
      <c r="N56" s="61"/>
      <c r="O56" s="62"/>
      <c r="P56" s="24"/>
      <c r="Q56" s="18"/>
      <c r="R56" s="18"/>
      <c r="S56" s="18"/>
      <c r="T56" s="18"/>
    </row>
    <row r="57" spans="1:20">
      <c r="A57" s="4">
        <v>53</v>
      </c>
      <c r="B57" s="17"/>
      <c r="C57" s="97"/>
      <c r="D57" s="68"/>
      <c r="E57" s="98"/>
      <c r="F57" s="18"/>
      <c r="G57" s="69"/>
      <c r="H57" s="69"/>
      <c r="I57" s="17"/>
      <c r="J57" s="98"/>
      <c r="K57" s="18"/>
      <c r="L57" s="63"/>
      <c r="M57" s="60"/>
      <c r="N57" s="61"/>
      <c r="O57" s="62"/>
      <c r="P57" s="24"/>
      <c r="Q57" s="18"/>
      <c r="R57" s="18"/>
      <c r="S57" s="18"/>
      <c r="T57" s="18"/>
    </row>
    <row r="58" spans="1:20">
      <c r="A58" s="4">
        <v>54</v>
      </c>
      <c r="B58" s="17"/>
      <c r="C58" s="57"/>
      <c r="D58" s="18"/>
      <c r="E58" s="57"/>
      <c r="F58" s="18"/>
      <c r="G58" s="19"/>
      <c r="H58" s="19"/>
      <c r="I58" s="17"/>
      <c r="J58" s="64"/>
      <c r="K58" s="18"/>
      <c r="L58" s="63"/>
      <c r="M58" s="60"/>
      <c r="N58" s="61"/>
      <c r="O58" s="62"/>
      <c r="P58" s="24"/>
      <c r="Q58" s="18"/>
      <c r="R58" s="18"/>
      <c r="S58" s="18"/>
      <c r="T58" s="18"/>
    </row>
    <row r="59" spans="1:20">
      <c r="A59" s="4">
        <v>55</v>
      </c>
      <c r="B59" s="17"/>
      <c r="C59" s="97"/>
      <c r="D59" s="18"/>
      <c r="E59" s="98"/>
      <c r="F59" s="18"/>
      <c r="G59" s="69"/>
      <c r="H59" s="69"/>
      <c r="I59" s="17"/>
      <c r="J59" s="98"/>
      <c r="K59" s="69"/>
      <c r="L59" s="18"/>
      <c r="M59" s="18"/>
      <c r="N59" s="61"/>
      <c r="O59" s="62"/>
      <c r="P59" s="24"/>
      <c r="Q59" s="18"/>
      <c r="R59" s="18"/>
      <c r="S59" s="18"/>
      <c r="T59" s="18"/>
    </row>
    <row r="60" spans="1:20">
      <c r="A60" s="4">
        <v>56</v>
      </c>
      <c r="B60" s="17"/>
      <c r="C60" s="99"/>
      <c r="D60" s="68"/>
      <c r="E60" s="98"/>
      <c r="F60" s="18"/>
      <c r="G60" s="69"/>
      <c r="H60" s="69"/>
      <c r="I60" s="17"/>
      <c r="J60" s="98"/>
      <c r="K60" s="69"/>
      <c r="L60" s="63"/>
      <c r="M60" s="60"/>
      <c r="N60" s="61"/>
      <c r="O60" s="62"/>
      <c r="P60" s="24"/>
      <c r="Q60" s="18"/>
      <c r="R60" s="18"/>
      <c r="S60" s="18"/>
      <c r="T60" s="18"/>
    </row>
    <row r="61" spans="1:20">
      <c r="A61" s="4">
        <v>57</v>
      </c>
      <c r="B61" s="17"/>
      <c r="C61" s="99"/>
      <c r="D61" s="68"/>
      <c r="E61" s="98"/>
      <c r="F61" s="18"/>
      <c r="G61" s="69"/>
      <c r="H61" s="69"/>
      <c r="I61" s="17"/>
      <c r="J61" s="98"/>
      <c r="K61" s="69"/>
      <c r="L61" s="63"/>
      <c r="M61" s="60"/>
      <c r="N61" s="61"/>
      <c r="O61" s="62"/>
      <c r="P61" s="24"/>
      <c r="Q61" s="18"/>
      <c r="R61" s="18"/>
      <c r="S61" s="18"/>
      <c r="T61" s="18"/>
    </row>
    <row r="62" spans="1:20">
      <c r="A62" s="4">
        <v>58</v>
      </c>
      <c r="B62" s="17"/>
      <c r="C62" s="97"/>
      <c r="D62" s="68"/>
      <c r="E62" s="98"/>
      <c r="F62" s="18"/>
      <c r="G62" s="69"/>
      <c r="H62" s="69"/>
      <c r="I62" s="17">
        <f t="shared" si="0"/>
        <v>0</v>
      </c>
      <c r="J62" s="98"/>
      <c r="K62" s="18"/>
      <c r="L62" s="63"/>
      <c r="M62" s="60"/>
      <c r="N62" s="61"/>
      <c r="O62" s="62"/>
      <c r="P62" s="24"/>
      <c r="Q62" s="18"/>
      <c r="R62" s="18"/>
      <c r="S62" s="18"/>
      <c r="T62" s="18"/>
    </row>
    <row r="63" spans="1:20">
      <c r="A63" s="4">
        <v>59</v>
      </c>
      <c r="B63" s="17"/>
      <c r="C63" s="97"/>
      <c r="D63" s="18"/>
      <c r="E63" s="98"/>
      <c r="F63" s="18"/>
      <c r="G63" s="69"/>
      <c r="H63" s="69"/>
      <c r="I63" s="17">
        <f t="shared" si="0"/>
        <v>0</v>
      </c>
      <c r="J63" s="18"/>
      <c r="K63" s="18"/>
      <c r="L63" s="18"/>
      <c r="M63" s="18"/>
      <c r="N63" s="18"/>
      <c r="O63" s="18"/>
      <c r="P63" s="24"/>
      <c r="Q63" s="18"/>
      <c r="R63" s="18"/>
      <c r="S63" s="18"/>
      <c r="T63" s="18"/>
    </row>
    <row r="64" spans="1:20">
      <c r="A64" s="4">
        <v>60</v>
      </c>
      <c r="B64" s="17"/>
      <c r="C64" s="18"/>
      <c r="D64" s="18"/>
      <c r="E64" s="19"/>
      <c r="F64" s="18"/>
      <c r="G64" s="19"/>
      <c r="H64" s="19"/>
      <c r="I64" s="17">
        <f t="shared" si="0"/>
        <v>0</v>
      </c>
      <c r="J64" s="18"/>
      <c r="K64" s="18"/>
      <c r="L64" s="18"/>
      <c r="M64" s="18"/>
      <c r="N64" s="18"/>
      <c r="O64" s="18"/>
      <c r="P64" s="24"/>
      <c r="Q64" s="18"/>
      <c r="R64" s="18"/>
      <c r="S64" s="18"/>
      <c r="T64" s="18"/>
    </row>
    <row r="65" spans="1:20">
      <c r="A65" s="4">
        <v>61</v>
      </c>
      <c r="B65" s="17"/>
      <c r="C65" s="18"/>
      <c r="D65" s="18"/>
      <c r="E65" s="19"/>
      <c r="F65" s="18"/>
      <c r="G65" s="19"/>
      <c r="H65" s="19"/>
      <c r="I65" s="17">
        <f t="shared" si="0"/>
        <v>0</v>
      </c>
      <c r="J65" s="18"/>
      <c r="K65" s="18"/>
      <c r="L65" s="18"/>
      <c r="M65" s="18"/>
      <c r="N65" s="18"/>
      <c r="O65" s="18"/>
      <c r="P65" s="24"/>
      <c r="Q65" s="18"/>
      <c r="R65" s="18"/>
      <c r="S65" s="18"/>
      <c r="T65" s="18"/>
    </row>
    <row r="66" spans="1:20">
      <c r="A66" s="4">
        <v>62</v>
      </c>
      <c r="B66" s="17"/>
      <c r="C66" s="18"/>
      <c r="D66" s="18"/>
      <c r="E66" s="19"/>
      <c r="F66" s="18"/>
      <c r="G66" s="19"/>
      <c r="H66" s="19"/>
      <c r="I66" s="17">
        <f t="shared" si="0"/>
        <v>0</v>
      </c>
      <c r="J66" s="18"/>
      <c r="K66" s="18"/>
      <c r="L66" s="18"/>
      <c r="M66" s="18"/>
      <c r="N66" s="18"/>
      <c r="O66" s="18"/>
      <c r="P66" s="24"/>
      <c r="Q66" s="18"/>
      <c r="R66" s="18"/>
      <c r="S66" s="18"/>
      <c r="T66" s="18"/>
    </row>
    <row r="67" spans="1:20">
      <c r="A67" s="4">
        <v>63</v>
      </c>
      <c r="B67" s="17"/>
      <c r="C67" s="18"/>
      <c r="D67" s="18"/>
      <c r="E67" s="19"/>
      <c r="F67" s="18"/>
      <c r="G67" s="19"/>
      <c r="H67" s="19"/>
      <c r="I67" s="17">
        <f t="shared" si="0"/>
        <v>0</v>
      </c>
      <c r="J67" s="18"/>
      <c r="K67" s="18"/>
      <c r="L67" s="18"/>
      <c r="M67" s="18"/>
      <c r="N67" s="18"/>
      <c r="O67" s="18"/>
      <c r="P67" s="24"/>
      <c r="Q67" s="18"/>
      <c r="R67" s="18"/>
      <c r="S67" s="18"/>
      <c r="T67" s="18"/>
    </row>
    <row r="68" spans="1:20">
      <c r="A68" s="4">
        <v>64</v>
      </c>
      <c r="B68" s="17"/>
      <c r="C68" s="18"/>
      <c r="D68" s="18"/>
      <c r="E68" s="19"/>
      <c r="F68" s="18"/>
      <c r="G68" s="19"/>
      <c r="H68" s="19"/>
      <c r="I68" s="17">
        <f t="shared" si="0"/>
        <v>0</v>
      </c>
      <c r="J68" s="18"/>
      <c r="K68" s="18"/>
      <c r="L68" s="18"/>
      <c r="M68" s="18"/>
      <c r="N68" s="18"/>
      <c r="O68" s="18"/>
      <c r="P68" s="24"/>
      <c r="Q68" s="18"/>
      <c r="R68" s="18"/>
      <c r="S68" s="18"/>
      <c r="T68" s="18"/>
    </row>
    <row r="69" spans="1:20">
      <c r="A69" s="4">
        <v>65</v>
      </c>
      <c r="B69" s="17"/>
      <c r="C69" s="18"/>
      <c r="D69" s="18"/>
      <c r="E69" s="19"/>
      <c r="F69" s="18"/>
      <c r="G69" s="19"/>
      <c r="H69" s="19"/>
      <c r="I69" s="17">
        <f t="shared" si="0"/>
        <v>0</v>
      </c>
      <c r="J69" s="18"/>
      <c r="K69" s="18"/>
      <c r="L69" s="18"/>
      <c r="M69" s="18"/>
      <c r="N69" s="18"/>
      <c r="O69" s="18"/>
      <c r="P69" s="24"/>
      <c r="Q69" s="18"/>
      <c r="R69" s="18"/>
      <c r="S69" s="18"/>
      <c r="T69" s="18"/>
    </row>
    <row r="70" spans="1:20">
      <c r="A70" s="4">
        <v>66</v>
      </c>
      <c r="B70" s="17"/>
      <c r="C70" s="18"/>
      <c r="D70" s="18"/>
      <c r="E70" s="19"/>
      <c r="F70" s="18"/>
      <c r="G70" s="19"/>
      <c r="H70" s="19"/>
      <c r="I70" s="17">
        <f t="shared" si="0"/>
        <v>0</v>
      </c>
      <c r="J70" s="18"/>
      <c r="K70" s="18"/>
      <c r="L70" s="18"/>
      <c r="M70" s="18"/>
      <c r="N70" s="18"/>
      <c r="O70" s="18"/>
      <c r="P70" s="24"/>
      <c r="Q70" s="18"/>
      <c r="R70" s="18"/>
      <c r="S70" s="18"/>
      <c r="T70" s="18"/>
    </row>
    <row r="71" spans="1:20">
      <c r="A71" s="4">
        <v>67</v>
      </c>
      <c r="B71" s="17"/>
      <c r="C71" s="18"/>
      <c r="D71" s="18"/>
      <c r="E71" s="19"/>
      <c r="F71" s="18"/>
      <c r="G71" s="19"/>
      <c r="H71" s="19"/>
      <c r="I71" s="17">
        <f t="shared" ref="I71:I164" si="1">+G71+H71</f>
        <v>0</v>
      </c>
      <c r="J71" s="18"/>
      <c r="K71" s="18"/>
      <c r="L71" s="18"/>
      <c r="M71" s="18"/>
      <c r="N71" s="18"/>
      <c r="O71" s="18"/>
      <c r="P71" s="24"/>
      <c r="Q71" s="18"/>
      <c r="R71" s="18"/>
      <c r="S71" s="18"/>
      <c r="T71" s="18"/>
    </row>
    <row r="72" spans="1:20">
      <c r="A72" s="4">
        <v>68</v>
      </c>
      <c r="B72" s="17"/>
      <c r="C72" s="18"/>
      <c r="D72" s="18"/>
      <c r="E72" s="19"/>
      <c r="F72" s="18"/>
      <c r="G72" s="19"/>
      <c r="H72" s="19"/>
      <c r="I72" s="17">
        <f t="shared" si="1"/>
        <v>0</v>
      </c>
      <c r="J72" s="18"/>
      <c r="K72" s="18"/>
      <c r="L72" s="18"/>
      <c r="M72" s="18"/>
      <c r="N72" s="18"/>
      <c r="O72" s="18"/>
      <c r="P72" s="24"/>
      <c r="Q72" s="18"/>
      <c r="R72" s="18"/>
      <c r="S72" s="18"/>
      <c r="T72" s="18"/>
    </row>
    <row r="73" spans="1:20">
      <c r="A73" s="4">
        <v>69</v>
      </c>
      <c r="B73" s="17"/>
      <c r="C73" s="18"/>
      <c r="D73" s="18"/>
      <c r="E73" s="19"/>
      <c r="F73" s="18"/>
      <c r="G73" s="19"/>
      <c r="H73" s="19"/>
      <c r="I73" s="17">
        <f t="shared" si="1"/>
        <v>0</v>
      </c>
      <c r="J73" s="18"/>
      <c r="K73" s="18"/>
      <c r="L73" s="18"/>
      <c r="M73" s="18"/>
      <c r="N73" s="18"/>
      <c r="O73" s="18"/>
      <c r="P73" s="24"/>
      <c r="Q73" s="18"/>
      <c r="R73" s="18"/>
      <c r="S73" s="18"/>
      <c r="T73" s="18"/>
    </row>
    <row r="74" spans="1:20">
      <c r="A74" s="4">
        <v>70</v>
      </c>
      <c r="B74" s="17"/>
      <c r="C74" s="18"/>
      <c r="D74" s="18"/>
      <c r="E74" s="19"/>
      <c r="F74" s="18"/>
      <c r="G74" s="19"/>
      <c r="H74" s="19"/>
      <c r="I74" s="17">
        <f t="shared" si="1"/>
        <v>0</v>
      </c>
      <c r="J74" s="18"/>
      <c r="K74" s="18"/>
      <c r="L74" s="18"/>
      <c r="M74" s="18"/>
      <c r="N74" s="18"/>
      <c r="O74" s="18"/>
      <c r="P74" s="24"/>
      <c r="Q74" s="18"/>
      <c r="R74" s="18"/>
      <c r="S74" s="18"/>
      <c r="T74" s="18"/>
    </row>
    <row r="75" spans="1:20">
      <c r="A75" s="4">
        <v>71</v>
      </c>
      <c r="B75" s="17"/>
      <c r="C75" s="18"/>
      <c r="D75" s="18"/>
      <c r="E75" s="19"/>
      <c r="F75" s="18"/>
      <c r="G75" s="19"/>
      <c r="H75" s="19"/>
      <c r="I75" s="17">
        <f t="shared" si="1"/>
        <v>0</v>
      </c>
      <c r="J75" s="18"/>
      <c r="K75" s="18"/>
      <c r="L75" s="18"/>
      <c r="M75" s="18"/>
      <c r="N75" s="18"/>
      <c r="O75" s="18"/>
      <c r="P75" s="24"/>
      <c r="Q75" s="18"/>
      <c r="R75" s="18"/>
      <c r="S75" s="18"/>
      <c r="T75" s="18"/>
    </row>
    <row r="76" spans="1:20">
      <c r="A76" s="4">
        <v>72</v>
      </c>
      <c r="B76" s="17"/>
      <c r="C76" s="18"/>
      <c r="D76" s="18"/>
      <c r="E76" s="19"/>
      <c r="F76" s="18"/>
      <c r="G76" s="19"/>
      <c r="H76" s="19"/>
      <c r="I76" s="17">
        <f t="shared" si="1"/>
        <v>0</v>
      </c>
      <c r="J76" s="18"/>
      <c r="K76" s="18"/>
      <c r="L76" s="18"/>
      <c r="M76" s="18"/>
      <c r="N76" s="18"/>
      <c r="O76" s="18"/>
      <c r="P76" s="24"/>
      <c r="Q76" s="18"/>
      <c r="R76" s="18"/>
      <c r="S76" s="18"/>
      <c r="T76" s="18"/>
    </row>
    <row r="77" spans="1:20">
      <c r="A77" s="4">
        <v>73</v>
      </c>
      <c r="B77" s="17"/>
      <c r="C77" s="18"/>
      <c r="D77" s="18"/>
      <c r="E77" s="19"/>
      <c r="F77" s="18"/>
      <c r="G77" s="19"/>
      <c r="H77" s="19"/>
      <c r="I77" s="17">
        <f t="shared" si="1"/>
        <v>0</v>
      </c>
      <c r="J77" s="18"/>
      <c r="K77" s="18"/>
      <c r="L77" s="18"/>
      <c r="M77" s="18"/>
      <c r="N77" s="18"/>
      <c r="O77" s="18"/>
      <c r="P77" s="24"/>
      <c r="Q77" s="18"/>
      <c r="R77" s="18"/>
      <c r="S77" s="18"/>
      <c r="T77" s="18"/>
    </row>
    <row r="78" spans="1:20">
      <c r="A78" s="4">
        <v>74</v>
      </c>
      <c r="B78" s="17"/>
      <c r="C78" s="18"/>
      <c r="D78" s="18"/>
      <c r="E78" s="19"/>
      <c r="F78" s="18"/>
      <c r="G78" s="19"/>
      <c r="H78" s="19"/>
      <c r="I78" s="17">
        <f t="shared" si="1"/>
        <v>0</v>
      </c>
      <c r="J78" s="18"/>
      <c r="K78" s="18"/>
      <c r="L78" s="18"/>
      <c r="M78" s="18"/>
      <c r="N78" s="18"/>
      <c r="O78" s="18"/>
      <c r="P78" s="24"/>
      <c r="Q78" s="18"/>
      <c r="R78" s="18"/>
      <c r="S78" s="18"/>
      <c r="T78" s="18"/>
    </row>
    <row r="79" spans="1:20">
      <c r="A79" s="4">
        <v>75</v>
      </c>
      <c r="B79" s="17"/>
      <c r="C79" s="18"/>
      <c r="D79" s="18"/>
      <c r="E79" s="19"/>
      <c r="F79" s="18"/>
      <c r="G79" s="19"/>
      <c r="H79" s="19"/>
      <c r="I79" s="17">
        <f t="shared" si="1"/>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43</v>
      </c>
      <c r="D165" s="21"/>
      <c r="E165" s="13"/>
      <c r="F165" s="21"/>
      <c r="G165" s="21">
        <f>SUM(G5:G164)</f>
        <v>1772</v>
      </c>
      <c r="H165" s="21">
        <f>SUM(H5:H164)</f>
        <v>1796</v>
      </c>
      <c r="I165" s="21">
        <f>SUM(I5:I164)</f>
        <v>3568</v>
      </c>
      <c r="J165" s="21"/>
      <c r="K165" s="21"/>
      <c r="L165" s="21"/>
      <c r="M165" s="21"/>
      <c r="N165" s="21"/>
      <c r="O165" s="21"/>
      <c r="P165" s="14"/>
      <c r="Q165" s="21"/>
      <c r="R165" s="21"/>
      <c r="S165" s="21"/>
      <c r="T165" s="12"/>
    </row>
    <row r="166" spans="1:20">
      <c r="A166" s="46" t="s">
        <v>67</v>
      </c>
      <c r="B166" s="10">
        <f>COUNTIF(B$5:B$164,"Team 1")</f>
        <v>22</v>
      </c>
      <c r="C166" s="46" t="s">
        <v>29</v>
      </c>
      <c r="D166" s="10">
        <f>COUNTIF(D5:D164,"Anganwadi")</f>
        <v>42</v>
      </c>
    </row>
    <row r="167" spans="1:20">
      <c r="A167" s="46" t="s">
        <v>68</v>
      </c>
      <c r="B167" s="10">
        <f>COUNTIF(B$6:B$164,"Team 2")</f>
        <v>21</v>
      </c>
      <c r="C167" s="46" t="s">
        <v>27</v>
      </c>
      <c r="D167" s="10">
        <f>COUNTIF(D5:D164,"School")</f>
        <v>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49" activePane="bottomRight" state="frozen"/>
      <selection pane="topRight" activeCell="C1" sqref="C1"/>
      <selection pane="bottomLeft" activeCell="A5" sqref="A5"/>
      <selection pane="bottomRight" activeCell="C3" sqref="C3:C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618</v>
      </c>
      <c r="B1" s="171"/>
      <c r="C1" s="171"/>
      <c r="D1" s="172"/>
      <c r="E1" s="172"/>
      <c r="F1" s="172"/>
      <c r="G1" s="172"/>
      <c r="H1" s="172"/>
      <c r="I1" s="172"/>
      <c r="J1" s="172"/>
      <c r="K1" s="172"/>
      <c r="L1" s="172"/>
      <c r="M1" s="172"/>
      <c r="N1" s="172"/>
      <c r="O1" s="172"/>
      <c r="P1" s="172"/>
      <c r="Q1" s="172"/>
      <c r="R1" s="172"/>
      <c r="S1" s="172"/>
    </row>
    <row r="2" spans="1:20">
      <c r="A2" s="175" t="s">
        <v>63</v>
      </c>
      <c r="B2" s="176"/>
      <c r="C2" s="176"/>
      <c r="D2" s="25">
        <v>43405</v>
      </c>
      <c r="E2" s="22"/>
      <c r="F2" s="22"/>
      <c r="G2" s="22"/>
      <c r="H2" s="22"/>
      <c r="I2" s="22"/>
      <c r="J2" s="22"/>
      <c r="K2" s="22"/>
      <c r="L2" s="22"/>
      <c r="M2" s="22"/>
      <c r="N2" s="22"/>
      <c r="O2" s="22"/>
      <c r="P2" s="22"/>
      <c r="Q2" s="22"/>
      <c r="R2" s="22"/>
      <c r="S2" s="22"/>
    </row>
    <row r="3" spans="1:20" ht="24" customHeight="1">
      <c r="A3" s="170" t="s">
        <v>14</v>
      </c>
      <c r="B3" s="173" t="s">
        <v>66</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23" t="s">
        <v>9</v>
      </c>
      <c r="H4" s="23" t="s">
        <v>10</v>
      </c>
      <c r="I4" s="23" t="s">
        <v>11</v>
      </c>
      <c r="J4" s="169"/>
      <c r="K4" s="174"/>
      <c r="L4" s="174"/>
      <c r="M4" s="174"/>
      <c r="N4" s="174"/>
      <c r="O4" s="174"/>
      <c r="P4" s="170"/>
      <c r="Q4" s="170"/>
      <c r="R4" s="169"/>
      <c r="S4" s="169"/>
      <c r="T4" s="169"/>
    </row>
    <row r="5" spans="1:20">
      <c r="A5" s="4">
        <v>1</v>
      </c>
      <c r="B5" s="17"/>
      <c r="C5" s="73"/>
      <c r="D5" s="18"/>
      <c r="E5" s="19"/>
      <c r="F5" s="18"/>
      <c r="G5" s="19"/>
      <c r="H5" s="19"/>
      <c r="I5" s="17">
        <f>+G5+H5</f>
        <v>0</v>
      </c>
      <c r="J5" s="18"/>
      <c r="K5" s="18"/>
      <c r="L5" s="18"/>
      <c r="M5" s="18"/>
      <c r="N5" s="18"/>
      <c r="O5" s="18"/>
      <c r="P5" s="24"/>
      <c r="Q5" s="18"/>
      <c r="R5" s="18"/>
      <c r="S5" s="18"/>
      <c r="T5" s="18"/>
    </row>
    <row r="6" spans="1:20">
      <c r="A6" s="4">
        <v>2</v>
      </c>
      <c r="B6" s="17" t="s">
        <v>67</v>
      </c>
      <c r="C6" s="73" t="s">
        <v>195</v>
      </c>
      <c r="D6" s="73" t="s">
        <v>27</v>
      </c>
      <c r="E6" s="74"/>
      <c r="F6" s="73" t="s">
        <v>77</v>
      </c>
      <c r="G6" s="19">
        <v>67</v>
      </c>
      <c r="H6" s="19">
        <v>87</v>
      </c>
      <c r="I6" s="17">
        <f>+G6+H6</f>
        <v>154</v>
      </c>
      <c r="J6" s="75" t="s">
        <v>205</v>
      </c>
      <c r="K6" s="63"/>
      <c r="L6" s="63" t="s">
        <v>206</v>
      </c>
      <c r="M6" s="62">
        <v>9954988271</v>
      </c>
      <c r="N6" s="61" t="s">
        <v>207</v>
      </c>
      <c r="O6" s="62">
        <v>9954988271</v>
      </c>
      <c r="P6" s="24">
        <v>43405</v>
      </c>
      <c r="Q6" s="18" t="s">
        <v>596</v>
      </c>
      <c r="R6" s="18">
        <v>11</v>
      </c>
      <c r="S6" s="18" t="s">
        <v>584</v>
      </c>
      <c r="T6" s="18"/>
    </row>
    <row r="7" spans="1:20">
      <c r="A7" s="4">
        <v>3</v>
      </c>
      <c r="B7" s="17" t="s">
        <v>68</v>
      </c>
      <c r="C7" s="73" t="s">
        <v>196</v>
      </c>
      <c r="D7" s="73" t="s">
        <v>27</v>
      </c>
      <c r="E7" s="74"/>
      <c r="F7" s="73" t="s">
        <v>105</v>
      </c>
      <c r="G7" s="19">
        <v>66</v>
      </c>
      <c r="H7" s="19">
        <v>86</v>
      </c>
      <c r="I7" s="17">
        <f t="shared" ref="I7:I70" si="0">+G7+H7</f>
        <v>152</v>
      </c>
      <c r="J7" s="75" t="s">
        <v>208</v>
      </c>
      <c r="K7" s="63"/>
      <c r="L7" s="63" t="s">
        <v>206</v>
      </c>
      <c r="M7" s="62">
        <v>9954988271</v>
      </c>
      <c r="N7" s="61" t="s">
        <v>207</v>
      </c>
      <c r="O7" s="62">
        <v>9954988271</v>
      </c>
      <c r="P7" s="24">
        <v>43405</v>
      </c>
      <c r="Q7" s="18" t="s">
        <v>596</v>
      </c>
      <c r="R7" s="18">
        <v>11</v>
      </c>
      <c r="S7" s="18" t="s">
        <v>584</v>
      </c>
      <c r="T7" s="18"/>
    </row>
    <row r="8" spans="1:20" ht="31.5">
      <c r="A8" s="4">
        <v>4</v>
      </c>
      <c r="B8" s="17" t="s">
        <v>67</v>
      </c>
      <c r="C8" s="73" t="s">
        <v>197</v>
      </c>
      <c r="D8" s="73" t="s">
        <v>27</v>
      </c>
      <c r="E8" s="74"/>
      <c r="F8" s="73" t="s">
        <v>204</v>
      </c>
      <c r="G8" s="74">
        <v>50</v>
      </c>
      <c r="H8" s="74">
        <v>64</v>
      </c>
      <c r="I8" s="17">
        <f t="shared" si="0"/>
        <v>114</v>
      </c>
      <c r="J8" s="75" t="s">
        <v>209</v>
      </c>
      <c r="K8" s="73"/>
      <c r="L8" s="63" t="s">
        <v>210</v>
      </c>
      <c r="M8" s="60">
        <v>9435756484</v>
      </c>
      <c r="N8" s="61" t="s">
        <v>211</v>
      </c>
      <c r="O8" s="62">
        <v>9085790181</v>
      </c>
      <c r="P8" s="24">
        <v>43406</v>
      </c>
      <c r="Q8" s="18" t="s">
        <v>592</v>
      </c>
      <c r="R8" s="18">
        <v>9</v>
      </c>
      <c r="S8" s="18" t="s">
        <v>584</v>
      </c>
      <c r="T8" s="18"/>
    </row>
    <row r="9" spans="1:20" ht="31.5">
      <c r="A9" s="4">
        <v>5</v>
      </c>
      <c r="B9" s="17" t="s">
        <v>68</v>
      </c>
      <c r="C9" s="73" t="s">
        <v>198</v>
      </c>
      <c r="D9" s="73" t="s">
        <v>29</v>
      </c>
      <c r="E9" s="74">
        <v>319</v>
      </c>
      <c r="F9" s="73"/>
      <c r="G9" s="74">
        <v>44</v>
      </c>
      <c r="H9" s="74">
        <v>65</v>
      </c>
      <c r="I9" s="17">
        <f t="shared" si="0"/>
        <v>109</v>
      </c>
      <c r="J9" s="76">
        <v>9954997798</v>
      </c>
      <c r="K9" s="73"/>
      <c r="L9" s="63" t="s">
        <v>210</v>
      </c>
      <c r="M9" s="60">
        <v>9435756484</v>
      </c>
      <c r="N9" s="61" t="s">
        <v>211</v>
      </c>
      <c r="O9" s="62">
        <v>9085790181</v>
      </c>
      <c r="P9" s="24">
        <v>43406</v>
      </c>
      <c r="Q9" s="18" t="s">
        <v>592</v>
      </c>
      <c r="R9" s="18">
        <v>9</v>
      </c>
      <c r="S9" s="18" t="s">
        <v>584</v>
      </c>
      <c r="T9" s="18"/>
    </row>
    <row r="10" spans="1:20" ht="31.5">
      <c r="A10" s="4">
        <v>6</v>
      </c>
      <c r="B10" s="17" t="s">
        <v>67</v>
      </c>
      <c r="C10" s="56" t="s">
        <v>199</v>
      </c>
      <c r="D10" s="73" t="s">
        <v>27</v>
      </c>
      <c r="E10" s="56">
        <v>18271104105</v>
      </c>
      <c r="F10" s="73" t="s">
        <v>204</v>
      </c>
      <c r="G10" s="74">
        <v>50</v>
      </c>
      <c r="H10" s="74">
        <v>52</v>
      </c>
      <c r="I10" s="17">
        <f t="shared" si="0"/>
        <v>102</v>
      </c>
      <c r="J10" s="75" t="s">
        <v>212</v>
      </c>
      <c r="K10" s="73"/>
      <c r="L10" s="63" t="s">
        <v>213</v>
      </c>
      <c r="M10" s="60">
        <v>9678027859</v>
      </c>
      <c r="N10" s="61" t="s">
        <v>214</v>
      </c>
      <c r="O10" s="62">
        <v>9954199638</v>
      </c>
      <c r="P10" s="24">
        <v>43407</v>
      </c>
      <c r="Q10" s="18" t="s">
        <v>602</v>
      </c>
      <c r="R10" s="18">
        <v>9</v>
      </c>
      <c r="S10" s="18" t="s">
        <v>584</v>
      </c>
      <c r="T10" s="18"/>
    </row>
    <row r="11" spans="1:20">
      <c r="A11" s="4">
        <v>7</v>
      </c>
      <c r="B11" s="17" t="s">
        <v>68</v>
      </c>
      <c r="C11" s="57" t="s">
        <v>585</v>
      </c>
      <c r="D11" s="73" t="s">
        <v>27</v>
      </c>
      <c r="E11" s="57">
        <v>83</v>
      </c>
      <c r="F11" s="73"/>
      <c r="G11" s="74">
        <v>23</v>
      </c>
      <c r="H11" s="74">
        <v>35</v>
      </c>
      <c r="I11" s="17">
        <f t="shared" si="0"/>
        <v>58</v>
      </c>
      <c r="J11" s="64" t="s">
        <v>215</v>
      </c>
      <c r="K11" s="73"/>
      <c r="L11" s="63" t="s">
        <v>213</v>
      </c>
      <c r="M11" s="60">
        <v>9678027859</v>
      </c>
      <c r="N11" s="61" t="s">
        <v>214</v>
      </c>
      <c r="O11" s="62">
        <v>9954199638</v>
      </c>
      <c r="P11" s="24">
        <v>43407</v>
      </c>
      <c r="Q11" s="18" t="s">
        <v>602</v>
      </c>
      <c r="R11" s="18">
        <v>9</v>
      </c>
      <c r="S11" s="18" t="s">
        <v>584</v>
      </c>
      <c r="T11" s="18"/>
    </row>
    <row r="12" spans="1:20" ht="31.5">
      <c r="A12" s="4">
        <v>8</v>
      </c>
      <c r="B12" s="17" t="s">
        <v>67</v>
      </c>
      <c r="C12" s="56" t="s">
        <v>200</v>
      </c>
      <c r="D12" s="73" t="s">
        <v>27</v>
      </c>
      <c r="E12" s="56">
        <v>18271104502</v>
      </c>
      <c r="F12" s="73" t="s">
        <v>204</v>
      </c>
      <c r="G12" s="74">
        <v>102</v>
      </c>
      <c r="H12" s="74">
        <v>250</v>
      </c>
      <c r="I12" s="17">
        <f t="shared" si="0"/>
        <v>352</v>
      </c>
      <c r="J12" s="75" t="s">
        <v>216</v>
      </c>
      <c r="K12" s="73"/>
      <c r="L12" s="63" t="s">
        <v>213</v>
      </c>
      <c r="M12" s="60">
        <v>9678027859</v>
      </c>
      <c r="N12" s="61" t="s">
        <v>214</v>
      </c>
      <c r="O12" s="62">
        <v>9954199638</v>
      </c>
      <c r="P12" s="24">
        <v>43409</v>
      </c>
      <c r="Q12" s="18" t="s">
        <v>586</v>
      </c>
      <c r="R12" s="18">
        <v>9</v>
      </c>
      <c r="S12" s="18" t="s">
        <v>584</v>
      </c>
      <c r="T12" s="18"/>
    </row>
    <row r="13" spans="1:20" ht="31.5">
      <c r="A13" s="4">
        <v>9</v>
      </c>
      <c r="B13" s="17" t="s">
        <v>68</v>
      </c>
      <c r="C13" s="57" t="s">
        <v>201</v>
      </c>
      <c r="D13" s="73" t="s">
        <v>29</v>
      </c>
      <c r="E13" s="57">
        <v>357</v>
      </c>
      <c r="F13" s="73"/>
      <c r="G13" s="74">
        <v>50</v>
      </c>
      <c r="H13" s="74">
        <v>57</v>
      </c>
      <c r="I13" s="17">
        <f t="shared" si="0"/>
        <v>107</v>
      </c>
      <c r="J13" s="64" t="s">
        <v>217</v>
      </c>
      <c r="K13" s="73"/>
      <c r="L13" s="63" t="s">
        <v>213</v>
      </c>
      <c r="M13" s="60">
        <v>9678027859</v>
      </c>
      <c r="N13" s="61" t="s">
        <v>214</v>
      </c>
      <c r="O13" s="62">
        <v>9954199638</v>
      </c>
      <c r="P13" s="24">
        <v>43409</v>
      </c>
      <c r="Q13" s="18" t="s">
        <v>586</v>
      </c>
      <c r="R13" s="18">
        <v>9</v>
      </c>
      <c r="S13" s="18" t="s">
        <v>584</v>
      </c>
      <c r="T13" s="18"/>
    </row>
    <row r="14" spans="1:20">
      <c r="A14" s="4">
        <v>10</v>
      </c>
      <c r="B14" s="17"/>
      <c r="C14" s="95" t="s">
        <v>194</v>
      </c>
      <c r="D14" s="73"/>
      <c r="E14" s="57"/>
      <c r="F14" s="73"/>
      <c r="G14" s="74"/>
      <c r="H14" s="74"/>
      <c r="I14" s="17"/>
      <c r="J14" s="64"/>
      <c r="K14" s="73"/>
      <c r="L14" s="63"/>
      <c r="M14" s="60"/>
      <c r="N14" s="61"/>
      <c r="O14" s="62"/>
      <c r="P14" s="24">
        <v>43410</v>
      </c>
      <c r="Q14" s="18" t="s">
        <v>587</v>
      </c>
      <c r="R14" s="18"/>
      <c r="S14" s="18" t="s">
        <v>584</v>
      </c>
      <c r="T14" s="18"/>
    </row>
    <row r="15" spans="1:20">
      <c r="A15" s="4">
        <v>11</v>
      </c>
      <c r="B15" s="17"/>
      <c r="C15" s="56"/>
      <c r="D15" s="18"/>
      <c r="E15" s="19"/>
      <c r="F15" s="18"/>
      <c r="G15" s="19"/>
      <c r="H15" s="19"/>
      <c r="I15" s="17">
        <f t="shared" si="0"/>
        <v>0</v>
      </c>
      <c r="J15" s="75"/>
      <c r="K15" s="73"/>
      <c r="L15" s="63"/>
      <c r="M15" s="60"/>
      <c r="N15" s="61"/>
      <c r="O15" s="62"/>
      <c r="P15" s="24"/>
      <c r="Q15" s="18"/>
      <c r="R15" s="18"/>
      <c r="S15" s="18" t="s">
        <v>584</v>
      </c>
      <c r="T15" s="18"/>
    </row>
    <row r="16" spans="1:20">
      <c r="A16" s="4">
        <v>12</v>
      </c>
      <c r="B16" s="17"/>
      <c r="C16" s="56" t="s">
        <v>617</v>
      </c>
      <c r="D16" s="18"/>
      <c r="E16" s="19"/>
      <c r="F16" s="18"/>
      <c r="G16" s="19"/>
      <c r="H16" s="19"/>
      <c r="I16" s="17"/>
      <c r="J16" s="75"/>
      <c r="K16" s="18"/>
      <c r="L16" s="63"/>
      <c r="M16" s="60"/>
      <c r="N16" s="61"/>
      <c r="O16" s="62"/>
      <c r="P16" s="24"/>
      <c r="Q16" s="18"/>
      <c r="R16" s="18"/>
      <c r="S16" s="18"/>
      <c r="T16" s="18"/>
    </row>
    <row r="17" spans="1:20">
      <c r="A17" s="4">
        <v>13</v>
      </c>
      <c r="B17" s="17"/>
      <c r="C17" s="56"/>
      <c r="D17" s="73"/>
      <c r="E17" s="57"/>
      <c r="F17" s="73"/>
      <c r="G17" s="74"/>
      <c r="H17" s="74"/>
      <c r="I17" s="17"/>
      <c r="J17" s="65"/>
      <c r="K17" s="73"/>
      <c r="L17" s="63"/>
      <c r="M17" s="60"/>
      <c r="N17" s="61"/>
      <c r="O17" s="62"/>
      <c r="P17" s="24"/>
      <c r="Q17" s="18"/>
      <c r="R17" s="18"/>
      <c r="S17" s="18"/>
      <c r="T17" s="18"/>
    </row>
    <row r="18" spans="1:20" ht="47.25">
      <c r="A18" s="4">
        <v>14</v>
      </c>
      <c r="B18" s="17" t="s">
        <v>67</v>
      </c>
      <c r="C18" s="56" t="s">
        <v>221</v>
      </c>
      <c r="D18" s="73" t="s">
        <v>27</v>
      </c>
      <c r="E18" s="57">
        <v>18271104107</v>
      </c>
      <c r="F18" s="73" t="s">
        <v>222</v>
      </c>
      <c r="G18" s="74">
        <v>102</v>
      </c>
      <c r="H18" s="74">
        <v>256</v>
      </c>
      <c r="I18" s="17">
        <f t="shared" si="0"/>
        <v>358</v>
      </c>
      <c r="J18" s="64" t="s">
        <v>230</v>
      </c>
      <c r="K18" s="73"/>
      <c r="L18" s="63" t="s">
        <v>218</v>
      </c>
      <c r="M18" s="60">
        <v>9707101699</v>
      </c>
      <c r="N18" s="61" t="s">
        <v>162</v>
      </c>
      <c r="O18" s="62">
        <v>8486957045</v>
      </c>
      <c r="P18" s="24">
        <v>43412</v>
      </c>
      <c r="Q18" s="18" t="s">
        <v>596</v>
      </c>
      <c r="R18" s="18">
        <v>11</v>
      </c>
      <c r="S18" s="18" t="s">
        <v>584</v>
      </c>
      <c r="T18" s="18"/>
    </row>
    <row r="19" spans="1:20">
      <c r="A19" s="4">
        <v>15</v>
      </c>
      <c r="B19" s="17" t="s">
        <v>68</v>
      </c>
      <c r="C19" s="56" t="s">
        <v>223</v>
      </c>
      <c r="D19" s="73" t="s">
        <v>27</v>
      </c>
      <c r="E19" s="56">
        <v>18271104501</v>
      </c>
      <c r="F19" s="73" t="s">
        <v>204</v>
      </c>
      <c r="G19" s="74">
        <v>112</v>
      </c>
      <c r="H19" s="74">
        <v>138</v>
      </c>
      <c r="I19" s="17">
        <f t="shared" si="0"/>
        <v>250</v>
      </c>
      <c r="J19" s="75" t="s">
        <v>231</v>
      </c>
      <c r="K19" s="73"/>
      <c r="L19" s="63" t="s">
        <v>213</v>
      </c>
      <c r="M19" s="60">
        <v>9678027859</v>
      </c>
      <c r="N19" s="61" t="s">
        <v>214</v>
      </c>
      <c r="O19" s="62">
        <v>9954199638</v>
      </c>
      <c r="P19" s="24">
        <v>43412</v>
      </c>
      <c r="Q19" s="18" t="s">
        <v>596</v>
      </c>
      <c r="R19" s="18">
        <v>11</v>
      </c>
      <c r="S19" s="18" t="s">
        <v>584</v>
      </c>
      <c r="T19" s="18"/>
    </row>
    <row r="20" spans="1:20">
      <c r="A20" s="4">
        <v>16</v>
      </c>
      <c r="B20" s="17" t="s">
        <v>67</v>
      </c>
      <c r="C20" s="57" t="s">
        <v>224</v>
      </c>
      <c r="D20" s="73" t="s">
        <v>29</v>
      </c>
      <c r="E20" s="57">
        <v>317</v>
      </c>
      <c r="F20" s="73"/>
      <c r="G20" s="74">
        <v>75</v>
      </c>
      <c r="H20" s="74">
        <v>80</v>
      </c>
      <c r="I20" s="17">
        <f t="shared" si="0"/>
        <v>155</v>
      </c>
      <c r="J20" s="64" t="s">
        <v>232</v>
      </c>
      <c r="K20" s="73"/>
      <c r="L20" s="63" t="s">
        <v>218</v>
      </c>
      <c r="M20" s="60">
        <v>9707101699</v>
      </c>
      <c r="N20" s="61" t="s">
        <v>162</v>
      </c>
      <c r="O20" s="62">
        <v>8486957045</v>
      </c>
      <c r="P20" s="24">
        <v>43413</v>
      </c>
      <c r="Q20" s="18" t="s">
        <v>592</v>
      </c>
      <c r="R20" s="18">
        <v>9</v>
      </c>
      <c r="S20" s="18" t="s">
        <v>584</v>
      </c>
      <c r="T20" s="18"/>
    </row>
    <row r="21" spans="1:20">
      <c r="A21" s="4">
        <v>17</v>
      </c>
      <c r="B21" s="17" t="s">
        <v>68</v>
      </c>
      <c r="C21" s="95" t="s">
        <v>202</v>
      </c>
      <c r="D21" s="73" t="s">
        <v>29</v>
      </c>
      <c r="E21" s="57">
        <v>331</v>
      </c>
      <c r="F21" s="73"/>
      <c r="G21" s="74">
        <v>23</v>
      </c>
      <c r="H21" s="74">
        <v>34</v>
      </c>
      <c r="I21" s="17">
        <f t="shared" ref="I21" si="1">+G21+H21</f>
        <v>57</v>
      </c>
      <c r="J21" s="64" t="s">
        <v>165</v>
      </c>
      <c r="K21" s="73"/>
      <c r="L21" s="63" t="s">
        <v>218</v>
      </c>
      <c r="M21" s="60">
        <v>9707101699</v>
      </c>
      <c r="N21" s="61" t="s">
        <v>162</v>
      </c>
      <c r="O21" s="62">
        <v>8486957045</v>
      </c>
      <c r="P21" s="24">
        <v>43413</v>
      </c>
      <c r="Q21" s="18" t="s">
        <v>592</v>
      </c>
      <c r="R21" s="18">
        <v>10</v>
      </c>
      <c r="S21" s="18" t="s">
        <v>584</v>
      </c>
      <c r="T21" s="18"/>
    </row>
    <row r="22" spans="1:20">
      <c r="A22" s="4">
        <v>18</v>
      </c>
      <c r="B22" s="17" t="s">
        <v>67</v>
      </c>
      <c r="C22" s="56" t="s">
        <v>225</v>
      </c>
      <c r="D22" s="73" t="s">
        <v>27</v>
      </c>
      <c r="E22" s="56">
        <v>18271104607</v>
      </c>
      <c r="F22" s="73" t="s">
        <v>204</v>
      </c>
      <c r="G22" s="74">
        <v>99</v>
      </c>
      <c r="H22" s="74">
        <v>106</v>
      </c>
      <c r="I22" s="17">
        <f t="shared" si="0"/>
        <v>205</v>
      </c>
      <c r="J22" s="75" t="s">
        <v>233</v>
      </c>
      <c r="K22" s="73"/>
      <c r="L22" s="63" t="s">
        <v>234</v>
      </c>
      <c r="M22" s="60">
        <v>9401392274</v>
      </c>
      <c r="N22" s="61" t="s">
        <v>235</v>
      </c>
      <c r="O22" s="62">
        <v>9957051985</v>
      </c>
      <c r="P22" s="24">
        <v>43414</v>
      </c>
      <c r="Q22" s="18" t="s">
        <v>591</v>
      </c>
      <c r="R22" s="18">
        <v>9</v>
      </c>
      <c r="S22" s="18" t="s">
        <v>584</v>
      </c>
      <c r="T22" s="18"/>
    </row>
    <row r="23" spans="1:20">
      <c r="A23" s="4">
        <v>19</v>
      </c>
      <c r="B23" s="17" t="s">
        <v>68</v>
      </c>
      <c r="C23" s="57" t="s">
        <v>226</v>
      </c>
      <c r="D23" s="73" t="s">
        <v>29</v>
      </c>
      <c r="E23" s="57">
        <v>309</v>
      </c>
      <c r="F23" s="73"/>
      <c r="G23" s="74">
        <v>24</v>
      </c>
      <c r="H23" s="74">
        <v>26</v>
      </c>
      <c r="I23" s="17">
        <f t="shared" si="0"/>
        <v>50</v>
      </c>
      <c r="J23" s="64" t="s">
        <v>236</v>
      </c>
      <c r="K23" s="73"/>
      <c r="L23" s="73" t="s">
        <v>163</v>
      </c>
      <c r="M23" s="73"/>
      <c r="N23" s="61" t="s">
        <v>186</v>
      </c>
      <c r="O23" s="62">
        <v>9613362957</v>
      </c>
      <c r="P23" s="24">
        <v>43414</v>
      </c>
      <c r="Q23" s="18" t="s">
        <v>591</v>
      </c>
      <c r="R23" s="18">
        <v>9</v>
      </c>
      <c r="S23" s="18" t="s">
        <v>584</v>
      </c>
      <c r="T23" s="18"/>
    </row>
    <row r="24" spans="1:20">
      <c r="A24" s="4">
        <v>20</v>
      </c>
      <c r="B24" s="17" t="s">
        <v>67</v>
      </c>
      <c r="C24" s="57" t="s">
        <v>226</v>
      </c>
      <c r="D24" s="73" t="s">
        <v>27</v>
      </c>
      <c r="E24" s="56">
        <v>18271103802</v>
      </c>
      <c r="F24" s="73" t="s">
        <v>204</v>
      </c>
      <c r="G24" s="74">
        <v>34</v>
      </c>
      <c r="H24" s="74">
        <v>56</v>
      </c>
      <c r="I24" s="17">
        <f t="shared" si="0"/>
        <v>90</v>
      </c>
      <c r="J24" s="75" t="s">
        <v>237</v>
      </c>
      <c r="K24" s="73"/>
      <c r="L24" s="73" t="s">
        <v>163</v>
      </c>
      <c r="M24" s="73"/>
      <c r="N24" s="61" t="s">
        <v>186</v>
      </c>
      <c r="O24" s="62">
        <v>9613362957</v>
      </c>
      <c r="P24" s="24">
        <v>43416</v>
      </c>
      <c r="Q24" s="18" t="s">
        <v>586</v>
      </c>
      <c r="R24" s="18">
        <v>9</v>
      </c>
      <c r="S24" s="18" t="s">
        <v>584</v>
      </c>
      <c r="T24" s="18"/>
    </row>
    <row r="25" spans="1:20">
      <c r="A25" s="4">
        <v>21</v>
      </c>
      <c r="B25" s="17" t="s">
        <v>68</v>
      </c>
      <c r="C25" s="56" t="s">
        <v>227</v>
      </c>
      <c r="D25" s="73" t="s">
        <v>27</v>
      </c>
      <c r="E25" s="56">
        <v>18271103803</v>
      </c>
      <c r="F25" s="73" t="s">
        <v>204</v>
      </c>
      <c r="G25" s="74">
        <v>24</v>
      </c>
      <c r="H25" s="74">
        <v>34</v>
      </c>
      <c r="I25" s="17">
        <f t="shared" si="0"/>
        <v>58</v>
      </c>
      <c r="J25" s="75" t="s">
        <v>238</v>
      </c>
      <c r="K25" s="73"/>
      <c r="L25" s="73" t="s">
        <v>163</v>
      </c>
      <c r="M25" s="73"/>
      <c r="N25" s="61" t="s">
        <v>186</v>
      </c>
      <c r="O25" s="62">
        <v>9613362957</v>
      </c>
      <c r="P25" s="24">
        <v>43416</v>
      </c>
      <c r="Q25" s="18" t="s">
        <v>586</v>
      </c>
      <c r="R25" s="18">
        <v>9</v>
      </c>
      <c r="S25" s="18" t="s">
        <v>584</v>
      </c>
      <c r="T25" s="18"/>
    </row>
    <row r="26" spans="1:20" ht="33">
      <c r="A26" s="4">
        <v>22</v>
      </c>
      <c r="B26" s="17" t="s">
        <v>67</v>
      </c>
      <c r="C26" s="56" t="s">
        <v>228</v>
      </c>
      <c r="D26" s="73" t="s">
        <v>27</v>
      </c>
      <c r="E26" s="56">
        <v>18271104608</v>
      </c>
      <c r="F26" s="73" t="s">
        <v>204</v>
      </c>
      <c r="G26" s="74">
        <v>65</v>
      </c>
      <c r="H26" s="74">
        <v>87</v>
      </c>
      <c r="I26" s="17">
        <f t="shared" si="0"/>
        <v>152</v>
      </c>
      <c r="J26" s="75" t="s">
        <v>239</v>
      </c>
      <c r="K26" s="73"/>
      <c r="L26" s="63" t="s">
        <v>240</v>
      </c>
      <c r="M26" s="60">
        <v>9864853432</v>
      </c>
      <c r="N26" s="61" t="s">
        <v>241</v>
      </c>
      <c r="O26" s="62">
        <v>9577848216</v>
      </c>
      <c r="P26" s="24">
        <v>43418</v>
      </c>
      <c r="Q26" s="18" t="s">
        <v>593</v>
      </c>
      <c r="R26" s="18">
        <v>10</v>
      </c>
      <c r="S26" s="18" t="s">
        <v>584</v>
      </c>
      <c r="T26" s="18"/>
    </row>
    <row r="27" spans="1:20" ht="33">
      <c r="A27" s="4">
        <v>23</v>
      </c>
      <c r="B27" s="17" t="s">
        <v>68</v>
      </c>
      <c r="C27" s="77" t="s">
        <v>229</v>
      </c>
      <c r="D27" s="73" t="s">
        <v>27</v>
      </c>
      <c r="E27" s="56">
        <v>18271103904</v>
      </c>
      <c r="F27" s="73" t="s">
        <v>204</v>
      </c>
      <c r="G27" s="74">
        <v>88</v>
      </c>
      <c r="H27" s="74">
        <v>94</v>
      </c>
      <c r="I27" s="17">
        <f t="shared" si="0"/>
        <v>182</v>
      </c>
      <c r="J27" s="75" t="s">
        <v>242</v>
      </c>
      <c r="K27" s="73"/>
      <c r="L27" s="63" t="s">
        <v>243</v>
      </c>
      <c r="M27" s="60">
        <v>7399027482</v>
      </c>
      <c r="N27" s="61" t="s">
        <v>244</v>
      </c>
      <c r="O27" s="62">
        <v>9085436201</v>
      </c>
      <c r="P27" s="24">
        <v>43418</v>
      </c>
      <c r="Q27" s="18" t="s">
        <v>593</v>
      </c>
      <c r="R27" s="18">
        <v>10</v>
      </c>
      <c r="S27" s="18" t="s">
        <v>584</v>
      </c>
      <c r="T27" s="18"/>
    </row>
    <row r="28" spans="1:20">
      <c r="A28" s="4">
        <v>24</v>
      </c>
      <c r="B28" s="17"/>
      <c r="C28" s="56" t="s">
        <v>123</v>
      </c>
      <c r="D28" s="73"/>
      <c r="E28" s="56"/>
      <c r="F28" s="73"/>
      <c r="G28" s="74"/>
      <c r="H28" s="74"/>
      <c r="I28" s="17"/>
      <c r="J28" s="75"/>
      <c r="K28" s="73"/>
      <c r="L28" s="63"/>
      <c r="M28" s="60"/>
      <c r="N28" s="61"/>
      <c r="O28" s="62"/>
      <c r="P28" s="24">
        <v>43419</v>
      </c>
      <c r="Q28" s="18" t="s">
        <v>596</v>
      </c>
      <c r="R28" s="18"/>
      <c r="S28" s="18"/>
      <c r="T28" s="18"/>
    </row>
    <row r="29" spans="1:20">
      <c r="A29" s="4">
        <v>25</v>
      </c>
      <c r="B29" s="17" t="s">
        <v>67</v>
      </c>
      <c r="C29" s="95" t="s">
        <v>249</v>
      </c>
      <c r="D29" s="73" t="s">
        <v>29</v>
      </c>
      <c r="E29" s="57">
        <v>90</v>
      </c>
      <c r="F29" s="73" t="s">
        <v>105</v>
      </c>
      <c r="G29" s="74">
        <v>36</v>
      </c>
      <c r="H29" s="74">
        <v>55</v>
      </c>
      <c r="I29" s="17">
        <f t="shared" si="0"/>
        <v>91</v>
      </c>
      <c r="J29" s="64" t="s">
        <v>250</v>
      </c>
      <c r="K29" s="73"/>
      <c r="L29" s="63" t="s">
        <v>191</v>
      </c>
      <c r="M29" s="60" t="s">
        <v>192</v>
      </c>
      <c r="N29" s="61" t="s">
        <v>193</v>
      </c>
      <c r="O29" s="71">
        <v>9859088987</v>
      </c>
      <c r="P29" s="24">
        <v>43419</v>
      </c>
      <c r="Q29" s="18" t="s">
        <v>596</v>
      </c>
      <c r="R29" s="18">
        <v>11</v>
      </c>
      <c r="S29" s="18"/>
      <c r="T29" s="18"/>
    </row>
    <row r="30" spans="1:20" ht="47.25">
      <c r="A30" s="4">
        <v>26</v>
      </c>
      <c r="B30" s="17" t="s">
        <v>68</v>
      </c>
      <c r="C30" s="56" t="s">
        <v>245</v>
      </c>
      <c r="D30" s="73" t="s">
        <v>27</v>
      </c>
      <c r="E30" s="56">
        <v>18271102603</v>
      </c>
      <c r="F30" s="73" t="s">
        <v>204</v>
      </c>
      <c r="G30" s="74">
        <v>24</v>
      </c>
      <c r="H30" s="74">
        <v>26</v>
      </c>
      <c r="I30" s="17">
        <f t="shared" ref="I30" si="2">+G30+H30</f>
        <v>50</v>
      </c>
      <c r="J30" s="75" t="s">
        <v>246</v>
      </c>
      <c r="K30" s="73"/>
      <c r="L30" s="63" t="s">
        <v>247</v>
      </c>
      <c r="M30" s="60">
        <v>9854480827</v>
      </c>
      <c r="N30" s="61" t="s">
        <v>248</v>
      </c>
      <c r="O30" s="62">
        <v>9085880663</v>
      </c>
      <c r="P30" s="24">
        <v>43420</v>
      </c>
      <c r="Q30" s="18" t="s">
        <v>592</v>
      </c>
      <c r="R30" s="18">
        <v>12</v>
      </c>
      <c r="S30" s="18" t="s">
        <v>584</v>
      </c>
      <c r="T30" s="18"/>
    </row>
    <row r="31" spans="1:20" ht="47.25">
      <c r="A31" s="4">
        <v>27</v>
      </c>
      <c r="B31" s="17" t="s">
        <v>67</v>
      </c>
      <c r="C31" s="56" t="s">
        <v>251</v>
      </c>
      <c r="D31" s="73" t="s">
        <v>27</v>
      </c>
      <c r="E31" s="56">
        <v>18271102605</v>
      </c>
      <c r="F31" s="73" t="s">
        <v>204</v>
      </c>
      <c r="G31" s="74">
        <v>45</v>
      </c>
      <c r="H31" s="74">
        <v>56</v>
      </c>
      <c r="I31" s="17">
        <f t="shared" si="0"/>
        <v>101</v>
      </c>
      <c r="J31" s="75" t="s">
        <v>255</v>
      </c>
      <c r="K31" s="73"/>
      <c r="L31" s="63" t="s">
        <v>247</v>
      </c>
      <c r="M31" s="60">
        <v>9854480827</v>
      </c>
      <c r="N31" s="61" t="s">
        <v>248</v>
      </c>
      <c r="O31" s="62">
        <v>9085880663</v>
      </c>
      <c r="P31" s="24">
        <v>43420</v>
      </c>
      <c r="Q31" s="18" t="s">
        <v>592</v>
      </c>
      <c r="R31" s="18">
        <v>11</v>
      </c>
      <c r="S31" s="18" t="s">
        <v>584</v>
      </c>
      <c r="T31" s="18"/>
    </row>
    <row r="32" spans="1:20" ht="31.5">
      <c r="A32" s="4">
        <v>28</v>
      </c>
      <c r="B32" s="17" t="s">
        <v>68</v>
      </c>
      <c r="C32" s="56" t="s">
        <v>252</v>
      </c>
      <c r="D32" s="73" t="s">
        <v>27</v>
      </c>
      <c r="E32" s="56">
        <v>18271102606</v>
      </c>
      <c r="F32" s="73" t="s">
        <v>120</v>
      </c>
      <c r="G32" s="74">
        <v>65</v>
      </c>
      <c r="H32" s="74">
        <v>120</v>
      </c>
      <c r="I32" s="17">
        <f t="shared" si="0"/>
        <v>185</v>
      </c>
      <c r="J32" s="75" t="s">
        <v>256</v>
      </c>
      <c r="K32" s="73"/>
      <c r="L32" s="63" t="s">
        <v>247</v>
      </c>
      <c r="M32" s="60">
        <v>9854480827</v>
      </c>
      <c r="N32" s="61" t="s">
        <v>248</v>
      </c>
      <c r="O32" s="62">
        <v>9085880663</v>
      </c>
      <c r="P32" s="24">
        <v>43421</v>
      </c>
      <c r="Q32" s="18" t="s">
        <v>591</v>
      </c>
      <c r="R32" s="18">
        <v>11</v>
      </c>
      <c r="S32" s="18" t="s">
        <v>584</v>
      </c>
      <c r="T32" s="18"/>
    </row>
    <row r="33" spans="1:20">
      <c r="A33" s="4">
        <v>29</v>
      </c>
      <c r="B33" s="17" t="s">
        <v>67</v>
      </c>
      <c r="C33" s="57" t="s">
        <v>253</v>
      </c>
      <c r="D33" s="73" t="s">
        <v>27</v>
      </c>
      <c r="E33" s="78">
        <v>18061103905</v>
      </c>
      <c r="F33" s="73" t="s">
        <v>121</v>
      </c>
      <c r="G33" s="74">
        <v>34</v>
      </c>
      <c r="H33" s="74">
        <v>36</v>
      </c>
      <c r="I33" s="17">
        <f t="shared" si="0"/>
        <v>70</v>
      </c>
      <c r="J33" s="79" t="s">
        <v>257</v>
      </c>
      <c r="K33" s="73"/>
      <c r="L33" s="63" t="s">
        <v>247</v>
      </c>
      <c r="M33" s="60">
        <v>9854480827</v>
      </c>
      <c r="N33" s="61" t="s">
        <v>248</v>
      </c>
      <c r="O33" s="62">
        <v>9085880663</v>
      </c>
      <c r="P33" s="24">
        <v>43421</v>
      </c>
      <c r="Q33" s="18" t="s">
        <v>591</v>
      </c>
      <c r="R33" s="18">
        <v>9</v>
      </c>
      <c r="S33" s="18" t="s">
        <v>584</v>
      </c>
      <c r="T33" s="18"/>
    </row>
    <row r="34" spans="1:20">
      <c r="A34" s="4">
        <v>30</v>
      </c>
      <c r="B34" s="17" t="s">
        <v>68</v>
      </c>
      <c r="C34" s="56" t="s">
        <v>254</v>
      </c>
      <c r="D34" s="73" t="s">
        <v>27</v>
      </c>
      <c r="E34" s="56">
        <v>18271102438</v>
      </c>
      <c r="F34" s="73" t="s">
        <v>204</v>
      </c>
      <c r="G34" s="74"/>
      <c r="H34" s="74"/>
      <c r="I34" s="17">
        <f t="shared" si="0"/>
        <v>0</v>
      </c>
      <c r="J34" s="75" t="s">
        <v>258</v>
      </c>
      <c r="K34" s="73"/>
      <c r="L34" s="63" t="s">
        <v>191</v>
      </c>
      <c r="M34" s="60" t="s">
        <v>192</v>
      </c>
      <c r="N34" s="61" t="s">
        <v>193</v>
      </c>
      <c r="O34" s="71">
        <v>9859088987</v>
      </c>
      <c r="P34" s="24">
        <v>43423</v>
      </c>
      <c r="Q34" s="18" t="s">
        <v>586</v>
      </c>
      <c r="R34" s="18">
        <v>9</v>
      </c>
      <c r="S34" s="18" t="s">
        <v>584</v>
      </c>
      <c r="T34" s="18"/>
    </row>
    <row r="35" spans="1:20" ht="31.5">
      <c r="A35" s="4">
        <v>31</v>
      </c>
      <c r="B35" s="17" t="s">
        <v>67</v>
      </c>
      <c r="C35" s="56" t="s">
        <v>259</v>
      </c>
      <c r="D35" s="73" t="s">
        <v>27</v>
      </c>
      <c r="E35" s="59">
        <v>18271104923</v>
      </c>
      <c r="F35" s="73" t="s">
        <v>105</v>
      </c>
      <c r="G35" s="74">
        <v>24</v>
      </c>
      <c r="H35" s="74">
        <v>34</v>
      </c>
      <c r="I35" s="17">
        <f t="shared" si="0"/>
        <v>58</v>
      </c>
      <c r="J35" s="80" t="s">
        <v>263</v>
      </c>
      <c r="K35" s="73"/>
      <c r="L35" s="63" t="s">
        <v>191</v>
      </c>
      <c r="M35" s="60" t="s">
        <v>192</v>
      </c>
      <c r="N35" s="61" t="s">
        <v>193</v>
      </c>
      <c r="O35" s="71">
        <v>9859088987</v>
      </c>
      <c r="P35" s="24">
        <v>43423</v>
      </c>
      <c r="Q35" s="18" t="s">
        <v>586</v>
      </c>
      <c r="R35" s="18">
        <v>9</v>
      </c>
      <c r="S35" s="18" t="s">
        <v>584</v>
      </c>
      <c r="T35" s="18"/>
    </row>
    <row r="36" spans="1:20" ht="31.5">
      <c r="A36" s="4">
        <v>32</v>
      </c>
      <c r="B36" s="17" t="s">
        <v>68</v>
      </c>
      <c r="C36" s="57" t="s">
        <v>260</v>
      </c>
      <c r="D36" s="73" t="s">
        <v>29</v>
      </c>
      <c r="E36" s="57">
        <v>365</v>
      </c>
      <c r="F36" s="73"/>
      <c r="G36" s="74">
        <v>47</v>
      </c>
      <c r="H36" s="74">
        <v>55</v>
      </c>
      <c r="I36" s="17">
        <f t="shared" si="0"/>
        <v>102</v>
      </c>
      <c r="J36" s="80" t="s">
        <v>264</v>
      </c>
      <c r="K36" s="73"/>
      <c r="L36" s="63" t="s">
        <v>191</v>
      </c>
      <c r="M36" s="60" t="s">
        <v>192</v>
      </c>
      <c r="N36" s="61" t="s">
        <v>193</v>
      </c>
      <c r="O36" s="71">
        <v>9859088987</v>
      </c>
      <c r="P36" s="24">
        <v>43424</v>
      </c>
      <c r="Q36" s="18" t="s">
        <v>587</v>
      </c>
      <c r="R36" s="18">
        <v>9</v>
      </c>
      <c r="S36" s="18" t="s">
        <v>584</v>
      </c>
      <c r="T36" s="18"/>
    </row>
    <row r="37" spans="1:20">
      <c r="A37" s="4">
        <v>33</v>
      </c>
      <c r="B37" s="17" t="s">
        <v>67</v>
      </c>
      <c r="C37" s="56" t="s">
        <v>261</v>
      </c>
      <c r="D37" s="73" t="s">
        <v>27</v>
      </c>
      <c r="E37" s="56">
        <v>18271104905</v>
      </c>
      <c r="F37" s="73" t="s">
        <v>204</v>
      </c>
      <c r="G37" s="74">
        <v>34</v>
      </c>
      <c r="H37" s="74">
        <v>53</v>
      </c>
      <c r="I37" s="17">
        <f t="shared" si="0"/>
        <v>87</v>
      </c>
      <c r="J37" s="75" t="s">
        <v>265</v>
      </c>
      <c r="K37" s="73"/>
      <c r="L37" s="63" t="s">
        <v>191</v>
      </c>
      <c r="M37" s="60" t="s">
        <v>192</v>
      </c>
      <c r="N37" s="61" t="s">
        <v>193</v>
      </c>
      <c r="O37" s="71">
        <v>9859088987</v>
      </c>
      <c r="P37" s="24">
        <v>43424</v>
      </c>
      <c r="Q37" s="18" t="s">
        <v>587</v>
      </c>
      <c r="R37" s="18">
        <v>9</v>
      </c>
      <c r="S37" s="18" t="s">
        <v>584</v>
      </c>
      <c r="T37" s="18"/>
    </row>
    <row r="38" spans="1:20" ht="33">
      <c r="A38" s="4">
        <v>34</v>
      </c>
      <c r="B38" s="17" t="s">
        <v>68</v>
      </c>
      <c r="C38" s="57" t="s">
        <v>262</v>
      </c>
      <c r="D38" s="73" t="s">
        <v>29</v>
      </c>
      <c r="E38" s="57">
        <v>359</v>
      </c>
      <c r="F38" s="73"/>
      <c r="G38" s="74">
        <v>47</v>
      </c>
      <c r="H38" s="74">
        <v>57</v>
      </c>
      <c r="I38" s="17">
        <f t="shared" si="0"/>
        <v>104</v>
      </c>
      <c r="J38" s="64" t="s">
        <v>266</v>
      </c>
      <c r="K38" s="73"/>
      <c r="L38" s="73" t="s">
        <v>267</v>
      </c>
      <c r="M38" s="60">
        <v>9613288566</v>
      </c>
      <c r="N38" s="61" t="s">
        <v>268</v>
      </c>
      <c r="O38" s="62">
        <v>9085870485</v>
      </c>
      <c r="P38" s="24">
        <v>43425</v>
      </c>
      <c r="Q38" s="18" t="s">
        <v>593</v>
      </c>
      <c r="R38" s="18">
        <v>9</v>
      </c>
      <c r="S38" s="18" t="s">
        <v>584</v>
      </c>
      <c r="T38" s="18"/>
    </row>
    <row r="39" spans="1:20" ht="33">
      <c r="A39" s="4">
        <v>35</v>
      </c>
      <c r="B39" s="17" t="s">
        <v>67</v>
      </c>
      <c r="C39" s="81" t="s">
        <v>269</v>
      </c>
      <c r="D39" s="73" t="s">
        <v>29</v>
      </c>
      <c r="E39" s="57">
        <v>401</v>
      </c>
      <c r="F39" s="73"/>
      <c r="G39" s="74">
        <v>34</v>
      </c>
      <c r="H39" s="74">
        <v>57</v>
      </c>
      <c r="I39" s="17">
        <f t="shared" si="0"/>
        <v>91</v>
      </c>
      <c r="J39" s="65" t="s">
        <v>266</v>
      </c>
      <c r="K39" s="73"/>
      <c r="L39" s="73" t="s">
        <v>267</v>
      </c>
      <c r="M39" s="60">
        <v>9613288566</v>
      </c>
      <c r="N39" s="61" t="s">
        <v>268</v>
      </c>
      <c r="O39" s="62">
        <v>9085870485</v>
      </c>
      <c r="P39" s="24">
        <v>43425</v>
      </c>
      <c r="Q39" s="18" t="s">
        <v>593</v>
      </c>
      <c r="R39" s="18"/>
      <c r="S39" s="18" t="s">
        <v>584</v>
      </c>
      <c r="T39" s="18"/>
    </row>
    <row r="40" spans="1:20">
      <c r="A40" s="4">
        <v>36</v>
      </c>
      <c r="B40" s="17" t="s">
        <v>68</v>
      </c>
      <c r="C40" s="56" t="s">
        <v>75</v>
      </c>
      <c r="D40" s="73" t="s">
        <v>27</v>
      </c>
      <c r="E40" s="56">
        <v>18271104601</v>
      </c>
      <c r="F40" s="73" t="s">
        <v>204</v>
      </c>
      <c r="G40" s="74">
        <v>122</v>
      </c>
      <c r="H40" s="74">
        <v>125</v>
      </c>
      <c r="I40" s="17">
        <f t="shared" si="0"/>
        <v>247</v>
      </c>
      <c r="J40" s="75" t="s">
        <v>129</v>
      </c>
      <c r="K40" s="73"/>
      <c r="L40" s="63" t="s">
        <v>272</v>
      </c>
      <c r="M40" s="60">
        <v>9613028247</v>
      </c>
      <c r="N40" s="61" t="s">
        <v>273</v>
      </c>
      <c r="O40" s="62">
        <v>9613751838</v>
      </c>
      <c r="P40" s="24">
        <v>43426</v>
      </c>
      <c r="Q40" s="18" t="s">
        <v>596</v>
      </c>
      <c r="R40" s="18">
        <v>10</v>
      </c>
      <c r="S40" s="18" t="s">
        <v>584</v>
      </c>
      <c r="T40" s="18"/>
    </row>
    <row r="41" spans="1:20">
      <c r="A41" s="4">
        <v>37</v>
      </c>
      <c r="B41" s="17"/>
      <c r="C41" s="57" t="s">
        <v>123</v>
      </c>
      <c r="D41" s="73"/>
      <c r="E41" s="57"/>
      <c r="F41" s="73"/>
      <c r="G41" s="74"/>
      <c r="H41" s="74"/>
      <c r="I41" s="17"/>
      <c r="J41" s="64"/>
      <c r="K41" s="73"/>
      <c r="L41" s="73"/>
      <c r="M41" s="60"/>
      <c r="N41" s="61"/>
      <c r="O41" s="62"/>
      <c r="P41" s="24">
        <v>43426</v>
      </c>
      <c r="Q41" s="18" t="s">
        <v>596</v>
      </c>
      <c r="R41" s="18"/>
      <c r="S41" s="18"/>
      <c r="T41" s="18"/>
    </row>
    <row r="42" spans="1:20">
      <c r="A42" s="4">
        <v>38</v>
      </c>
      <c r="B42" s="17" t="s">
        <v>67</v>
      </c>
      <c r="C42" s="56" t="s">
        <v>271</v>
      </c>
      <c r="D42" s="73" t="s">
        <v>27</v>
      </c>
      <c r="E42" s="56">
        <v>18271104805</v>
      </c>
      <c r="F42" s="73" t="s">
        <v>120</v>
      </c>
      <c r="G42" s="74">
        <v>68</v>
      </c>
      <c r="H42" s="74">
        <v>56</v>
      </c>
      <c r="I42" s="17">
        <f t="shared" si="0"/>
        <v>124</v>
      </c>
      <c r="J42" s="75" t="s">
        <v>274</v>
      </c>
      <c r="K42" s="73"/>
      <c r="L42" s="63" t="s">
        <v>275</v>
      </c>
      <c r="M42" s="60">
        <v>9854483502</v>
      </c>
      <c r="N42" s="61" t="s">
        <v>276</v>
      </c>
      <c r="O42" s="82">
        <v>8822579523</v>
      </c>
      <c r="P42" s="24">
        <v>43427</v>
      </c>
      <c r="Q42" s="18" t="s">
        <v>592</v>
      </c>
      <c r="R42" s="18">
        <v>11</v>
      </c>
      <c r="S42" s="18" t="s">
        <v>584</v>
      </c>
      <c r="T42" s="18"/>
    </row>
    <row r="43" spans="1:20" ht="26.25">
      <c r="A43" s="4">
        <v>39</v>
      </c>
      <c r="B43" s="17" t="s">
        <v>68</v>
      </c>
      <c r="C43" s="105" t="s">
        <v>523</v>
      </c>
      <c r="D43" s="68" t="s">
        <v>27</v>
      </c>
      <c r="E43" s="105" t="s">
        <v>524</v>
      </c>
      <c r="F43" s="68" t="s">
        <v>77</v>
      </c>
      <c r="G43" s="69">
        <v>43</v>
      </c>
      <c r="H43" s="69">
        <v>33</v>
      </c>
      <c r="I43" s="17">
        <f t="shared" si="0"/>
        <v>76</v>
      </c>
      <c r="J43" s="18"/>
      <c r="K43" s="18"/>
      <c r="L43" s="63" t="s">
        <v>275</v>
      </c>
      <c r="M43" s="60">
        <v>9854483502</v>
      </c>
      <c r="N43" s="61" t="s">
        <v>515</v>
      </c>
      <c r="O43" s="18"/>
      <c r="P43" s="24">
        <v>43427</v>
      </c>
      <c r="Q43" s="18" t="s">
        <v>592</v>
      </c>
      <c r="R43" s="18"/>
      <c r="S43" s="18"/>
      <c r="T43" s="18"/>
    </row>
    <row r="44" spans="1:20">
      <c r="A44" s="4">
        <v>40</v>
      </c>
      <c r="B44" s="17" t="s">
        <v>67</v>
      </c>
      <c r="C44" s="56" t="s">
        <v>277</v>
      </c>
      <c r="D44" s="73" t="s">
        <v>27</v>
      </c>
      <c r="E44" s="83">
        <v>18271104602</v>
      </c>
      <c r="F44" s="73" t="s">
        <v>204</v>
      </c>
      <c r="G44" s="74">
        <v>40</v>
      </c>
      <c r="H44" s="74">
        <v>56</v>
      </c>
      <c r="I44" s="17">
        <f t="shared" si="0"/>
        <v>96</v>
      </c>
      <c r="J44" s="75" t="s">
        <v>289</v>
      </c>
      <c r="K44" s="73"/>
      <c r="L44" s="18" t="s">
        <v>126</v>
      </c>
      <c r="M44" s="60">
        <v>9508335838</v>
      </c>
      <c r="N44" s="61" t="s">
        <v>127</v>
      </c>
      <c r="O44" s="62">
        <v>9613729669</v>
      </c>
      <c r="P44" s="24">
        <v>43428</v>
      </c>
      <c r="Q44" s="18" t="s">
        <v>591</v>
      </c>
      <c r="R44" s="18">
        <v>11</v>
      </c>
      <c r="S44" s="18" t="s">
        <v>584</v>
      </c>
      <c r="T44" s="18"/>
    </row>
    <row r="45" spans="1:20">
      <c r="A45" s="4">
        <v>41</v>
      </c>
      <c r="B45" s="17" t="s">
        <v>68</v>
      </c>
      <c r="C45" s="56" t="s">
        <v>278</v>
      </c>
      <c r="D45" s="73" t="s">
        <v>27</v>
      </c>
      <c r="E45" s="59">
        <v>18271104908</v>
      </c>
      <c r="F45" s="73" t="s">
        <v>204</v>
      </c>
      <c r="G45" s="74">
        <v>88</v>
      </c>
      <c r="H45" s="74">
        <v>98</v>
      </c>
      <c r="I45" s="17">
        <f t="shared" si="0"/>
        <v>186</v>
      </c>
      <c r="J45" s="64" t="s">
        <v>290</v>
      </c>
      <c r="K45" s="73"/>
      <c r="L45" s="18" t="s">
        <v>142</v>
      </c>
      <c r="M45" s="60" t="s">
        <v>143</v>
      </c>
      <c r="N45" s="61" t="s">
        <v>291</v>
      </c>
      <c r="O45" s="62">
        <v>9707172470</v>
      </c>
      <c r="P45" s="24">
        <v>43428</v>
      </c>
      <c r="Q45" s="18" t="s">
        <v>591</v>
      </c>
      <c r="R45" s="18">
        <v>11</v>
      </c>
      <c r="S45" s="18" t="s">
        <v>584</v>
      </c>
      <c r="T45" s="18"/>
    </row>
    <row r="46" spans="1:20">
      <c r="A46" s="4">
        <v>42</v>
      </c>
      <c r="B46" s="17" t="s">
        <v>67</v>
      </c>
      <c r="C46" s="57" t="s">
        <v>279</v>
      </c>
      <c r="D46" s="73" t="s">
        <v>29</v>
      </c>
      <c r="E46" s="57">
        <v>287</v>
      </c>
      <c r="F46" s="73"/>
      <c r="G46" s="74">
        <v>16</v>
      </c>
      <c r="H46" s="74">
        <v>18</v>
      </c>
      <c r="I46" s="17">
        <f t="shared" si="0"/>
        <v>34</v>
      </c>
      <c r="J46" s="64" t="s">
        <v>292</v>
      </c>
      <c r="K46" s="73"/>
      <c r="L46" s="18" t="s">
        <v>124</v>
      </c>
      <c r="M46" s="60">
        <v>9435345757</v>
      </c>
      <c r="N46" s="61" t="s">
        <v>125</v>
      </c>
      <c r="O46" s="62">
        <v>9577788182</v>
      </c>
      <c r="P46" s="24">
        <v>43430</v>
      </c>
      <c r="Q46" s="18" t="s">
        <v>586</v>
      </c>
      <c r="R46" s="18">
        <v>9</v>
      </c>
      <c r="S46" s="18" t="s">
        <v>584</v>
      </c>
      <c r="T46" s="18"/>
    </row>
    <row r="47" spans="1:20">
      <c r="A47" s="4">
        <v>43</v>
      </c>
      <c r="B47" s="17" t="s">
        <v>68</v>
      </c>
      <c r="C47" s="57" t="s">
        <v>280</v>
      </c>
      <c r="D47" s="73" t="s">
        <v>27</v>
      </c>
      <c r="E47" s="78">
        <v>18061104810</v>
      </c>
      <c r="F47" s="73" t="s">
        <v>121</v>
      </c>
      <c r="G47" s="74">
        <v>74</v>
      </c>
      <c r="H47" s="74">
        <v>82</v>
      </c>
      <c r="I47" s="17">
        <f t="shared" si="0"/>
        <v>156</v>
      </c>
      <c r="J47" s="87" t="s">
        <v>293</v>
      </c>
      <c r="K47" s="73"/>
      <c r="L47" s="18" t="s">
        <v>124</v>
      </c>
      <c r="M47" s="60">
        <v>9435345757</v>
      </c>
      <c r="N47" s="61" t="s">
        <v>125</v>
      </c>
      <c r="O47" s="62">
        <v>9577788182</v>
      </c>
      <c r="P47" s="24">
        <v>43430</v>
      </c>
      <c r="Q47" s="18" t="s">
        <v>586</v>
      </c>
      <c r="R47" s="18">
        <v>9</v>
      </c>
      <c r="S47" s="18" t="s">
        <v>584</v>
      </c>
      <c r="T47" s="18"/>
    </row>
    <row r="48" spans="1:20" ht="31.5">
      <c r="A48" s="4">
        <v>44</v>
      </c>
      <c r="B48" s="17" t="s">
        <v>67</v>
      </c>
      <c r="C48" s="57" t="s">
        <v>281</v>
      </c>
      <c r="D48" s="73" t="s">
        <v>29</v>
      </c>
      <c r="E48" s="57">
        <v>354</v>
      </c>
      <c r="F48" s="73"/>
      <c r="G48" s="74">
        <v>66</v>
      </c>
      <c r="H48" s="74">
        <v>86</v>
      </c>
      <c r="I48" s="17">
        <f t="shared" si="0"/>
        <v>152</v>
      </c>
      <c r="J48" s="64" t="s">
        <v>294</v>
      </c>
      <c r="K48" s="73"/>
      <c r="L48" s="63" t="s">
        <v>295</v>
      </c>
      <c r="M48" s="60">
        <v>9435545557</v>
      </c>
      <c r="N48" s="61" t="s">
        <v>296</v>
      </c>
      <c r="O48" s="62">
        <v>8876749842</v>
      </c>
      <c r="P48" s="24">
        <v>43431</v>
      </c>
      <c r="Q48" s="18" t="s">
        <v>587</v>
      </c>
      <c r="R48" s="18">
        <v>9</v>
      </c>
      <c r="S48" s="18" t="s">
        <v>584</v>
      </c>
      <c r="T48" s="18"/>
    </row>
    <row r="49" spans="1:20" ht="31.5">
      <c r="A49" s="4">
        <v>45</v>
      </c>
      <c r="B49" s="17" t="s">
        <v>68</v>
      </c>
      <c r="C49" s="56" t="s">
        <v>122</v>
      </c>
      <c r="D49" s="73" t="s">
        <v>27</v>
      </c>
      <c r="E49" s="59">
        <v>18271103703</v>
      </c>
      <c r="F49" s="73" t="s">
        <v>204</v>
      </c>
      <c r="G49" s="74">
        <v>23</v>
      </c>
      <c r="H49" s="74">
        <v>46</v>
      </c>
      <c r="I49" s="17">
        <f t="shared" si="0"/>
        <v>69</v>
      </c>
      <c r="J49" s="64" t="s">
        <v>297</v>
      </c>
      <c r="K49" s="73"/>
      <c r="L49" s="63" t="s">
        <v>295</v>
      </c>
      <c r="M49" s="60">
        <v>9435545557</v>
      </c>
      <c r="N49" s="61" t="s">
        <v>296</v>
      </c>
      <c r="O49" s="62">
        <v>8876749842</v>
      </c>
      <c r="P49" s="24">
        <v>43431</v>
      </c>
      <c r="Q49" s="18" t="s">
        <v>587</v>
      </c>
      <c r="R49" s="18">
        <v>9</v>
      </c>
      <c r="S49" s="18" t="s">
        <v>584</v>
      </c>
      <c r="T49" s="18"/>
    </row>
    <row r="50" spans="1:20" ht="47.25">
      <c r="A50" s="4">
        <v>46</v>
      </c>
      <c r="B50" s="17" t="s">
        <v>67</v>
      </c>
      <c r="C50" s="56" t="s">
        <v>282</v>
      </c>
      <c r="D50" s="73" t="s">
        <v>27</v>
      </c>
      <c r="E50" s="59">
        <v>18271104912</v>
      </c>
      <c r="F50" s="73" t="s">
        <v>204</v>
      </c>
      <c r="G50" s="74">
        <v>45</v>
      </c>
      <c r="H50" s="74">
        <v>55</v>
      </c>
      <c r="I50" s="17">
        <f t="shared" si="0"/>
        <v>100</v>
      </c>
      <c r="J50" s="64" t="s">
        <v>298</v>
      </c>
      <c r="K50" s="73"/>
      <c r="L50" s="73"/>
      <c r="M50" s="73"/>
      <c r="N50" s="73"/>
      <c r="O50" s="73"/>
      <c r="P50" s="24">
        <v>43432</v>
      </c>
      <c r="Q50" s="18" t="s">
        <v>593</v>
      </c>
      <c r="R50" s="18">
        <v>9</v>
      </c>
      <c r="S50" s="18" t="s">
        <v>584</v>
      </c>
      <c r="T50" s="18"/>
    </row>
    <row r="51" spans="1:20" ht="33">
      <c r="A51" s="4">
        <v>47</v>
      </c>
      <c r="B51" s="17" t="s">
        <v>68</v>
      </c>
      <c r="C51" s="56" t="s">
        <v>283</v>
      </c>
      <c r="D51" s="73" t="s">
        <v>27</v>
      </c>
      <c r="E51" s="84">
        <v>18271104635</v>
      </c>
      <c r="F51" s="73" t="s">
        <v>204</v>
      </c>
      <c r="G51" s="74">
        <v>34</v>
      </c>
      <c r="H51" s="74">
        <v>49</v>
      </c>
      <c r="I51" s="17">
        <f t="shared" si="0"/>
        <v>83</v>
      </c>
      <c r="J51" s="64" t="s">
        <v>299</v>
      </c>
      <c r="K51" s="73"/>
      <c r="L51" s="63" t="s">
        <v>300</v>
      </c>
      <c r="M51" s="60">
        <v>9864289499</v>
      </c>
      <c r="N51" s="61" t="s">
        <v>167</v>
      </c>
      <c r="O51" s="62">
        <v>7399416761</v>
      </c>
      <c r="P51" s="24">
        <v>43432</v>
      </c>
      <c r="Q51" s="18" t="s">
        <v>593</v>
      </c>
      <c r="R51" s="18">
        <v>9</v>
      </c>
      <c r="S51" s="18" t="s">
        <v>584</v>
      </c>
      <c r="T51" s="18"/>
    </row>
    <row r="52" spans="1:20">
      <c r="A52" s="4">
        <v>48</v>
      </c>
      <c r="B52" s="17" t="s">
        <v>67</v>
      </c>
      <c r="C52" s="56" t="s">
        <v>284</v>
      </c>
      <c r="D52" s="73" t="s">
        <v>27</v>
      </c>
      <c r="E52" s="56">
        <v>18271102319</v>
      </c>
      <c r="F52" s="73" t="s">
        <v>204</v>
      </c>
      <c r="G52" s="74">
        <v>34</v>
      </c>
      <c r="H52" s="74">
        <v>44</v>
      </c>
      <c r="I52" s="17">
        <f t="shared" si="0"/>
        <v>78</v>
      </c>
      <c r="J52" s="75"/>
      <c r="K52" s="73"/>
      <c r="L52" s="63"/>
      <c r="M52" s="60"/>
      <c r="N52" s="61"/>
      <c r="O52" s="62"/>
      <c r="P52" s="24">
        <v>43433</v>
      </c>
      <c r="Q52" s="18" t="s">
        <v>596</v>
      </c>
      <c r="R52" s="18">
        <v>10</v>
      </c>
      <c r="S52" s="18" t="s">
        <v>584</v>
      </c>
      <c r="T52" s="18"/>
    </row>
    <row r="53" spans="1:20" ht="33">
      <c r="A53" s="4">
        <v>49</v>
      </c>
      <c r="B53" s="17" t="s">
        <v>68</v>
      </c>
      <c r="C53" s="85" t="s">
        <v>285</v>
      </c>
      <c r="D53" s="73" t="s">
        <v>27</v>
      </c>
      <c r="E53" s="85">
        <v>18271103503</v>
      </c>
      <c r="F53" s="73" t="s">
        <v>204</v>
      </c>
      <c r="G53" s="74">
        <v>24</v>
      </c>
      <c r="H53" s="74">
        <v>34</v>
      </c>
      <c r="I53" s="17">
        <f t="shared" si="0"/>
        <v>58</v>
      </c>
      <c r="J53" s="88" t="s">
        <v>301</v>
      </c>
      <c r="K53" s="73"/>
      <c r="L53" s="63" t="s">
        <v>155</v>
      </c>
      <c r="M53" s="60">
        <v>9401073024</v>
      </c>
      <c r="N53" s="61" t="s">
        <v>156</v>
      </c>
      <c r="O53" s="62">
        <v>8721918940</v>
      </c>
      <c r="P53" s="24">
        <v>43433</v>
      </c>
      <c r="Q53" s="18" t="s">
        <v>596</v>
      </c>
      <c r="R53" s="18">
        <v>10</v>
      </c>
      <c r="S53" s="18" t="s">
        <v>584</v>
      </c>
      <c r="T53" s="18"/>
    </row>
    <row r="54" spans="1:20">
      <c r="A54" s="4">
        <v>50</v>
      </c>
      <c r="B54" s="17"/>
      <c r="C54" s="85"/>
      <c r="D54" s="73"/>
      <c r="E54" s="85"/>
      <c r="F54" s="73"/>
      <c r="G54" s="74"/>
      <c r="H54" s="74"/>
      <c r="I54" s="17">
        <f t="shared" si="0"/>
        <v>0</v>
      </c>
      <c r="J54" s="89"/>
      <c r="K54" s="73"/>
      <c r="L54" s="63"/>
      <c r="M54" s="60"/>
      <c r="N54" s="61"/>
      <c r="O54" s="62"/>
      <c r="P54" s="24"/>
      <c r="Q54" s="18"/>
      <c r="R54" s="18"/>
      <c r="S54" s="18"/>
      <c r="T54" s="18"/>
    </row>
    <row r="55" spans="1:20">
      <c r="A55" s="4">
        <v>51</v>
      </c>
      <c r="B55" s="17" t="s">
        <v>67</v>
      </c>
      <c r="C55" s="86" t="s">
        <v>286</v>
      </c>
      <c r="D55" s="73" t="s">
        <v>29</v>
      </c>
      <c r="E55" s="86">
        <v>307</v>
      </c>
      <c r="F55" s="73"/>
      <c r="G55" s="74">
        <v>24</v>
      </c>
      <c r="H55" s="74">
        <v>48</v>
      </c>
      <c r="I55" s="17">
        <f t="shared" si="0"/>
        <v>72</v>
      </c>
      <c r="J55" s="88" t="s">
        <v>303</v>
      </c>
      <c r="K55" s="73"/>
      <c r="L55" s="63" t="s">
        <v>166</v>
      </c>
      <c r="M55" s="60">
        <v>9508556188</v>
      </c>
      <c r="N55" s="61" t="s">
        <v>302</v>
      </c>
      <c r="O55" s="62">
        <v>9401155221</v>
      </c>
      <c r="P55" s="24">
        <v>43434</v>
      </c>
      <c r="Q55" s="18" t="s">
        <v>592</v>
      </c>
      <c r="R55" s="18">
        <v>11</v>
      </c>
      <c r="S55" s="18" t="s">
        <v>584</v>
      </c>
      <c r="T55" s="18"/>
    </row>
    <row r="56" spans="1:20">
      <c r="A56" s="4">
        <v>52</v>
      </c>
      <c r="B56" s="17" t="s">
        <v>68</v>
      </c>
      <c r="C56" s="85" t="s">
        <v>287</v>
      </c>
      <c r="D56" s="73" t="s">
        <v>27</v>
      </c>
      <c r="E56" s="85">
        <v>18271103704</v>
      </c>
      <c r="F56" s="73" t="s">
        <v>204</v>
      </c>
      <c r="G56" s="74">
        <v>11</v>
      </c>
      <c r="H56" s="74">
        <v>11</v>
      </c>
      <c r="I56" s="17">
        <f t="shared" si="0"/>
        <v>22</v>
      </c>
      <c r="J56" s="88" t="s">
        <v>304</v>
      </c>
      <c r="K56" s="73"/>
      <c r="L56" s="63" t="s">
        <v>166</v>
      </c>
      <c r="M56" s="60">
        <v>9508556188</v>
      </c>
      <c r="N56" s="61" t="s">
        <v>302</v>
      </c>
      <c r="O56" s="62">
        <v>9401155221</v>
      </c>
      <c r="P56" s="24">
        <v>43434</v>
      </c>
      <c r="Q56" s="18" t="s">
        <v>592</v>
      </c>
      <c r="R56" s="18">
        <v>19</v>
      </c>
      <c r="S56" s="18" t="s">
        <v>584</v>
      </c>
      <c r="T56" s="18"/>
    </row>
    <row r="57" spans="1:20">
      <c r="A57" s="4">
        <v>53</v>
      </c>
      <c r="B57" s="17"/>
      <c r="C57" s="85"/>
      <c r="D57" s="73"/>
      <c r="E57" s="85"/>
      <c r="F57" s="73"/>
      <c r="G57" s="74"/>
      <c r="H57" s="74"/>
      <c r="I57" s="17"/>
      <c r="J57" s="89"/>
      <c r="K57" s="73"/>
      <c r="L57" s="63"/>
      <c r="M57" s="60"/>
      <c r="N57" s="61"/>
      <c r="O57" s="62"/>
      <c r="P57" s="24"/>
      <c r="Q57" s="18"/>
      <c r="R57" s="18"/>
      <c r="S57" s="18"/>
      <c r="T57" s="18"/>
    </row>
    <row r="58" spans="1:20">
      <c r="A58" s="4">
        <v>54</v>
      </c>
      <c r="B58" s="17"/>
      <c r="C58" s="86"/>
      <c r="D58" s="73"/>
      <c r="E58" s="86"/>
      <c r="F58" s="73"/>
      <c r="G58" s="74"/>
      <c r="H58" s="74"/>
      <c r="I58" s="17"/>
      <c r="J58" s="90"/>
      <c r="K58" s="73"/>
      <c r="L58" s="63"/>
      <c r="M58" s="60"/>
      <c r="N58" s="61"/>
      <c r="O58" s="62"/>
      <c r="P58" s="24"/>
      <c r="Q58" s="18"/>
      <c r="R58" s="18"/>
      <c r="S58" s="18"/>
      <c r="T58" s="18"/>
    </row>
    <row r="59" spans="1:20">
      <c r="A59" s="4">
        <v>55</v>
      </c>
      <c r="B59" s="57"/>
      <c r="C59" s="57"/>
      <c r="D59" s="73"/>
      <c r="E59" s="57"/>
      <c r="F59" s="73"/>
      <c r="G59" s="74"/>
      <c r="H59" s="74"/>
      <c r="I59" s="17"/>
      <c r="J59" s="64"/>
      <c r="K59" s="73"/>
      <c r="L59" s="73"/>
      <c r="M59" s="60"/>
      <c r="N59" s="61"/>
      <c r="O59" s="62"/>
      <c r="P59" s="24"/>
      <c r="Q59" s="18"/>
      <c r="R59" s="18"/>
      <c r="S59" s="18"/>
      <c r="T59" s="18"/>
    </row>
    <row r="60" spans="1:20">
      <c r="A60" s="4">
        <v>56</v>
      </c>
      <c r="B60" s="17"/>
      <c r="C60" s="56"/>
      <c r="D60" s="18"/>
      <c r="E60" s="56"/>
      <c r="F60" s="18"/>
      <c r="G60" s="19"/>
      <c r="H60" s="19"/>
      <c r="I60" s="17"/>
      <c r="J60" s="75"/>
      <c r="K60" s="18"/>
      <c r="L60" s="18"/>
      <c r="M60" s="60"/>
      <c r="N60" s="61"/>
      <c r="O60" s="62"/>
      <c r="P60" s="24"/>
      <c r="Q60" s="18"/>
      <c r="R60" s="18"/>
      <c r="S60" s="18"/>
      <c r="T60" s="18"/>
    </row>
    <row r="61" spans="1:20">
      <c r="A61" s="4">
        <v>57</v>
      </c>
      <c r="B61" s="17"/>
      <c r="C61" s="57"/>
      <c r="D61" s="73"/>
      <c r="E61" s="57"/>
      <c r="F61" s="73"/>
      <c r="G61" s="74"/>
      <c r="H61" s="74"/>
      <c r="I61" s="17"/>
      <c r="J61" s="64"/>
      <c r="K61" s="73"/>
      <c r="L61" s="73"/>
      <c r="M61" s="60"/>
      <c r="N61" s="61"/>
      <c r="O61" s="62"/>
      <c r="P61" s="24"/>
      <c r="Q61" s="18"/>
      <c r="R61" s="18"/>
      <c r="S61" s="18"/>
      <c r="T61" s="18"/>
    </row>
    <row r="62" spans="1:20">
      <c r="A62" s="4">
        <v>58</v>
      </c>
      <c r="B62" s="17"/>
      <c r="C62" s="56"/>
      <c r="D62" s="18"/>
      <c r="E62" s="56"/>
      <c r="F62" s="18"/>
      <c r="G62" s="19"/>
      <c r="H62" s="19"/>
      <c r="I62" s="17"/>
      <c r="J62" s="75"/>
      <c r="K62" s="18"/>
      <c r="L62" s="18"/>
      <c r="M62" s="60"/>
      <c r="N62" s="61"/>
      <c r="O62" s="62"/>
      <c r="P62" s="24"/>
      <c r="Q62" s="18"/>
      <c r="R62" s="18"/>
      <c r="S62" s="18"/>
      <c r="T62" s="18"/>
    </row>
    <row r="63" spans="1:20">
      <c r="A63" s="4">
        <v>59</v>
      </c>
      <c r="B63" s="17"/>
      <c r="C63" s="85"/>
      <c r="D63" s="73"/>
      <c r="E63" s="85"/>
      <c r="F63" s="73"/>
      <c r="G63" s="74"/>
      <c r="H63" s="74"/>
      <c r="I63" s="17"/>
      <c r="J63" s="75"/>
      <c r="K63" s="73"/>
      <c r="L63" s="63"/>
      <c r="M63" s="60"/>
      <c r="N63" s="61"/>
      <c r="O63" s="62"/>
      <c r="P63" s="24"/>
      <c r="Q63" s="18"/>
      <c r="R63" s="18"/>
      <c r="S63" s="18"/>
      <c r="T63" s="18"/>
    </row>
    <row r="64" spans="1:20">
      <c r="A64" s="4">
        <v>60</v>
      </c>
      <c r="B64" s="17"/>
      <c r="C64" s="56"/>
      <c r="D64" s="73"/>
      <c r="E64" s="56"/>
      <c r="F64" s="73"/>
      <c r="G64" s="74"/>
      <c r="H64" s="74"/>
      <c r="I64" s="17">
        <f t="shared" si="0"/>
        <v>0</v>
      </c>
      <c r="J64" s="64"/>
      <c r="K64" s="73"/>
      <c r="L64" s="63"/>
      <c r="M64" s="60"/>
      <c r="N64" s="61"/>
      <c r="O64" s="62"/>
      <c r="P64" s="24"/>
      <c r="Q64" s="18"/>
      <c r="R64" s="18"/>
      <c r="S64" s="18"/>
      <c r="T64" s="18"/>
    </row>
    <row r="65" spans="1:20">
      <c r="A65" s="4">
        <v>61</v>
      </c>
      <c r="B65" s="17"/>
      <c r="C65" s="57"/>
      <c r="D65" s="73"/>
      <c r="E65" s="57"/>
      <c r="F65" s="73"/>
      <c r="G65" s="74"/>
      <c r="H65" s="74"/>
      <c r="I65" s="17">
        <f t="shared" si="0"/>
        <v>0</v>
      </c>
      <c r="J65" s="75"/>
      <c r="K65" s="73"/>
      <c r="L65" s="63"/>
      <c r="M65" s="60"/>
      <c r="N65" s="61"/>
      <c r="O65" s="62"/>
      <c r="P65" s="24"/>
      <c r="Q65" s="18"/>
      <c r="R65" s="18"/>
      <c r="S65" s="18"/>
      <c r="T65" s="18"/>
    </row>
    <row r="66" spans="1:20">
      <c r="A66" s="4">
        <v>62</v>
      </c>
      <c r="B66" s="17"/>
      <c r="C66" s="56"/>
      <c r="D66" s="73"/>
      <c r="E66" s="56"/>
      <c r="F66" s="73"/>
      <c r="G66" s="74"/>
      <c r="H66" s="74"/>
      <c r="I66" s="17">
        <f t="shared" si="0"/>
        <v>0</v>
      </c>
      <c r="J66" s="75"/>
      <c r="K66" s="73"/>
      <c r="L66" s="63"/>
      <c r="M66" s="60"/>
      <c r="N66" s="61"/>
      <c r="O66" s="62"/>
      <c r="P66" s="24"/>
      <c r="Q66" s="18"/>
      <c r="R66" s="18"/>
      <c r="S66" s="18"/>
      <c r="T66" s="18"/>
    </row>
    <row r="67" spans="1:20">
      <c r="A67" s="4">
        <v>63</v>
      </c>
      <c r="B67" s="17"/>
      <c r="C67" s="56"/>
      <c r="D67" s="73"/>
      <c r="E67" s="56"/>
      <c r="F67" s="73"/>
      <c r="G67" s="74"/>
      <c r="H67" s="74"/>
      <c r="I67" s="17">
        <f t="shared" si="0"/>
        <v>0</v>
      </c>
      <c r="J67" s="75"/>
      <c r="K67" s="73"/>
      <c r="L67" s="63"/>
      <c r="M67" s="60"/>
      <c r="N67" s="61"/>
      <c r="O67" s="62"/>
      <c r="P67" s="24"/>
      <c r="Q67" s="18"/>
      <c r="R67" s="18"/>
      <c r="S67" s="18"/>
      <c r="T67" s="18"/>
    </row>
    <row r="68" spans="1:20">
      <c r="A68" s="4">
        <v>64</v>
      </c>
      <c r="B68" s="17"/>
      <c r="C68" s="56"/>
      <c r="D68" s="73"/>
      <c r="E68" s="56"/>
      <c r="F68" s="73"/>
      <c r="G68" s="74"/>
      <c r="H68" s="74"/>
      <c r="I68" s="17">
        <f t="shared" si="0"/>
        <v>0</v>
      </c>
      <c r="J68" s="75"/>
      <c r="K68" s="73"/>
      <c r="L68" s="63"/>
      <c r="M68" s="60"/>
      <c r="N68" s="61"/>
      <c r="O68" s="62"/>
      <c r="P68" s="24"/>
      <c r="Q68" s="18"/>
      <c r="R68" s="18"/>
      <c r="S68" s="18"/>
      <c r="T68" s="18"/>
    </row>
    <row r="69" spans="1:20">
      <c r="A69" s="4">
        <v>65</v>
      </c>
      <c r="B69" s="17"/>
      <c r="C69" s="56"/>
      <c r="D69" s="73"/>
      <c r="E69" s="56"/>
      <c r="F69" s="73"/>
      <c r="G69" s="74"/>
      <c r="H69" s="74"/>
      <c r="I69" s="17">
        <f t="shared" si="0"/>
        <v>0</v>
      </c>
      <c r="J69" s="18"/>
      <c r="K69" s="18"/>
      <c r="L69" s="18"/>
      <c r="M69" s="18"/>
      <c r="N69" s="18"/>
      <c r="O69" s="18"/>
      <c r="P69" s="24"/>
      <c r="Q69" s="18"/>
      <c r="R69" s="18"/>
      <c r="S69" s="18"/>
      <c r="T69" s="18"/>
    </row>
    <row r="70" spans="1:20">
      <c r="A70" s="4">
        <v>66</v>
      </c>
      <c r="B70" s="17"/>
      <c r="C70" s="18"/>
      <c r="D70" s="18"/>
      <c r="E70" s="19"/>
      <c r="F70" s="18"/>
      <c r="G70" s="19"/>
      <c r="H70" s="19"/>
      <c r="I70" s="17">
        <f t="shared" si="0"/>
        <v>0</v>
      </c>
      <c r="J70" s="18"/>
      <c r="K70" s="18"/>
      <c r="L70" s="18"/>
      <c r="M70" s="18"/>
      <c r="N70" s="18"/>
      <c r="O70" s="18"/>
      <c r="P70" s="24"/>
      <c r="Q70" s="18"/>
      <c r="R70" s="18"/>
      <c r="S70" s="18"/>
      <c r="T70" s="18"/>
    </row>
    <row r="71" spans="1:20">
      <c r="A71" s="4">
        <v>67</v>
      </c>
      <c r="B71" s="17"/>
      <c r="C71" s="18"/>
      <c r="D71" s="18"/>
      <c r="E71" s="19"/>
      <c r="F71" s="18"/>
      <c r="G71" s="19"/>
      <c r="H71" s="19"/>
      <c r="I71" s="17">
        <f t="shared" ref="I71:I134" si="3">+G71+H71</f>
        <v>0</v>
      </c>
      <c r="J71" s="18"/>
      <c r="K71" s="18"/>
      <c r="L71" s="18"/>
      <c r="M71" s="18"/>
      <c r="N71" s="18"/>
      <c r="O71" s="18"/>
      <c r="P71" s="24"/>
      <c r="Q71" s="18"/>
      <c r="R71" s="18"/>
      <c r="S71" s="18"/>
      <c r="T71" s="18"/>
    </row>
    <row r="72" spans="1:20">
      <c r="A72" s="4">
        <v>68</v>
      </c>
      <c r="B72" s="17"/>
      <c r="C72" s="18"/>
      <c r="D72" s="18"/>
      <c r="E72" s="19"/>
      <c r="F72" s="18"/>
      <c r="G72" s="19"/>
      <c r="H72" s="19"/>
      <c r="I72" s="17">
        <f t="shared" si="3"/>
        <v>0</v>
      </c>
      <c r="J72" s="18"/>
      <c r="K72" s="18"/>
      <c r="L72" s="18"/>
      <c r="M72" s="18"/>
      <c r="N72" s="18"/>
      <c r="O72" s="18"/>
      <c r="P72" s="24"/>
      <c r="Q72" s="18"/>
      <c r="R72" s="18"/>
      <c r="S72" s="18"/>
      <c r="T72" s="18"/>
    </row>
    <row r="73" spans="1:20">
      <c r="A73" s="4">
        <v>69</v>
      </c>
      <c r="B73" s="17"/>
      <c r="C73" s="18"/>
      <c r="D73" s="18"/>
      <c r="E73" s="19"/>
      <c r="F73" s="18"/>
      <c r="G73" s="19"/>
      <c r="H73" s="19"/>
      <c r="I73" s="17">
        <f t="shared" si="3"/>
        <v>0</v>
      </c>
      <c r="J73" s="18"/>
      <c r="K73" s="18"/>
      <c r="L73" s="18"/>
      <c r="M73" s="18"/>
      <c r="N73" s="18"/>
      <c r="O73" s="18"/>
      <c r="P73" s="24"/>
      <c r="Q73" s="18"/>
      <c r="R73" s="18"/>
      <c r="S73" s="18"/>
      <c r="T73" s="18"/>
    </row>
    <row r="74" spans="1:20">
      <c r="A74" s="4">
        <v>70</v>
      </c>
      <c r="B74" s="17"/>
      <c r="C74" s="18"/>
      <c r="D74" s="18"/>
      <c r="E74" s="19"/>
      <c r="F74" s="18"/>
      <c r="G74" s="19"/>
      <c r="H74" s="19"/>
      <c r="I74" s="17">
        <f t="shared" si="3"/>
        <v>0</v>
      </c>
      <c r="J74" s="18"/>
      <c r="K74" s="18"/>
      <c r="L74" s="18"/>
      <c r="M74" s="18"/>
      <c r="N74" s="18"/>
      <c r="O74" s="18"/>
      <c r="P74" s="24"/>
      <c r="Q74" s="18"/>
      <c r="R74" s="18"/>
      <c r="S74" s="18"/>
      <c r="T74" s="18"/>
    </row>
    <row r="75" spans="1:20">
      <c r="A75" s="4">
        <v>71</v>
      </c>
      <c r="B75" s="17"/>
      <c r="C75" s="18"/>
      <c r="D75" s="18"/>
      <c r="E75" s="19"/>
      <c r="F75" s="18"/>
      <c r="G75" s="19"/>
      <c r="H75" s="19"/>
      <c r="I75" s="17">
        <f t="shared" si="3"/>
        <v>0</v>
      </c>
      <c r="J75" s="18"/>
      <c r="K75" s="18"/>
      <c r="L75" s="18"/>
      <c r="M75" s="18"/>
      <c r="N75" s="18"/>
      <c r="O75" s="18"/>
      <c r="P75" s="24"/>
      <c r="Q75" s="18"/>
      <c r="R75" s="18"/>
      <c r="S75" s="18"/>
      <c r="T75" s="18"/>
    </row>
    <row r="76" spans="1:20">
      <c r="A76" s="4">
        <v>72</v>
      </c>
      <c r="B76" s="17"/>
      <c r="C76" s="18"/>
      <c r="D76" s="18"/>
      <c r="E76" s="19"/>
      <c r="F76" s="18"/>
      <c r="G76" s="19"/>
      <c r="H76" s="19"/>
      <c r="I76" s="17">
        <f t="shared" si="3"/>
        <v>0</v>
      </c>
      <c r="J76" s="18"/>
      <c r="K76" s="18"/>
      <c r="L76" s="18"/>
      <c r="M76" s="18"/>
      <c r="N76" s="18"/>
      <c r="O76" s="18"/>
      <c r="P76" s="24"/>
      <c r="Q76" s="18"/>
      <c r="R76" s="18"/>
      <c r="S76" s="18"/>
      <c r="T76" s="18"/>
    </row>
    <row r="77" spans="1:20">
      <c r="A77" s="4">
        <v>73</v>
      </c>
      <c r="B77" s="17"/>
      <c r="C77" s="18"/>
      <c r="D77" s="18"/>
      <c r="E77" s="19"/>
      <c r="F77" s="18"/>
      <c r="G77" s="19"/>
      <c r="H77" s="19"/>
      <c r="I77" s="17">
        <f t="shared" si="3"/>
        <v>0</v>
      </c>
      <c r="J77" s="18"/>
      <c r="K77" s="18"/>
      <c r="L77" s="18"/>
      <c r="M77" s="18"/>
      <c r="N77" s="18"/>
      <c r="O77" s="18"/>
      <c r="P77" s="24"/>
      <c r="Q77" s="18"/>
      <c r="R77" s="18"/>
      <c r="S77" s="18"/>
      <c r="T77" s="18"/>
    </row>
    <row r="78" spans="1:20">
      <c r="A78" s="4">
        <v>74</v>
      </c>
      <c r="B78" s="17"/>
      <c r="C78" s="18"/>
      <c r="D78" s="18"/>
      <c r="E78" s="19"/>
      <c r="F78" s="18"/>
      <c r="G78" s="19"/>
      <c r="H78" s="19"/>
      <c r="I78" s="17">
        <f t="shared" si="3"/>
        <v>0</v>
      </c>
      <c r="J78" s="18"/>
      <c r="K78" s="18"/>
      <c r="L78" s="18"/>
      <c r="M78" s="18"/>
      <c r="N78" s="18"/>
      <c r="O78" s="18"/>
      <c r="P78" s="24"/>
      <c r="Q78" s="18"/>
      <c r="R78" s="18"/>
      <c r="S78" s="18"/>
      <c r="T78" s="18"/>
    </row>
    <row r="79" spans="1:20">
      <c r="A79" s="4">
        <v>75</v>
      </c>
      <c r="B79" s="17"/>
      <c r="C79" s="18"/>
      <c r="D79" s="18"/>
      <c r="E79" s="19"/>
      <c r="F79" s="18"/>
      <c r="G79" s="19"/>
      <c r="H79" s="19"/>
      <c r="I79" s="17">
        <f t="shared" si="3"/>
        <v>0</v>
      </c>
      <c r="J79" s="18"/>
      <c r="K79" s="18"/>
      <c r="L79" s="18"/>
      <c r="M79" s="18"/>
      <c r="N79" s="18"/>
      <c r="O79" s="18"/>
      <c r="P79" s="24"/>
      <c r="Q79" s="18"/>
      <c r="R79" s="18"/>
      <c r="S79" s="18"/>
      <c r="T79" s="18"/>
    </row>
    <row r="80" spans="1:20">
      <c r="A80" s="4">
        <v>76</v>
      </c>
      <c r="B80" s="17"/>
      <c r="C80" s="18"/>
      <c r="D80" s="18"/>
      <c r="E80" s="19"/>
      <c r="F80" s="18"/>
      <c r="G80" s="19"/>
      <c r="H80" s="19"/>
      <c r="I80" s="17">
        <f t="shared" si="3"/>
        <v>0</v>
      </c>
      <c r="J80" s="18"/>
      <c r="K80" s="18"/>
      <c r="L80" s="18"/>
      <c r="M80" s="18"/>
      <c r="N80" s="18"/>
      <c r="O80" s="18"/>
      <c r="P80" s="24"/>
      <c r="Q80" s="18"/>
      <c r="R80" s="18"/>
      <c r="S80" s="18"/>
      <c r="T80" s="18"/>
    </row>
    <row r="81" spans="1:20">
      <c r="A81" s="4">
        <v>77</v>
      </c>
      <c r="B81" s="17"/>
      <c r="C81" s="18"/>
      <c r="D81" s="18"/>
      <c r="E81" s="19"/>
      <c r="F81" s="18"/>
      <c r="G81" s="19"/>
      <c r="H81" s="19"/>
      <c r="I81" s="17">
        <f t="shared" si="3"/>
        <v>0</v>
      </c>
      <c r="J81" s="18"/>
      <c r="K81" s="18"/>
      <c r="L81" s="18"/>
      <c r="M81" s="18"/>
      <c r="N81" s="18"/>
      <c r="O81" s="18"/>
      <c r="P81" s="24"/>
      <c r="Q81" s="18"/>
      <c r="R81" s="18"/>
      <c r="S81" s="18"/>
      <c r="T81" s="18"/>
    </row>
    <row r="82" spans="1:20">
      <c r="A82" s="4">
        <v>78</v>
      </c>
      <c r="B82" s="17"/>
      <c r="C82" s="18"/>
      <c r="D82" s="18"/>
      <c r="E82" s="19"/>
      <c r="F82" s="18"/>
      <c r="G82" s="19"/>
      <c r="H82" s="19"/>
      <c r="I82" s="17">
        <f t="shared" si="3"/>
        <v>0</v>
      </c>
      <c r="J82" s="18"/>
      <c r="K82" s="18"/>
      <c r="L82" s="18"/>
      <c r="M82" s="18"/>
      <c r="N82" s="18"/>
      <c r="O82" s="18"/>
      <c r="P82" s="24"/>
      <c r="Q82" s="18"/>
      <c r="R82" s="18"/>
      <c r="S82" s="18"/>
      <c r="T82" s="18"/>
    </row>
    <row r="83" spans="1:20">
      <c r="A83" s="4">
        <v>79</v>
      </c>
      <c r="B83" s="17"/>
      <c r="C83" s="18"/>
      <c r="D83" s="18"/>
      <c r="E83" s="19"/>
      <c r="F83" s="18"/>
      <c r="G83" s="19"/>
      <c r="H83" s="19"/>
      <c r="I83" s="17">
        <f t="shared" si="3"/>
        <v>0</v>
      </c>
      <c r="J83" s="18"/>
      <c r="K83" s="18"/>
      <c r="L83" s="18"/>
      <c r="M83" s="18"/>
      <c r="N83" s="18"/>
      <c r="O83" s="18"/>
      <c r="P83" s="24"/>
      <c r="Q83" s="18"/>
      <c r="R83" s="18"/>
      <c r="S83" s="18"/>
      <c r="T83" s="18"/>
    </row>
    <row r="84" spans="1:20">
      <c r="A84" s="4">
        <v>80</v>
      </c>
      <c r="B84" s="17"/>
      <c r="C84" s="18"/>
      <c r="D84" s="18"/>
      <c r="E84" s="19"/>
      <c r="F84" s="18"/>
      <c r="G84" s="19"/>
      <c r="H84" s="19"/>
      <c r="I84" s="17">
        <f t="shared" si="3"/>
        <v>0</v>
      </c>
      <c r="J84" s="18"/>
      <c r="K84" s="18"/>
      <c r="L84" s="18"/>
      <c r="M84" s="18"/>
      <c r="N84" s="18"/>
      <c r="O84" s="18"/>
      <c r="P84" s="24"/>
      <c r="Q84" s="18"/>
      <c r="R84" s="18"/>
      <c r="S84" s="18"/>
      <c r="T84" s="18"/>
    </row>
    <row r="85" spans="1:20">
      <c r="A85" s="4">
        <v>81</v>
      </c>
      <c r="B85" s="17"/>
      <c r="C85" s="18"/>
      <c r="D85" s="18"/>
      <c r="E85" s="19"/>
      <c r="F85" s="18"/>
      <c r="G85" s="19"/>
      <c r="H85" s="19"/>
      <c r="I85" s="17">
        <f t="shared" si="3"/>
        <v>0</v>
      </c>
      <c r="J85" s="18"/>
      <c r="K85" s="18"/>
      <c r="L85" s="18"/>
      <c r="M85" s="18"/>
      <c r="N85" s="18"/>
      <c r="O85" s="18"/>
      <c r="P85" s="24"/>
      <c r="Q85" s="18"/>
      <c r="R85" s="18"/>
      <c r="S85" s="18"/>
      <c r="T85" s="18"/>
    </row>
    <row r="86" spans="1:20">
      <c r="A86" s="4">
        <v>82</v>
      </c>
      <c r="B86" s="17"/>
      <c r="C86" s="18"/>
      <c r="D86" s="18"/>
      <c r="E86" s="19"/>
      <c r="F86" s="18"/>
      <c r="G86" s="19"/>
      <c r="H86" s="19"/>
      <c r="I86" s="17">
        <f t="shared" si="3"/>
        <v>0</v>
      </c>
      <c r="J86" s="18"/>
      <c r="K86" s="18"/>
      <c r="L86" s="18"/>
      <c r="M86" s="18"/>
      <c r="N86" s="18"/>
      <c r="O86" s="18"/>
      <c r="P86" s="24"/>
      <c r="Q86" s="18"/>
      <c r="R86" s="18"/>
      <c r="S86" s="18"/>
      <c r="T86" s="18"/>
    </row>
    <row r="87" spans="1:20">
      <c r="A87" s="4">
        <v>83</v>
      </c>
      <c r="B87" s="17"/>
      <c r="C87" s="18"/>
      <c r="D87" s="18"/>
      <c r="E87" s="19"/>
      <c r="F87" s="18"/>
      <c r="G87" s="19"/>
      <c r="H87" s="19"/>
      <c r="I87" s="17">
        <f t="shared" si="3"/>
        <v>0</v>
      </c>
      <c r="J87" s="18"/>
      <c r="K87" s="18"/>
      <c r="L87" s="18"/>
      <c r="M87" s="18"/>
      <c r="N87" s="18"/>
      <c r="O87" s="18"/>
      <c r="P87" s="24"/>
      <c r="Q87" s="18"/>
      <c r="R87" s="18"/>
      <c r="S87" s="18"/>
      <c r="T87" s="18"/>
    </row>
    <row r="88" spans="1:20">
      <c r="A88" s="4">
        <v>84</v>
      </c>
      <c r="B88" s="17"/>
      <c r="C88" s="18"/>
      <c r="D88" s="18"/>
      <c r="E88" s="19"/>
      <c r="F88" s="18"/>
      <c r="G88" s="19"/>
      <c r="H88" s="19"/>
      <c r="I88" s="17">
        <f t="shared" si="3"/>
        <v>0</v>
      </c>
      <c r="J88" s="18"/>
      <c r="K88" s="18"/>
      <c r="L88" s="18"/>
      <c r="M88" s="18"/>
      <c r="N88" s="18"/>
      <c r="O88" s="18"/>
      <c r="P88" s="24"/>
      <c r="Q88" s="18"/>
      <c r="R88" s="18"/>
      <c r="S88" s="18"/>
      <c r="T88" s="18"/>
    </row>
    <row r="89" spans="1:20">
      <c r="A89" s="4">
        <v>85</v>
      </c>
      <c r="B89" s="17"/>
      <c r="C89" s="18"/>
      <c r="D89" s="18"/>
      <c r="E89" s="19"/>
      <c r="F89" s="18"/>
      <c r="G89" s="19"/>
      <c r="H89" s="19"/>
      <c r="I89" s="17">
        <f t="shared" si="3"/>
        <v>0</v>
      </c>
      <c r="J89" s="18"/>
      <c r="K89" s="18"/>
      <c r="L89" s="18"/>
      <c r="M89" s="18"/>
      <c r="N89" s="18"/>
      <c r="O89" s="18"/>
      <c r="P89" s="24"/>
      <c r="Q89" s="18"/>
      <c r="R89" s="18"/>
      <c r="S89" s="18"/>
      <c r="T89" s="18"/>
    </row>
    <row r="90" spans="1:20">
      <c r="A90" s="4">
        <v>86</v>
      </c>
      <c r="B90" s="17"/>
      <c r="C90" s="18"/>
      <c r="D90" s="18"/>
      <c r="E90" s="19"/>
      <c r="F90" s="18"/>
      <c r="G90" s="19"/>
      <c r="H90" s="19"/>
      <c r="I90" s="17">
        <f t="shared" si="3"/>
        <v>0</v>
      </c>
      <c r="J90" s="18"/>
      <c r="K90" s="18"/>
      <c r="L90" s="18"/>
      <c r="M90" s="18"/>
      <c r="N90" s="18"/>
      <c r="O90" s="18"/>
      <c r="P90" s="24"/>
      <c r="Q90" s="18"/>
      <c r="R90" s="18"/>
      <c r="S90" s="18"/>
      <c r="T90" s="18"/>
    </row>
    <row r="91" spans="1:20">
      <c r="A91" s="4">
        <v>87</v>
      </c>
      <c r="B91" s="17"/>
      <c r="C91" s="18"/>
      <c r="D91" s="18"/>
      <c r="E91" s="19"/>
      <c r="F91" s="18"/>
      <c r="G91" s="19"/>
      <c r="H91" s="19"/>
      <c r="I91" s="17">
        <f t="shared" si="3"/>
        <v>0</v>
      </c>
      <c r="J91" s="18"/>
      <c r="K91" s="18"/>
      <c r="L91" s="18"/>
      <c r="M91" s="18"/>
      <c r="N91" s="18"/>
      <c r="O91" s="18"/>
      <c r="P91" s="24"/>
      <c r="Q91" s="18"/>
      <c r="R91" s="18"/>
      <c r="S91" s="18"/>
      <c r="T91" s="18"/>
    </row>
    <row r="92" spans="1:20">
      <c r="A92" s="4">
        <v>88</v>
      </c>
      <c r="B92" s="17"/>
      <c r="C92" s="18"/>
      <c r="D92" s="18"/>
      <c r="E92" s="19"/>
      <c r="F92" s="18"/>
      <c r="G92" s="19"/>
      <c r="H92" s="19"/>
      <c r="I92" s="17">
        <f t="shared" si="3"/>
        <v>0</v>
      </c>
      <c r="J92" s="18"/>
      <c r="K92" s="18"/>
      <c r="L92" s="18"/>
      <c r="M92" s="18"/>
      <c r="N92" s="18"/>
      <c r="O92" s="18"/>
      <c r="P92" s="24"/>
      <c r="Q92" s="18"/>
      <c r="R92" s="18"/>
      <c r="S92" s="18"/>
      <c r="T92" s="18"/>
    </row>
    <row r="93" spans="1:20">
      <c r="A93" s="4">
        <v>89</v>
      </c>
      <c r="B93" s="17"/>
      <c r="C93" s="18"/>
      <c r="D93" s="18"/>
      <c r="E93" s="19"/>
      <c r="F93" s="18"/>
      <c r="G93" s="19"/>
      <c r="H93" s="19"/>
      <c r="I93" s="17">
        <f t="shared" si="3"/>
        <v>0</v>
      </c>
      <c r="J93" s="18"/>
      <c r="K93" s="18"/>
      <c r="L93" s="18"/>
      <c r="M93" s="18"/>
      <c r="N93" s="18"/>
      <c r="O93" s="18"/>
      <c r="P93" s="24"/>
      <c r="Q93" s="18"/>
      <c r="R93" s="18"/>
      <c r="S93" s="18"/>
      <c r="T93" s="18"/>
    </row>
    <row r="94" spans="1:20">
      <c r="A94" s="4">
        <v>90</v>
      </c>
      <c r="B94" s="17"/>
      <c r="C94" s="18"/>
      <c r="D94" s="18"/>
      <c r="E94" s="19"/>
      <c r="F94" s="18"/>
      <c r="G94" s="19"/>
      <c r="H94" s="19"/>
      <c r="I94" s="17">
        <f t="shared" si="3"/>
        <v>0</v>
      </c>
      <c r="J94" s="18"/>
      <c r="K94" s="18"/>
      <c r="L94" s="18"/>
      <c r="M94" s="18"/>
      <c r="N94" s="18"/>
      <c r="O94" s="18"/>
      <c r="P94" s="24"/>
      <c r="Q94" s="18"/>
      <c r="R94" s="18"/>
      <c r="S94" s="18"/>
      <c r="T94" s="18"/>
    </row>
    <row r="95" spans="1:20">
      <c r="A95" s="4">
        <v>91</v>
      </c>
      <c r="B95" s="17"/>
      <c r="C95" s="18"/>
      <c r="D95" s="18"/>
      <c r="E95" s="19"/>
      <c r="F95" s="18"/>
      <c r="G95" s="19"/>
      <c r="H95" s="19"/>
      <c r="I95" s="17">
        <f t="shared" si="3"/>
        <v>0</v>
      </c>
      <c r="J95" s="18"/>
      <c r="K95" s="18"/>
      <c r="L95" s="18"/>
      <c r="M95" s="18"/>
      <c r="N95" s="18"/>
      <c r="O95" s="18"/>
      <c r="P95" s="24"/>
      <c r="Q95" s="18"/>
      <c r="R95" s="18"/>
      <c r="S95" s="18"/>
      <c r="T95" s="18"/>
    </row>
    <row r="96" spans="1:20">
      <c r="A96" s="4">
        <v>92</v>
      </c>
      <c r="B96" s="17"/>
      <c r="C96" s="18"/>
      <c r="D96" s="18"/>
      <c r="E96" s="19"/>
      <c r="F96" s="18"/>
      <c r="G96" s="19"/>
      <c r="H96" s="19"/>
      <c r="I96" s="17">
        <f t="shared" si="3"/>
        <v>0</v>
      </c>
      <c r="J96" s="18"/>
      <c r="K96" s="18"/>
      <c r="L96" s="18"/>
      <c r="M96" s="18"/>
      <c r="N96" s="18"/>
      <c r="O96" s="18"/>
      <c r="P96" s="24"/>
      <c r="Q96" s="18"/>
      <c r="R96" s="18"/>
      <c r="S96" s="18"/>
      <c r="T96" s="18"/>
    </row>
    <row r="97" spans="1:20">
      <c r="A97" s="4">
        <v>93</v>
      </c>
      <c r="B97" s="17"/>
      <c r="C97" s="18"/>
      <c r="D97" s="18"/>
      <c r="E97" s="19"/>
      <c r="F97" s="18"/>
      <c r="G97" s="19"/>
      <c r="H97" s="19"/>
      <c r="I97" s="17">
        <f t="shared" si="3"/>
        <v>0</v>
      </c>
      <c r="J97" s="18"/>
      <c r="K97" s="18"/>
      <c r="L97" s="18"/>
      <c r="M97" s="18"/>
      <c r="N97" s="18"/>
      <c r="O97" s="18"/>
      <c r="P97" s="24"/>
      <c r="Q97" s="18"/>
      <c r="R97" s="18"/>
      <c r="S97" s="18"/>
      <c r="T97" s="18"/>
    </row>
    <row r="98" spans="1:20">
      <c r="A98" s="4">
        <v>94</v>
      </c>
      <c r="B98" s="17"/>
      <c r="C98" s="18"/>
      <c r="D98" s="18"/>
      <c r="E98" s="19"/>
      <c r="F98" s="18"/>
      <c r="G98" s="19"/>
      <c r="H98" s="19"/>
      <c r="I98" s="17">
        <f t="shared" si="3"/>
        <v>0</v>
      </c>
      <c r="J98" s="18"/>
      <c r="K98" s="18"/>
      <c r="L98" s="18"/>
      <c r="M98" s="18"/>
      <c r="N98" s="18"/>
      <c r="O98" s="18"/>
      <c r="P98" s="24"/>
      <c r="Q98" s="18"/>
      <c r="R98" s="18"/>
      <c r="S98" s="18"/>
      <c r="T98" s="18"/>
    </row>
    <row r="99" spans="1:20">
      <c r="A99" s="4">
        <v>95</v>
      </c>
      <c r="B99" s="17"/>
      <c r="C99" s="18"/>
      <c r="D99" s="18"/>
      <c r="E99" s="19"/>
      <c r="F99" s="18"/>
      <c r="G99" s="19"/>
      <c r="H99" s="19"/>
      <c r="I99" s="17">
        <f t="shared" si="3"/>
        <v>0</v>
      </c>
      <c r="J99" s="18"/>
      <c r="K99" s="18"/>
      <c r="L99" s="18"/>
      <c r="M99" s="18"/>
      <c r="N99" s="18"/>
      <c r="O99" s="18"/>
      <c r="P99" s="24"/>
      <c r="Q99" s="18"/>
      <c r="R99" s="18"/>
      <c r="S99" s="18"/>
      <c r="T99" s="18"/>
    </row>
    <row r="100" spans="1:20">
      <c r="A100" s="4">
        <v>96</v>
      </c>
      <c r="B100" s="17"/>
      <c r="C100" s="18"/>
      <c r="D100" s="18"/>
      <c r="E100" s="19"/>
      <c r="F100" s="18"/>
      <c r="G100" s="19"/>
      <c r="H100" s="19"/>
      <c r="I100" s="17">
        <f t="shared" si="3"/>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3"/>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3"/>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3"/>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3"/>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3"/>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3"/>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3"/>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3"/>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3"/>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3"/>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3"/>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3"/>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3"/>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3"/>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3"/>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4">+G135+H135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4"/>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4"/>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4"/>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4"/>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4"/>
      <c r="Q164" s="18"/>
      <c r="R164" s="18"/>
      <c r="S164" s="18"/>
      <c r="T164" s="18"/>
    </row>
    <row r="165" spans="1:20">
      <c r="A165" s="21" t="s">
        <v>11</v>
      </c>
      <c r="B165" s="41"/>
      <c r="C165" s="21">
        <f>COUNTIFS(C5:C164,"*")</f>
        <v>48</v>
      </c>
      <c r="D165" s="21"/>
      <c r="E165" s="13"/>
      <c r="F165" s="21"/>
      <c r="G165" s="21">
        <f>SUM(G5:G164)</f>
        <v>2200</v>
      </c>
      <c r="H165" s="21">
        <f>SUM(H5:H164)</f>
        <v>2997</v>
      </c>
      <c r="I165" s="21">
        <f>SUM(I5:I164)</f>
        <v>5197</v>
      </c>
      <c r="J165" s="21"/>
      <c r="K165" s="21"/>
      <c r="L165" s="21"/>
      <c r="M165" s="21"/>
      <c r="N165" s="21"/>
      <c r="O165" s="21"/>
      <c r="P165" s="14"/>
      <c r="Q165" s="21"/>
      <c r="R165" s="21"/>
      <c r="S165" s="21"/>
      <c r="T165" s="12"/>
    </row>
    <row r="166" spans="1:20">
      <c r="A166" s="46" t="s">
        <v>67</v>
      </c>
      <c r="B166" s="10">
        <f>COUNTIF(B$5:B$164,"Team 1")</f>
        <v>22</v>
      </c>
      <c r="C166" s="46" t="s">
        <v>29</v>
      </c>
      <c r="D166" s="10">
        <f>COUNTIF(D5:D164,"Anganwadi")</f>
        <v>12</v>
      </c>
    </row>
    <row r="167" spans="1:20">
      <c r="A167" s="46" t="s">
        <v>68</v>
      </c>
      <c r="B167" s="10">
        <f>COUNTIF(B$6:B$164,"Team 2")</f>
        <v>22</v>
      </c>
      <c r="C167" s="46" t="s">
        <v>27</v>
      </c>
      <c r="D167" s="10">
        <f>COUNTIF(D5:D164,"School")</f>
        <v>32</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49" activePane="bottomRight" state="frozen"/>
      <selection pane="topRight" activeCell="C1" sqref="C1"/>
      <selection pane="bottomLeft" activeCell="A5" sqref="A5"/>
      <selection pane="bottomRight" activeCell="C3" sqref="C3:C4"/>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619</v>
      </c>
      <c r="B1" s="171"/>
      <c r="C1" s="171"/>
      <c r="D1" s="172"/>
      <c r="E1" s="172"/>
      <c r="F1" s="172"/>
      <c r="G1" s="172"/>
      <c r="H1" s="172"/>
      <c r="I1" s="172"/>
      <c r="J1" s="172"/>
      <c r="K1" s="172"/>
      <c r="L1" s="172"/>
      <c r="M1" s="172"/>
      <c r="N1" s="172"/>
      <c r="O1" s="172"/>
      <c r="P1" s="172"/>
      <c r="Q1" s="172"/>
      <c r="R1" s="172"/>
      <c r="S1" s="172"/>
    </row>
    <row r="2" spans="1:20">
      <c r="A2" s="175" t="s">
        <v>63</v>
      </c>
      <c r="B2" s="176"/>
      <c r="C2" s="176"/>
      <c r="D2" s="25" t="s">
        <v>598</v>
      </c>
      <c r="E2" s="22"/>
      <c r="F2" s="22"/>
      <c r="G2" s="22"/>
      <c r="H2" s="22"/>
      <c r="I2" s="22"/>
      <c r="J2" s="22"/>
      <c r="K2" s="22"/>
      <c r="L2" s="22"/>
      <c r="M2" s="22"/>
      <c r="N2" s="22"/>
      <c r="O2" s="22"/>
      <c r="P2" s="22"/>
      <c r="Q2" s="22"/>
      <c r="R2" s="22"/>
      <c r="S2" s="22"/>
    </row>
    <row r="3" spans="1:20" ht="24" customHeight="1">
      <c r="A3" s="170" t="s">
        <v>14</v>
      </c>
      <c r="B3" s="173" t="s">
        <v>66</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23" t="s">
        <v>9</v>
      </c>
      <c r="H4" s="23" t="s">
        <v>10</v>
      </c>
      <c r="I4" s="23" t="s">
        <v>11</v>
      </c>
      <c r="J4" s="169"/>
      <c r="K4" s="174"/>
      <c r="L4" s="174"/>
      <c r="M4" s="174"/>
      <c r="N4" s="174"/>
      <c r="O4" s="174"/>
      <c r="P4" s="170"/>
      <c r="Q4" s="170"/>
      <c r="R4" s="169"/>
      <c r="S4" s="169"/>
      <c r="T4" s="169"/>
    </row>
    <row r="5" spans="1:20">
      <c r="A5" s="4">
        <v>1</v>
      </c>
      <c r="B5" s="17" t="s">
        <v>67</v>
      </c>
      <c r="C5" s="100" t="s">
        <v>479</v>
      </c>
      <c r="D5" s="68" t="s">
        <v>27</v>
      </c>
      <c r="E5" s="101">
        <v>18061104603</v>
      </c>
      <c r="F5" s="68" t="s">
        <v>121</v>
      </c>
      <c r="G5" s="100">
        <v>69</v>
      </c>
      <c r="H5" s="100">
        <v>74</v>
      </c>
      <c r="I5" s="17">
        <f>+G5+H5</f>
        <v>143</v>
      </c>
      <c r="J5" s="98">
        <v>9706464535</v>
      </c>
      <c r="K5" s="18"/>
      <c r="L5" s="18" t="s">
        <v>142</v>
      </c>
      <c r="M5" s="60" t="s">
        <v>143</v>
      </c>
      <c r="N5" s="61" t="s">
        <v>491</v>
      </c>
      <c r="O5" s="62">
        <v>7399106625</v>
      </c>
      <c r="P5" s="24">
        <v>43497</v>
      </c>
      <c r="Q5" s="18" t="s">
        <v>592</v>
      </c>
      <c r="R5" s="18">
        <v>11</v>
      </c>
      <c r="S5" s="18" t="s">
        <v>584</v>
      </c>
      <c r="T5" s="18"/>
    </row>
    <row r="6" spans="1:20" ht="28.5">
      <c r="A6" s="4">
        <v>2</v>
      </c>
      <c r="B6" s="17" t="s">
        <v>68</v>
      </c>
      <c r="C6" s="97" t="s">
        <v>480</v>
      </c>
      <c r="D6" s="68" t="s">
        <v>29</v>
      </c>
      <c r="E6" s="98">
        <v>385</v>
      </c>
      <c r="F6" s="68"/>
      <c r="G6" s="69">
        <v>38</v>
      </c>
      <c r="H6" s="69">
        <v>35</v>
      </c>
      <c r="I6" s="17">
        <f>+G6+H6</f>
        <v>73</v>
      </c>
      <c r="J6" s="68"/>
      <c r="K6" s="18"/>
      <c r="L6" s="18" t="s">
        <v>142</v>
      </c>
      <c r="M6" s="60" t="s">
        <v>143</v>
      </c>
      <c r="N6" s="61" t="s">
        <v>492</v>
      </c>
      <c r="O6" s="82">
        <v>9678131918</v>
      </c>
      <c r="P6" s="24">
        <v>43497</v>
      </c>
      <c r="Q6" s="18" t="s">
        <v>592</v>
      </c>
      <c r="R6" s="18">
        <v>11</v>
      </c>
      <c r="S6" s="18" t="s">
        <v>584</v>
      </c>
      <c r="T6" s="18"/>
    </row>
    <row r="7" spans="1:20">
      <c r="A7" s="4">
        <v>3</v>
      </c>
      <c r="B7" s="17" t="s">
        <v>67</v>
      </c>
      <c r="C7" s="100" t="s">
        <v>481</v>
      </c>
      <c r="D7" s="68" t="s">
        <v>27</v>
      </c>
      <c r="E7" s="101">
        <v>18061104810</v>
      </c>
      <c r="F7" s="68" t="s">
        <v>121</v>
      </c>
      <c r="G7" s="100">
        <v>80</v>
      </c>
      <c r="H7" s="100">
        <v>76</v>
      </c>
      <c r="I7" s="17">
        <f t="shared" ref="I7:I54" si="0">+G7+H7</f>
        <v>156</v>
      </c>
      <c r="J7" s="98">
        <v>9508889583</v>
      </c>
      <c r="K7" s="18"/>
      <c r="L7" s="18" t="s">
        <v>142</v>
      </c>
      <c r="M7" s="60" t="s">
        <v>143</v>
      </c>
      <c r="N7" s="61" t="s">
        <v>132</v>
      </c>
      <c r="O7" s="62">
        <v>9957415542</v>
      </c>
      <c r="P7" s="24">
        <v>43498</v>
      </c>
      <c r="Q7" s="18" t="s">
        <v>595</v>
      </c>
      <c r="R7" s="18">
        <v>9</v>
      </c>
      <c r="S7" s="18" t="s">
        <v>584</v>
      </c>
      <c r="T7" s="18"/>
    </row>
    <row r="8" spans="1:20" ht="28.5">
      <c r="A8" s="4">
        <v>4</v>
      </c>
      <c r="B8" s="17" t="s">
        <v>68</v>
      </c>
      <c r="C8" s="97" t="s">
        <v>482</v>
      </c>
      <c r="D8" s="68" t="s">
        <v>29</v>
      </c>
      <c r="E8" s="98">
        <v>386</v>
      </c>
      <c r="F8" s="68"/>
      <c r="G8" s="69">
        <v>15</v>
      </c>
      <c r="H8" s="69">
        <v>28</v>
      </c>
      <c r="I8" s="17">
        <f t="shared" si="0"/>
        <v>43</v>
      </c>
      <c r="J8" s="102" t="s">
        <v>493</v>
      </c>
      <c r="K8" s="18"/>
      <c r="L8" s="18" t="s">
        <v>142</v>
      </c>
      <c r="M8" s="60" t="s">
        <v>143</v>
      </c>
      <c r="N8" s="61" t="s">
        <v>438</v>
      </c>
      <c r="O8" s="62">
        <v>8473995477</v>
      </c>
      <c r="P8" s="24">
        <v>43498</v>
      </c>
      <c r="Q8" s="18" t="s">
        <v>595</v>
      </c>
      <c r="R8" s="18">
        <v>9</v>
      </c>
      <c r="S8" s="18" t="s">
        <v>584</v>
      </c>
      <c r="T8" s="18"/>
    </row>
    <row r="9" spans="1:20">
      <c r="A9" s="4">
        <v>5</v>
      </c>
      <c r="B9" s="17" t="s">
        <v>67</v>
      </c>
      <c r="C9" s="102" t="s">
        <v>483</v>
      </c>
      <c r="D9" s="68" t="s">
        <v>27</v>
      </c>
      <c r="E9" s="102" t="s">
        <v>484</v>
      </c>
      <c r="F9" s="103" t="s">
        <v>77</v>
      </c>
      <c r="G9" s="104">
        <v>51</v>
      </c>
      <c r="H9" s="104">
        <v>64</v>
      </c>
      <c r="I9" s="17">
        <f t="shared" si="0"/>
        <v>115</v>
      </c>
      <c r="J9" s="98">
        <v>9957416223</v>
      </c>
      <c r="K9" s="18"/>
      <c r="L9" s="18" t="s">
        <v>142</v>
      </c>
      <c r="M9" s="60" t="s">
        <v>143</v>
      </c>
      <c r="N9" s="61"/>
      <c r="O9" s="62"/>
      <c r="P9" s="24">
        <v>43500</v>
      </c>
      <c r="Q9" s="18" t="s">
        <v>586</v>
      </c>
      <c r="R9" s="18">
        <v>9</v>
      </c>
      <c r="S9" s="18" t="s">
        <v>584</v>
      </c>
      <c r="T9" s="18"/>
    </row>
    <row r="10" spans="1:20">
      <c r="A10" s="4">
        <v>6</v>
      </c>
      <c r="B10" s="17" t="s">
        <v>68</v>
      </c>
      <c r="C10" s="97" t="s">
        <v>485</v>
      </c>
      <c r="D10" s="68" t="s">
        <v>29</v>
      </c>
      <c r="E10" s="98">
        <v>389</v>
      </c>
      <c r="F10" s="68"/>
      <c r="G10" s="69">
        <v>45</v>
      </c>
      <c r="H10" s="69">
        <v>58</v>
      </c>
      <c r="I10" s="17">
        <f t="shared" si="0"/>
        <v>103</v>
      </c>
      <c r="J10" s="102" t="s">
        <v>494</v>
      </c>
      <c r="K10" s="18"/>
      <c r="L10" s="18" t="s">
        <v>142</v>
      </c>
      <c r="M10" s="60" t="s">
        <v>143</v>
      </c>
      <c r="N10" s="106" t="s">
        <v>495</v>
      </c>
      <c r="O10" s="107">
        <v>9954175125</v>
      </c>
      <c r="P10" s="24">
        <v>43500</v>
      </c>
      <c r="Q10" s="18" t="s">
        <v>586</v>
      </c>
      <c r="R10" s="18">
        <v>9</v>
      </c>
      <c r="S10" s="18" t="s">
        <v>584</v>
      </c>
      <c r="T10" s="18"/>
    </row>
    <row r="11" spans="1:20">
      <c r="A11" s="4">
        <v>7</v>
      </c>
      <c r="B11" s="17" t="s">
        <v>67</v>
      </c>
      <c r="C11" s="102" t="s">
        <v>373</v>
      </c>
      <c r="D11" s="68" t="s">
        <v>27</v>
      </c>
      <c r="E11" s="102" t="s">
        <v>486</v>
      </c>
      <c r="F11" s="103" t="s">
        <v>77</v>
      </c>
      <c r="G11" s="104">
        <v>84</v>
      </c>
      <c r="H11" s="104">
        <v>85</v>
      </c>
      <c r="I11" s="17">
        <f t="shared" si="0"/>
        <v>169</v>
      </c>
      <c r="J11" s="98">
        <v>9859219205</v>
      </c>
      <c r="K11" s="18"/>
      <c r="L11" s="18" t="s">
        <v>142</v>
      </c>
      <c r="M11" s="60" t="s">
        <v>143</v>
      </c>
      <c r="N11" s="61"/>
      <c r="O11" s="62"/>
      <c r="P11" s="24">
        <v>43501</v>
      </c>
      <c r="Q11" s="18" t="s">
        <v>587</v>
      </c>
      <c r="R11" s="18">
        <v>9</v>
      </c>
      <c r="S11" s="18" t="s">
        <v>584</v>
      </c>
      <c r="T11" s="18"/>
    </row>
    <row r="12" spans="1:20">
      <c r="A12" s="4">
        <v>8</v>
      </c>
      <c r="B12" s="17" t="s">
        <v>68</v>
      </c>
      <c r="C12" s="97" t="s">
        <v>487</v>
      </c>
      <c r="D12" s="68" t="s">
        <v>29</v>
      </c>
      <c r="E12" s="98">
        <v>391</v>
      </c>
      <c r="F12" s="68"/>
      <c r="G12" s="69">
        <v>26</v>
      </c>
      <c r="H12" s="69">
        <v>28</v>
      </c>
      <c r="I12" s="17">
        <f t="shared" si="0"/>
        <v>54</v>
      </c>
      <c r="J12" s="105" t="s">
        <v>496</v>
      </c>
      <c r="K12" s="18"/>
      <c r="L12" s="63" t="s">
        <v>497</v>
      </c>
      <c r="M12" s="60">
        <v>9859531012</v>
      </c>
      <c r="N12" s="61" t="s">
        <v>498</v>
      </c>
      <c r="O12" s="62">
        <v>9678146147</v>
      </c>
      <c r="P12" s="24">
        <v>43501</v>
      </c>
      <c r="Q12" s="18" t="s">
        <v>587</v>
      </c>
      <c r="R12" s="18">
        <v>9</v>
      </c>
      <c r="S12" s="18" t="s">
        <v>584</v>
      </c>
      <c r="T12" s="18"/>
    </row>
    <row r="13" spans="1:20" ht="33">
      <c r="A13" s="4">
        <v>9</v>
      </c>
      <c r="B13" s="17" t="s">
        <v>67</v>
      </c>
      <c r="C13" s="105" t="s">
        <v>488</v>
      </c>
      <c r="D13" s="68" t="s">
        <v>27</v>
      </c>
      <c r="E13" s="105" t="s">
        <v>489</v>
      </c>
      <c r="F13" s="68" t="s">
        <v>77</v>
      </c>
      <c r="G13" s="69">
        <v>141</v>
      </c>
      <c r="H13" s="69">
        <v>131</v>
      </c>
      <c r="I13" s="17">
        <f t="shared" si="0"/>
        <v>272</v>
      </c>
      <c r="J13" s="98">
        <v>9577765930</v>
      </c>
      <c r="K13" s="18"/>
      <c r="L13" s="63" t="s">
        <v>497</v>
      </c>
      <c r="M13" s="60">
        <v>9859531012</v>
      </c>
      <c r="N13" s="61" t="s">
        <v>498</v>
      </c>
      <c r="O13" s="62">
        <v>9678146147</v>
      </c>
      <c r="P13" s="24">
        <v>43502</v>
      </c>
      <c r="Q13" s="18" t="s">
        <v>593</v>
      </c>
      <c r="R13" s="18">
        <v>10</v>
      </c>
      <c r="S13" s="18" t="s">
        <v>584</v>
      </c>
      <c r="T13" s="18"/>
    </row>
    <row r="14" spans="1:20" ht="33">
      <c r="A14" s="4">
        <v>10</v>
      </c>
      <c r="B14" s="17" t="s">
        <v>68</v>
      </c>
      <c r="C14" s="97" t="s">
        <v>490</v>
      </c>
      <c r="D14" s="68" t="s">
        <v>29</v>
      </c>
      <c r="E14" s="98">
        <v>392</v>
      </c>
      <c r="F14" s="68"/>
      <c r="G14" s="69">
        <v>45</v>
      </c>
      <c r="H14" s="69">
        <v>30</v>
      </c>
      <c r="I14" s="17">
        <f t="shared" si="0"/>
        <v>75</v>
      </c>
      <c r="J14" s="68"/>
      <c r="K14" s="18"/>
      <c r="L14" s="63" t="s">
        <v>497</v>
      </c>
      <c r="M14" s="60">
        <v>9859531012</v>
      </c>
      <c r="N14" s="61" t="s">
        <v>499</v>
      </c>
      <c r="O14" s="68"/>
      <c r="P14" s="24">
        <v>43502</v>
      </c>
      <c r="Q14" s="18" t="s">
        <v>593</v>
      </c>
      <c r="R14" s="18">
        <v>10</v>
      </c>
      <c r="S14" s="18" t="s">
        <v>584</v>
      </c>
      <c r="T14" s="18"/>
    </row>
    <row r="15" spans="1:20">
      <c r="A15" s="4">
        <v>11</v>
      </c>
      <c r="B15" s="17"/>
      <c r="C15" s="18"/>
      <c r="D15" s="18"/>
      <c r="E15" s="19"/>
      <c r="F15" s="18"/>
      <c r="G15" s="19"/>
      <c r="H15" s="19"/>
      <c r="I15" s="17">
        <f t="shared" si="0"/>
        <v>0</v>
      </c>
      <c r="J15" s="18"/>
      <c r="K15" s="18"/>
      <c r="L15" s="18"/>
      <c r="M15" s="18"/>
      <c r="N15" s="18"/>
      <c r="O15" s="18"/>
      <c r="P15" s="24"/>
      <c r="Q15" s="18"/>
      <c r="R15" s="18"/>
      <c r="S15" s="18"/>
      <c r="T15" s="18"/>
    </row>
    <row r="16" spans="1:20">
      <c r="A16" s="4">
        <v>12</v>
      </c>
      <c r="B16" s="17" t="s">
        <v>67</v>
      </c>
      <c r="C16" s="100" t="s">
        <v>500</v>
      </c>
      <c r="D16" s="68" t="s">
        <v>27</v>
      </c>
      <c r="E16" s="101">
        <v>18061103807</v>
      </c>
      <c r="F16" s="68" t="s">
        <v>121</v>
      </c>
      <c r="G16" s="69"/>
      <c r="H16" s="69">
        <v>175</v>
      </c>
      <c r="I16" s="17">
        <f t="shared" si="0"/>
        <v>175</v>
      </c>
      <c r="J16" s="98">
        <v>8822510198</v>
      </c>
      <c r="K16" s="18"/>
      <c r="L16" s="63" t="s">
        <v>497</v>
      </c>
      <c r="M16" s="60">
        <v>9859531012</v>
      </c>
      <c r="N16" s="61" t="s">
        <v>439</v>
      </c>
      <c r="O16" s="62">
        <v>8876760226</v>
      </c>
      <c r="P16" s="24">
        <v>43503</v>
      </c>
      <c r="Q16" s="18" t="s">
        <v>596</v>
      </c>
      <c r="R16" s="18">
        <v>11</v>
      </c>
      <c r="S16" s="18" t="s">
        <v>584</v>
      </c>
      <c r="T16" s="18"/>
    </row>
    <row r="17" spans="1:20">
      <c r="A17" s="4">
        <v>13</v>
      </c>
      <c r="B17" s="17" t="s">
        <v>68</v>
      </c>
      <c r="C17" s="97" t="s">
        <v>501</v>
      </c>
      <c r="D17" s="68" t="s">
        <v>29</v>
      </c>
      <c r="E17" s="98">
        <v>410</v>
      </c>
      <c r="F17" s="68"/>
      <c r="G17" s="69">
        <v>32</v>
      </c>
      <c r="H17" s="69">
        <v>40</v>
      </c>
      <c r="I17" s="17">
        <f t="shared" si="0"/>
        <v>72</v>
      </c>
      <c r="J17" s="68"/>
      <c r="K17" s="18"/>
      <c r="L17" s="18" t="s">
        <v>142</v>
      </c>
      <c r="M17" s="60" t="s">
        <v>143</v>
      </c>
      <c r="N17" s="106" t="s">
        <v>502</v>
      </c>
      <c r="O17" s="107">
        <v>9678211335</v>
      </c>
      <c r="P17" s="24">
        <v>43503</v>
      </c>
      <c r="Q17" s="18" t="s">
        <v>596</v>
      </c>
      <c r="R17" s="18">
        <v>11</v>
      </c>
      <c r="S17" s="18" t="s">
        <v>584</v>
      </c>
      <c r="T17" s="18"/>
    </row>
    <row r="18" spans="1:20">
      <c r="A18" s="4">
        <v>14</v>
      </c>
      <c r="B18" s="17" t="s">
        <v>67</v>
      </c>
      <c r="C18" s="100" t="s">
        <v>503</v>
      </c>
      <c r="D18" s="68" t="s">
        <v>27</v>
      </c>
      <c r="E18" s="101">
        <v>18061104007</v>
      </c>
      <c r="F18" s="68" t="s">
        <v>121</v>
      </c>
      <c r="G18" s="69">
        <v>56</v>
      </c>
      <c r="H18" s="69">
        <v>67</v>
      </c>
      <c r="I18" s="17">
        <f t="shared" si="0"/>
        <v>123</v>
      </c>
      <c r="J18" s="105" t="s">
        <v>513</v>
      </c>
      <c r="K18" s="18"/>
      <c r="L18" s="18" t="s">
        <v>142</v>
      </c>
      <c r="M18" s="60" t="s">
        <v>143</v>
      </c>
      <c r="N18" s="61" t="s">
        <v>430</v>
      </c>
      <c r="O18" s="62">
        <v>9577806129</v>
      </c>
      <c r="P18" s="24">
        <v>43504</v>
      </c>
      <c r="Q18" s="18" t="s">
        <v>592</v>
      </c>
      <c r="R18" s="18">
        <v>9</v>
      </c>
      <c r="S18" s="18" t="s">
        <v>584</v>
      </c>
      <c r="T18" s="18"/>
    </row>
    <row r="19" spans="1:20">
      <c r="A19" s="4">
        <v>15</v>
      </c>
      <c r="B19" s="17" t="s">
        <v>68</v>
      </c>
      <c r="C19" s="97" t="s">
        <v>504</v>
      </c>
      <c r="D19" s="68" t="s">
        <v>29</v>
      </c>
      <c r="E19" s="98">
        <v>412</v>
      </c>
      <c r="F19" s="68"/>
      <c r="G19" s="69">
        <v>45</v>
      </c>
      <c r="H19" s="69">
        <v>56</v>
      </c>
      <c r="I19" s="17">
        <f t="shared" si="0"/>
        <v>101</v>
      </c>
      <c r="J19" s="68"/>
      <c r="K19" s="18"/>
      <c r="L19" s="18" t="s">
        <v>142</v>
      </c>
      <c r="M19" s="60" t="s">
        <v>143</v>
      </c>
      <c r="N19" s="61" t="s">
        <v>144</v>
      </c>
      <c r="O19" s="62">
        <v>8486257527</v>
      </c>
      <c r="P19" s="24">
        <v>43504</v>
      </c>
      <c r="Q19" s="18" t="s">
        <v>592</v>
      </c>
      <c r="R19" s="18">
        <v>9</v>
      </c>
      <c r="S19" s="18" t="s">
        <v>584</v>
      </c>
      <c r="T19" s="18"/>
    </row>
    <row r="20" spans="1:20">
      <c r="A20" s="4">
        <v>16</v>
      </c>
      <c r="B20" s="17" t="s">
        <v>67</v>
      </c>
      <c r="C20" s="105" t="s">
        <v>505</v>
      </c>
      <c r="D20" s="68" t="s">
        <v>27</v>
      </c>
      <c r="E20" s="105" t="s">
        <v>506</v>
      </c>
      <c r="F20" s="68" t="s">
        <v>77</v>
      </c>
      <c r="G20" s="69">
        <v>47</v>
      </c>
      <c r="H20" s="69">
        <v>49</v>
      </c>
      <c r="I20" s="17">
        <f t="shared" si="0"/>
        <v>96</v>
      </c>
      <c r="J20" s="102" t="s">
        <v>514</v>
      </c>
      <c r="K20" s="18"/>
      <c r="L20" s="18"/>
      <c r="M20" s="18"/>
      <c r="N20" s="68"/>
      <c r="O20" s="68"/>
      <c r="P20" s="24">
        <v>43505</v>
      </c>
      <c r="Q20" s="18" t="s">
        <v>595</v>
      </c>
      <c r="R20" s="18">
        <v>9</v>
      </c>
      <c r="S20" s="18" t="s">
        <v>584</v>
      </c>
      <c r="T20" s="18"/>
    </row>
    <row r="21" spans="1:20">
      <c r="A21" s="4">
        <v>17</v>
      </c>
      <c r="B21" s="17" t="s">
        <v>68</v>
      </c>
      <c r="C21" s="97" t="s">
        <v>507</v>
      </c>
      <c r="D21" s="68" t="s">
        <v>29</v>
      </c>
      <c r="E21" s="98">
        <v>48</v>
      </c>
      <c r="F21" s="68"/>
      <c r="G21" s="69">
        <v>27</v>
      </c>
      <c r="H21" s="69">
        <v>52</v>
      </c>
      <c r="I21" s="17">
        <f t="shared" si="0"/>
        <v>79</v>
      </c>
      <c r="J21" s="68"/>
      <c r="K21" s="18"/>
      <c r="L21" s="18" t="s">
        <v>142</v>
      </c>
      <c r="M21" s="60" t="s">
        <v>143</v>
      </c>
      <c r="N21" s="61" t="s">
        <v>515</v>
      </c>
      <c r="O21" s="62">
        <v>9085646368</v>
      </c>
      <c r="P21" s="24">
        <v>43505</v>
      </c>
      <c r="Q21" s="18" t="s">
        <v>595</v>
      </c>
      <c r="R21" s="18">
        <v>9</v>
      </c>
      <c r="S21" s="18" t="s">
        <v>584</v>
      </c>
      <c r="T21" s="18"/>
    </row>
    <row r="22" spans="1:20">
      <c r="A22" s="4">
        <v>18</v>
      </c>
      <c r="B22" s="17" t="s">
        <v>67</v>
      </c>
      <c r="C22" s="102" t="s">
        <v>332</v>
      </c>
      <c r="D22" s="68" t="s">
        <v>27</v>
      </c>
      <c r="E22" s="102" t="s">
        <v>508</v>
      </c>
      <c r="F22" s="108" t="s">
        <v>204</v>
      </c>
      <c r="G22" s="104">
        <v>33</v>
      </c>
      <c r="H22" s="104">
        <v>36</v>
      </c>
      <c r="I22" s="17">
        <f t="shared" si="0"/>
        <v>69</v>
      </c>
      <c r="J22" s="68"/>
      <c r="K22" s="18"/>
      <c r="L22" s="18"/>
      <c r="M22" s="18"/>
      <c r="N22" s="61"/>
      <c r="O22" s="62"/>
      <c r="P22" s="24">
        <v>43507</v>
      </c>
      <c r="Q22" s="18" t="s">
        <v>586</v>
      </c>
      <c r="R22" s="18">
        <v>9</v>
      </c>
      <c r="S22" s="18" t="s">
        <v>584</v>
      </c>
      <c r="T22" s="18"/>
    </row>
    <row r="23" spans="1:20">
      <c r="A23" s="4">
        <v>19</v>
      </c>
      <c r="B23" s="17" t="s">
        <v>68</v>
      </c>
      <c r="C23" s="97" t="s">
        <v>509</v>
      </c>
      <c r="D23" s="68" t="s">
        <v>29</v>
      </c>
      <c r="E23" s="98">
        <v>51</v>
      </c>
      <c r="F23" s="68"/>
      <c r="G23" s="69">
        <v>96</v>
      </c>
      <c r="H23" s="69">
        <v>84</v>
      </c>
      <c r="I23" s="17">
        <f t="shared" si="0"/>
        <v>180</v>
      </c>
      <c r="J23" s="68"/>
      <c r="K23" s="18"/>
      <c r="L23" s="18" t="s">
        <v>142</v>
      </c>
      <c r="M23" s="60" t="s">
        <v>143</v>
      </c>
      <c r="N23" s="61" t="s">
        <v>515</v>
      </c>
      <c r="O23" s="62">
        <v>9085646368</v>
      </c>
      <c r="P23" s="24">
        <v>43507</v>
      </c>
      <c r="Q23" s="18" t="s">
        <v>586</v>
      </c>
      <c r="R23" s="18">
        <v>9</v>
      </c>
      <c r="S23" s="18" t="s">
        <v>584</v>
      </c>
      <c r="T23" s="18"/>
    </row>
    <row r="24" spans="1:20" ht="26.25">
      <c r="A24" s="4">
        <v>20</v>
      </c>
      <c r="B24" s="17" t="s">
        <v>67</v>
      </c>
      <c r="C24" s="105" t="s">
        <v>347</v>
      </c>
      <c r="D24" s="68" t="s">
        <v>27</v>
      </c>
      <c r="E24" s="105" t="s">
        <v>510</v>
      </c>
      <c r="F24" s="68" t="s">
        <v>77</v>
      </c>
      <c r="G24" s="69">
        <v>31</v>
      </c>
      <c r="H24" s="69">
        <v>40</v>
      </c>
      <c r="I24" s="17">
        <f t="shared" si="0"/>
        <v>71</v>
      </c>
      <c r="J24" s="68"/>
      <c r="K24" s="18"/>
      <c r="L24" s="18" t="s">
        <v>142</v>
      </c>
      <c r="M24" s="60" t="s">
        <v>143</v>
      </c>
      <c r="N24" s="61" t="s">
        <v>317</v>
      </c>
      <c r="O24" s="62">
        <v>9508126888</v>
      </c>
      <c r="P24" s="24">
        <v>43508</v>
      </c>
      <c r="Q24" s="18" t="s">
        <v>587</v>
      </c>
      <c r="R24" s="18">
        <v>10</v>
      </c>
      <c r="S24" s="18" t="s">
        <v>584</v>
      </c>
      <c r="T24" s="18"/>
    </row>
    <row r="25" spans="1:20">
      <c r="A25" s="4">
        <v>21</v>
      </c>
      <c r="B25" s="17" t="s">
        <v>68</v>
      </c>
      <c r="C25" s="99" t="s">
        <v>511</v>
      </c>
      <c r="D25" s="68" t="s">
        <v>29</v>
      </c>
      <c r="E25" s="98">
        <v>52</v>
      </c>
      <c r="F25" s="68"/>
      <c r="G25" s="69">
        <v>74</v>
      </c>
      <c r="H25" s="69">
        <v>65</v>
      </c>
      <c r="I25" s="17">
        <f t="shared" si="0"/>
        <v>139</v>
      </c>
      <c r="J25" s="68"/>
      <c r="K25" s="18"/>
      <c r="L25" s="63" t="s">
        <v>516</v>
      </c>
      <c r="M25" s="60">
        <v>8254821112</v>
      </c>
      <c r="N25" s="61" t="s">
        <v>317</v>
      </c>
      <c r="O25" s="62">
        <v>9508126888</v>
      </c>
      <c r="P25" s="24">
        <v>43508</v>
      </c>
      <c r="Q25" s="18" t="s">
        <v>587</v>
      </c>
      <c r="R25" s="18">
        <v>10</v>
      </c>
      <c r="S25" s="18" t="s">
        <v>584</v>
      </c>
      <c r="T25" s="18"/>
    </row>
    <row r="26" spans="1:20" ht="33">
      <c r="A26" s="4">
        <v>22</v>
      </c>
      <c r="B26" s="17" t="s">
        <v>67</v>
      </c>
      <c r="C26" s="100" t="s">
        <v>512</v>
      </c>
      <c r="D26" s="68" t="s">
        <v>27</v>
      </c>
      <c r="E26" s="101">
        <v>18061103406</v>
      </c>
      <c r="F26" s="68" t="s">
        <v>121</v>
      </c>
      <c r="G26" s="69">
        <v>67</v>
      </c>
      <c r="H26" s="69">
        <v>75</v>
      </c>
      <c r="I26" s="17">
        <f t="shared" si="0"/>
        <v>142</v>
      </c>
      <c r="J26" s="68"/>
      <c r="K26" s="18"/>
      <c r="L26" s="63" t="s">
        <v>516</v>
      </c>
      <c r="M26" s="60">
        <v>8254821112</v>
      </c>
      <c r="N26" s="61" t="s">
        <v>167</v>
      </c>
      <c r="O26" s="62">
        <v>7399416761</v>
      </c>
      <c r="P26" s="24">
        <v>43509</v>
      </c>
      <c r="Q26" s="18" t="s">
        <v>593</v>
      </c>
      <c r="R26" s="18">
        <v>10</v>
      </c>
      <c r="S26" s="18" t="s">
        <v>584</v>
      </c>
      <c r="T26" s="18"/>
    </row>
    <row r="27" spans="1:20" ht="33">
      <c r="A27" s="4">
        <v>23</v>
      </c>
      <c r="B27" s="17" t="s">
        <v>68</v>
      </c>
      <c r="C27" s="99" t="s">
        <v>323</v>
      </c>
      <c r="D27" s="68" t="s">
        <v>29</v>
      </c>
      <c r="E27" s="98">
        <v>53</v>
      </c>
      <c r="F27" s="68"/>
      <c r="G27" s="69">
        <v>36</v>
      </c>
      <c r="H27" s="69">
        <v>42</v>
      </c>
      <c r="I27" s="17">
        <f t="shared" si="0"/>
        <v>78</v>
      </c>
      <c r="J27" s="68"/>
      <c r="K27" s="18"/>
      <c r="L27" s="63" t="s">
        <v>516</v>
      </c>
      <c r="M27" s="60">
        <v>8254821112</v>
      </c>
      <c r="N27" s="61" t="s">
        <v>317</v>
      </c>
      <c r="O27" s="62">
        <v>9508126888</v>
      </c>
      <c r="P27" s="24">
        <v>43509</v>
      </c>
      <c r="Q27" s="18" t="s">
        <v>593</v>
      </c>
      <c r="R27" s="18">
        <v>11</v>
      </c>
      <c r="S27" s="18" t="s">
        <v>584</v>
      </c>
      <c r="T27" s="18"/>
    </row>
    <row r="28" spans="1:20">
      <c r="A28" s="4">
        <v>24</v>
      </c>
      <c r="B28" s="17"/>
      <c r="C28" s="18"/>
      <c r="D28" s="18"/>
      <c r="E28" s="19"/>
      <c r="F28" s="18"/>
      <c r="G28" s="19"/>
      <c r="H28" s="19"/>
      <c r="I28" s="17">
        <f t="shared" si="0"/>
        <v>0</v>
      </c>
      <c r="J28" s="18"/>
      <c r="K28" s="18"/>
      <c r="L28" s="18"/>
      <c r="M28" s="18"/>
      <c r="N28" s="18"/>
      <c r="O28" s="18"/>
      <c r="P28" s="24"/>
      <c r="Q28" s="18"/>
      <c r="R28" s="18"/>
      <c r="S28" s="18"/>
      <c r="T28" s="18"/>
    </row>
    <row r="29" spans="1:20">
      <c r="A29" s="4">
        <v>25</v>
      </c>
      <c r="B29" s="17" t="s">
        <v>67</v>
      </c>
      <c r="C29" s="100" t="s">
        <v>517</v>
      </c>
      <c r="D29" s="68" t="s">
        <v>27</v>
      </c>
      <c r="E29" s="101">
        <v>18061103709</v>
      </c>
      <c r="F29" s="68" t="s">
        <v>121</v>
      </c>
      <c r="G29" s="69">
        <v>86</v>
      </c>
      <c r="H29" s="69">
        <v>102</v>
      </c>
      <c r="I29" s="17">
        <f t="shared" si="0"/>
        <v>188</v>
      </c>
      <c r="J29" s="102" t="s">
        <v>219</v>
      </c>
      <c r="K29" s="18"/>
      <c r="L29" s="63" t="s">
        <v>275</v>
      </c>
      <c r="M29" s="60">
        <v>9854483502</v>
      </c>
      <c r="N29" s="61" t="s">
        <v>149</v>
      </c>
      <c r="O29" s="62">
        <v>9613746689</v>
      </c>
      <c r="P29" s="24" t="s">
        <v>599</v>
      </c>
      <c r="Q29" s="18" t="s">
        <v>596</v>
      </c>
      <c r="R29" s="18">
        <v>11</v>
      </c>
      <c r="S29" s="18" t="s">
        <v>584</v>
      </c>
      <c r="T29" s="18"/>
    </row>
    <row r="30" spans="1:20">
      <c r="A30" s="4">
        <v>26</v>
      </c>
      <c r="B30" s="17" t="s">
        <v>68</v>
      </c>
      <c r="C30" s="99" t="s">
        <v>518</v>
      </c>
      <c r="D30" s="68" t="s">
        <v>29</v>
      </c>
      <c r="E30" s="98">
        <v>54</v>
      </c>
      <c r="F30" s="68"/>
      <c r="G30" s="69">
        <v>129</v>
      </c>
      <c r="H30" s="69">
        <v>146</v>
      </c>
      <c r="I30" s="17">
        <f t="shared" si="0"/>
        <v>275</v>
      </c>
      <c r="J30" s="68"/>
      <c r="K30" s="18"/>
      <c r="L30" s="63" t="s">
        <v>275</v>
      </c>
      <c r="M30" s="60">
        <v>9854483502</v>
      </c>
      <c r="N30" s="61" t="s">
        <v>519</v>
      </c>
      <c r="O30" s="62"/>
      <c r="P30" s="24" t="s">
        <v>599</v>
      </c>
      <c r="Q30" s="18" t="s">
        <v>596</v>
      </c>
      <c r="R30" s="18">
        <v>11</v>
      </c>
      <c r="S30" s="18" t="s">
        <v>584</v>
      </c>
      <c r="T30" s="18"/>
    </row>
    <row r="31" spans="1:20">
      <c r="A31" s="4">
        <v>27</v>
      </c>
      <c r="B31" s="17"/>
      <c r="C31" s="18" t="s">
        <v>342</v>
      </c>
      <c r="D31" s="18"/>
      <c r="E31" s="19"/>
      <c r="F31" s="18"/>
      <c r="G31" s="19"/>
      <c r="H31" s="19"/>
      <c r="I31" s="17">
        <f t="shared" si="0"/>
        <v>0</v>
      </c>
      <c r="J31" s="18"/>
      <c r="K31" s="18"/>
      <c r="L31" s="18"/>
      <c r="M31" s="18"/>
      <c r="N31" s="18"/>
      <c r="O31" s="18"/>
      <c r="P31" s="24"/>
      <c r="Q31" s="18"/>
      <c r="R31" s="18"/>
      <c r="S31" s="18"/>
      <c r="T31" s="18"/>
    </row>
    <row r="32" spans="1:20">
      <c r="A32" s="4">
        <v>28</v>
      </c>
      <c r="B32" s="17" t="s">
        <v>67</v>
      </c>
      <c r="C32" s="102" t="s">
        <v>203</v>
      </c>
      <c r="D32" s="68" t="s">
        <v>27</v>
      </c>
      <c r="E32" s="102" t="s">
        <v>520</v>
      </c>
      <c r="F32" s="102" t="s">
        <v>204</v>
      </c>
      <c r="G32" s="104">
        <v>58</v>
      </c>
      <c r="H32" s="104">
        <v>68</v>
      </c>
      <c r="I32" s="17">
        <f t="shared" si="0"/>
        <v>126</v>
      </c>
      <c r="J32" s="68"/>
      <c r="K32" s="18"/>
      <c r="L32" s="63" t="s">
        <v>275</v>
      </c>
      <c r="M32" s="60">
        <v>9854483502</v>
      </c>
      <c r="N32" s="61" t="s">
        <v>149</v>
      </c>
      <c r="O32" s="62">
        <v>9577897138</v>
      </c>
      <c r="P32" s="24">
        <v>43511</v>
      </c>
      <c r="Q32" s="18" t="s">
        <v>592</v>
      </c>
      <c r="R32" s="18">
        <v>9</v>
      </c>
      <c r="S32" s="18" t="s">
        <v>584</v>
      </c>
      <c r="T32" s="18"/>
    </row>
    <row r="33" spans="1:20" ht="28.5">
      <c r="A33" s="4">
        <v>29</v>
      </c>
      <c r="B33" s="17" t="s">
        <v>68</v>
      </c>
      <c r="C33" s="99" t="s">
        <v>521</v>
      </c>
      <c r="D33" s="68" t="s">
        <v>29</v>
      </c>
      <c r="E33" s="98">
        <v>55</v>
      </c>
      <c r="F33" s="68"/>
      <c r="G33" s="69">
        <v>27</v>
      </c>
      <c r="H33" s="69">
        <v>33</v>
      </c>
      <c r="I33" s="17">
        <f t="shared" si="0"/>
        <v>60</v>
      </c>
      <c r="J33" s="68"/>
      <c r="K33" s="18"/>
      <c r="L33" s="63" t="s">
        <v>528</v>
      </c>
      <c r="M33" s="60">
        <v>8486151058</v>
      </c>
      <c r="N33" s="61"/>
      <c r="O33" s="68"/>
      <c r="P33" s="24">
        <v>43511</v>
      </c>
      <c r="Q33" s="18" t="s">
        <v>592</v>
      </c>
      <c r="R33" s="18">
        <v>9</v>
      </c>
      <c r="S33" s="18" t="s">
        <v>584</v>
      </c>
      <c r="T33" s="18"/>
    </row>
    <row r="34" spans="1:20">
      <c r="A34" s="4">
        <v>30</v>
      </c>
      <c r="B34" s="17" t="s">
        <v>67</v>
      </c>
      <c r="C34" s="108" t="s">
        <v>500</v>
      </c>
      <c r="D34" s="68"/>
      <c r="E34" s="109">
        <v>18061104505</v>
      </c>
      <c r="F34" s="68"/>
      <c r="G34" s="108">
        <v>0</v>
      </c>
      <c r="H34" s="108">
        <v>175</v>
      </c>
      <c r="I34" s="17">
        <f t="shared" si="0"/>
        <v>175</v>
      </c>
      <c r="J34" s="105" t="s">
        <v>529</v>
      </c>
      <c r="K34" s="18"/>
      <c r="L34" s="63" t="s">
        <v>528</v>
      </c>
      <c r="M34" s="60">
        <v>8486151058</v>
      </c>
      <c r="N34" s="61" t="s">
        <v>530</v>
      </c>
      <c r="O34" s="62">
        <v>9085646368</v>
      </c>
      <c r="P34" s="24">
        <v>43512</v>
      </c>
      <c r="Q34" s="18" t="s">
        <v>591</v>
      </c>
      <c r="R34" s="18">
        <v>9</v>
      </c>
      <c r="S34" s="18" t="s">
        <v>584</v>
      </c>
      <c r="T34" s="18"/>
    </row>
    <row r="35" spans="1:20">
      <c r="A35" s="4">
        <v>31</v>
      </c>
      <c r="B35" s="17" t="s">
        <v>68</v>
      </c>
      <c r="C35" s="99" t="s">
        <v>522</v>
      </c>
      <c r="D35" s="68" t="s">
        <v>29</v>
      </c>
      <c r="E35" s="98">
        <v>56</v>
      </c>
      <c r="F35" s="68"/>
      <c r="G35" s="69">
        <v>137</v>
      </c>
      <c r="H35" s="69">
        <v>122</v>
      </c>
      <c r="I35" s="17">
        <f t="shared" si="0"/>
        <v>259</v>
      </c>
      <c r="J35" s="18"/>
      <c r="K35" s="18"/>
      <c r="L35" s="63" t="s">
        <v>528</v>
      </c>
      <c r="M35" s="60">
        <v>8486151058</v>
      </c>
      <c r="N35" s="68"/>
      <c r="O35" s="68"/>
      <c r="P35" s="24">
        <v>43512</v>
      </c>
      <c r="Q35" s="18" t="s">
        <v>591</v>
      </c>
      <c r="R35" s="18">
        <v>9</v>
      </c>
      <c r="S35" s="18" t="s">
        <v>584</v>
      </c>
      <c r="T35" s="18"/>
    </row>
    <row r="36" spans="1:20" ht="26.25">
      <c r="A36" s="4">
        <v>32</v>
      </c>
      <c r="B36" s="17" t="s">
        <v>67</v>
      </c>
      <c r="C36" s="105" t="s">
        <v>523</v>
      </c>
      <c r="D36" s="68" t="s">
        <v>27</v>
      </c>
      <c r="E36" s="105" t="s">
        <v>524</v>
      </c>
      <c r="F36" s="68" t="s">
        <v>77</v>
      </c>
      <c r="G36" s="69">
        <v>43</v>
      </c>
      <c r="H36" s="69">
        <v>33</v>
      </c>
      <c r="I36" s="17">
        <f t="shared" si="0"/>
        <v>76</v>
      </c>
      <c r="J36" s="18"/>
      <c r="K36" s="18"/>
      <c r="L36" s="63" t="s">
        <v>275</v>
      </c>
      <c r="M36" s="60">
        <v>9854483502</v>
      </c>
      <c r="N36" s="61" t="s">
        <v>515</v>
      </c>
      <c r="O36" s="18"/>
      <c r="P36" s="24">
        <v>43514</v>
      </c>
      <c r="Q36" s="18" t="s">
        <v>586</v>
      </c>
      <c r="R36" s="18">
        <v>9</v>
      </c>
      <c r="S36" s="18" t="s">
        <v>584</v>
      </c>
      <c r="T36" s="18"/>
    </row>
    <row r="37" spans="1:20">
      <c r="A37" s="4">
        <v>33</v>
      </c>
      <c r="B37" s="17" t="s">
        <v>68</v>
      </c>
      <c r="C37" s="57" t="s">
        <v>525</v>
      </c>
      <c r="D37" s="18" t="s">
        <v>29</v>
      </c>
      <c r="E37" s="57">
        <v>92</v>
      </c>
      <c r="F37" s="18"/>
      <c r="G37" s="19">
        <v>66</v>
      </c>
      <c r="H37" s="19">
        <v>78</v>
      </c>
      <c r="I37" s="17">
        <f t="shared" si="0"/>
        <v>144</v>
      </c>
      <c r="J37" s="64" t="s">
        <v>531</v>
      </c>
      <c r="K37" s="18"/>
      <c r="L37" s="63" t="s">
        <v>275</v>
      </c>
      <c r="M37" s="60">
        <v>9854483502</v>
      </c>
      <c r="N37" s="18"/>
      <c r="O37" s="18"/>
      <c r="P37" s="24">
        <v>43514</v>
      </c>
      <c r="Q37" s="18" t="s">
        <v>586</v>
      </c>
      <c r="R37" s="18">
        <v>10</v>
      </c>
      <c r="S37" s="18" t="s">
        <v>584</v>
      </c>
      <c r="T37" s="18"/>
    </row>
    <row r="38" spans="1:20" ht="33">
      <c r="A38" s="4">
        <v>34</v>
      </c>
      <c r="B38" s="17" t="s">
        <v>67</v>
      </c>
      <c r="C38" s="56" t="s">
        <v>526</v>
      </c>
      <c r="D38" s="18" t="s">
        <v>27</v>
      </c>
      <c r="E38" s="59">
        <v>18271105215</v>
      </c>
      <c r="F38" s="18" t="s">
        <v>121</v>
      </c>
      <c r="G38" s="19">
        <v>56</v>
      </c>
      <c r="H38" s="19">
        <v>75</v>
      </c>
      <c r="I38" s="17">
        <f t="shared" si="0"/>
        <v>131</v>
      </c>
      <c r="J38" s="111" t="s">
        <v>532</v>
      </c>
      <c r="K38" s="18"/>
      <c r="L38" s="63" t="s">
        <v>275</v>
      </c>
      <c r="M38" s="60">
        <v>9854483502</v>
      </c>
      <c r="N38" s="18"/>
      <c r="O38" s="18"/>
      <c r="P38" s="24">
        <v>43516</v>
      </c>
      <c r="Q38" s="18" t="s">
        <v>593</v>
      </c>
      <c r="R38" s="18">
        <v>10</v>
      </c>
      <c r="S38" s="18" t="s">
        <v>584</v>
      </c>
      <c r="T38" s="18"/>
    </row>
    <row r="39" spans="1:20" ht="47.25">
      <c r="A39" s="4">
        <v>35</v>
      </c>
      <c r="B39" s="17" t="s">
        <v>68</v>
      </c>
      <c r="C39" s="56" t="s">
        <v>221</v>
      </c>
      <c r="D39" s="18" t="s">
        <v>27</v>
      </c>
      <c r="E39" s="57">
        <v>18271104107</v>
      </c>
      <c r="F39" s="18" t="s">
        <v>222</v>
      </c>
      <c r="G39" s="19">
        <v>156</v>
      </c>
      <c r="H39" s="19">
        <v>178</v>
      </c>
      <c r="I39" s="17">
        <f t="shared" si="0"/>
        <v>334</v>
      </c>
      <c r="J39" s="64" t="s">
        <v>230</v>
      </c>
      <c r="K39" s="18"/>
      <c r="L39" s="63" t="s">
        <v>247</v>
      </c>
      <c r="M39" s="60">
        <v>9854480827</v>
      </c>
      <c r="N39" s="18"/>
      <c r="O39" s="18"/>
      <c r="P39" s="24">
        <v>43516</v>
      </c>
      <c r="Q39" s="18" t="s">
        <v>593</v>
      </c>
      <c r="R39" s="18">
        <v>10</v>
      </c>
      <c r="S39" s="18" t="s">
        <v>584</v>
      </c>
      <c r="T39" s="18"/>
    </row>
    <row r="40" spans="1:20">
      <c r="A40" s="4">
        <v>36</v>
      </c>
      <c r="B40" s="17"/>
      <c r="C40" s="57"/>
      <c r="D40" s="18"/>
      <c r="E40" s="57"/>
      <c r="F40" s="18"/>
      <c r="G40" s="110"/>
      <c r="H40" s="19"/>
      <c r="I40" s="17">
        <f t="shared" si="0"/>
        <v>0</v>
      </c>
      <c r="J40" s="64"/>
      <c r="K40" s="18"/>
      <c r="L40" s="63"/>
      <c r="M40" s="60"/>
      <c r="N40" s="18"/>
      <c r="O40" s="18"/>
      <c r="P40" s="24">
        <v>43517</v>
      </c>
      <c r="Q40" s="18" t="s">
        <v>596</v>
      </c>
      <c r="R40" s="18"/>
      <c r="S40" s="18"/>
      <c r="T40" s="18"/>
    </row>
    <row r="41" spans="1:20" ht="47.25">
      <c r="A41" s="4">
        <v>37</v>
      </c>
      <c r="B41" s="17" t="s">
        <v>67</v>
      </c>
      <c r="C41" s="56" t="s">
        <v>221</v>
      </c>
      <c r="D41" s="18" t="s">
        <v>27</v>
      </c>
      <c r="E41" s="57">
        <v>18271104107</v>
      </c>
      <c r="F41" s="18" t="s">
        <v>222</v>
      </c>
      <c r="G41" s="110">
        <v>156</v>
      </c>
      <c r="H41" s="19">
        <v>178</v>
      </c>
      <c r="I41" s="17">
        <f t="shared" si="0"/>
        <v>334</v>
      </c>
      <c r="J41" s="64" t="s">
        <v>230</v>
      </c>
      <c r="K41" s="18"/>
      <c r="L41" s="63" t="s">
        <v>247</v>
      </c>
      <c r="M41" s="60">
        <v>9854480827</v>
      </c>
      <c r="N41" s="18"/>
      <c r="O41" s="18"/>
      <c r="P41" s="24">
        <v>43517</v>
      </c>
      <c r="Q41" s="18" t="s">
        <v>596</v>
      </c>
      <c r="R41" s="18">
        <v>11</v>
      </c>
      <c r="S41" s="18" t="s">
        <v>584</v>
      </c>
      <c r="T41" s="18"/>
    </row>
    <row r="42" spans="1:20">
      <c r="A42" s="4">
        <v>38</v>
      </c>
      <c r="B42" s="17" t="s">
        <v>68</v>
      </c>
      <c r="C42" s="57" t="s">
        <v>527</v>
      </c>
      <c r="D42" s="18" t="s">
        <v>29</v>
      </c>
      <c r="E42" s="57">
        <v>130</v>
      </c>
      <c r="F42" s="18"/>
      <c r="G42" s="110">
        <v>34</v>
      </c>
      <c r="H42" s="19">
        <v>56</v>
      </c>
      <c r="I42" s="17">
        <f t="shared" si="0"/>
        <v>90</v>
      </c>
      <c r="J42" s="64" t="s">
        <v>533</v>
      </c>
      <c r="K42" s="18"/>
      <c r="L42" s="63" t="s">
        <v>247</v>
      </c>
      <c r="M42" s="60">
        <v>9854480827</v>
      </c>
      <c r="N42" s="18"/>
      <c r="O42" s="18"/>
      <c r="P42" s="24">
        <v>43518</v>
      </c>
      <c r="Q42" s="18" t="s">
        <v>592</v>
      </c>
      <c r="R42" s="18">
        <v>11</v>
      </c>
      <c r="S42" s="18" t="s">
        <v>584</v>
      </c>
      <c r="T42" s="18"/>
    </row>
    <row r="43" spans="1:20" ht="47.25">
      <c r="A43" s="4">
        <v>39</v>
      </c>
      <c r="B43" s="17" t="s">
        <v>67</v>
      </c>
      <c r="C43" s="56" t="s">
        <v>221</v>
      </c>
      <c r="D43" s="18" t="s">
        <v>27</v>
      </c>
      <c r="E43" s="57">
        <v>18271104107</v>
      </c>
      <c r="F43" s="18" t="s">
        <v>222</v>
      </c>
      <c r="G43" s="110">
        <v>156</v>
      </c>
      <c r="H43" s="19">
        <v>178</v>
      </c>
      <c r="I43" s="17">
        <f t="shared" si="0"/>
        <v>334</v>
      </c>
      <c r="J43" s="64" t="s">
        <v>230</v>
      </c>
      <c r="K43" s="18"/>
      <c r="L43" s="63" t="s">
        <v>247</v>
      </c>
      <c r="M43" s="60">
        <v>9854480827</v>
      </c>
      <c r="N43" s="18"/>
      <c r="O43" s="18"/>
      <c r="P43" s="24">
        <v>43518</v>
      </c>
      <c r="Q43" s="18" t="s">
        <v>592</v>
      </c>
      <c r="R43" s="18">
        <v>9</v>
      </c>
      <c r="S43" s="18" t="s">
        <v>584</v>
      </c>
      <c r="T43" s="18"/>
    </row>
    <row r="44" spans="1:20" ht="47.25">
      <c r="A44" s="4">
        <v>40</v>
      </c>
      <c r="B44" s="17" t="s">
        <v>68</v>
      </c>
      <c r="C44" s="56" t="s">
        <v>282</v>
      </c>
      <c r="D44" s="59" t="s">
        <v>29</v>
      </c>
      <c r="E44" s="59">
        <v>18271104912</v>
      </c>
      <c r="F44" s="18"/>
      <c r="G44" s="19">
        <v>45</v>
      </c>
      <c r="H44" s="19">
        <v>56</v>
      </c>
      <c r="I44" s="17">
        <f t="shared" si="0"/>
        <v>101</v>
      </c>
      <c r="J44" s="64" t="s">
        <v>298</v>
      </c>
      <c r="K44" s="18"/>
      <c r="L44" s="18" t="s">
        <v>134</v>
      </c>
      <c r="M44" s="60">
        <v>9864311410</v>
      </c>
      <c r="N44" s="18"/>
      <c r="O44" s="18"/>
      <c r="P44" s="24">
        <v>43519</v>
      </c>
      <c r="Q44" s="18" t="s">
        <v>591</v>
      </c>
      <c r="R44" s="18">
        <v>9</v>
      </c>
      <c r="S44" s="18" t="s">
        <v>584</v>
      </c>
      <c r="T44" s="18"/>
    </row>
    <row r="45" spans="1:20">
      <c r="A45" s="4">
        <v>41</v>
      </c>
      <c r="B45" s="17"/>
      <c r="C45" s="18"/>
      <c r="D45" s="18"/>
      <c r="E45" s="19"/>
      <c r="F45" s="18"/>
      <c r="G45" s="19"/>
      <c r="H45" s="19"/>
      <c r="I45" s="17">
        <f t="shared" si="0"/>
        <v>0</v>
      </c>
      <c r="J45" s="18"/>
      <c r="K45" s="18"/>
      <c r="L45" s="18"/>
      <c r="M45" s="18"/>
      <c r="N45" s="18"/>
      <c r="O45" s="18"/>
      <c r="P45" s="24"/>
      <c r="Q45" s="18"/>
      <c r="R45" s="18">
        <v>9</v>
      </c>
      <c r="S45" s="18" t="s">
        <v>584</v>
      </c>
      <c r="T45" s="18"/>
    </row>
    <row r="46" spans="1:20" ht="31.5">
      <c r="A46" s="4">
        <v>42</v>
      </c>
      <c r="B46" s="17" t="s">
        <v>67</v>
      </c>
      <c r="C46" s="56" t="s">
        <v>122</v>
      </c>
      <c r="D46" s="18" t="s">
        <v>27</v>
      </c>
      <c r="E46" s="59">
        <v>18271103703</v>
      </c>
      <c r="F46" s="18" t="s">
        <v>204</v>
      </c>
      <c r="G46" s="19">
        <v>45</v>
      </c>
      <c r="H46" s="19">
        <v>47</v>
      </c>
      <c r="I46" s="17">
        <f t="shared" si="0"/>
        <v>92</v>
      </c>
      <c r="J46" s="64" t="s">
        <v>297</v>
      </c>
      <c r="K46" s="18"/>
      <c r="L46" s="18" t="s">
        <v>134</v>
      </c>
      <c r="M46" s="60">
        <v>9864311410</v>
      </c>
      <c r="N46" s="18"/>
      <c r="O46" s="18"/>
      <c r="P46" s="24">
        <v>43519</v>
      </c>
      <c r="Q46" s="18" t="s">
        <v>591</v>
      </c>
      <c r="R46" s="18">
        <v>9</v>
      </c>
      <c r="S46" s="18" t="s">
        <v>584</v>
      </c>
      <c r="T46" s="18"/>
    </row>
    <row r="47" spans="1:20">
      <c r="A47" s="4">
        <v>43</v>
      </c>
      <c r="B47" s="17" t="s">
        <v>68</v>
      </c>
      <c r="C47" s="56" t="s">
        <v>283</v>
      </c>
      <c r="D47" s="18" t="s">
        <v>27</v>
      </c>
      <c r="E47" s="84">
        <v>18271104635</v>
      </c>
      <c r="F47" s="18" t="s">
        <v>204</v>
      </c>
      <c r="G47" s="19">
        <v>65</v>
      </c>
      <c r="H47" s="19">
        <v>67</v>
      </c>
      <c r="I47" s="17">
        <f t="shared" si="0"/>
        <v>132</v>
      </c>
      <c r="J47" s="64" t="s">
        <v>299</v>
      </c>
      <c r="K47" s="18"/>
      <c r="L47" s="18" t="s">
        <v>134</v>
      </c>
      <c r="M47" s="60">
        <v>9864311410</v>
      </c>
      <c r="N47" s="18"/>
      <c r="O47" s="18"/>
      <c r="P47" s="24">
        <v>43521</v>
      </c>
      <c r="Q47" s="18" t="s">
        <v>586</v>
      </c>
      <c r="R47" s="18">
        <v>9</v>
      </c>
      <c r="S47" s="18" t="s">
        <v>584</v>
      </c>
      <c r="T47" s="18"/>
    </row>
    <row r="48" spans="1:20">
      <c r="A48" s="4">
        <v>44</v>
      </c>
      <c r="B48" s="17" t="s">
        <v>67</v>
      </c>
      <c r="C48" s="57" t="s">
        <v>534</v>
      </c>
      <c r="D48" s="18" t="s">
        <v>29</v>
      </c>
      <c r="E48" s="57">
        <v>358</v>
      </c>
      <c r="F48" s="18"/>
      <c r="G48" s="19">
        <v>45</v>
      </c>
      <c r="H48" s="19">
        <v>65</v>
      </c>
      <c r="I48" s="17">
        <f t="shared" si="0"/>
        <v>110</v>
      </c>
      <c r="J48" s="64" t="s">
        <v>536</v>
      </c>
      <c r="K48" s="18"/>
      <c r="L48" s="63" t="s">
        <v>406</v>
      </c>
      <c r="M48" s="60">
        <v>9707583698</v>
      </c>
      <c r="N48" s="18"/>
      <c r="O48" s="18"/>
      <c r="P48" s="24">
        <v>43521</v>
      </c>
      <c r="Q48" s="18" t="s">
        <v>586</v>
      </c>
      <c r="R48" s="18">
        <v>9</v>
      </c>
      <c r="S48" s="18" t="s">
        <v>584</v>
      </c>
      <c r="T48" s="18"/>
    </row>
    <row r="49" spans="1:20">
      <c r="A49" s="4">
        <v>45</v>
      </c>
      <c r="B49" s="17" t="s">
        <v>68</v>
      </c>
      <c r="C49" s="57" t="s">
        <v>589</v>
      </c>
      <c r="D49" s="18" t="s">
        <v>29</v>
      </c>
      <c r="E49" s="57">
        <v>370</v>
      </c>
      <c r="F49" s="18"/>
      <c r="G49" s="19">
        <v>34</v>
      </c>
      <c r="H49" s="19">
        <v>45</v>
      </c>
      <c r="I49" s="17">
        <f t="shared" si="0"/>
        <v>79</v>
      </c>
      <c r="J49" s="64" t="s">
        <v>537</v>
      </c>
      <c r="K49" s="18"/>
      <c r="L49" s="63" t="s">
        <v>406</v>
      </c>
      <c r="M49" s="60">
        <v>9707583698</v>
      </c>
      <c r="N49" s="18"/>
      <c r="O49" s="18"/>
      <c r="P49" s="24">
        <v>43522</v>
      </c>
      <c r="Q49" s="18" t="s">
        <v>587</v>
      </c>
      <c r="R49" s="18">
        <v>10</v>
      </c>
      <c r="S49" s="18" t="s">
        <v>584</v>
      </c>
      <c r="T49" s="18"/>
    </row>
    <row r="50" spans="1:20" ht="31.5">
      <c r="A50" s="4">
        <v>46</v>
      </c>
      <c r="B50" s="17" t="s">
        <v>67</v>
      </c>
      <c r="C50" s="56" t="s">
        <v>535</v>
      </c>
      <c r="D50" s="18" t="s">
        <v>27</v>
      </c>
      <c r="E50" s="59">
        <v>18271103507</v>
      </c>
      <c r="F50" s="18" t="s">
        <v>121</v>
      </c>
      <c r="G50" s="19">
        <v>0</v>
      </c>
      <c r="H50" s="19">
        <v>700</v>
      </c>
      <c r="I50" s="17">
        <v>700</v>
      </c>
      <c r="J50" s="64" t="s">
        <v>538</v>
      </c>
      <c r="K50" s="18"/>
      <c r="L50" s="116" t="s">
        <v>590</v>
      </c>
      <c r="M50" s="117" t="s">
        <v>538</v>
      </c>
      <c r="N50" s="18"/>
      <c r="O50" s="18"/>
      <c r="P50" s="24">
        <v>43522</v>
      </c>
      <c r="Q50" s="18" t="s">
        <v>587</v>
      </c>
      <c r="R50" s="18">
        <v>10</v>
      </c>
      <c r="S50" s="18" t="s">
        <v>584</v>
      </c>
      <c r="T50" s="18"/>
    </row>
    <row r="51" spans="1:20" ht="33">
      <c r="A51" s="4">
        <v>47</v>
      </c>
      <c r="B51" s="17" t="s">
        <v>68</v>
      </c>
      <c r="C51" s="57" t="s">
        <v>535</v>
      </c>
      <c r="D51" s="18" t="s">
        <v>27</v>
      </c>
      <c r="E51" s="78">
        <v>18061103905</v>
      </c>
      <c r="F51" s="18" t="s">
        <v>121</v>
      </c>
      <c r="G51" s="19">
        <v>0</v>
      </c>
      <c r="H51" s="19">
        <v>700</v>
      </c>
      <c r="I51" s="17">
        <f t="shared" si="0"/>
        <v>700</v>
      </c>
      <c r="J51" s="79" t="s">
        <v>257</v>
      </c>
      <c r="K51" s="18"/>
      <c r="L51" s="116" t="s">
        <v>590</v>
      </c>
      <c r="M51" s="117" t="s">
        <v>538</v>
      </c>
      <c r="N51" s="18"/>
      <c r="O51" s="18"/>
      <c r="P51" s="24">
        <v>43523</v>
      </c>
      <c r="Q51" s="18" t="s">
        <v>593</v>
      </c>
      <c r="R51" s="18">
        <v>10</v>
      </c>
      <c r="S51" s="18" t="s">
        <v>584</v>
      </c>
      <c r="T51" s="18"/>
    </row>
    <row r="52" spans="1:20" ht="33">
      <c r="A52" s="4">
        <v>48</v>
      </c>
      <c r="B52" s="17" t="s">
        <v>67</v>
      </c>
      <c r="C52" s="56" t="s">
        <v>535</v>
      </c>
      <c r="D52" s="18" t="s">
        <v>27</v>
      </c>
      <c r="E52" s="78">
        <v>18061103905</v>
      </c>
      <c r="F52" s="18" t="s">
        <v>121</v>
      </c>
      <c r="G52" s="19">
        <v>0</v>
      </c>
      <c r="H52" s="19">
        <v>700</v>
      </c>
      <c r="I52" s="17">
        <f t="shared" si="0"/>
        <v>700</v>
      </c>
      <c r="J52" s="75" t="s">
        <v>539</v>
      </c>
      <c r="K52" s="18"/>
      <c r="L52" s="116" t="s">
        <v>590</v>
      </c>
      <c r="M52" s="117" t="s">
        <v>538</v>
      </c>
      <c r="N52" s="18"/>
      <c r="O52" s="18"/>
      <c r="P52" s="24">
        <v>43523</v>
      </c>
      <c r="Q52" s="18" t="s">
        <v>593</v>
      </c>
      <c r="R52" s="18">
        <v>11</v>
      </c>
      <c r="S52" s="18" t="s">
        <v>584</v>
      </c>
      <c r="T52" s="18"/>
    </row>
    <row r="53" spans="1:20" ht="31.5">
      <c r="A53" s="4">
        <v>49</v>
      </c>
      <c r="B53" s="17" t="s">
        <v>68</v>
      </c>
      <c r="C53" s="56" t="s">
        <v>535</v>
      </c>
      <c r="D53" s="18" t="s">
        <v>27</v>
      </c>
      <c r="E53" s="78">
        <v>18061103905</v>
      </c>
      <c r="F53" s="18" t="s">
        <v>121</v>
      </c>
      <c r="G53" s="19">
        <v>0</v>
      </c>
      <c r="H53" s="19">
        <v>700</v>
      </c>
      <c r="I53" s="17">
        <f t="shared" si="0"/>
        <v>700</v>
      </c>
      <c r="J53" s="75" t="s">
        <v>493</v>
      </c>
      <c r="K53" s="18"/>
      <c r="L53" s="116" t="s">
        <v>590</v>
      </c>
      <c r="M53" s="117" t="s">
        <v>538</v>
      </c>
      <c r="N53" s="18"/>
      <c r="O53" s="18"/>
      <c r="P53" s="24">
        <v>43524</v>
      </c>
      <c r="Q53" s="18" t="s">
        <v>596</v>
      </c>
      <c r="R53" s="18">
        <v>12</v>
      </c>
      <c r="S53" s="18" t="s">
        <v>584</v>
      </c>
      <c r="T53" s="18"/>
    </row>
    <row r="54" spans="1:20">
      <c r="A54" s="4">
        <v>50</v>
      </c>
      <c r="B54" s="17" t="s">
        <v>68</v>
      </c>
      <c r="C54" s="56" t="s">
        <v>540</v>
      </c>
      <c r="D54" s="18" t="s">
        <v>27</v>
      </c>
      <c r="E54" s="56">
        <v>18271105108</v>
      </c>
      <c r="F54" s="18" t="s">
        <v>204</v>
      </c>
      <c r="G54" s="19">
        <v>134</v>
      </c>
      <c r="H54" s="19">
        <v>172</v>
      </c>
      <c r="I54" s="17">
        <f t="shared" si="0"/>
        <v>306</v>
      </c>
      <c r="J54" s="75" t="s">
        <v>541</v>
      </c>
      <c r="K54" s="18"/>
      <c r="L54" s="63" t="s">
        <v>516</v>
      </c>
      <c r="M54" s="60">
        <v>8254821112</v>
      </c>
      <c r="N54" s="18"/>
      <c r="O54" s="18"/>
      <c r="P54" s="24">
        <v>43524</v>
      </c>
      <c r="Q54" s="18" t="s">
        <v>596</v>
      </c>
      <c r="R54" s="18">
        <v>12</v>
      </c>
      <c r="S54" s="18" t="s">
        <v>584</v>
      </c>
      <c r="T54" s="18"/>
    </row>
    <row r="55" spans="1:20">
      <c r="A55" s="4">
        <v>51</v>
      </c>
      <c r="B55" s="17"/>
      <c r="C55" s="18"/>
      <c r="D55" s="18"/>
      <c r="E55" s="19"/>
      <c r="F55" s="18"/>
      <c r="G55" s="19"/>
      <c r="H55" s="19"/>
      <c r="I55" s="17"/>
      <c r="J55" s="18"/>
      <c r="K55" s="18"/>
      <c r="L55" s="18"/>
      <c r="M55" s="18"/>
      <c r="N55" s="18"/>
      <c r="O55" s="18"/>
      <c r="P55" s="24"/>
      <c r="Q55" s="18"/>
      <c r="R55" s="18"/>
      <c r="S55" s="18"/>
      <c r="T55" s="18"/>
    </row>
    <row r="56" spans="1:20">
      <c r="A56" s="4">
        <v>52</v>
      </c>
      <c r="B56" s="17"/>
      <c r="C56" s="56"/>
      <c r="D56" s="18"/>
      <c r="E56" s="56"/>
      <c r="F56" s="18"/>
      <c r="G56" s="19"/>
      <c r="H56" s="19"/>
      <c r="I56" s="17"/>
      <c r="J56" s="75"/>
      <c r="K56" s="18"/>
      <c r="L56" s="63"/>
      <c r="M56" s="60"/>
      <c r="N56" s="18"/>
      <c r="O56" s="18"/>
      <c r="P56" s="24"/>
      <c r="Q56" s="18"/>
      <c r="R56" s="18"/>
      <c r="S56" s="18"/>
      <c r="T56" s="18"/>
    </row>
    <row r="57" spans="1:20">
      <c r="A57" s="4">
        <v>53</v>
      </c>
      <c r="B57" s="17"/>
      <c r="C57" s="56"/>
      <c r="D57" s="18"/>
      <c r="E57" s="56"/>
      <c r="F57" s="18"/>
      <c r="G57" s="19"/>
      <c r="H57" s="19"/>
      <c r="I57" s="17"/>
      <c r="J57" s="75"/>
      <c r="K57" s="18"/>
      <c r="L57" s="63"/>
      <c r="M57" s="60"/>
      <c r="N57" s="18"/>
      <c r="O57" s="18"/>
      <c r="P57" s="24"/>
      <c r="Q57" s="18"/>
      <c r="R57" s="18"/>
      <c r="S57" s="18"/>
      <c r="T57" s="18"/>
    </row>
    <row r="58" spans="1:20">
      <c r="A58" s="4">
        <v>54</v>
      </c>
      <c r="B58" s="17"/>
      <c r="C58" s="56"/>
      <c r="D58" s="18"/>
      <c r="E58" s="56"/>
      <c r="F58" s="18"/>
      <c r="G58" s="19"/>
      <c r="H58" s="19"/>
      <c r="I58" s="17"/>
      <c r="J58" s="75"/>
      <c r="K58" s="18"/>
      <c r="L58" s="63"/>
      <c r="M58" s="60"/>
      <c r="N58" s="18"/>
      <c r="O58" s="18"/>
      <c r="P58" s="24"/>
      <c r="Q58" s="18"/>
      <c r="R58" s="18"/>
      <c r="S58" s="18"/>
      <c r="T58" s="18"/>
    </row>
    <row r="59" spans="1:20">
      <c r="A59" s="4">
        <v>55</v>
      </c>
      <c r="B59" s="17"/>
      <c r="C59" s="56"/>
      <c r="D59" s="18"/>
      <c r="E59" s="56"/>
      <c r="F59" s="18"/>
      <c r="G59" s="19"/>
      <c r="H59" s="19"/>
      <c r="I59" s="17"/>
      <c r="J59" s="75"/>
      <c r="K59" s="18"/>
      <c r="L59" s="63"/>
      <c r="M59" s="60"/>
      <c r="N59" s="18"/>
      <c r="O59" s="18"/>
      <c r="P59" s="24"/>
      <c r="Q59" s="18"/>
      <c r="R59" s="18"/>
      <c r="S59" s="18"/>
      <c r="T59" s="18"/>
    </row>
    <row r="60" spans="1:20">
      <c r="A60" s="4">
        <v>56</v>
      </c>
      <c r="B60" s="17"/>
      <c r="C60" s="56"/>
      <c r="D60" s="18"/>
      <c r="E60" s="56"/>
      <c r="F60" s="18"/>
      <c r="G60" s="19"/>
      <c r="H60" s="19"/>
      <c r="I60" s="17"/>
      <c r="J60" s="75"/>
      <c r="K60" s="18"/>
      <c r="L60" s="18"/>
      <c r="M60" s="60"/>
      <c r="N60" s="18"/>
      <c r="O60" s="18"/>
      <c r="P60" s="24"/>
      <c r="Q60" s="18"/>
      <c r="R60" s="18"/>
      <c r="S60" s="18"/>
      <c r="T60" s="18"/>
    </row>
    <row r="61" spans="1:20">
      <c r="A61" s="4">
        <v>57</v>
      </c>
      <c r="B61" s="17"/>
      <c r="C61" s="56"/>
      <c r="D61" s="18"/>
      <c r="E61" s="56"/>
      <c r="F61" s="18"/>
      <c r="G61" s="19"/>
      <c r="H61" s="19"/>
      <c r="I61" s="17"/>
      <c r="J61" s="75"/>
      <c r="K61" s="18"/>
      <c r="L61" s="18"/>
      <c r="M61" s="60"/>
      <c r="N61" s="18"/>
      <c r="O61" s="18"/>
      <c r="P61" s="24"/>
      <c r="Q61" s="18"/>
      <c r="R61" s="18"/>
      <c r="S61" s="18"/>
      <c r="T61" s="18"/>
    </row>
    <row r="62" spans="1:20">
      <c r="A62" s="4">
        <v>58</v>
      </c>
      <c r="B62" s="17"/>
      <c r="C62" s="56"/>
      <c r="D62" s="18"/>
      <c r="E62" s="59"/>
      <c r="F62" s="18"/>
      <c r="G62" s="19"/>
      <c r="H62" s="19"/>
      <c r="I62" s="19"/>
      <c r="J62" s="75"/>
      <c r="K62" s="18"/>
      <c r="L62" s="18"/>
      <c r="M62" s="60"/>
      <c r="N62" s="18"/>
      <c r="O62" s="18"/>
      <c r="P62" s="24"/>
      <c r="Q62" s="18"/>
      <c r="R62" s="18"/>
      <c r="S62" s="18"/>
      <c r="T62" s="18"/>
    </row>
    <row r="63" spans="1:20">
      <c r="A63" s="4">
        <v>59</v>
      </c>
      <c r="B63" s="17"/>
      <c r="C63" s="56"/>
      <c r="D63" s="18"/>
      <c r="E63" s="59"/>
      <c r="F63" s="18"/>
      <c r="G63" s="19"/>
      <c r="H63" s="19"/>
      <c r="I63" s="17"/>
      <c r="J63" s="75"/>
      <c r="K63" s="18"/>
      <c r="L63" s="18"/>
      <c r="M63" s="60"/>
      <c r="N63" s="18"/>
      <c r="O63" s="18"/>
      <c r="P63" s="24"/>
      <c r="Q63" s="18"/>
      <c r="R63" s="18"/>
      <c r="S63" s="18"/>
      <c r="T63" s="18"/>
    </row>
    <row r="64" spans="1:20">
      <c r="A64" s="4">
        <v>60</v>
      </c>
      <c r="B64" s="17"/>
      <c r="C64" s="56"/>
      <c r="D64" s="18"/>
      <c r="E64" s="19"/>
      <c r="F64" s="18"/>
      <c r="G64" s="19"/>
      <c r="H64" s="19"/>
      <c r="I64" s="17"/>
      <c r="J64" s="18"/>
      <c r="K64" s="18"/>
      <c r="L64" s="18"/>
      <c r="M64" s="60"/>
      <c r="N64" s="18"/>
      <c r="O64" s="18"/>
      <c r="P64" s="24"/>
      <c r="Q64" s="18"/>
      <c r="R64" s="18"/>
      <c r="S64" s="18"/>
      <c r="T64" s="18"/>
    </row>
    <row r="65" spans="1:20">
      <c r="A65" s="4">
        <v>61</v>
      </c>
      <c r="B65" s="17"/>
      <c r="C65" s="18"/>
      <c r="D65" s="18"/>
      <c r="E65" s="19"/>
      <c r="F65" s="18"/>
      <c r="G65" s="19"/>
      <c r="H65" s="19"/>
      <c r="I65" s="17"/>
      <c r="J65" s="18"/>
      <c r="K65" s="18"/>
      <c r="L65" s="18"/>
      <c r="M65" s="18"/>
      <c r="N65" s="18"/>
      <c r="O65" s="18"/>
      <c r="P65" s="24"/>
      <c r="Q65" s="18"/>
      <c r="R65" s="18"/>
      <c r="S65" s="18"/>
      <c r="T65" s="18"/>
    </row>
    <row r="66" spans="1:20">
      <c r="A66" s="4">
        <v>62</v>
      </c>
      <c r="B66" s="17"/>
      <c r="C66" s="18"/>
      <c r="D66" s="18"/>
      <c r="E66" s="19"/>
      <c r="F66" s="18"/>
      <c r="G66" s="19"/>
      <c r="H66" s="19"/>
      <c r="I66" s="17"/>
      <c r="J66" s="18"/>
      <c r="K66" s="18"/>
      <c r="L66" s="18"/>
      <c r="M66" s="18"/>
      <c r="N66" s="18"/>
      <c r="O66" s="18"/>
      <c r="P66" s="24"/>
      <c r="Q66" s="18"/>
      <c r="R66" s="18"/>
      <c r="S66" s="18"/>
      <c r="T66" s="18"/>
    </row>
    <row r="67" spans="1:20">
      <c r="A67" s="4">
        <v>63</v>
      </c>
      <c r="B67" s="17"/>
      <c r="C67" s="18"/>
      <c r="D67" s="18"/>
      <c r="E67" s="19"/>
      <c r="F67" s="18"/>
      <c r="G67" s="19"/>
      <c r="H67" s="19"/>
      <c r="I67" s="17"/>
      <c r="J67" s="18"/>
      <c r="K67" s="18"/>
      <c r="L67" s="18"/>
      <c r="M67" s="18"/>
      <c r="N67" s="18"/>
      <c r="O67" s="18"/>
      <c r="P67" s="24"/>
      <c r="Q67" s="18"/>
      <c r="R67" s="18"/>
      <c r="S67" s="18"/>
      <c r="T67" s="18"/>
    </row>
    <row r="68" spans="1:20">
      <c r="A68" s="4">
        <v>64</v>
      </c>
      <c r="B68" s="17"/>
      <c r="C68" s="18"/>
      <c r="D68" s="18"/>
      <c r="E68" s="19"/>
      <c r="F68" s="18"/>
      <c r="G68" s="19"/>
      <c r="H68" s="19"/>
      <c r="I68" s="17"/>
      <c r="J68" s="18"/>
      <c r="K68" s="18"/>
      <c r="L68" s="18"/>
      <c r="M68" s="18"/>
      <c r="N68" s="18"/>
      <c r="O68" s="18"/>
      <c r="P68" s="24"/>
      <c r="Q68" s="18"/>
      <c r="R68" s="18"/>
      <c r="S68" s="18"/>
      <c r="T68" s="18"/>
    </row>
    <row r="69" spans="1:20">
      <c r="A69" s="4">
        <v>65</v>
      </c>
      <c r="B69" s="17"/>
      <c r="C69" s="18"/>
      <c r="D69" s="18"/>
      <c r="E69" s="19"/>
      <c r="F69" s="18"/>
      <c r="G69" s="19"/>
      <c r="H69" s="19"/>
      <c r="I69" s="17"/>
      <c r="J69" s="18"/>
      <c r="K69" s="18"/>
      <c r="L69" s="18"/>
      <c r="M69" s="18"/>
      <c r="N69" s="18"/>
      <c r="O69" s="18"/>
      <c r="P69" s="24"/>
      <c r="Q69" s="18"/>
      <c r="R69" s="18"/>
      <c r="S69" s="18"/>
      <c r="T69" s="18"/>
    </row>
    <row r="70" spans="1:20">
      <c r="A70" s="4">
        <v>66</v>
      </c>
      <c r="B70" s="17"/>
      <c r="C70" s="18"/>
      <c r="D70" s="18"/>
      <c r="E70" s="19"/>
      <c r="F70" s="18"/>
      <c r="G70" s="19"/>
      <c r="H70" s="19"/>
      <c r="I70" s="17"/>
      <c r="J70" s="18"/>
      <c r="K70" s="18"/>
      <c r="L70" s="18"/>
      <c r="M70" s="18"/>
      <c r="N70" s="18"/>
      <c r="O70" s="18"/>
      <c r="P70" s="24"/>
      <c r="Q70" s="18"/>
      <c r="R70" s="18"/>
      <c r="S70" s="18"/>
      <c r="T70" s="18"/>
    </row>
    <row r="71" spans="1:20">
      <c r="A71" s="4">
        <v>67</v>
      </c>
      <c r="B71" s="17"/>
      <c r="C71" s="18"/>
      <c r="D71" s="18"/>
      <c r="E71" s="19"/>
      <c r="F71" s="18"/>
      <c r="G71" s="19"/>
      <c r="H71" s="19"/>
      <c r="I71" s="17"/>
      <c r="J71" s="18"/>
      <c r="K71" s="18"/>
      <c r="L71" s="18"/>
      <c r="M71" s="18"/>
      <c r="N71" s="18"/>
      <c r="O71" s="18"/>
      <c r="P71" s="24"/>
      <c r="Q71" s="18"/>
      <c r="R71" s="18"/>
      <c r="S71" s="18"/>
      <c r="T71" s="18"/>
    </row>
    <row r="72" spans="1:20">
      <c r="A72" s="4">
        <v>68</v>
      </c>
      <c r="B72" s="17"/>
      <c r="C72" s="18"/>
      <c r="D72" s="18"/>
      <c r="E72" s="19"/>
      <c r="F72" s="18"/>
      <c r="G72" s="19"/>
      <c r="H72" s="19"/>
      <c r="I72" s="17"/>
      <c r="J72" s="18"/>
      <c r="K72" s="18"/>
      <c r="L72" s="18"/>
      <c r="M72" s="18"/>
      <c r="N72" s="18"/>
      <c r="O72" s="18"/>
      <c r="P72" s="24"/>
      <c r="Q72" s="18"/>
      <c r="R72" s="18"/>
      <c r="S72" s="18"/>
      <c r="T72" s="18"/>
    </row>
    <row r="73" spans="1:20">
      <c r="A73" s="4">
        <v>69</v>
      </c>
      <c r="B73" s="17"/>
      <c r="C73" s="18"/>
      <c r="D73" s="18"/>
      <c r="E73" s="19"/>
      <c r="F73" s="18"/>
      <c r="G73" s="19"/>
      <c r="H73" s="19"/>
      <c r="I73" s="17"/>
      <c r="J73" s="18"/>
      <c r="K73" s="18"/>
      <c r="L73" s="18"/>
      <c r="M73" s="18"/>
      <c r="N73" s="18"/>
      <c r="O73" s="18"/>
      <c r="P73" s="24"/>
      <c r="Q73" s="18"/>
      <c r="R73" s="18"/>
      <c r="S73" s="18"/>
      <c r="T73" s="18"/>
    </row>
    <row r="74" spans="1:20">
      <c r="A74" s="4">
        <v>70</v>
      </c>
      <c r="B74" s="17"/>
      <c r="C74" s="18"/>
      <c r="D74" s="18"/>
      <c r="E74" s="19"/>
      <c r="F74" s="18"/>
      <c r="G74" s="19"/>
      <c r="H74" s="19"/>
      <c r="I74" s="17"/>
      <c r="J74" s="18"/>
      <c r="K74" s="18"/>
      <c r="L74" s="18"/>
      <c r="M74" s="18"/>
      <c r="N74" s="18"/>
      <c r="O74" s="18"/>
      <c r="P74" s="24"/>
      <c r="Q74" s="18"/>
      <c r="R74" s="18"/>
      <c r="S74" s="18"/>
      <c r="T74" s="18"/>
    </row>
    <row r="75" spans="1:20">
      <c r="A75" s="4">
        <v>71</v>
      </c>
      <c r="B75" s="17"/>
      <c r="C75" s="18"/>
      <c r="D75" s="18"/>
      <c r="E75" s="19"/>
      <c r="F75" s="18"/>
      <c r="G75" s="19"/>
      <c r="H75" s="19"/>
      <c r="I75" s="17"/>
      <c r="J75" s="18"/>
      <c r="K75" s="18"/>
      <c r="L75" s="18"/>
      <c r="M75" s="18"/>
      <c r="N75" s="18"/>
      <c r="O75" s="18"/>
      <c r="P75" s="24"/>
      <c r="Q75" s="18"/>
      <c r="R75" s="18"/>
      <c r="S75" s="18"/>
      <c r="T75" s="18"/>
    </row>
    <row r="76" spans="1:20">
      <c r="A76" s="4">
        <v>72</v>
      </c>
      <c r="B76" s="17"/>
      <c r="C76" s="18"/>
      <c r="D76" s="18"/>
      <c r="E76" s="19"/>
      <c r="F76" s="18"/>
      <c r="G76" s="19"/>
      <c r="H76" s="19"/>
      <c r="I76" s="17"/>
      <c r="J76" s="18"/>
      <c r="K76" s="18"/>
      <c r="L76" s="18"/>
      <c r="M76" s="18"/>
      <c r="N76" s="18"/>
      <c r="O76" s="18"/>
      <c r="P76" s="24"/>
      <c r="Q76" s="18"/>
      <c r="R76" s="18"/>
      <c r="S76" s="18"/>
      <c r="T76" s="18"/>
    </row>
    <row r="77" spans="1:20">
      <c r="A77" s="4">
        <v>73</v>
      </c>
      <c r="B77" s="17"/>
      <c r="C77" s="18"/>
      <c r="D77" s="18"/>
      <c r="E77" s="19"/>
      <c r="F77" s="18"/>
      <c r="G77" s="19"/>
      <c r="H77" s="19"/>
      <c r="I77" s="17"/>
      <c r="J77" s="18"/>
      <c r="K77" s="18"/>
      <c r="L77" s="18"/>
      <c r="M77" s="18"/>
      <c r="N77" s="18"/>
      <c r="O77" s="18"/>
      <c r="P77" s="24"/>
      <c r="Q77" s="18"/>
      <c r="R77" s="18"/>
      <c r="S77" s="18"/>
      <c r="T77" s="18"/>
    </row>
    <row r="78" spans="1:20">
      <c r="A78" s="4">
        <v>74</v>
      </c>
      <c r="B78" s="17"/>
      <c r="C78" s="18"/>
      <c r="D78" s="18"/>
      <c r="E78" s="19"/>
      <c r="F78" s="18"/>
      <c r="G78" s="19"/>
      <c r="H78" s="19"/>
      <c r="I78" s="17"/>
      <c r="J78" s="18"/>
      <c r="K78" s="18"/>
      <c r="L78" s="18"/>
      <c r="M78" s="18"/>
      <c r="N78" s="18"/>
      <c r="O78" s="18"/>
      <c r="P78" s="24"/>
      <c r="Q78" s="18"/>
      <c r="R78" s="18"/>
      <c r="S78" s="18"/>
      <c r="T78" s="18"/>
    </row>
    <row r="79" spans="1:20">
      <c r="A79" s="4">
        <v>75</v>
      </c>
      <c r="B79" s="17"/>
      <c r="C79" s="18"/>
      <c r="D79" s="18"/>
      <c r="E79" s="19"/>
      <c r="F79" s="18"/>
      <c r="G79" s="19"/>
      <c r="H79" s="19"/>
      <c r="I79" s="17">
        <f t="shared" ref="I79:I164" si="1">+G79+H79</f>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46</v>
      </c>
      <c r="D165" s="21"/>
      <c r="E165" s="13"/>
      <c r="F165" s="21"/>
      <c r="G165" s="21">
        <f>SUM(G5:G164)</f>
        <v>2610</v>
      </c>
      <c r="H165" s="21">
        <f>SUM(H5:H164)</f>
        <v>6064</v>
      </c>
      <c r="I165" s="21">
        <f>SUM(I5:I164)</f>
        <v>8674</v>
      </c>
      <c r="J165" s="21"/>
      <c r="K165" s="21"/>
      <c r="L165" s="21"/>
      <c r="M165" s="21"/>
      <c r="N165" s="21"/>
      <c r="O165" s="21"/>
      <c r="P165" s="14"/>
      <c r="Q165" s="21"/>
      <c r="R165" s="21"/>
      <c r="S165" s="21"/>
      <c r="T165" s="12"/>
    </row>
    <row r="166" spans="1:20">
      <c r="A166" s="46" t="s">
        <v>67</v>
      </c>
      <c r="B166" s="10">
        <f>COUNTIF(B$5:B$164,"Team 1")</f>
        <v>22</v>
      </c>
      <c r="C166" s="46" t="s">
        <v>29</v>
      </c>
      <c r="D166" s="10">
        <f>COUNTIF(D5:D164,"Anganwadi")</f>
        <v>19</v>
      </c>
    </row>
    <row r="167" spans="1:20">
      <c r="A167" s="46" t="s">
        <v>68</v>
      </c>
      <c r="B167" s="10">
        <f>COUNTIF(B$6:B$164,"Team 2")</f>
        <v>23</v>
      </c>
      <c r="C167" s="46" t="s">
        <v>27</v>
      </c>
      <c r="D167" s="10">
        <f>COUNTIF(D5:D164,"School")</f>
        <v>25</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7" activePane="bottomRight" state="frozen"/>
      <selection pane="topRight" activeCell="C1" sqref="C1"/>
      <selection pane="bottomLeft" activeCell="A5" sqref="A5"/>
      <selection pane="bottomRight" activeCell="C3" sqref="C3:C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620</v>
      </c>
      <c r="B1" s="171"/>
      <c r="C1" s="171"/>
      <c r="D1" s="172"/>
      <c r="E1" s="172"/>
      <c r="F1" s="172"/>
      <c r="G1" s="172"/>
      <c r="H1" s="172"/>
      <c r="I1" s="172"/>
      <c r="J1" s="172"/>
      <c r="K1" s="172"/>
      <c r="L1" s="172"/>
      <c r="M1" s="172"/>
      <c r="N1" s="172"/>
      <c r="O1" s="172"/>
      <c r="P1" s="172"/>
      <c r="Q1" s="172"/>
      <c r="R1" s="172"/>
      <c r="S1" s="172"/>
    </row>
    <row r="2" spans="1:20">
      <c r="A2" s="175" t="s">
        <v>63</v>
      </c>
      <c r="B2" s="176"/>
      <c r="C2" s="176"/>
      <c r="D2" s="25" t="s">
        <v>600</v>
      </c>
      <c r="E2" s="22"/>
      <c r="F2" s="22"/>
      <c r="G2" s="22"/>
      <c r="H2" s="22"/>
      <c r="I2" s="22"/>
      <c r="J2" s="22"/>
      <c r="K2" s="22"/>
      <c r="L2" s="22"/>
      <c r="M2" s="22"/>
      <c r="N2" s="22"/>
      <c r="O2" s="22"/>
      <c r="P2" s="22"/>
      <c r="Q2" s="22"/>
      <c r="R2" s="22"/>
      <c r="S2" s="22"/>
    </row>
    <row r="3" spans="1:20" ht="24" customHeight="1">
      <c r="A3" s="170" t="s">
        <v>14</v>
      </c>
      <c r="B3" s="173" t="s">
        <v>66</v>
      </c>
      <c r="C3" s="169" t="s">
        <v>7</v>
      </c>
      <c r="D3" s="169" t="s">
        <v>59</v>
      </c>
      <c r="E3" s="169" t="s">
        <v>16</v>
      </c>
      <c r="F3" s="177" t="s">
        <v>17</v>
      </c>
      <c r="G3" s="169" t="s">
        <v>8</v>
      </c>
      <c r="H3" s="169"/>
      <c r="I3" s="169"/>
      <c r="J3" s="169" t="s">
        <v>35</v>
      </c>
      <c r="K3" s="173" t="s">
        <v>37</v>
      </c>
      <c r="L3" s="173" t="s">
        <v>54</v>
      </c>
      <c r="M3" s="173" t="s">
        <v>55</v>
      </c>
      <c r="N3" s="173" t="s">
        <v>38</v>
      </c>
      <c r="O3" s="173" t="s">
        <v>39</v>
      </c>
      <c r="P3" s="170" t="s">
        <v>58</v>
      </c>
      <c r="Q3" s="169" t="s">
        <v>56</v>
      </c>
      <c r="R3" s="169" t="s">
        <v>36</v>
      </c>
      <c r="S3" s="169" t="s">
        <v>57</v>
      </c>
      <c r="T3" s="169" t="s">
        <v>13</v>
      </c>
    </row>
    <row r="4" spans="1:20" ht="25.5" customHeight="1">
      <c r="A4" s="170"/>
      <c r="B4" s="178"/>
      <c r="C4" s="169"/>
      <c r="D4" s="169"/>
      <c r="E4" s="169"/>
      <c r="F4" s="177"/>
      <c r="G4" s="23" t="s">
        <v>9</v>
      </c>
      <c r="H4" s="23" t="s">
        <v>10</v>
      </c>
      <c r="I4" s="23" t="s">
        <v>11</v>
      </c>
      <c r="J4" s="169"/>
      <c r="K4" s="174"/>
      <c r="L4" s="174"/>
      <c r="M4" s="174"/>
      <c r="N4" s="174"/>
      <c r="O4" s="174"/>
      <c r="P4" s="170"/>
      <c r="Q4" s="170"/>
      <c r="R4" s="169"/>
      <c r="S4" s="169"/>
      <c r="T4" s="169"/>
    </row>
    <row r="5" spans="1:20">
      <c r="A5" s="4">
        <v>1</v>
      </c>
      <c r="B5" s="17" t="s">
        <v>67</v>
      </c>
      <c r="C5" s="99" t="s">
        <v>542</v>
      </c>
      <c r="D5" s="68" t="s">
        <v>29</v>
      </c>
      <c r="E5" s="98">
        <v>58</v>
      </c>
      <c r="F5" s="68"/>
      <c r="G5" s="69">
        <v>134</v>
      </c>
      <c r="H5" s="69">
        <v>165</v>
      </c>
      <c r="I5" s="17">
        <f>+G5+H5</f>
        <v>299</v>
      </c>
      <c r="J5" s="113">
        <v>9864422941</v>
      </c>
      <c r="K5" s="113"/>
      <c r="L5" s="63" t="s">
        <v>206</v>
      </c>
      <c r="M5" s="62">
        <v>9954988271</v>
      </c>
      <c r="N5" s="61" t="s">
        <v>152</v>
      </c>
      <c r="O5" s="62">
        <v>9854322347</v>
      </c>
      <c r="P5" s="24">
        <v>43525</v>
      </c>
      <c r="Q5" s="18" t="s">
        <v>592</v>
      </c>
      <c r="R5" s="18">
        <v>11</v>
      </c>
      <c r="S5" s="18" t="s">
        <v>584</v>
      </c>
      <c r="T5" s="18"/>
    </row>
    <row r="6" spans="1:20">
      <c r="A6" s="4">
        <v>2</v>
      </c>
      <c r="B6" s="17" t="s">
        <v>68</v>
      </c>
      <c r="C6" s="105" t="s">
        <v>543</v>
      </c>
      <c r="D6" s="68" t="s">
        <v>27</v>
      </c>
      <c r="E6" s="105" t="s">
        <v>544</v>
      </c>
      <c r="F6" s="68" t="s">
        <v>77</v>
      </c>
      <c r="G6" s="112">
        <v>66</v>
      </c>
      <c r="H6" s="112">
        <v>62</v>
      </c>
      <c r="I6" s="17">
        <f>+G6+H6</f>
        <v>128</v>
      </c>
      <c r="J6" s="102" t="s">
        <v>545</v>
      </c>
      <c r="K6" s="113"/>
      <c r="L6" s="63" t="s">
        <v>206</v>
      </c>
      <c r="M6" s="62">
        <v>9954988271</v>
      </c>
      <c r="N6" s="113"/>
      <c r="O6" s="113"/>
      <c r="P6" s="24">
        <v>43525</v>
      </c>
      <c r="Q6" s="18" t="s">
        <v>592</v>
      </c>
      <c r="R6" s="18">
        <v>11</v>
      </c>
      <c r="S6" s="18" t="s">
        <v>584</v>
      </c>
      <c r="T6" s="18"/>
    </row>
    <row r="7" spans="1:20">
      <c r="A7" s="4">
        <v>3</v>
      </c>
      <c r="B7" s="17"/>
      <c r="C7" s="99" t="s">
        <v>123</v>
      </c>
      <c r="D7" s="68"/>
      <c r="E7" s="98"/>
      <c r="F7" s="68"/>
      <c r="G7" s="69"/>
      <c r="H7" s="69"/>
      <c r="I7" s="17"/>
      <c r="J7" s="113"/>
      <c r="K7" s="113"/>
      <c r="L7" s="63"/>
      <c r="M7" s="60"/>
      <c r="N7" s="61"/>
      <c r="O7" s="62"/>
      <c r="P7" s="24"/>
      <c r="Q7" s="118"/>
      <c r="R7" s="18">
        <v>9</v>
      </c>
      <c r="S7" s="18" t="s">
        <v>584</v>
      </c>
      <c r="T7" s="18"/>
    </row>
    <row r="8" spans="1:20">
      <c r="A8" s="4">
        <v>4</v>
      </c>
      <c r="B8" s="17"/>
      <c r="C8" s="105" t="s">
        <v>194</v>
      </c>
      <c r="D8" s="68"/>
      <c r="E8" s="105"/>
      <c r="F8" s="68"/>
      <c r="G8" s="69"/>
      <c r="H8" s="69"/>
      <c r="I8" s="17"/>
      <c r="J8" s="102"/>
      <c r="K8" s="113"/>
      <c r="L8" s="63"/>
      <c r="M8" s="60"/>
      <c r="N8" s="113"/>
      <c r="O8" s="113"/>
      <c r="P8" s="24"/>
      <c r="Q8" s="118"/>
      <c r="R8" s="18">
        <v>9</v>
      </c>
      <c r="S8" s="18" t="s">
        <v>584</v>
      </c>
      <c r="T8" s="18"/>
    </row>
    <row r="9" spans="1:20">
      <c r="A9" s="4">
        <v>5</v>
      </c>
      <c r="B9" s="17"/>
      <c r="C9" s="99" t="s">
        <v>194</v>
      </c>
      <c r="D9" s="68"/>
      <c r="E9" s="98"/>
      <c r="F9" s="68"/>
      <c r="G9" s="69"/>
      <c r="H9" s="69"/>
      <c r="I9" s="17"/>
      <c r="J9" s="113"/>
      <c r="K9" s="113"/>
      <c r="L9" s="63"/>
      <c r="M9" s="60"/>
      <c r="N9" s="61"/>
      <c r="O9" s="62"/>
      <c r="P9" s="24"/>
      <c r="Q9" s="18"/>
      <c r="R9" s="18">
        <v>9</v>
      </c>
      <c r="S9" s="18"/>
      <c r="T9" s="18"/>
    </row>
    <row r="10" spans="1:20">
      <c r="A10" s="4">
        <v>6</v>
      </c>
      <c r="B10" s="17" t="s">
        <v>67</v>
      </c>
      <c r="C10" s="99" t="s">
        <v>546</v>
      </c>
      <c r="D10" s="68" t="s">
        <v>29</v>
      </c>
      <c r="E10" s="114">
        <v>61</v>
      </c>
      <c r="F10" s="68"/>
      <c r="G10" s="69">
        <v>86</v>
      </c>
      <c r="H10" s="69">
        <v>85</v>
      </c>
      <c r="I10" s="17">
        <f t="shared" ref="I10:I63" si="0">+G10+H10</f>
        <v>171</v>
      </c>
      <c r="J10" s="113">
        <v>9706408080</v>
      </c>
      <c r="K10" s="113"/>
      <c r="L10" s="63" t="s">
        <v>396</v>
      </c>
      <c r="M10" s="60" t="s">
        <v>143</v>
      </c>
      <c r="N10" s="61" t="s">
        <v>407</v>
      </c>
      <c r="O10" s="62">
        <v>9613973634</v>
      </c>
      <c r="P10" s="24">
        <v>43526</v>
      </c>
      <c r="Q10" s="18" t="s">
        <v>591</v>
      </c>
      <c r="R10" s="18">
        <v>9</v>
      </c>
      <c r="S10" s="18" t="s">
        <v>584</v>
      </c>
      <c r="T10" s="18"/>
    </row>
    <row r="11" spans="1:20">
      <c r="A11" s="4">
        <v>7</v>
      </c>
      <c r="B11" s="17" t="s">
        <v>68</v>
      </c>
      <c r="C11" s="100" t="s">
        <v>547</v>
      </c>
      <c r="D11" s="68" t="s">
        <v>27</v>
      </c>
      <c r="E11" s="101">
        <v>18061103905</v>
      </c>
      <c r="F11" s="68" t="s">
        <v>121</v>
      </c>
      <c r="G11" s="69"/>
      <c r="H11" s="69">
        <v>69</v>
      </c>
      <c r="I11" s="17">
        <f t="shared" si="0"/>
        <v>69</v>
      </c>
      <c r="J11" s="113"/>
      <c r="K11" s="113"/>
      <c r="L11" s="63" t="s">
        <v>396</v>
      </c>
      <c r="M11" s="60" t="s">
        <v>143</v>
      </c>
      <c r="N11" s="61" t="s">
        <v>382</v>
      </c>
      <c r="O11" s="62">
        <v>8876996249</v>
      </c>
      <c r="P11" s="24">
        <v>43526</v>
      </c>
      <c r="Q11" s="18" t="s">
        <v>591</v>
      </c>
      <c r="R11" s="18">
        <v>9</v>
      </c>
      <c r="S11" s="18" t="s">
        <v>584</v>
      </c>
      <c r="T11" s="18"/>
    </row>
    <row r="12" spans="1:20">
      <c r="A12" s="4">
        <v>8</v>
      </c>
      <c r="B12" s="17" t="s">
        <v>67</v>
      </c>
      <c r="C12" s="99" t="s">
        <v>548</v>
      </c>
      <c r="D12" s="68" t="s">
        <v>29</v>
      </c>
      <c r="E12" s="114">
        <v>63</v>
      </c>
      <c r="F12" s="68"/>
      <c r="G12" s="69">
        <v>78</v>
      </c>
      <c r="H12" s="69">
        <v>69</v>
      </c>
      <c r="I12" s="17">
        <f t="shared" si="0"/>
        <v>147</v>
      </c>
      <c r="J12" s="113"/>
      <c r="K12" s="113"/>
      <c r="L12" s="63" t="s">
        <v>396</v>
      </c>
      <c r="M12" s="60" t="s">
        <v>143</v>
      </c>
      <c r="N12" s="61" t="s">
        <v>207</v>
      </c>
      <c r="O12" s="62">
        <v>9954988271</v>
      </c>
      <c r="P12" s="24">
        <v>43528</v>
      </c>
      <c r="Q12" s="18" t="s">
        <v>586</v>
      </c>
      <c r="R12" s="18">
        <v>9</v>
      </c>
      <c r="S12" s="18" t="s">
        <v>584</v>
      </c>
      <c r="T12" s="18"/>
    </row>
    <row r="13" spans="1:20" ht="31.5">
      <c r="A13" s="4">
        <v>9</v>
      </c>
      <c r="B13" s="17" t="s">
        <v>68</v>
      </c>
      <c r="C13" s="56" t="s">
        <v>199</v>
      </c>
      <c r="D13" s="68" t="s">
        <v>27</v>
      </c>
      <c r="E13" s="56">
        <v>18271104105</v>
      </c>
      <c r="F13" s="68"/>
      <c r="G13" s="104">
        <v>50</v>
      </c>
      <c r="H13" s="104">
        <v>51</v>
      </c>
      <c r="I13" s="17">
        <f t="shared" si="0"/>
        <v>101</v>
      </c>
      <c r="J13" s="75" t="s">
        <v>212</v>
      </c>
      <c r="K13" s="113"/>
      <c r="L13" s="18" t="s">
        <v>145</v>
      </c>
      <c r="M13" s="60">
        <v>9613939748</v>
      </c>
      <c r="N13" s="61" t="s">
        <v>146</v>
      </c>
      <c r="O13" s="18"/>
      <c r="P13" s="24">
        <v>43528</v>
      </c>
      <c r="Q13" s="18" t="s">
        <v>586</v>
      </c>
      <c r="R13" s="18">
        <v>10</v>
      </c>
      <c r="S13" s="18" t="s">
        <v>584</v>
      </c>
      <c r="T13" s="18"/>
    </row>
    <row r="14" spans="1:20">
      <c r="A14" s="4">
        <v>10</v>
      </c>
      <c r="B14" s="17" t="s">
        <v>67</v>
      </c>
      <c r="C14" s="56" t="s">
        <v>549</v>
      </c>
      <c r="D14" s="68" t="s">
        <v>27</v>
      </c>
      <c r="E14" s="57">
        <v>18271102127</v>
      </c>
      <c r="F14" s="68"/>
      <c r="G14" s="69">
        <v>68</v>
      </c>
      <c r="H14" s="69">
        <v>70</v>
      </c>
      <c r="I14" s="17">
        <f t="shared" si="0"/>
        <v>138</v>
      </c>
      <c r="J14" s="64" t="s">
        <v>553</v>
      </c>
      <c r="K14" s="113"/>
      <c r="L14" s="18" t="s">
        <v>145</v>
      </c>
      <c r="M14" s="60">
        <v>9613939748</v>
      </c>
      <c r="N14" s="61" t="s">
        <v>248</v>
      </c>
      <c r="O14" s="62">
        <v>9085880663</v>
      </c>
      <c r="P14" s="24">
        <v>43529</v>
      </c>
      <c r="Q14" s="18" t="s">
        <v>587</v>
      </c>
      <c r="R14" s="18">
        <v>10</v>
      </c>
      <c r="S14" s="18" t="s">
        <v>584</v>
      </c>
      <c r="T14" s="18"/>
    </row>
    <row r="15" spans="1:20">
      <c r="A15" s="4">
        <v>11</v>
      </c>
      <c r="B15" s="17" t="s">
        <v>68</v>
      </c>
      <c r="C15" s="68" t="s">
        <v>570</v>
      </c>
      <c r="D15" s="68" t="s">
        <v>27</v>
      </c>
      <c r="E15" s="114">
        <v>18271103804</v>
      </c>
      <c r="F15" s="68" t="s">
        <v>77</v>
      </c>
      <c r="G15" s="69">
        <v>29</v>
      </c>
      <c r="H15" s="69">
        <v>26</v>
      </c>
      <c r="I15" s="17">
        <f t="shared" si="0"/>
        <v>55</v>
      </c>
      <c r="J15" s="113">
        <v>9854928694</v>
      </c>
      <c r="K15" s="113"/>
      <c r="L15" s="63" t="s">
        <v>396</v>
      </c>
      <c r="M15" s="60" t="s">
        <v>143</v>
      </c>
      <c r="N15" s="61" t="s">
        <v>302</v>
      </c>
      <c r="O15" s="62">
        <v>9401155221</v>
      </c>
      <c r="P15" s="24">
        <v>43529</v>
      </c>
      <c r="Q15" s="18" t="s">
        <v>587</v>
      </c>
      <c r="R15" s="18">
        <v>10</v>
      </c>
      <c r="S15" s="18" t="s">
        <v>584</v>
      </c>
      <c r="T15" s="18"/>
    </row>
    <row r="16" spans="1:20">
      <c r="A16" s="4">
        <v>12</v>
      </c>
      <c r="B16" s="17" t="s">
        <v>67</v>
      </c>
      <c r="C16" s="105" t="s">
        <v>344</v>
      </c>
      <c r="D16" s="68" t="s">
        <v>27</v>
      </c>
      <c r="E16" s="105" t="s">
        <v>550</v>
      </c>
      <c r="F16" s="68" t="s">
        <v>77</v>
      </c>
      <c r="G16" s="69">
        <v>77</v>
      </c>
      <c r="H16" s="69">
        <v>69</v>
      </c>
      <c r="I16" s="17">
        <f t="shared" si="0"/>
        <v>146</v>
      </c>
      <c r="J16" s="102" t="s">
        <v>554</v>
      </c>
      <c r="K16" s="113"/>
      <c r="L16" s="63" t="s">
        <v>210</v>
      </c>
      <c r="M16" s="60">
        <v>9435756484</v>
      </c>
      <c r="N16" s="61" t="s">
        <v>248</v>
      </c>
      <c r="O16" s="62">
        <v>9085880663</v>
      </c>
      <c r="P16" s="24">
        <v>43530</v>
      </c>
      <c r="Q16" s="18" t="s">
        <v>140</v>
      </c>
      <c r="R16" s="18">
        <v>11</v>
      </c>
      <c r="S16" s="18" t="s">
        <v>584</v>
      </c>
      <c r="T16" s="18"/>
    </row>
    <row r="17" spans="1:20" ht="31.5">
      <c r="A17" s="4">
        <v>13</v>
      </c>
      <c r="B17" s="17" t="s">
        <v>68</v>
      </c>
      <c r="C17" s="56" t="s">
        <v>252</v>
      </c>
      <c r="D17" s="68" t="s">
        <v>27</v>
      </c>
      <c r="E17" s="56">
        <v>18271102606</v>
      </c>
      <c r="F17" s="68"/>
      <c r="G17" s="69">
        <v>57</v>
      </c>
      <c r="H17" s="69">
        <v>69</v>
      </c>
      <c r="I17" s="17">
        <f t="shared" si="0"/>
        <v>126</v>
      </c>
      <c r="J17" s="75" t="s">
        <v>256</v>
      </c>
      <c r="K17" s="113"/>
      <c r="L17" s="63" t="s">
        <v>210</v>
      </c>
      <c r="M17" s="60">
        <v>9435756484</v>
      </c>
      <c r="N17" s="61" t="s">
        <v>183</v>
      </c>
      <c r="O17" s="62">
        <v>9508462053</v>
      </c>
      <c r="P17" s="24">
        <v>43530</v>
      </c>
      <c r="Q17" s="18" t="s">
        <v>140</v>
      </c>
      <c r="R17" s="18">
        <v>12</v>
      </c>
      <c r="S17" s="18" t="s">
        <v>584</v>
      </c>
      <c r="T17" s="18"/>
    </row>
    <row r="18" spans="1:20">
      <c r="A18" s="4">
        <v>14</v>
      </c>
      <c r="B18" s="17" t="s">
        <v>67</v>
      </c>
      <c r="C18" s="68" t="s">
        <v>364</v>
      </c>
      <c r="D18" s="68" t="s">
        <v>27</v>
      </c>
      <c r="E18" s="114">
        <v>18270110316</v>
      </c>
      <c r="F18" s="68" t="s">
        <v>77</v>
      </c>
      <c r="G18" s="69">
        <v>34</v>
      </c>
      <c r="H18" s="69">
        <v>56</v>
      </c>
      <c r="I18" s="17">
        <f t="shared" si="0"/>
        <v>90</v>
      </c>
      <c r="J18" s="113"/>
      <c r="K18" s="113"/>
      <c r="L18" s="18" t="s">
        <v>145</v>
      </c>
      <c r="M18" s="60">
        <v>9613939748</v>
      </c>
      <c r="N18" s="61" t="s">
        <v>183</v>
      </c>
      <c r="O18" s="62">
        <v>9508462053</v>
      </c>
      <c r="P18" s="24">
        <v>43531</v>
      </c>
      <c r="Q18" s="18" t="s">
        <v>596</v>
      </c>
      <c r="R18" s="18">
        <v>10</v>
      </c>
      <c r="S18" s="18" t="s">
        <v>584</v>
      </c>
      <c r="T18" s="18"/>
    </row>
    <row r="19" spans="1:20">
      <c r="A19" s="4">
        <v>15</v>
      </c>
      <c r="B19" s="17" t="s">
        <v>68</v>
      </c>
      <c r="C19" s="68" t="s">
        <v>551</v>
      </c>
      <c r="D19" s="68" t="s">
        <v>29</v>
      </c>
      <c r="E19" s="114"/>
      <c r="F19" s="68"/>
      <c r="G19" s="69">
        <v>50</v>
      </c>
      <c r="H19" s="69">
        <v>44</v>
      </c>
      <c r="I19" s="17">
        <f t="shared" si="0"/>
        <v>94</v>
      </c>
      <c r="J19" s="113"/>
      <c r="K19" s="113"/>
      <c r="L19" s="18" t="s">
        <v>145</v>
      </c>
      <c r="M19" s="60">
        <v>9613939748</v>
      </c>
      <c r="N19" s="61" t="s">
        <v>555</v>
      </c>
      <c r="O19" s="62">
        <v>9613520535</v>
      </c>
      <c r="P19" s="24">
        <v>43531</v>
      </c>
      <c r="Q19" s="18" t="s">
        <v>596</v>
      </c>
      <c r="R19" s="18">
        <v>11</v>
      </c>
      <c r="S19" s="18" t="s">
        <v>584</v>
      </c>
      <c r="T19" s="18"/>
    </row>
    <row r="20" spans="1:20">
      <c r="A20" s="4">
        <v>16</v>
      </c>
      <c r="B20" s="17" t="s">
        <v>67</v>
      </c>
      <c r="C20" s="102" t="s">
        <v>288</v>
      </c>
      <c r="D20" s="68" t="s">
        <v>27</v>
      </c>
      <c r="E20" s="102" t="s">
        <v>552</v>
      </c>
      <c r="F20" s="68" t="s">
        <v>77</v>
      </c>
      <c r="G20" s="104">
        <v>22</v>
      </c>
      <c r="H20" s="104">
        <v>38</v>
      </c>
      <c r="I20" s="17">
        <f t="shared" si="0"/>
        <v>60</v>
      </c>
      <c r="J20" s="102" t="s">
        <v>556</v>
      </c>
      <c r="K20" s="113"/>
      <c r="L20" s="18" t="s">
        <v>145</v>
      </c>
      <c r="M20" s="60">
        <v>9613939748</v>
      </c>
      <c r="N20" s="61"/>
      <c r="O20" s="62"/>
      <c r="P20" s="24">
        <v>43532</v>
      </c>
      <c r="Q20" s="18" t="s">
        <v>592</v>
      </c>
      <c r="R20" s="18">
        <v>10</v>
      </c>
      <c r="S20" s="18" t="s">
        <v>584</v>
      </c>
      <c r="T20" s="18"/>
    </row>
    <row r="21" spans="1:20">
      <c r="A21" s="4">
        <v>17</v>
      </c>
      <c r="B21" s="17" t="s">
        <v>68</v>
      </c>
      <c r="C21" s="68" t="s">
        <v>557</v>
      </c>
      <c r="D21" s="68" t="s">
        <v>29</v>
      </c>
      <c r="E21" s="114"/>
      <c r="F21" s="68"/>
      <c r="G21" s="69">
        <v>55</v>
      </c>
      <c r="H21" s="69">
        <v>43</v>
      </c>
      <c r="I21" s="17">
        <f t="shared" si="0"/>
        <v>98</v>
      </c>
      <c r="J21" s="113"/>
      <c r="K21" s="113"/>
      <c r="L21" s="18" t="s">
        <v>134</v>
      </c>
      <c r="M21" s="60">
        <v>9864311410</v>
      </c>
      <c r="N21" s="61" t="s">
        <v>180</v>
      </c>
      <c r="O21" s="62">
        <v>9854608413</v>
      </c>
      <c r="P21" s="24">
        <v>43532</v>
      </c>
      <c r="Q21" s="18" t="s">
        <v>592</v>
      </c>
      <c r="R21" s="18">
        <v>11</v>
      </c>
      <c r="S21" s="18" t="s">
        <v>584</v>
      </c>
      <c r="T21" s="18"/>
    </row>
    <row r="22" spans="1:20">
      <c r="A22" s="4">
        <v>18</v>
      </c>
      <c r="B22" s="17"/>
      <c r="C22" s="102" t="s">
        <v>194</v>
      </c>
      <c r="D22" s="68"/>
      <c r="E22" s="102"/>
      <c r="F22" s="68"/>
      <c r="G22" s="104"/>
      <c r="H22" s="104"/>
      <c r="I22" s="17"/>
      <c r="J22" s="102"/>
      <c r="K22" s="113"/>
      <c r="L22" s="61"/>
      <c r="M22" s="62"/>
      <c r="N22" s="61"/>
      <c r="O22" s="62"/>
      <c r="P22" s="24"/>
      <c r="Q22" s="118"/>
      <c r="R22" s="18">
        <v>0</v>
      </c>
      <c r="S22" s="18"/>
      <c r="T22" s="18"/>
    </row>
    <row r="23" spans="1:20" ht="33">
      <c r="A23" s="4">
        <v>19</v>
      </c>
      <c r="B23" s="17" t="s">
        <v>68</v>
      </c>
      <c r="C23" s="68" t="s">
        <v>176</v>
      </c>
      <c r="D23" s="68" t="s">
        <v>29</v>
      </c>
      <c r="E23" s="114"/>
      <c r="F23" s="68"/>
      <c r="G23" s="69">
        <v>55</v>
      </c>
      <c r="H23" s="69">
        <v>86</v>
      </c>
      <c r="I23" s="17">
        <f t="shared" si="0"/>
        <v>141</v>
      </c>
      <c r="J23" s="113"/>
      <c r="K23" s="113"/>
      <c r="L23" s="18" t="s">
        <v>134</v>
      </c>
      <c r="M23" s="60">
        <v>9864311410</v>
      </c>
      <c r="N23" s="61" t="s">
        <v>183</v>
      </c>
      <c r="O23" s="62">
        <v>9508462053</v>
      </c>
      <c r="P23" s="24">
        <v>43533</v>
      </c>
      <c r="Q23" s="18" t="s">
        <v>591</v>
      </c>
      <c r="R23" s="18">
        <v>11</v>
      </c>
      <c r="S23" s="18" t="s">
        <v>584</v>
      </c>
      <c r="T23" s="18"/>
    </row>
    <row r="24" spans="1:20">
      <c r="A24" s="4">
        <v>20</v>
      </c>
      <c r="B24" s="17" t="s">
        <v>67</v>
      </c>
      <c r="C24" s="68" t="s">
        <v>558</v>
      </c>
      <c r="D24" s="68" t="s">
        <v>27</v>
      </c>
      <c r="E24" s="114">
        <v>18271103003</v>
      </c>
      <c r="F24" s="68" t="s">
        <v>77</v>
      </c>
      <c r="G24" s="69">
        <v>130</v>
      </c>
      <c r="H24" s="69">
        <v>89</v>
      </c>
      <c r="I24" s="17">
        <f t="shared" si="0"/>
        <v>219</v>
      </c>
      <c r="J24" s="113"/>
      <c r="K24" s="113"/>
      <c r="L24" s="18" t="s">
        <v>134</v>
      </c>
      <c r="M24" s="60">
        <v>9864311410</v>
      </c>
      <c r="N24" s="61" t="s">
        <v>380</v>
      </c>
      <c r="O24" s="62">
        <v>8486506608</v>
      </c>
      <c r="P24" s="24">
        <v>43533</v>
      </c>
      <c r="Q24" s="18" t="s">
        <v>591</v>
      </c>
      <c r="R24" s="18">
        <v>11</v>
      </c>
      <c r="S24" s="18" t="s">
        <v>584</v>
      </c>
      <c r="T24" s="18"/>
    </row>
    <row r="25" spans="1:20">
      <c r="A25" s="4">
        <v>21</v>
      </c>
      <c r="B25" s="17"/>
      <c r="C25" s="119"/>
      <c r="D25" s="68"/>
      <c r="E25" s="114"/>
      <c r="F25" s="68"/>
      <c r="G25" s="69"/>
      <c r="H25" s="69"/>
      <c r="I25" s="17"/>
      <c r="J25" s="102"/>
      <c r="K25" s="113"/>
      <c r="L25" s="18"/>
      <c r="M25" s="60"/>
      <c r="N25" s="61"/>
      <c r="O25" s="62"/>
      <c r="P25" s="24"/>
      <c r="Q25" s="18"/>
      <c r="R25" s="18">
        <v>9</v>
      </c>
      <c r="S25" s="18" t="s">
        <v>584</v>
      </c>
      <c r="T25" s="18"/>
    </row>
    <row r="26" spans="1:20">
      <c r="A26" s="4">
        <v>22</v>
      </c>
      <c r="B26" s="17"/>
      <c r="C26" s="120"/>
      <c r="D26" s="68"/>
      <c r="E26" s="102"/>
      <c r="F26" s="68"/>
      <c r="G26" s="104"/>
      <c r="H26" s="104"/>
      <c r="I26" s="17"/>
      <c r="J26" s="75"/>
      <c r="K26" s="113"/>
      <c r="L26" s="18"/>
      <c r="M26" s="60"/>
      <c r="N26" s="61"/>
      <c r="O26" s="62"/>
      <c r="P26" s="24"/>
      <c r="Q26" s="18"/>
      <c r="R26" s="18">
        <v>9</v>
      </c>
      <c r="S26" s="18" t="s">
        <v>584</v>
      </c>
      <c r="T26" s="18"/>
    </row>
    <row r="27" spans="1:20" ht="31.5">
      <c r="A27" s="4">
        <v>23</v>
      </c>
      <c r="B27" s="17" t="s">
        <v>68</v>
      </c>
      <c r="C27" s="56" t="s">
        <v>200</v>
      </c>
      <c r="D27" s="68" t="s">
        <v>27</v>
      </c>
      <c r="E27" s="56">
        <v>18271104502</v>
      </c>
      <c r="F27" s="68"/>
      <c r="G27" s="69">
        <v>150</v>
      </c>
      <c r="H27" s="69">
        <v>160</v>
      </c>
      <c r="I27" s="17">
        <f t="shared" si="0"/>
        <v>310</v>
      </c>
      <c r="J27" s="75" t="s">
        <v>231</v>
      </c>
      <c r="K27" s="113"/>
      <c r="L27" s="63" t="s">
        <v>396</v>
      </c>
      <c r="M27" s="60" t="s">
        <v>143</v>
      </c>
      <c r="N27" s="61" t="s">
        <v>560</v>
      </c>
      <c r="O27" s="62">
        <v>7399222714</v>
      </c>
      <c r="P27" s="24">
        <v>43535</v>
      </c>
      <c r="Q27" s="18" t="s">
        <v>586</v>
      </c>
      <c r="R27" s="18">
        <v>9</v>
      </c>
      <c r="S27" s="18" t="s">
        <v>584</v>
      </c>
      <c r="T27" s="18"/>
    </row>
    <row r="28" spans="1:20">
      <c r="A28" s="4">
        <v>24</v>
      </c>
      <c r="B28" s="17" t="s">
        <v>67</v>
      </c>
      <c r="C28" s="56" t="s">
        <v>223</v>
      </c>
      <c r="D28" s="68" t="s">
        <v>27</v>
      </c>
      <c r="E28" s="114">
        <v>18271104204</v>
      </c>
      <c r="F28" s="68" t="s">
        <v>77</v>
      </c>
      <c r="G28" s="69">
        <v>122</v>
      </c>
      <c r="H28" s="69">
        <v>130</v>
      </c>
      <c r="I28" s="17">
        <f t="shared" si="0"/>
        <v>252</v>
      </c>
      <c r="J28" s="75" t="s">
        <v>216</v>
      </c>
      <c r="K28" s="113"/>
      <c r="L28" s="63" t="s">
        <v>396</v>
      </c>
      <c r="M28" s="60" t="s">
        <v>143</v>
      </c>
      <c r="N28" s="61" t="s">
        <v>560</v>
      </c>
      <c r="O28" s="62">
        <v>7399222714</v>
      </c>
      <c r="P28" s="24">
        <v>43535</v>
      </c>
      <c r="Q28" s="18" t="s">
        <v>586</v>
      </c>
      <c r="R28" s="18">
        <v>9</v>
      </c>
      <c r="S28" s="18" t="s">
        <v>584</v>
      </c>
      <c r="T28" s="18"/>
    </row>
    <row r="29" spans="1:20" ht="31.5">
      <c r="A29" s="4">
        <v>25</v>
      </c>
      <c r="B29" s="17" t="s">
        <v>68</v>
      </c>
      <c r="C29" s="56" t="s">
        <v>200</v>
      </c>
      <c r="D29" s="68" t="s">
        <v>27</v>
      </c>
      <c r="E29" s="56">
        <v>18271104502</v>
      </c>
      <c r="F29" s="68"/>
      <c r="G29" s="69">
        <v>150</v>
      </c>
      <c r="H29" s="69">
        <v>160</v>
      </c>
      <c r="I29" s="17">
        <f t="shared" si="0"/>
        <v>310</v>
      </c>
      <c r="J29" s="75" t="s">
        <v>231</v>
      </c>
      <c r="K29" s="113"/>
      <c r="L29" s="63" t="s">
        <v>396</v>
      </c>
      <c r="M29" s="60" t="s">
        <v>143</v>
      </c>
      <c r="N29" s="61" t="s">
        <v>156</v>
      </c>
      <c r="O29" s="62">
        <v>8721918940</v>
      </c>
      <c r="P29" s="24">
        <v>43536</v>
      </c>
      <c r="Q29" s="18" t="s">
        <v>587</v>
      </c>
      <c r="R29" s="18">
        <v>9</v>
      </c>
      <c r="S29" s="18" t="s">
        <v>584</v>
      </c>
      <c r="T29" s="18"/>
    </row>
    <row r="30" spans="1:20">
      <c r="A30" s="4">
        <v>26</v>
      </c>
      <c r="B30" s="17" t="s">
        <v>67</v>
      </c>
      <c r="C30" s="56" t="s">
        <v>223</v>
      </c>
      <c r="D30" s="68" t="s">
        <v>27</v>
      </c>
      <c r="E30" s="114">
        <v>18271104204</v>
      </c>
      <c r="F30" s="68" t="s">
        <v>77</v>
      </c>
      <c r="G30" s="69">
        <v>122</v>
      </c>
      <c r="H30" s="69">
        <v>130</v>
      </c>
      <c r="I30" s="17">
        <f t="shared" si="0"/>
        <v>252</v>
      </c>
      <c r="J30" s="113"/>
      <c r="K30" s="113"/>
      <c r="L30" s="61"/>
      <c r="M30" s="62"/>
      <c r="N30" s="61"/>
      <c r="O30" s="62"/>
      <c r="P30" s="24">
        <v>43536</v>
      </c>
      <c r="Q30" s="18" t="s">
        <v>587</v>
      </c>
      <c r="R30" s="18">
        <v>9</v>
      </c>
      <c r="S30" s="18" t="s">
        <v>584</v>
      </c>
      <c r="T30" s="18"/>
    </row>
    <row r="31" spans="1:20" ht="33">
      <c r="A31" s="4">
        <v>27</v>
      </c>
      <c r="B31" s="17" t="s">
        <v>68</v>
      </c>
      <c r="C31" s="68" t="s">
        <v>559</v>
      </c>
      <c r="D31" s="68" t="s">
        <v>29</v>
      </c>
      <c r="E31" s="114"/>
      <c r="F31" s="68"/>
      <c r="G31" s="69">
        <v>50</v>
      </c>
      <c r="H31" s="69">
        <v>30</v>
      </c>
      <c r="I31" s="17">
        <f t="shared" si="0"/>
        <v>80</v>
      </c>
      <c r="J31" s="113"/>
      <c r="K31" s="113"/>
      <c r="L31" s="63" t="s">
        <v>396</v>
      </c>
      <c r="M31" s="60" t="s">
        <v>143</v>
      </c>
      <c r="N31" s="61" t="s">
        <v>555</v>
      </c>
      <c r="O31" s="62">
        <v>9613520535</v>
      </c>
      <c r="P31" s="24">
        <v>43537</v>
      </c>
      <c r="Q31" s="18" t="s">
        <v>593</v>
      </c>
      <c r="R31" s="18">
        <v>10</v>
      </c>
      <c r="S31" s="18" t="s">
        <v>584</v>
      </c>
      <c r="T31" s="18"/>
    </row>
    <row r="32" spans="1:20" ht="33">
      <c r="A32" s="4">
        <v>28</v>
      </c>
      <c r="B32" s="17" t="s">
        <v>67</v>
      </c>
      <c r="C32" s="68" t="s">
        <v>108</v>
      </c>
      <c r="D32" s="68" t="s">
        <v>27</v>
      </c>
      <c r="E32" s="114">
        <v>18271103504</v>
      </c>
      <c r="F32" s="68" t="s">
        <v>77</v>
      </c>
      <c r="G32" s="69">
        <v>29</v>
      </c>
      <c r="H32" s="69">
        <v>27</v>
      </c>
      <c r="I32" s="17">
        <f t="shared" si="0"/>
        <v>56</v>
      </c>
      <c r="J32" s="113"/>
      <c r="K32" s="113"/>
      <c r="L32" s="61"/>
      <c r="M32" s="62"/>
      <c r="N32" s="61" t="s">
        <v>555</v>
      </c>
      <c r="O32" s="62">
        <v>9613520535</v>
      </c>
      <c r="P32" s="24">
        <v>43537</v>
      </c>
      <c r="Q32" s="18" t="s">
        <v>593</v>
      </c>
      <c r="R32" s="18">
        <v>10</v>
      </c>
      <c r="S32" s="18" t="s">
        <v>584</v>
      </c>
      <c r="T32" s="18"/>
    </row>
    <row r="33" spans="1:20" ht="33">
      <c r="A33" s="4">
        <v>29</v>
      </c>
      <c r="B33" s="17" t="s">
        <v>68</v>
      </c>
      <c r="C33" s="68" t="s">
        <v>561</v>
      </c>
      <c r="D33" s="68" t="s">
        <v>29</v>
      </c>
      <c r="E33" s="114"/>
      <c r="F33" s="68"/>
      <c r="G33" s="69">
        <v>55</v>
      </c>
      <c r="H33" s="69">
        <v>42</v>
      </c>
      <c r="I33" s="17">
        <f t="shared" si="0"/>
        <v>97</v>
      </c>
      <c r="J33" s="102" t="s">
        <v>274</v>
      </c>
      <c r="K33" s="113"/>
      <c r="L33" s="61"/>
      <c r="M33" s="62"/>
      <c r="N33" s="61" t="s">
        <v>555</v>
      </c>
      <c r="O33" s="62">
        <v>9613520535</v>
      </c>
      <c r="P33" s="24">
        <v>43538</v>
      </c>
      <c r="Q33" s="18" t="s">
        <v>596</v>
      </c>
      <c r="R33" s="18">
        <v>10</v>
      </c>
      <c r="S33" s="18" t="s">
        <v>584</v>
      </c>
      <c r="T33" s="18"/>
    </row>
    <row r="34" spans="1:20">
      <c r="A34" s="4">
        <v>30</v>
      </c>
      <c r="B34" s="17" t="s">
        <v>67</v>
      </c>
      <c r="C34" s="102" t="s">
        <v>271</v>
      </c>
      <c r="D34" s="68" t="s">
        <v>27</v>
      </c>
      <c r="E34" s="102" t="s">
        <v>562</v>
      </c>
      <c r="F34" s="68" t="s">
        <v>105</v>
      </c>
      <c r="G34" s="104">
        <v>59</v>
      </c>
      <c r="H34" s="104">
        <v>55</v>
      </c>
      <c r="I34" s="17">
        <f t="shared" si="0"/>
        <v>114</v>
      </c>
      <c r="J34" s="113"/>
      <c r="K34" s="113"/>
      <c r="L34" s="63" t="s">
        <v>563</v>
      </c>
      <c r="M34" s="62"/>
      <c r="N34" s="61" t="s">
        <v>167</v>
      </c>
      <c r="O34" s="62">
        <v>7399416761</v>
      </c>
      <c r="P34" s="24">
        <v>43538</v>
      </c>
      <c r="Q34" s="18" t="s">
        <v>596</v>
      </c>
      <c r="R34" s="18">
        <v>11</v>
      </c>
      <c r="S34" s="18" t="s">
        <v>584</v>
      </c>
      <c r="T34" s="18"/>
    </row>
    <row r="35" spans="1:20">
      <c r="A35" s="4">
        <v>31</v>
      </c>
      <c r="B35" s="17" t="s">
        <v>68</v>
      </c>
      <c r="C35" s="18" t="s">
        <v>342</v>
      </c>
      <c r="D35" s="18"/>
      <c r="E35" s="19"/>
      <c r="F35" s="18"/>
      <c r="G35" s="19"/>
      <c r="H35" s="19"/>
      <c r="I35" s="17"/>
      <c r="J35" s="51"/>
      <c r="K35" s="18"/>
      <c r="L35" s="63"/>
      <c r="M35" s="60"/>
      <c r="N35" s="61"/>
      <c r="O35" s="71"/>
      <c r="P35" s="24"/>
      <c r="Q35" s="118"/>
      <c r="R35" s="18"/>
      <c r="S35" s="18"/>
      <c r="T35" s="18"/>
    </row>
    <row r="36" spans="1:20">
      <c r="A36" s="4">
        <v>32</v>
      </c>
      <c r="B36" s="17" t="s">
        <v>67</v>
      </c>
      <c r="C36" s="68" t="s">
        <v>564</v>
      </c>
      <c r="D36" s="68" t="s">
        <v>29</v>
      </c>
      <c r="E36" s="114"/>
      <c r="F36" s="68"/>
      <c r="G36" s="69">
        <v>50</v>
      </c>
      <c r="H36" s="69">
        <v>55</v>
      </c>
      <c r="I36" s="17">
        <f t="shared" ref="I36:I52" si="1">+G36+H36</f>
        <v>105</v>
      </c>
      <c r="J36" s="102" t="s">
        <v>568</v>
      </c>
      <c r="K36" s="113"/>
      <c r="L36" s="63" t="s">
        <v>563</v>
      </c>
      <c r="M36" s="107"/>
      <c r="N36" s="61" t="s">
        <v>167</v>
      </c>
      <c r="O36" s="62">
        <v>7399416761</v>
      </c>
      <c r="P36" s="24">
        <v>43539</v>
      </c>
      <c r="Q36" s="18" t="s">
        <v>592</v>
      </c>
      <c r="R36" s="18">
        <v>11</v>
      </c>
      <c r="S36" s="18" t="s">
        <v>584</v>
      </c>
      <c r="T36" s="18"/>
    </row>
    <row r="37" spans="1:20">
      <c r="A37" s="4">
        <v>33</v>
      </c>
      <c r="B37" s="17" t="s">
        <v>68</v>
      </c>
      <c r="C37" s="68" t="s">
        <v>565</v>
      </c>
      <c r="D37" s="68" t="s">
        <v>27</v>
      </c>
      <c r="E37" s="114">
        <v>18271103706</v>
      </c>
      <c r="F37" s="68" t="s">
        <v>77</v>
      </c>
      <c r="G37" s="69">
        <v>50</v>
      </c>
      <c r="H37" s="69">
        <v>53</v>
      </c>
      <c r="I37" s="17">
        <f t="shared" si="1"/>
        <v>103</v>
      </c>
      <c r="J37" s="113"/>
      <c r="K37" s="113"/>
      <c r="L37" s="63" t="s">
        <v>563</v>
      </c>
      <c r="M37" s="62"/>
      <c r="N37" s="61" t="s">
        <v>167</v>
      </c>
      <c r="O37" s="62">
        <v>7399416761</v>
      </c>
      <c r="P37" s="24">
        <v>43539</v>
      </c>
      <c r="Q37" s="18" t="s">
        <v>592</v>
      </c>
      <c r="R37" s="18">
        <v>11</v>
      </c>
      <c r="S37" s="18" t="s">
        <v>584</v>
      </c>
      <c r="T37" s="18"/>
    </row>
    <row r="38" spans="1:20">
      <c r="A38" s="4">
        <v>34</v>
      </c>
      <c r="B38" s="17" t="s">
        <v>67</v>
      </c>
      <c r="C38" s="68" t="s">
        <v>566</v>
      </c>
      <c r="D38" s="68" t="s">
        <v>29</v>
      </c>
      <c r="E38" s="114"/>
      <c r="F38" s="68"/>
      <c r="G38" s="69">
        <v>42</v>
      </c>
      <c r="H38" s="69">
        <v>40</v>
      </c>
      <c r="I38" s="17">
        <f t="shared" si="1"/>
        <v>82</v>
      </c>
      <c r="J38" s="113">
        <v>9085932600</v>
      </c>
      <c r="K38" s="113"/>
      <c r="L38" s="63" t="s">
        <v>563</v>
      </c>
      <c r="M38" s="113"/>
      <c r="N38" s="61" t="s">
        <v>569</v>
      </c>
      <c r="O38" s="107">
        <v>8399917045</v>
      </c>
      <c r="P38" s="24">
        <v>43540</v>
      </c>
      <c r="Q38" s="18" t="s">
        <v>591</v>
      </c>
      <c r="R38" s="18">
        <v>9</v>
      </c>
      <c r="S38" s="18" t="s">
        <v>584</v>
      </c>
      <c r="T38" s="18"/>
    </row>
    <row r="39" spans="1:20">
      <c r="A39" s="4">
        <v>35</v>
      </c>
      <c r="B39" s="17" t="s">
        <v>68</v>
      </c>
      <c r="C39" s="68" t="s">
        <v>567</v>
      </c>
      <c r="D39" s="68" t="s">
        <v>27</v>
      </c>
      <c r="E39" s="114">
        <v>18271104702</v>
      </c>
      <c r="F39" s="68" t="s">
        <v>77</v>
      </c>
      <c r="G39" s="69">
        <v>30</v>
      </c>
      <c r="H39" s="69">
        <v>33</v>
      </c>
      <c r="I39" s="17">
        <f t="shared" si="1"/>
        <v>63</v>
      </c>
      <c r="J39" s="113"/>
      <c r="K39" s="113"/>
      <c r="L39" s="63" t="s">
        <v>563</v>
      </c>
      <c r="M39" s="62"/>
      <c r="N39" s="61" t="s">
        <v>302</v>
      </c>
      <c r="O39" s="62">
        <v>9401155221</v>
      </c>
      <c r="P39" s="24">
        <v>43540</v>
      </c>
      <c r="Q39" s="18" t="s">
        <v>591</v>
      </c>
      <c r="R39" s="18">
        <v>9</v>
      </c>
      <c r="S39" s="18" t="s">
        <v>584</v>
      </c>
      <c r="T39" s="18"/>
    </row>
    <row r="40" spans="1:20">
      <c r="A40" s="4">
        <v>36</v>
      </c>
      <c r="B40" s="17"/>
      <c r="C40" s="119" t="s">
        <v>194</v>
      </c>
      <c r="D40" s="68"/>
      <c r="E40" s="114"/>
      <c r="F40" s="68"/>
      <c r="G40" s="69"/>
      <c r="H40" s="69"/>
      <c r="I40" s="17"/>
      <c r="J40" s="113"/>
      <c r="K40" s="115"/>
      <c r="L40" s="61"/>
      <c r="M40" s="62"/>
      <c r="N40" s="113"/>
      <c r="O40" s="113"/>
      <c r="P40" s="24">
        <v>43541</v>
      </c>
      <c r="Q40" s="18"/>
      <c r="R40" s="18">
        <v>9</v>
      </c>
      <c r="S40" s="18" t="s">
        <v>584</v>
      </c>
      <c r="T40" s="18"/>
    </row>
    <row r="41" spans="1:20">
      <c r="A41" s="4">
        <v>37</v>
      </c>
      <c r="B41" s="17"/>
      <c r="C41" s="119"/>
      <c r="D41" s="68"/>
      <c r="E41" s="114"/>
      <c r="F41" s="68"/>
      <c r="G41" s="69"/>
      <c r="H41" s="69"/>
      <c r="I41" s="17"/>
      <c r="J41" s="113"/>
      <c r="K41" s="113"/>
      <c r="L41" s="63"/>
      <c r="M41" s="60"/>
      <c r="N41" s="61"/>
      <c r="O41" s="62"/>
      <c r="P41" s="24"/>
      <c r="Q41" s="18"/>
      <c r="R41" s="18">
        <v>9</v>
      </c>
      <c r="S41" s="18" t="s">
        <v>584</v>
      </c>
      <c r="T41" s="18"/>
    </row>
    <row r="42" spans="1:20" ht="33">
      <c r="A42" s="4">
        <v>38</v>
      </c>
      <c r="B42" s="17" t="s">
        <v>67</v>
      </c>
      <c r="C42" s="68" t="s">
        <v>571</v>
      </c>
      <c r="D42" s="68" t="s">
        <v>29</v>
      </c>
      <c r="E42" s="114"/>
      <c r="F42" s="68"/>
      <c r="G42" s="69">
        <v>32</v>
      </c>
      <c r="H42" s="69">
        <v>36</v>
      </c>
      <c r="I42" s="17">
        <f t="shared" si="1"/>
        <v>68</v>
      </c>
      <c r="J42" s="113">
        <v>9435401813</v>
      </c>
      <c r="K42" s="113"/>
      <c r="L42" s="63" t="s">
        <v>396</v>
      </c>
      <c r="M42" s="60" t="s">
        <v>143</v>
      </c>
      <c r="N42" s="61" t="s">
        <v>160</v>
      </c>
      <c r="O42" s="62">
        <v>9859275409</v>
      </c>
      <c r="P42" s="24">
        <v>43542</v>
      </c>
      <c r="Q42" s="18" t="s">
        <v>586</v>
      </c>
      <c r="R42" s="18">
        <v>9</v>
      </c>
      <c r="S42" s="18" t="s">
        <v>584</v>
      </c>
      <c r="T42" s="18"/>
    </row>
    <row r="43" spans="1:20">
      <c r="A43" s="4">
        <v>39</v>
      </c>
      <c r="B43" s="17" t="s">
        <v>68</v>
      </c>
      <c r="C43" s="68" t="s">
        <v>572</v>
      </c>
      <c r="D43" s="68" t="s">
        <v>27</v>
      </c>
      <c r="E43" s="114">
        <v>18271103805</v>
      </c>
      <c r="F43" s="68" t="s">
        <v>77</v>
      </c>
      <c r="G43" s="69">
        <v>30</v>
      </c>
      <c r="H43" s="69">
        <v>35</v>
      </c>
      <c r="I43" s="17">
        <f t="shared" si="1"/>
        <v>65</v>
      </c>
      <c r="J43" s="113"/>
      <c r="K43" s="113"/>
      <c r="L43" s="18" t="s">
        <v>124</v>
      </c>
      <c r="M43" s="60">
        <v>9435345757</v>
      </c>
      <c r="N43" s="61" t="s">
        <v>160</v>
      </c>
      <c r="O43" s="62">
        <v>9859275409</v>
      </c>
      <c r="P43" s="24">
        <v>43542</v>
      </c>
      <c r="Q43" s="18" t="s">
        <v>586</v>
      </c>
      <c r="R43" s="18">
        <v>9</v>
      </c>
      <c r="S43" s="18" t="s">
        <v>584</v>
      </c>
      <c r="T43" s="18"/>
    </row>
    <row r="44" spans="1:20" ht="33">
      <c r="A44" s="4">
        <v>40</v>
      </c>
      <c r="B44" s="17" t="s">
        <v>67</v>
      </c>
      <c r="C44" s="68" t="s">
        <v>573</v>
      </c>
      <c r="D44" s="68" t="s">
        <v>29</v>
      </c>
      <c r="E44" s="114"/>
      <c r="F44" s="68"/>
      <c r="G44" s="69">
        <v>33</v>
      </c>
      <c r="H44" s="69">
        <v>40</v>
      </c>
      <c r="I44" s="17">
        <f t="shared" si="1"/>
        <v>73</v>
      </c>
      <c r="J44" s="113">
        <v>9613356335</v>
      </c>
      <c r="K44" s="113"/>
      <c r="L44" s="18" t="s">
        <v>124</v>
      </c>
      <c r="M44" s="60">
        <v>9435345757</v>
      </c>
      <c r="N44" s="61" t="s">
        <v>137</v>
      </c>
      <c r="O44" s="62">
        <v>9859613580</v>
      </c>
      <c r="P44" s="24">
        <v>43543</v>
      </c>
      <c r="Q44" s="18" t="s">
        <v>587</v>
      </c>
      <c r="R44" s="18">
        <v>10</v>
      </c>
      <c r="S44" s="18" t="s">
        <v>584</v>
      </c>
      <c r="T44" s="18"/>
    </row>
    <row r="45" spans="1:20">
      <c r="A45" s="4">
        <v>41</v>
      </c>
      <c r="B45" s="17" t="s">
        <v>68</v>
      </c>
      <c r="C45" s="68" t="s">
        <v>574</v>
      </c>
      <c r="D45" s="68" t="s">
        <v>27</v>
      </c>
      <c r="E45" s="114">
        <v>18271103806</v>
      </c>
      <c r="F45" s="68" t="s">
        <v>575</v>
      </c>
      <c r="G45" s="69">
        <v>32</v>
      </c>
      <c r="H45" s="69">
        <v>26</v>
      </c>
      <c r="I45" s="17">
        <f t="shared" si="1"/>
        <v>58</v>
      </c>
      <c r="J45" s="113"/>
      <c r="K45" s="113"/>
      <c r="L45" s="18" t="s">
        <v>124</v>
      </c>
      <c r="M45" s="60">
        <v>9435345757</v>
      </c>
      <c r="N45" s="61" t="s">
        <v>137</v>
      </c>
      <c r="O45" s="62">
        <v>9859613580</v>
      </c>
      <c r="P45" s="24">
        <v>43543</v>
      </c>
      <c r="Q45" s="18" t="s">
        <v>587</v>
      </c>
      <c r="R45" s="18">
        <v>10</v>
      </c>
      <c r="S45" s="18" t="s">
        <v>584</v>
      </c>
      <c r="T45" s="18"/>
    </row>
    <row r="46" spans="1:20" ht="33">
      <c r="A46" s="4">
        <v>42</v>
      </c>
      <c r="B46" s="17" t="s">
        <v>67</v>
      </c>
      <c r="C46" s="68" t="s">
        <v>576</v>
      </c>
      <c r="D46" s="68" t="s">
        <v>27</v>
      </c>
      <c r="E46" s="114">
        <v>18271103807</v>
      </c>
      <c r="F46" s="68" t="s">
        <v>575</v>
      </c>
      <c r="G46" s="69"/>
      <c r="H46" s="69">
        <v>149</v>
      </c>
      <c r="I46" s="17">
        <f t="shared" si="1"/>
        <v>149</v>
      </c>
      <c r="J46" s="113">
        <v>9508889583</v>
      </c>
      <c r="K46" s="113"/>
      <c r="L46" s="18" t="s">
        <v>578</v>
      </c>
      <c r="M46" s="60">
        <v>9435345757</v>
      </c>
      <c r="N46" s="61" t="s">
        <v>439</v>
      </c>
      <c r="O46" s="62">
        <v>8876760226</v>
      </c>
      <c r="P46" s="24">
        <v>43544</v>
      </c>
      <c r="Q46" s="18" t="s">
        <v>593</v>
      </c>
      <c r="R46" s="18">
        <v>10</v>
      </c>
      <c r="S46" s="18" t="s">
        <v>584</v>
      </c>
      <c r="T46" s="18"/>
    </row>
    <row r="47" spans="1:20" ht="33">
      <c r="A47" s="4">
        <v>43</v>
      </c>
      <c r="B47" s="17" t="s">
        <v>68</v>
      </c>
      <c r="C47" s="68" t="s">
        <v>577</v>
      </c>
      <c r="D47" s="68" t="s">
        <v>29</v>
      </c>
      <c r="E47" s="114">
        <v>386</v>
      </c>
      <c r="F47" s="68"/>
      <c r="G47" s="69">
        <v>21</v>
      </c>
      <c r="H47" s="69">
        <v>24</v>
      </c>
      <c r="I47" s="17">
        <f t="shared" si="1"/>
        <v>45</v>
      </c>
      <c r="J47" s="113"/>
      <c r="K47" s="113"/>
      <c r="L47" s="18" t="s">
        <v>578</v>
      </c>
      <c r="M47" s="60">
        <v>9435345757</v>
      </c>
      <c r="N47" s="61" t="s">
        <v>276</v>
      </c>
      <c r="O47" s="82">
        <v>8822579523</v>
      </c>
      <c r="P47" s="24">
        <v>43544</v>
      </c>
      <c r="Q47" s="18" t="s">
        <v>593</v>
      </c>
      <c r="R47" s="18">
        <v>11</v>
      </c>
      <c r="S47" s="18" t="s">
        <v>584</v>
      </c>
      <c r="T47" s="18"/>
    </row>
    <row r="48" spans="1:20">
      <c r="A48" s="4">
        <v>44</v>
      </c>
      <c r="B48" s="17"/>
      <c r="C48" s="118" t="s">
        <v>342</v>
      </c>
      <c r="D48" s="18"/>
      <c r="E48" s="19"/>
      <c r="F48" s="18"/>
      <c r="G48" s="19"/>
      <c r="H48" s="19"/>
      <c r="I48" s="17">
        <f t="shared" si="1"/>
        <v>0</v>
      </c>
      <c r="J48" s="18"/>
      <c r="K48" s="18"/>
      <c r="L48" s="18"/>
      <c r="M48" s="18"/>
      <c r="N48" s="18"/>
      <c r="O48" s="18"/>
      <c r="P48" s="24">
        <v>43545</v>
      </c>
      <c r="Q48" s="118" t="s">
        <v>596</v>
      </c>
      <c r="R48" s="18"/>
      <c r="S48" s="18"/>
      <c r="T48" s="18"/>
    </row>
    <row r="49" spans="1:20">
      <c r="A49" s="4">
        <v>45</v>
      </c>
      <c r="B49" s="17" t="s">
        <v>67</v>
      </c>
      <c r="C49" s="68" t="s">
        <v>579</v>
      </c>
      <c r="D49" s="68" t="s">
        <v>27</v>
      </c>
      <c r="E49" s="114">
        <v>18271105002</v>
      </c>
      <c r="F49" s="68" t="s">
        <v>77</v>
      </c>
      <c r="G49" s="69">
        <v>48</v>
      </c>
      <c r="H49" s="69">
        <v>57</v>
      </c>
      <c r="I49" s="17">
        <f t="shared" si="1"/>
        <v>105</v>
      </c>
      <c r="J49" s="113">
        <v>9707686250</v>
      </c>
      <c r="K49" s="113"/>
      <c r="L49" s="18" t="s">
        <v>578</v>
      </c>
      <c r="M49" s="60">
        <v>9435345757</v>
      </c>
      <c r="N49" s="61" t="s">
        <v>276</v>
      </c>
      <c r="O49" s="82">
        <v>8822579523</v>
      </c>
      <c r="P49" s="24">
        <v>43546</v>
      </c>
      <c r="Q49" s="18" t="s">
        <v>592</v>
      </c>
      <c r="R49" s="18">
        <v>11</v>
      </c>
      <c r="S49" s="18" t="s">
        <v>584</v>
      </c>
      <c r="T49" s="18"/>
    </row>
    <row r="50" spans="1:20">
      <c r="A50" s="4">
        <v>46</v>
      </c>
      <c r="B50" s="17" t="s">
        <v>68</v>
      </c>
      <c r="C50" s="68" t="s">
        <v>580</v>
      </c>
      <c r="D50" s="68" t="s">
        <v>29</v>
      </c>
      <c r="E50" s="114"/>
      <c r="F50" s="68"/>
      <c r="G50" s="69">
        <v>20</v>
      </c>
      <c r="H50" s="69">
        <v>27</v>
      </c>
      <c r="I50" s="17">
        <f t="shared" si="1"/>
        <v>47</v>
      </c>
      <c r="J50" s="102" t="s">
        <v>582</v>
      </c>
      <c r="K50" s="113"/>
      <c r="L50" s="63" t="s">
        <v>247</v>
      </c>
      <c r="M50" s="60">
        <v>9854480827</v>
      </c>
      <c r="N50" s="61" t="s">
        <v>583</v>
      </c>
      <c r="O50" s="62">
        <v>9085997664</v>
      </c>
      <c r="P50" s="24">
        <v>43546</v>
      </c>
      <c r="Q50" s="18" t="s">
        <v>592</v>
      </c>
      <c r="R50" s="18">
        <v>11</v>
      </c>
      <c r="S50" s="18" t="s">
        <v>584</v>
      </c>
      <c r="T50" s="18"/>
    </row>
    <row r="51" spans="1:20">
      <c r="A51" s="4">
        <v>47</v>
      </c>
      <c r="B51" s="17" t="s">
        <v>67</v>
      </c>
      <c r="C51" s="102" t="s">
        <v>350</v>
      </c>
      <c r="D51" s="68" t="s">
        <v>27</v>
      </c>
      <c r="E51" s="114">
        <v>18271102704</v>
      </c>
      <c r="F51" s="68" t="s">
        <v>105</v>
      </c>
      <c r="G51" s="104">
        <v>39</v>
      </c>
      <c r="H51" s="104">
        <v>48</v>
      </c>
      <c r="I51" s="17">
        <f t="shared" si="1"/>
        <v>87</v>
      </c>
      <c r="J51" s="18"/>
      <c r="K51" s="60"/>
      <c r="L51" s="63" t="s">
        <v>247</v>
      </c>
      <c r="M51" s="60">
        <v>9854480827</v>
      </c>
      <c r="N51" s="61" t="s">
        <v>583</v>
      </c>
      <c r="O51" s="62">
        <v>9085997664</v>
      </c>
      <c r="P51" s="24">
        <v>43547</v>
      </c>
      <c r="Q51" s="18" t="s">
        <v>591</v>
      </c>
      <c r="R51" s="18">
        <v>9</v>
      </c>
      <c r="S51" s="18" t="s">
        <v>584</v>
      </c>
      <c r="T51" s="18"/>
    </row>
    <row r="52" spans="1:20">
      <c r="A52" s="4">
        <v>48</v>
      </c>
      <c r="B52" s="17" t="s">
        <v>68</v>
      </c>
      <c r="C52" s="68" t="s">
        <v>581</v>
      </c>
      <c r="D52" s="68" t="s">
        <v>29</v>
      </c>
      <c r="E52" s="114"/>
      <c r="F52" s="68"/>
      <c r="G52" s="69">
        <v>27</v>
      </c>
      <c r="H52" s="69">
        <v>30</v>
      </c>
      <c r="I52" s="17">
        <f t="shared" si="1"/>
        <v>57</v>
      </c>
      <c r="J52" s="113"/>
      <c r="K52" s="113"/>
      <c r="L52" s="63" t="s">
        <v>247</v>
      </c>
      <c r="M52" s="60">
        <v>9854480827</v>
      </c>
      <c r="N52" s="61" t="s">
        <v>583</v>
      </c>
      <c r="O52" s="62">
        <v>9085997664</v>
      </c>
      <c r="P52" s="24">
        <v>43547</v>
      </c>
      <c r="Q52" s="18" t="s">
        <v>591</v>
      </c>
      <c r="R52" s="18">
        <v>9</v>
      </c>
      <c r="S52" s="18" t="s">
        <v>584</v>
      </c>
      <c r="T52" s="18"/>
    </row>
    <row r="53" spans="1:20">
      <c r="A53" s="4">
        <v>49</v>
      </c>
      <c r="B53" s="17" t="s">
        <v>67</v>
      </c>
      <c r="C53" s="100" t="s">
        <v>479</v>
      </c>
      <c r="D53" s="68" t="s">
        <v>27</v>
      </c>
      <c r="E53" s="101">
        <v>18061104603</v>
      </c>
      <c r="F53" s="68" t="s">
        <v>121</v>
      </c>
      <c r="G53" s="100">
        <v>378</v>
      </c>
      <c r="H53" s="100">
        <v>325</v>
      </c>
      <c r="I53" s="17">
        <f>+G53+H53</f>
        <v>703</v>
      </c>
      <c r="J53" s="98">
        <v>9706464535</v>
      </c>
      <c r="K53" s="18"/>
      <c r="L53" s="18" t="s">
        <v>142</v>
      </c>
      <c r="M53" s="60" t="s">
        <v>143</v>
      </c>
      <c r="N53" s="61" t="s">
        <v>491</v>
      </c>
      <c r="O53" s="62">
        <v>7399106625</v>
      </c>
      <c r="P53" s="24">
        <v>43549</v>
      </c>
      <c r="Q53" s="18" t="s">
        <v>586</v>
      </c>
      <c r="R53" s="18">
        <v>9</v>
      </c>
      <c r="S53" s="18" t="s">
        <v>584</v>
      </c>
      <c r="T53" s="18"/>
    </row>
    <row r="54" spans="1:20">
      <c r="A54" s="4">
        <v>50</v>
      </c>
      <c r="B54" s="17" t="s">
        <v>68</v>
      </c>
      <c r="C54" s="100" t="s">
        <v>479</v>
      </c>
      <c r="D54" s="68" t="s">
        <v>27</v>
      </c>
      <c r="E54" s="101">
        <v>18061104603</v>
      </c>
      <c r="F54" s="68" t="s">
        <v>121</v>
      </c>
      <c r="G54" s="100">
        <v>378</v>
      </c>
      <c r="H54" s="100">
        <v>325</v>
      </c>
      <c r="I54" s="17">
        <f>+G54+H54</f>
        <v>703</v>
      </c>
      <c r="J54" s="98">
        <v>9706464535</v>
      </c>
      <c r="K54" s="18"/>
      <c r="L54" s="18" t="s">
        <v>142</v>
      </c>
      <c r="M54" s="60" t="s">
        <v>143</v>
      </c>
      <c r="N54" s="61" t="s">
        <v>491</v>
      </c>
      <c r="O54" s="62">
        <v>7399106625</v>
      </c>
      <c r="P54" s="24">
        <v>43549</v>
      </c>
      <c r="Q54" s="18" t="s">
        <v>586</v>
      </c>
      <c r="R54" s="18">
        <v>9</v>
      </c>
      <c r="S54" s="18" t="s">
        <v>584</v>
      </c>
      <c r="T54" s="18"/>
    </row>
    <row r="55" spans="1:20">
      <c r="A55" s="4">
        <v>51</v>
      </c>
      <c r="B55" s="17" t="s">
        <v>67</v>
      </c>
      <c r="C55" s="100" t="s">
        <v>479</v>
      </c>
      <c r="D55" s="68" t="s">
        <v>27</v>
      </c>
      <c r="E55" s="101">
        <v>18061104603</v>
      </c>
      <c r="F55" s="68" t="s">
        <v>121</v>
      </c>
      <c r="G55" s="100">
        <v>378</v>
      </c>
      <c r="H55" s="100">
        <v>325</v>
      </c>
      <c r="I55" s="17">
        <f>+G55+H55</f>
        <v>703</v>
      </c>
      <c r="J55" s="98">
        <v>9706464535</v>
      </c>
      <c r="K55" s="18"/>
      <c r="L55" s="18" t="s">
        <v>142</v>
      </c>
      <c r="M55" s="60" t="s">
        <v>143</v>
      </c>
      <c r="N55" s="61" t="s">
        <v>491</v>
      </c>
      <c r="O55" s="62">
        <v>7399106625</v>
      </c>
      <c r="P55" s="24">
        <v>43550</v>
      </c>
      <c r="Q55" s="18" t="s">
        <v>587</v>
      </c>
      <c r="R55" s="18">
        <v>9</v>
      </c>
      <c r="S55" s="18" t="s">
        <v>584</v>
      </c>
      <c r="T55" s="18"/>
    </row>
    <row r="56" spans="1:20">
      <c r="A56" s="4">
        <v>52</v>
      </c>
      <c r="B56" s="17" t="s">
        <v>68</v>
      </c>
      <c r="C56" s="100" t="s">
        <v>479</v>
      </c>
      <c r="D56" s="68" t="s">
        <v>27</v>
      </c>
      <c r="E56" s="101">
        <v>18061104603</v>
      </c>
      <c r="F56" s="68" t="s">
        <v>121</v>
      </c>
      <c r="G56" s="100">
        <v>378</v>
      </c>
      <c r="H56" s="100">
        <v>325</v>
      </c>
      <c r="I56" s="17">
        <f>+G56+H56</f>
        <v>703</v>
      </c>
      <c r="J56" s="98">
        <v>9706464535</v>
      </c>
      <c r="K56" s="18"/>
      <c r="L56" s="18" t="s">
        <v>142</v>
      </c>
      <c r="M56" s="60" t="s">
        <v>143</v>
      </c>
      <c r="N56" s="61" t="s">
        <v>491</v>
      </c>
      <c r="O56" s="62">
        <v>7399106625</v>
      </c>
      <c r="P56" s="24">
        <v>43550</v>
      </c>
      <c r="Q56" s="18" t="s">
        <v>587</v>
      </c>
      <c r="R56" s="18">
        <v>9</v>
      </c>
      <c r="S56" s="18" t="s">
        <v>584</v>
      </c>
      <c r="T56" s="18"/>
    </row>
    <row r="57" spans="1:20" ht="33">
      <c r="A57" s="4">
        <v>53</v>
      </c>
      <c r="B57" s="17" t="s">
        <v>67</v>
      </c>
      <c r="C57" s="57" t="s">
        <v>535</v>
      </c>
      <c r="D57" s="18" t="s">
        <v>27</v>
      </c>
      <c r="E57" s="78">
        <v>18061103905</v>
      </c>
      <c r="F57" s="18" t="s">
        <v>121</v>
      </c>
      <c r="G57" s="19">
        <v>0</v>
      </c>
      <c r="H57" s="19">
        <v>700</v>
      </c>
      <c r="I57" s="17">
        <f t="shared" ref="I57" si="2">+G57+H57</f>
        <v>700</v>
      </c>
      <c r="J57" s="79" t="s">
        <v>257</v>
      </c>
      <c r="K57" s="18"/>
      <c r="L57" s="116" t="s">
        <v>590</v>
      </c>
      <c r="M57" s="117" t="s">
        <v>538</v>
      </c>
      <c r="N57" s="61" t="s">
        <v>491</v>
      </c>
      <c r="O57" s="62">
        <v>7399106625</v>
      </c>
      <c r="P57" s="24">
        <v>43551</v>
      </c>
      <c r="Q57" s="18" t="s">
        <v>593</v>
      </c>
      <c r="R57" s="18">
        <v>9</v>
      </c>
      <c r="S57" s="18" t="s">
        <v>584</v>
      </c>
      <c r="T57" s="18"/>
    </row>
    <row r="58" spans="1:20" ht="33">
      <c r="A58" s="4">
        <v>54</v>
      </c>
      <c r="B58" s="99" t="s">
        <v>68</v>
      </c>
      <c r="C58" s="57" t="s">
        <v>535</v>
      </c>
      <c r="D58" s="18" t="s">
        <v>27</v>
      </c>
      <c r="E58" s="78">
        <v>18061103905</v>
      </c>
      <c r="F58" s="18" t="s">
        <v>121</v>
      </c>
      <c r="G58" s="19">
        <v>0</v>
      </c>
      <c r="H58" s="19">
        <v>700</v>
      </c>
      <c r="I58" s="17">
        <f t="shared" ref="I58:I62" si="3">+G58+H58</f>
        <v>700</v>
      </c>
      <c r="J58" s="79" t="s">
        <v>257</v>
      </c>
      <c r="K58" s="18"/>
      <c r="L58" s="116" t="s">
        <v>590</v>
      </c>
      <c r="M58" s="117" t="s">
        <v>538</v>
      </c>
      <c r="N58" s="61" t="s">
        <v>491</v>
      </c>
      <c r="O58" s="62">
        <v>7399106625</v>
      </c>
      <c r="P58" s="24">
        <v>43551</v>
      </c>
      <c r="Q58" s="18" t="s">
        <v>593</v>
      </c>
      <c r="R58" s="18">
        <v>9</v>
      </c>
      <c r="S58" s="18" t="s">
        <v>584</v>
      </c>
      <c r="T58" s="18"/>
    </row>
    <row r="59" spans="1:20" ht="31.5">
      <c r="A59" s="4">
        <v>55</v>
      </c>
      <c r="B59" s="17" t="s">
        <v>67</v>
      </c>
      <c r="C59" s="57" t="s">
        <v>535</v>
      </c>
      <c r="D59" s="18" t="s">
        <v>27</v>
      </c>
      <c r="E59" s="78">
        <v>18061103905</v>
      </c>
      <c r="F59" s="18" t="s">
        <v>121</v>
      </c>
      <c r="G59" s="19">
        <v>0</v>
      </c>
      <c r="H59" s="19">
        <v>700</v>
      </c>
      <c r="I59" s="17">
        <f t="shared" si="3"/>
        <v>700</v>
      </c>
      <c r="J59" s="79" t="s">
        <v>257</v>
      </c>
      <c r="K59" s="18"/>
      <c r="L59" s="116" t="s">
        <v>590</v>
      </c>
      <c r="M59" s="117" t="s">
        <v>538</v>
      </c>
      <c r="N59" s="61" t="s">
        <v>491</v>
      </c>
      <c r="O59" s="62">
        <v>7399106625</v>
      </c>
      <c r="P59" s="24">
        <v>43552</v>
      </c>
      <c r="Q59" s="18" t="s">
        <v>596</v>
      </c>
      <c r="R59" s="18">
        <v>9</v>
      </c>
      <c r="S59" s="18" t="s">
        <v>584</v>
      </c>
      <c r="T59" s="18"/>
    </row>
    <row r="60" spans="1:20" ht="31.5">
      <c r="A60" s="4">
        <v>56</v>
      </c>
      <c r="B60" s="17" t="s">
        <v>68</v>
      </c>
      <c r="C60" s="57" t="s">
        <v>535</v>
      </c>
      <c r="D60" s="18" t="s">
        <v>27</v>
      </c>
      <c r="E60" s="78">
        <v>18061103905</v>
      </c>
      <c r="F60" s="18" t="s">
        <v>121</v>
      </c>
      <c r="G60" s="19">
        <v>0</v>
      </c>
      <c r="H60" s="19">
        <v>700</v>
      </c>
      <c r="I60" s="17">
        <f t="shared" si="3"/>
        <v>700</v>
      </c>
      <c r="J60" s="79" t="s">
        <v>257</v>
      </c>
      <c r="K60" s="18"/>
      <c r="L60" s="116" t="s">
        <v>590</v>
      </c>
      <c r="M60" s="117" t="s">
        <v>538</v>
      </c>
      <c r="N60" s="61" t="s">
        <v>491</v>
      </c>
      <c r="O60" s="62">
        <v>7399106625</v>
      </c>
      <c r="P60" s="24">
        <v>43552</v>
      </c>
      <c r="Q60" s="18" t="s">
        <v>596</v>
      </c>
      <c r="R60" s="18">
        <v>9</v>
      </c>
      <c r="S60" s="18" t="s">
        <v>584</v>
      </c>
      <c r="T60" s="18"/>
    </row>
    <row r="61" spans="1:20" ht="31.5">
      <c r="A61" s="4">
        <v>57</v>
      </c>
      <c r="B61" s="17" t="s">
        <v>67</v>
      </c>
      <c r="C61" s="57" t="s">
        <v>270</v>
      </c>
      <c r="D61" s="73" t="s">
        <v>29</v>
      </c>
      <c r="E61" s="57">
        <v>373</v>
      </c>
      <c r="F61" s="73"/>
      <c r="G61" s="74">
        <v>34</v>
      </c>
      <c r="H61" s="74">
        <v>38</v>
      </c>
      <c r="I61" s="17">
        <f t="shared" si="3"/>
        <v>72</v>
      </c>
      <c r="J61" s="64" t="s">
        <v>178</v>
      </c>
      <c r="K61" s="73"/>
      <c r="L61" s="73" t="s">
        <v>131</v>
      </c>
      <c r="M61" s="60">
        <v>9859236619</v>
      </c>
      <c r="N61" s="61" t="s">
        <v>241</v>
      </c>
      <c r="O61" s="62">
        <v>9577848216</v>
      </c>
      <c r="P61" s="24">
        <v>43553</v>
      </c>
      <c r="Q61" s="18" t="s">
        <v>592</v>
      </c>
      <c r="R61" s="18">
        <v>12</v>
      </c>
      <c r="S61" s="18" t="s">
        <v>584</v>
      </c>
      <c r="T61" s="18"/>
    </row>
    <row r="62" spans="1:20" ht="33">
      <c r="A62" s="4">
        <v>58</v>
      </c>
      <c r="B62" s="17" t="s">
        <v>68</v>
      </c>
      <c r="C62" s="56" t="s">
        <v>347</v>
      </c>
      <c r="D62" s="18" t="s">
        <v>27</v>
      </c>
      <c r="E62" s="56">
        <v>18271103601</v>
      </c>
      <c r="F62" s="18" t="s">
        <v>204</v>
      </c>
      <c r="G62" s="19">
        <v>35</v>
      </c>
      <c r="H62" s="19">
        <v>37</v>
      </c>
      <c r="I62" s="17">
        <f t="shared" si="3"/>
        <v>72</v>
      </c>
      <c r="J62" s="75" t="s">
        <v>356</v>
      </c>
      <c r="K62" s="18" t="s">
        <v>357</v>
      </c>
      <c r="L62" s="18" t="s">
        <v>142</v>
      </c>
      <c r="M62" s="60" t="s">
        <v>143</v>
      </c>
      <c r="N62" s="61" t="s">
        <v>291</v>
      </c>
      <c r="O62" s="62">
        <v>9707172470</v>
      </c>
      <c r="P62" s="24">
        <v>43554</v>
      </c>
      <c r="Q62" s="18" t="s">
        <v>141</v>
      </c>
      <c r="R62" s="18">
        <v>13</v>
      </c>
      <c r="S62" s="18" t="s">
        <v>584</v>
      </c>
      <c r="T62" s="18"/>
    </row>
    <row r="63" spans="1:20">
      <c r="A63" s="4">
        <v>59</v>
      </c>
      <c r="B63" s="17"/>
      <c r="C63" s="18"/>
      <c r="D63" s="18"/>
      <c r="E63" s="19"/>
      <c r="F63" s="18"/>
      <c r="G63" s="19"/>
      <c r="H63" s="19"/>
      <c r="I63" s="17">
        <f t="shared" si="0"/>
        <v>0</v>
      </c>
      <c r="J63" s="18"/>
      <c r="K63" s="18"/>
      <c r="L63" s="18"/>
      <c r="M63" s="18"/>
      <c r="N63" s="18"/>
      <c r="O63" s="18"/>
      <c r="P63" s="24"/>
      <c r="Q63" s="18"/>
      <c r="R63" s="18"/>
      <c r="S63" s="18"/>
      <c r="T63" s="18"/>
    </row>
    <row r="64" spans="1:20">
      <c r="A64" s="4">
        <v>60</v>
      </c>
      <c r="B64" s="17"/>
      <c r="C64" s="102"/>
      <c r="D64" s="68"/>
      <c r="E64" s="102"/>
      <c r="F64" s="68"/>
      <c r="G64" s="104"/>
      <c r="H64" s="104"/>
      <c r="I64" s="17"/>
      <c r="J64" s="102"/>
      <c r="K64" s="113"/>
      <c r="L64" s="18"/>
      <c r="M64" s="18"/>
      <c r="N64" s="18"/>
      <c r="O64" s="18"/>
      <c r="P64" s="24"/>
      <c r="Q64" s="18"/>
      <c r="R64" s="18"/>
      <c r="S64" s="18"/>
      <c r="T64" s="18"/>
    </row>
    <row r="65" spans="1:20">
      <c r="A65" s="4">
        <v>61</v>
      </c>
      <c r="B65" s="17"/>
      <c r="C65" s="18"/>
      <c r="D65" s="18"/>
      <c r="E65" s="19"/>
      <c r="F65" s="18"/>
      <c r="G65" s="19"/>
      <c r="H65" s="19"/>
      <c r="I65" s="17"/>
      <c r="J65" s="18"/>
      <c r="K65" s="18"/>
      <c r="L65" s="18"/>
      <c r="M65" s="18"/>
      <c r="N65" s="18"/>
      <c r="O65" s="18"/>
      <c r="P65" s="24"/>
      <c r="Q65" s="18"/>
      <c r="R65" s="18"/>
      <c r="S65" s="18"/>
      <c r="T65" s="18"/>
    </row>
    <row r="66" spans="1:20">
      <c r="A66" s="4">
        <v>62</v>
      </c>
      <c r="B66" s="17"/>
      <c r="C66" s="18"/>
      <c r="D66" s="18"/>
      <c r="E66" s="19"/>
      <c r="F66" s="18"/>
      <c r="G66" s="19"/>
      <c r="H66" s="19"/>
      <c r="I66" s="17"/>
      <c r="J66" s="18"/>
      <c r="K66" s="18"/>
      <c r="L66" s="18"/>
      <c r="M66" s="18"/>
      <c r="N66" s="18"/>
      <c r="O66" s="18"/>
      <c r="P66" s="24"/>
      <c r="Q66" s="18"/>
      <c r="R66" s="18"/>
      <c r="S66" s="18"/>
      <c r="T66" s="18"/>
    </row>
    <row r="67" spans="1:20">
      <c r="A67" s="4">
        <v>63</v>
      </c>
      <c r="B67" s="17"/>
      <c r="C67" s="68"/>
      <c r="D67" s="68"/>
      <c r="E67" s="114"/>
      <c r="F67" s="68"/>
      <c r="G67" s="69"/>
      <c r="H67" s="69"/>
      <c r="I67" s="17"/>
      <c r="J67" s="102"/>
      <c r="K67" s="113"/>
      <c r="L67" s="18"/>
      <c r="M67" s="60"/>
      <c r="N67" s="61"/>
      <c r="O67" s="62"/>
      <c r="P67" s="24"/>
      <c r="Q67" s="18"/>
      <c r="R67" s="18"/>
      <c r="S67" s="18"/>
      <c r="T67" s="18"/>
    </row>
    <row r="68" spans="1:20">
      <c r="A68" s="4">
        <v>64</v>
      </c>
      <c r="B68" s="17"/>
      <c r="C68" s="102"/>
      <c r="D68" s="68"/>
      <c r="E68" s="102"/>
      <c r="F68" s="68"/>
      <c r="G68" s="104"/>
      <c r="H68" s="104"/>
      <c r="I68" s="17"/>
      <c r="J68" s="75"/>
      <c r="K68" s="113"/>
      <c r="L68" s="18"/>
      <c r="M68" s="60"/>
      <c r="N68" s="61"/>
      <c r="O68" s="62"/>
      <c r="P68" s="24"/>
      <c r="Q68" s="18"/>
      <c r="R68" s="18"/>
      <c r="S68" s="18"/>
      <c r="T68" s="18"/>
    </row>
    <row r="69" spans="1:20">
      <c r="A69" s="4">
        <v>65</v>
      </c>
      <c r="B69" s="17"/>
      <c r="C69" s="18"/>
      <c r="D69" s="18"/>
      <c r="E69" s="19"/>
      <c r="F69" s="18"/>
      <c r="G69" s="19"/>
      <c r="H69" s="19"/>
      <c r="I69" s="17"/>
      <c r="J69" s="18"/>
      <c r="K69" s="18"/>
      <c r="L69" s="18"/>
      <c r="M69" s="18"/>
      <c r="N69" s="18"/>
      <c r="O69" s="18"/>
      <c r="P69" s="24"/>
      <c r="Q69" s="18"/>
      <c r="R69" s="18"/>
      <c r="S69" s="18"/>
      <c r="T69" s="18"/>
    </row>
    <row r="70" spans="1:20">
      <c r="A70" s="4">
        <v>66</v>
      </c>
      <c r="B70" s="17"/>
      <c r="C70" s="18"/>
      <c r="D70" s="18"/>
      <c r="E70" s="19"/>
      <c r="F70" s="18"/>
      <c r="G70" s="19"/>
      <c r="H70" s="19"/>
      <c r="I70" s="17"/>
      <c r="J70" s="51"/>
      <c r="K70" s="18"/>
      <c r="L70" s="63"/>
      <c r="M70" s="60"/>
      <c r="N70" s="61"/>
      <c r="O70" s="71"/>
      <c r="P70" s="24"/>
      <c r="Q70" s="18"/>
      <c r="R70" s="18"/>
      <c r="S70" s="18"/>
      <c r="T70" s="18"/>
    </row>
    <row r="71" spans="1:20">
      <c r="A71" s="4">
        <v>67</v>
      </c>
      <c r="B71" s="17"/>
      <c r="C71" s="18"/>
      <c r="D71" s="18"/>
      <c r="E71" s="19"/>
      <c r="F71" s="18"/>
      <c r="G71" s="19"/>
      <c r="H71" s="19"/>
      <c r="I71" s="17"/>
      <c r="J71" s="18"/>
      <c r="K71" s="18"/>
      <c r="L71" s="18"/>
      <c r="M71" s="18"/>
      <c r="N71" s="18"/>
      <c r="O71" s="18"/>
      <c r="P71" s="24"/>
      <c r="Q71" s="18"/>
      <c r="R71" s="18"/>
      <c r="S71" s="18"/>
      <c r="T71" s="18"/>
    </row>
    <row r="72" spans="1:20">
      <c r="A72" s="4">
        <v>68</v>
      </c>
      <c r="B72" s="17"/>
      <c r="C72" s="68"/>
      <c r="D72" s="68"/>
      <c r="E72" s="114"/>
      <c r="F72" s="68"/>
      <c r="G72" s="69"/>
      <c r="H72" s="69"/>
      <c r="I72" s="17"/>
      <c r="J72" s="113"/>
      <c r="K72" s="115"/>
      <c r="L72" s="61"/>
      <c r="M72" s="62"/>
      <c r="N72" s="113"/>
      <c r="O72" s="113"/>
      <c r="P72" s="24"/>
      <c r="Q72" s="18"/>
      <c r="R72" s="18"/>
      <c r="S72" s="18"/>
      <c r="T72" s="18"/>
    </row>
    <row r="73" spans="1:20">
      <c r="A73" s="4">
        <v>69</v>
      </c>
      <c r="B73" s="17"/>
      <c r="C73" s="68"/>
      <c r="D73" s="68"/>
      <c r="E73" s="114"/>
      <c r="F73" s="68"/>
      <c r="G73" s="69"/>
      <c r="H73" s="69"/>
      <c r="I73" s="17"/>
      <c r="J73" s="113"/>
      <c r="K73" s="113"/>
      <c r="L73" s="63"/>
      <c r="M73" s="60"/>
      <c r="N73" s="61"/>
      <c r="O73" s="62"/>
      <c r="P73" s="24"/>
      <c r="Q73" s="18"/>
      <c r="R73" s="18"/>
      <c r="S73" s="18"/>
      <c r="T73" s="18"/>
    </row>
    <row r="74" spans="1:20">
      <c r="A74" s="4">
        <v>70</v>
      </c>
      <c r="B74" s="17"/>
      <c r="C74" s="18"/>
      <c r="D74" s="18"/>
      <c r="E74" s="19"/>
      <c r="F74" s="18"/>
      <c r="G74" s="19"/>
      <c r="H74" s="19"/>
      <c r="I74" s="17">
        <f t="shared" ref="I74:I164" si="4">+G74+H74</f>
        <v>0</v>
      </c>
      <c r="J74" s="18"/>
      <c r="K74" s="18"/>
      <c r="L74" s="18"/>
      <c r="M74" s="18"/>
      <c r="N74" s="18"/>
      <c r="O74" s="18"/>
      <c r="P74" s="24"/>
      <c r="Q74" s="18"/>
      <c r="R74" s="18"/>
      <c r="S74" s="18"/>
      <c r="T74" s="18"/>
    </row>
    <row r="75" spans="1:20">
      <c r="A75" s="4">
        <v>71</v>
      </c>
      <c r="B75" s="17"/>
      <c r="C75" s="18"/>
      <c r="D75" s="18"/>
      <c r="E75" s="19"/>
      <c r="F75" s="18"/>
      <c r="G75" s="19"/>
      <c r="H75" s="19"/>
      <c r="I75" s="17">
        <f t="shared" si="4"/>
        <v>0</v>
      </c>
      <c r="J75" s="18"/>
      <c r="K75" s="18"/>
      <c r="L75" s="18"/>
      <c r="M75" s="18"/>
      <c r="N75" s="18"/>
      <c r="O75" s="18"/>
      <c r="P75" s="24"/>
      <c r="Q75" s="18"/>
      <c r="R75" s="18"/>
      <c r="S75" s="18"/>
      <c r="T75" s="18"/>
    </row>
    <row r="76" spans="1:20">
      <c r="A76" s="4">
        <v>72</v>
      </c>
      <c r="B76" s="17"/>
      <c r="C76" s="18"/>
      <c r="D76" s="18"/>
      <c r="E76" s="19"/>
      <c r="F76" s="18"/>
      <c r="G76" s="19"/>
      <c r="H76" s="19"/>
      <c r="I76" s="17">
        <f t="shared" si="4"/>
        <v>0</v>
      </c>
      <c r="J76" s="18"/>
      <c r="K76" s="18"/>
      <c r="L76" s="18"/>
      <c r="M76" s="18"/>
      <c r="N76" s="18"/>
      <c r="O76" s="18"/>
      <c r="P76" s="24"/>
      <c r="Q76" s="18"/>
      <c r="R76" s="18"/>
      <c r="S76" s="18"/>
      <c r="T76" s="18"/>
    </row>
    <row r="77" spans="1:20">
      <c r="A77" s="4">
        <v>73</v>
      </c>
      <c r="B77" s="17"/>
      <c r="C77" s="18"/>
      <c r="D77" s="18"/>
      <c r="E77" s="19"/>
      <c r="F77" s="18"/>
      <c r="G77" s="19"/>
      <c r="H77" s="19"/>
      <c r="I77" s="17">
        <f t="shared" si="4"/>
        <v>0</v>
      </c>
      <c r="J77" s="18"/>
      <c r="K77" s="18"/>
      <c r="L77" s="18"/>
      <c r="M77" s="18"/>
      <c r="N77" s="18"/>
      <c r="O77" s="18"/>
      <c r="P77" s="24"/>
      <c r="Q77" s="18"/>
      <c r="R77" s="18"/>
      <c r="S77" s="18"/>
      <c r="T77" s="18"/>
    </row>
    <row r="78" spans="1:20">
      <c r="A78" s="4">
        <v>74</v>
      </c>
      <c r="B78" s="17"/>
      <c r="C78" s="18"/>
      <c r="D78" s="18"/>
      <c r="E78" s="19"/>
      <c r="F78" s="18"/>
      <c r="G78" s="19"/>
      <c r="H78" s="19"/>
      <c r="I78" s="17">
        <f t="shared" si="4"/>
        <v>0</v>
      </c>
      <c r="J78" s="18"/>
      <c r="K78" s="18"/>
      <c r="L78" s="18"/>
      <c r="M78" s="18"/>
      <c r="N78" s="18"/>
      <c r="O78" s="18"/>
      <c r="P78" s="24"/>
      <c r="Q78" s="18"/>
      <c r="R78" s="18"/>
      <c r="S78" s="18"/>
      <c r="T78" s="18"/>
    </row>
    <row r="79" spans="1:20">
      <c r="A79" s="4">
        <v>75</v>
      </c>
      <c r="B79" s="17"/>
      <c r="C79" s="18"/>
      <c r="D79" s="18"/>
      <c r="E79" s="19"/>
      <c r="F79" s="18"/>
      <c r="G79" s="19"/>
      <c r="H79" s="19"/>
      <c r="I79" s="17">
        <f t="shared" si="4"/>
        <v>0</v>
      </c>
      <c r="J79" s="18"/>
      <c r="K79" s="18"/>
      <c r="L79" s="18"/>
      <c r="M79" s="18"/>
      <c r="N79" s="18"/>
      <c r="O79" s="18"/>
      <c r="P79" s="24"/>
      <c r="Q79" s="18"/>
      <c r="R79" s="18"/>
      <c r="S79" s="18"/>
      <c r="T79" s="18"/>
    </row>
    <row r="80" spans="1:20">
      <c r="A80" s="4">
        <v>76</v>
      </c>
      <c r="B80" s="17"/>
      <c r="C80" s="18"/>
      <c r="D80" s="18"/>
      <c r="E80" s="19"/>
      <c r="F80" s="18"/>
      <c r="G80" s="19"/>
      <c r="H80" s="19"/>
      <c r="I80" s="17">
        <f t="shared" si="4"/>
        <v>0</v>
      </c>
      <c r="J80" s="18"/>
      <c r="K80" s="18"/>
      <c r="L80" s="18"/>
      <c r="M80" s="18"/>
      <c r="N80" s="18"/>
      <c r="O80" s="18"/>
      <c r="P80" s="24"/>
      <c r="Q80" s="18"/>
      <c r="R80" s="18"/>
      <c r="S80" s="18"/>
      <c r="T80" s="18"/>
    </row>
    <row r="81" spans="1:20">
      <c r="A81" s="4">
        <v>77</v>
      </c>
      <c r="B81" s="17"/>
      <c r="C81" s="18"/>
      <c r="D81" s="18"/>
      <c r="E81" s="19"/>
      <c r="F81" s="18"/>
      <c r="G81" s="19"/>
      <c r="H81" s="19"/>
      <c r="I81" s="17">
        <f t="shared" si="4"/>
        <v>0</v>
      </c>
      <c r="J81" s="18"/>
      <c r="K81" s="18"/>
      <c r="L81" s="18"/>
      <c r="M81" s="18"/>
      <c r="N81" s="18"/>
      <c r="O81" s="18"/>
      <c r="P81" s="24"/>
      <c r="Q81" s="18"/>
      <c r="R81" s="18"/>
      <c r="S81" s="18"/>
      <c r="T81" s="18"/>
    </row>
    <row r="82" spans="1:20">
      <c r="A82" s="4">
        <v>78</v>
      </c>
      <c r="B82" s="17"/>
      <c r="C82" s="18"/>
      <c r="D82" s="18"/>
      <c r="E82" s="19"/>
      <c r="F82" s="18"/>
      <c r="G82" s="19"/>
      <c r="H82" s="19"/>
      <c r="I82" s="17">
        <f t="shared" si="4"/>
        <v>0</v>
      </c>
      <c r="J82" s="18"/>
      <c r="K82" s="18"/>
      <c r="L82" s="18"/>
      <c r="M82" s="18"/>
      <c r="N82" s="18"/>
      <c r="O82" s="18"/>
      <c r="P82" s="24"/>
      <c r="Q82" s="18"/>
      <c r="R82" s="18"/>
      <c r="S82" s="18"/>
      <c r="T82" s="18"/>
    </row>
    <row r="83" spans="1:20">
      <c r="A83" s="4">
        <v>79</v>
      </c>
      <c r="B83" s="17"/>
      <c r="C83" s="18"/>
      <c r="D83" s="18"/>
      <c r="E83" s="19"/>
      <c r="F83" s="18"/>
      <c r="G83" s="19"/>
      <c r="H83" s="19"/>
      <c r="I83" s="17">
        <f t="shared" si="4"/>
        <v>0</v>
      </c>
      <c r="J83" s="18"/>
      <c r="K83" s="18"/>
      <c r="L83" s="18"/>
      <c r="M83" s="18"/>
      <c r="N83" s="18"/>
      <c r="O83" s="18"/>
      <c r="P83" s="24"/>
      <c r="Q83" s="18"/>
      <c r="R83" s="18"/>
      <c r="S83" s="18"/>
      <c r="T83" s="18"/>
    </row>
    <row r="84" spans="1:20">
      <c r="A84" s="4">
        <v>80</v>
      </c>
      <c r="B84" s="17"/>
      <c r="C84" s="18"/>
      <c r="D84" s="18"/>
      <c r="E84" s="19"/>
      <c r="F84" s="18"/>
      <c r="G84" s="19"/>
      <c r="H84" s="19"/>
      <c r="I84" s="17">
        <f t="shared" si="4"/>
        <v>0</v>
      </c>
      <c r="J84" s="18"/>
      <c r="K84" s="18"/>
      <c r="L84" s="18"/>
      <c r="M84" s="18"/>
      <c r="N84" s="18"/>
      <c r="O84" s="18"/>
      <c r="P84" s="24"/>
      <c r="Q84" s="18"/>
      <c r="R84" s="18"/>
      <c r="S84" s="18"/>
      <c r="T84" s="18"/>
    </row>
    <row r="85" spans="1:20">
      <c r="A85" s="4">
        <v>81</v>
      </c>
      <c r="B85" s="17"/>
      <c r="C85" s="18"/>
      <c r="D85" s="18"/>
      <c r="E85" s="19"/>
      <c r="F85" s="18"/>
      <c r="G85" s="19"/>
      <c r="H85" s="19"/>
      <c r="I85" s="17">
        <f t="shared" si="4"/>
        <v>0</v>
      </c>
      <c r="J85" s="18"/>
      <c r="K85" s="18"/>
      <c r="L85" s="18"/>
      <c r="M85" s="18"/>
      <c r="N85" s="18"/>
      <c r="O85" s="18"/>
      <c r="P85" s="24"/>
      <c r="Q85" s="18"/>
      <c r="R85" s="18"/>
      <c r="S85" s="18"/>
      <c r="T85" s="18"/>
    </row>
    <row r="86" spans="1:20">
      <c r="A86" s="4">
        <v>82</v>
      </c>
      <c r="B86" s="17"/>
      <c r="C86" s="18"/>
      <c r="D86" s="18"/>
      <c r="E86" s="19"/>
      <c r="F86" s="18"/>
      <c r="G86" s="19"/>
      <c r="H86" s="19"/>
      <c r="I86" s="17">
        <f t="shared" si="4"/>
        <v>0</v>
      </c>
      <c r="J86" s="18"/>
      <c r="K86" s="18"/>
      <c r="L86" s="18"/>
      <c r="M86" s="18"/>
      <c r="N86" s="18"/>
      <c r="O86" s="18"/>
      <c r="P86" s="24"/>
      <c r="Q86" s="18"/>
      <c r="R86" s="18"/>
      <c r="S86" s="18"/>
      <c r="T86" s="18"/>
    </row>
    <row r="87" spans="1:20">
      <c r="A87" s="4">
        <v>83</v>
      </c>
      <c r="B87" s="17"/>
      <c r="C87" s="18"/>
      <c r="D87" s="18"/>
      <c r="E87" s="19"/>
      <c r="F87" s="18"/>
      <c r="G87" s="19"/>
      <c r="H87" s="19"/>
      <c r="I87" s="17">
        <f t="shared" si="4"/>
        <v>0</v>
      </c>
      <c r="J87" s="18"/>
      <c r="K87" s="18"/>
      <c r="L87" s="18"/>
      <c r="M87" s="18"/>
      <c r="N87" s="18"/>
      <c r="O87" s="18"/>
      <c r="P87" s="24"/>
      <c r="Q87" s="18"/>
      <c r="R87" s="18"/>
      <c r="S87" s="18"/>
      <c r="T87" s="18"/>
    </row>
    <row r="88" spans="1:20">
      <c r="A88" s="4">
        <v>84</v>
      </c>
      <c r="B88" s="17"/>
      <c r="C88" s="18"/>
      <c r="D88" s="18"/>
      <c r="E88" s="19"/>
      <c r="F88" s="18"/>
      <c r="G88" s="19"/>
      <c r="H88" s="19"/>
      <c r="I88" s="17">
        <f t="shared" si="4"/>
        <v>0</v>
      </c>
      <c r="J88" s="18"/>
      <c r="K88" s="18"/>
      <c r="L88" s="18"/>
      <c r="M88" s="18"/>
      <c r="N88" s="18"/>
      <c r="O88" s="18"/>
      <c r="P88" s="24"/>
      <c r="Q88" s="18"/>
      <c r="R88" s="18"/>
      <c r="S88" s="18"/>
      <c r="T88" s="18"/>
    </row>
    <row r="89" spans="1:20">
      <c r="A89" s="4">
        <v>85</v>
      </c>
      <c r="B89" s="17"/>
      <c r="C89" s="18"/>
      <c r="D89" s="18"/>
      <c r="E89" s="19"/>
      <c r="F89" s="18"/>
      <c r="G89" s="19"/>
      <c r="H89" s="19"/>
      <c r="I89" s="17">
        <f t="shared" si="4"/>
        <v>0</v>
      </c>
      <c r="J89" s="18"/>
      <c r="K89" s="18"/>
      <c r="L89" s="18"/>
      <c r="M89" s="18"/>
      <c r="N89" s="18"/>
      <c r="O89" s="18"/>
      <c r="P89" s="24"/>
      <c r="Q89" s="18"/>
      <c r="R89" s="18"/>
      <c r="S89" s="18"/>
      <c r="T89" s="18"/>
    </row>
    <row r="90" spans="1:20">
      <c r="A90" s="4">
        <v>86</v>
      </c>
      <c r="B90" s="17"/>
      <c r="C90" s="18"/>
      <c r="D90" s="18"/>
      <c r="E90" s="19"/>
      <c r="F90" s="18"/>
      <c r="G90" s="19"/>
      <c r="H90" s="19"/>
      <c r="I90" s="17">
        <f t="shared" si="4"/>
        <v>0</v>
      </c>
      <c r="J90" s="18"/>
      <c r="K90" s="18"/>
      <c r="L90" s="18"/>
      <c r="M90" s="18"/>
      <c r="N90" s="18"/>
      <c r="O90" s="18"/>
      <c r="P90" s="24"/>
      <c r="Q90" s="18"/>
      <c r="R90" s="18"/>
      <c r="S90" s="18"/>
      <c r="T90" s="18"/>
    </row>
    <row r="91" spans="1:20">
      <c r="A91" s="4">
        <v>87</v>
      </c>
      <c r="B91" s="17"/>
      <c r="C91" s="18"/>
      <c r="D91" s="18"/>
      <c r="E91" s="19"/>
      <c r="F91" s="18"/>
      <c r="G91" s="19"/>
      <c r="H91" s="19"/>
      <c r="I91" s="17">
        <f t="shared" si="4"/>
        <v>0</v>
      </c>
      <c r="J91" s="18"/>
      <c r="K91" s="18"/>
      <c r="L91" s="18"/>
      <c r="M91" s="18"/>
      <c r="N91" s="18"/>
      <c r="O91" s="18"/>
      <c r="P91" s="24"/>
      <c r="Q91" s="18"/>
      <c r="R91" s="18"/>
      <c r="S91" s="18"/>
      <c r="T91" s="18"/>
    </row>
    <row r="92" spans="1:20">
      <c r="A92" s="4">
        <v>88</v>
      </c>
      <c r="B92" s="17"/>
      <c r="C92" s="18"/>
      <c r="D92" s="18"/>
      <c r="E92" s="19"/>
      <c r="F92" s="18"/>
      <c r="G92" s="19"/>
      <c r="H92" s="19"/>
      <c r="I92" s="17">
        <f t="shared" si="4"/>
        <v>0</v>
      </c>
      <c r="J92" s="18"/>
      <c r="K92" s="18"/>
      <c r="L92" s="18"/>
      <c r="M92" s="18"/>
      <c r="N92" s="18"/>
      <c r="O92" s="18"/>
      <c r="P92" s="24"/>
      <c r="Q92" s="18"/>
      <c r="R92" s="18"/>
      <c r="S92" s="18"/>
      <c r="T92" s="18"/>
    </row>
    <row r="93" spans="1:20">
      <c r="A93" s="4">
        <v>89</v>
      </c>
      <c r="B93" s="17"/>
      <c r="C93" s="18"/>
      <c r="D93" s="18"/>
      <c r="E93" s="19"/>
      <c r="F93" s="18"/>
      <c r="G93" s="19"/>
      <c r="H93" s="19"/>
      <c r="I93" s="17">
        <f t="shared" si="4"/>
        <v>0</v>
      </c>
      <c r="J93" s="18"/>
      <c r="K93" s="18"/>
      <c r="L93" s="18"/>
      <c r="M93" s="18"/>
      <c r="N93" s="18"/>
      <c r="O93" s="18"/>
      <c r="P93" s="24"/>
      <c r="Q93" s="18"/>
      <c r="R93" s="18"/>
      <c r="S93" s="18"/>
      <c r="T93" s="18"/>
    </row>
    <row r="94" spans="1:20">
      <c r="A94" s="4">
        <v>90</v>
      </c>
      <c r="B94" s="17"/>
      <c r="C94" s="18"/>
      <c r="D94" s="18"/>
      <c r="E94" s="19"/>
      <c r="F94" s="18"/>
      <c r="G94" s="19"/>
      <c r="H94" s="19"/>
      <c r="I94" s="17">
        <f t="shared" si="4"/>
        <v>0</v>
      </c>
      <c r="J94" s="18"/>
      <c r="K94" s="18"/>
      <c r="L94" s="18"/>
      <c r="M94" s="18"/>
      <c r="N94" s="18"/>
      <c r="O94" s="18"/>
      <c r="P94" s="24"/>
      <c r="Q94" s="18"/>
      <c r="R94" s="18"/>
      <c r="S94" s="18"/>
      <c r="T94" s="18"/>
    </row>
    <row r="95" spans="1:20">
      <c r="A95" s="4">
        <v>91</v>
      </c>
      <c r="B95" s="17"/>
      <c r="C95" s="18"/>
      <c r="D95" s="18"/>
      <c r="E95" s="19"/>
      <c r="F95" s="18"/>
      <c r="G95" s="19"/>
      <c r="H95" s="19"/>
      <c r="I95" s="17">
        <f t="shared" si="4"/>
        <v>0</v>
      </c>
      <c r="J95" s="18"/>
      <c r="K95" s="18"/>
      <c r="L95" s="18"/>
      <c r="M95" s="18"/>
      <c r="N95" s="18"/>
      <c r="O95" s="18"/>
      <c r="P95" s="24"/>
      <c r="Q95" s="18"/>
      <c r="R95" s="18"/>
      <c r="S95" s="18"/>
      <c r="T95" s="18"/>
    </row>
    <row r="96" spans="1:20">
      <c r="A96" s="4">
        <v>92</v>
      </c>
      <c r="B96" s="17"/>
      <c r="C96" s="18"/>
      <c r="D96" s="18"/>
      <c r="E96" s="19"/>
      <c r="F96" s="18"/>
      <c r="G96" s="19"/>
      <c r="H96" s="19"/>
      <c r="I96" s="17">
        <f t="shared" si="4"/>
        <v>0</v>
      </c>
      <c r="J96" s="18"/>
      <c r="K96" s="18"/>
      <c r="L96" s="18"/>
      <c r="M96" s="18"/>
      <c r="N96" s="18"/>
      <c r="O96" s="18"/>
      <c r="P96" s="24"/>
      <c r="Q96" s="18"/>
      <c r="R96" s="18"/>
      <c r="S96" s="18"/>
      <c r="T96" s="18"/>
    </row>
    <row r="97" spans="1:20">
      <c r="A97" s="4">
        <v>93</v>
      </c>
      <c r="B97" s="17"/>
      <c r="C97" s="18"/>
      <c r="D97" s="18"/>
      <c r="E97" s="19"/>
      <c r="F97" s="18"/>
      <c r="G97" s="19"/>
      <c r="H97" s="19"/>
      <c r="I97" s="17">
        <f t="shared" si="4"/>
        <v>0</v>
      </c>
      <c r="J97" s="18"/>
      <c r="K97" s="18"/>
      <c r="L97" s="18"/>
      <c r="M97" s="18"/>
      <c r="N97" s="18"/>
      <c r="O97" s="18"/>
      <c r="P97" s="24"/>
      <c r="Q97" s="18"/>
      <c r="R97" s="18"/>
      <c r="S97" s="18"/>
      <c r="T97" s="18"/>
    </row>
    <row r="98" spans="1:20">
      <c r="A98" s="4">
        <v>94</v>
      </c>
      <c r="B98" s="17"/>
      <c r="C98" s="18"/>
      <c r="D98" s="18"/>
      <c r="E98" s="19"/>
      <c r="F98" s="18"/>
      <c r="G98" s="19"/>
      <c r="H98" s="19"/>
      <c r="I98" s="17">
        <f t="shared" si="4"/>
        <v>0</v>
      </c>
      <c r="J98" s="18"/>
      <c r="K98" s="18"/>
      <c r="L98" s="18"/>
      <c r="M98" s="18"/>
      <c r="N98" s="18"/>
      <c r="O98" s="18"/>
      <c r="P98" s="24"/>
      <c r="Q98" s="18"/>
      <c r="R98" s="18"/>
      <c r="S98" s="18"/>
      <c r="T98" s="18"/>
    </row>
    <row r="99" spans="1:20">
      <c r="A99" s="4">
        <v>95</v>
      </c>
      <c r="B99" s="17"/>
      <c r="C99" s="18"/>
      <c r="D99" s="18"/>
      <c r="E99" s="19"/>
      <c r="F99" s="18"/>
      <c r="G99" s="19"/>
      <c r="H99" s="19"/>
      <c r="I99" s="17">
        <f t="shared" si="4"/>
        <v>0</v>
      </c>
      <c r="J99" s="18"/>
      <c r="K99" s="18"/>
      <c r="L99" s="18"/>
      <c r="M99" s="18"/>
      <c r="N99" s="18"/>
      <c r="O99" s="18"/>
      <c r="P99" s="24"/>
      <c r="Q99" s="18"/>
      <c r="R99" s="18"/>
      <c r="S99" s="18"/>
      <c r="T99" s="18"/>
    </row>
    <row r="100" spans="1:20">
      <c r="A100" s="4">
        <v>96</v>
      </c>
      <c r="B100" s="17"/>
      <c r="C100" s="18"/>
      <c r="D100" s="18"/>
      <c r="E100" s="19"/>
      <c r="F100" s="18"/>
      <c r="G100" s="19"/>
      <c r="H100" s="19"/>
      <c r="I100" s="17">
        <f t="shared" si="4"/>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4"/>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4"/>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4"/>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4"/>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4"/>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4"/>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4"/>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4"/>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4"/>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4"/>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4"/>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4"/>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4"/>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4"/>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4"/>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4"/>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4"/>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4"/>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4"/>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4"/>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4"/>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4"/>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4"/>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4"/>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4"/>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4"/>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4"/>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4"/>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4"/>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4"/>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4"/>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4"/>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4"/>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4"/>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4"/>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4"/>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4"/>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4"/>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4"/>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4"/>
      <c r="Q164" s="18"/>
      <c r="R164" s="18"/>
      <c r="S164" s="18"/>
      <c r="T164" s="18"/>
    </row>
    <row r="165" spans="1:20">
      <c r="A165" s="21" t="s">
        <v>11</v>
      </c>
      <c r="B165" s="41"/>
      <c r="C165" s="21">
        <f>COUNTIFS(C5:C164,"*")</f>
        <v>55</v>
      </c>
      <c r="D165" s="21"/>
      <c r="E165" s="13"/>
      <c r="F165" s="21"/>
      <c r="G165" s="21">
        <f>SUM(G5:G164)</f>
        <v>3763</v>
      </c>
      <c r="H165" s="21">
        <f>SUM(H5:H164)</f>
        <v>6653</v>
      </c>
      <c r="I165" s="21">
        <f>SUM(I5:I164)</f>
        <v>10416</v>
      </c>
      <c r="J165" s="21"/>
      <c r="K165" s="21"/>
      <c r="L165" s="21"/>
      <c r="M165" s="21"/>
      <c r="N165" s="21"/>
      <c r="O165" s="21"/>
      <c r="P165" s="14"/>
      <c r="Q165" s="21"/>
      <c r="R165" s="21"/>
      <c r="S165" s="21"/>
      <c r="T165" s="12"/>
    </row>
    <row r="166" spans="1:20">
      <c r="A166" s="46" t="s">
        <v>67</v>
      </c>
      <c r="B166" s="10">
        <f>COUNTIF(B$5:B$164,"Team 1")</f>
        <v>24</v>
      </c>
      <c r="C166" s="46" t="s">
        <v>29</v>
      </c>
      <c r="D166" s="10">
        <f>COUNTIF(D5:D164,"Anganwadi")</f>
        <v>16</v>
      </c>
    </row>
    <row r="167" spans="1:20">
      <c r="A167" s="46" t="s">
        <v>68</v>
      </c>
      <c r="B167" s="10">
        <f>COUNTIF(B$6:B$164,"Team 2")</f>
        <v>25</v>
      </c>
      <c r="C167" s="46" t="s">
        <v>27</v>
      </c>
      <c r="D167" s="10">
        <f>COUNTIF(D5:D164,"School")</f>
        <v>32</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topLeftCell="A4" workbookViewId="0">
      <selection activeCell="I15" sqref="I15"/>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80" t="s">
        <v>621</v>
      </c>
      <c r="B1" s="180"/>
      <c r="C1" s="180"/>
      <c r="D1" s="180"/>
      <c r="E1" s="180"/>
      <c r="F1" s="181"/>
      <c r="G1" s="181"/>
      <c r="H1" s="181"/>
      <c r="I1" s="181"/>
      <c r="J1" s="181"/>
    </row>
    <row r="2" spans="1:11" ht="25.5">
      <c r="A2" s="182" t="s">
        <v>0</v>
      </c>
      <c r="B2" s="183"/>
      <c r="C2" s="184">
        <f>'Block at a Glance'!C2:D2</f>
        <v>0</v>
      </c>
      <c r="D2" s="185"/>
      <c r="E2" s="27" t="s">
        <v>1</v>
      </c>
      <c r="F2" s="186">
        <f>'Block at a Glance'!F2:I2</f>
        <v>0</v>
      </c>
      <c r="G2" s="187"/>
      <c r="H2" s="28" t="s">
        <v>28</v>
      </c>
      <c r="I2" s="186">
        <f>'Block at a Glance'!M2:M2</f>
        <v>0</v>
      </c>
      <c r="J2" s="187"/>
    </row>
    <row r="3" spans="1:11" ht="28.5" customHeight="1">
      <c r="A3" s="191" t="s">
        <v>71</v>
      </c>
      <c r="B3" s="191"/>
      <c r="C3" s="191"/>
      <c r="D3" s="191"/>
      <c r="E3" s="191"/>
      <c r="F3" s="191"/>
      <c r="G3" s="191"/>
      <c r="H3" s="191"/>
      <c r="I3" s="191"/>
      <c r="J3" s="191"/>
    </row>
    <row r="4" spans="1:11">
      <c r="A4" s="190" t="s">
        <v>31</v>
      </c>
      <c r="B4" s="189" t="s">
        <v>32</v>
      </c>
      <c r="C4" s="188" t="s">
        <v>33</v>
      </c>
      <c r="D4" s="188" t="s">
        <v>40</v>
      </c>
      <c r="E4" s="188"/>
      <c r="F4" s="188"/>
      <c r="G4" s="188" t="s">
        <v>34</v>
      </c>
      <c r="H4" s="188" t="s">
        <v>41</v>
      </c>
      <c r="I4" s="188"/>
      <c r="J4" s="188"/>
    </row>
    <row r="5" spans="1:11" ht="22.5" customHeight="1">
      <c r="A5" s="190"/>
      <c r="B5" s="189"/>
      <c r="C5" s="188"/>
      <c r="D5" s="29" t="s">
        <v>9</v>
      </c>
      <c r="E5" s="29" t="s">
        <v>10</v>
      </c>
      <c r="F5" s="29" t="s">
        <v>11</v>
      </c>
      <c r="G5" s="188"/>
      <c r="H5" s="29" t="s">
        <v>9</v>
      </c>
      <c r="I5" s="29" t="s">
        <v>10</v>
      </c>
      <c r="J5" s="29" t="s">
        <v>11</v>
      </c>
    </row>
    <row r="6" spans="1:11" ht="22.5" customHeight="1">
      <c r="A6" s="47">
        <v>1</v>
      </c>
      <c r="B6" s="48" t="s">
        <v>622</v>
      </c>
      <c r="C6" s="32">
        <f>COUNTIFS('OCT18'!D$5:D$164,"Anganwadi")</f>
        <v>32</v>
      </c>
      <c r="D6" s="33">
        <f>SUMIF('OCT18'!$D$5:$D$164,"Anganwadi",'OCT18'!$G$5:$G$164)</f>
        <v>1176</v>
      </c>
      <c r="E6" s="33">
        <f>SUMIF('OCT18'!$D$5:$D$164,"Anganwadi",'OCT18'!$H$5:$H$164)</f>
        <v>1371</v>
      </c>
      <c r="F6" s="33">
        <f>+D6+E6</f>
        <v>2547</v>
      </c>
      <c r="G6" s="32">
        <f>COUNTIF('OCT18'!D5:D164,"School")</f>
        <v>13</v>
      </c>
      <c r="H6" s="33">
        <f>SUMIF('OCT18'!$D$5:$D$164,"School",'OCT18'!$G$5:$G$164)</f>
        <v>445</v>
      </c>
      <c r="I6" s="33">
        <f>SUMIF('OCT18'!$D$5:$D$164,"School",'OCT18'!$H$5:$H$164)</f>
        <v>458</v>
      </c>
      <c r="J6" s="33">
        <f>+H6+I6</f>
        <v>903</v>
      </c>
      <c r="K6" s="34"/>
    </row>
    <row r="7" spans="1:11" ht="22.5" customHeight="1">
      <c r="A7" s="30">
        <v>2</v>
      </c>
      <c r="B7" s="31" t="s">
        <v>623</v>
      </c>
      <c r="C7" s="32">
        <f>COUNTIF('NOV-18'!D5:D164,"Anganwadi")</f>
        <v>12</v>
      </c>
      <c r="D7" s="33">
        <f>SUMIF('NOV-18'!$D$5:$D$164,"Anganwadi",'NOV-18'!$G$5:$G$164)</f>
        <v>486</v>
      </c>
      <c r="E7" s="33">
        <f>SUMIF('NOV-18'!$D$5:$D$164,"Anganwadi",'NOV-18'!$H$5:$H$164)</f>
        <v>638</v>
      </c>
      <c r="F7" s="33">
        <f t="shared" ref="F7:F11" si="0">+D7+E7</f>
        <v>1124</v>
      </c>
      <c r="G7" s="32">
        <f>COUNTIF('NOV-18'!D5:D164,"School")</f>
        <v>32</v>
      </c>
      <c r="H7" s="33">
        <f>SUMIF('NOV-18'!$D$5:$D$164,"School",'NOV-18'!$G$5:$G$164)</f>
        <v>1714</v>
      </c>
      <c r="I7" s="33">
        <f>SUMIF('NOV-18'!$D$5:$D$164,"School",'NOV-18'!$H$5:$H$164)</f>
        <v>2359</v>
      </c>
      <c r="J7" s="33">
        <f t="shared" ref="J7:J11" si="1">+H7+I7</f>
        <v>4073</v>
      </c>
    </row>
    <row r="8" spans="1:11" ht="22.5" customHeight="1">
      <c r="A8" s="30">
        <v>3</v>
      </c>
      <c r="B8" s="31" t="s">
        <v>624</v>
      </c>
      <c r="C8" s="32">
        <f>COUNTIF('DEC 18'!D5:D164,"Anganwadi")</f>
        <v>28</v>
      </c>
      <c r="D8" s="33">
        <f>SUMIF('DEC 18'!$D$5:$D$164,"Anganwadi",'DEC 18'!$G$5:$G$164)</f>
        <v>1166</v>
      </c>
      <c r="E8" s="33">
        <f>SUMIF('DEC 18'!$D$5:$D$164,"Anganwadi",'DEC 18'!$H$5:$H$164)</f>
        <v>1354</v>
      </c>
      <c r="F8" s="33">
        <f t="shared" si="0"/>
        <v>2520</v>
      </c>
      <c r="G8" s="32">
        <f>COUNTIF('DEC 18'!D5:D164,"School")</f>
        <v>22</v>
      </c>
      <c r="H8" s="33">
        <f>SUMIF('DEC 18'!$D$5:$D$164,"School",'DEC 18'!$G$5:$G$164)</f>
        <v>997</v>
      </c>
      <c r="I8" s="33">
        <f>SUMIF('DEC 18'!$D$5:$D$164,"School",'DEC 18'!$H$5:$H$164)</f>
        <v>1201</v>
      </c>
      <c r="J8" s="33">
        <f t="shared" si="1"/>
        <v>2198</v>
      </c>
    </row>
    <row r="9" spans="1:11" ht="22.5" customHeight="1">
      <c r="A9" s="30">
        <v>4</v>
      </c>
      <c r="B9" s="31" t="s">
        <v>625</v>
      </c>
      <c r="C9" s="32">
        <f>COUNTIF('JAN-19'!D5:D164,"Anganwadi")</f>
        <v>42</v>
      </c>
      <c r="D9" s="33">
        <f>SUMIF('JAN-19'!$D$5:$D$164,"Anganwadi",'JAN-19'!$G$5:$G$164)</f>
        <v>1772</v>
      </c>
      <c r="E9" s="33">
        <f>SUMIF('JAN-19'!$D$5:$D$164,"Anganwadi",'JAN-19'!$H$5:$H$164)</f>
        <v>1796</v>
      </c>
      <c r="F9" s="33">
        <f t="shared" si="0"/>
        <v>3568</v>
      </c>
      <c r="G9" s="32">
        <f>COUNTIF('JAN-19'!D5:D164,"School")</f>
        <v>0</v>
      </c>
      <c r="H9" s="33">
        <f>SUMIF('JAN-19'!$D$5:$D$164,"School",'JAN-19'!$G$5:$G$164)</f>
        <v>0</v>
      </c>
      <c r="I9" s="33">
        <f>SUMIF('JAN-19'!$D$5:$D$164,"School",'JAN-19'!$H$5:$H$164)</f>
        <v>0</v>
      </c>
      <c r="J9" s="33">
        <f t="shared" si="1"/>
        <v>0</v>
      </c>
    </row>
    <row r="10" spans="1:11" ht="22.5" customHeight="1">
      <c r="A10" s="30">
        <v>5</v>
      </c>
      <c r="B10" s="31" t="s">
        <v>626</v>
      </c>
      <c r="C10" s="32">
        <f>COUNTIF('FEB-19'!D5:D164,"Anganwadi")</f>
        <v>19</v>
      </c>
      <c r="D10" s="33">
        <f>SUMIF('FEB-19'!$D$5:$D$164,"Anganwadi",'FEB-19'!$G$5:$G$164)</f>
        <v>996</v>
      </c>
      <c r="E10" s="33">
        <f>SUMIF('FEB-19'!$D$5:$D$164,"Anganwadi",'FEB-19'!$H$5:$H$164)</f>
        <v>1119</v>
      </c>
      <c r="F10" s="33">
        <f t="shared" si="0"/>
        <v>2115</v>
      </c>
      <c r="G10" s="32">
        <f>COUNTIF('FEB-19'!D5:D164,"School")</f>
        <v>25</v>
      </c>
      <c r="H10" s="33">
        <f>SUMIF('FEB-19'!$D$5:$D$164,"School",'FEB-19'!$G$5:$G$164)</f>
        <v>1614</v>
      </c>
      <c r="I10" s="33">
        <f>SUMIF('FEB-19'!$D$5:$D$164,"School",'FEB-19'!$H$5:$H$164)</f>
        <v>4770</v>
      </c>
      <c r="J10" s="33">
        <f t="shared" si="1"/>
        <v>6384</v>
      </c>
    </row>
    <row r="11" spans="1:11" ht="22.5" customHeight="1">
      <c r="A11" s="30">
        <v>6</v>
      </c>
      <c r="B11" s="31" t="s">
        <v>627</v>
      </c>
      <c r="C11" s="32">
        <f>COUNTIF('MARCH-19'!D5:D164,"Anganwadi")</f>
        <v>16</v>
      </c>
      <c r="D11" s="33">
        <f>SUMIF('MARCH-19'!$D$5:$D$164,"Anganwadi",'MARCH-19'!$G$5:$G$164)</f>
        <v>822</v>
      </c>
      <c r="E11" s="33">
        <f>SUMIF('MARCH-19'!$D$5:$D$164,"Anganwadi",'MARCH-19'!$H$5:$H$164)</f>
        <v>854</v>
      </c>
      <c r="F11" s="33">
        <f t="shared" si="0"/>
        <v>1676</v>
      </c>
      <c r="G11" s="32">
        <f>COUNTIF('MARCH-19'!D5:D164,"School")</f>
        <v>32</v>
      </c>
      <c r="H11" s="33">
        <f>SUMIF('MARCH-19'!$D$5:$D$164,"School",'MARCH-19'!$G$5:$G$164)</f>
        <v>2941</v>
      </c>
      <c r="I11" s="33">
        <f>SUMIF('MARCH-19'!$D$5:$D$164,"School",'MARCH-19'!$H$5:$H$164)</f>
        <v>5799</v>
      </c>
      <c r="J11" s="33">
        <f t="shared" si="1"/>
        <v>8740</v>
      </c>
    </row>
    <row r="12" spans="1:11" ht="19.5" customHeight="1">
      <c r="A12" s="179" t="s">
        <v>42</v>
      </c>
      <c r="B12" s="179"/>
      <c r="C12" s="35">
        <f>SUM(C6:C11)</f>
        <v>149</v>
      </c>
      <c r="D12" s="35">
        <f t="shared" ref="D12:J12" si="2">SUM(D6:D11)</f>
        <v>6418</v>
      </c>
      <c r="E12" s="35">
        <f t="shared" si="2"/>
        <v>7132</v>
      </c>
      <c r="F12" s="35">
        <f t="shared" si="2"/>
        <v>13550</v>
      </c>
      <c r="G12" s="35">
        <f t="shared" si="2"/>
        <v>124</v>
      </c>
      <c r="H12" s="35">
        <f t="shared" si="2"/>
        <v>7711</v>
      </c>
      <c r="I12" s="35">
        <f t="shared" si="2"/>
        <v>14587</v>
      </c>
      <c r="J12" s="35">
        <f t="shared" si="2"/>
        <v>22298</v>
      </c>
    </row>
    <row r="14" spans="1:11">
      <c r="A14" s="192" t="s">
        <v>72</v>
      </c>
      <c r="B14" s="192"/>
      <c r="C14" s="192"/>
      <c r="D14" s="192"/>
      <c r="E14" s="192"/>
      <c r="F14" s="192"/>
    </row>
    <row r="15" spans="1:11" ht="82.5">
      <c r="A15" s="45" t="s">
        <v>31</v>
      </c>
      <c r="B15" s="44" t="s">
        <v>32</v>
      </c>
      <c r="C15" s="49" t="s">
        <v>69</v>
      </c>
      <c r="D15" s="43" t="s">
        <v>33</v>
      </c>
      <c r="E15" s="43" t="s">
        <v>34</v>
      </c>
      <c r="F15" s="43" t="s">
        <v>70</v>
      </c>
    </row>
    <row r="16" spans="1:11">
      <c r="A16" s="195">
        <v>1</v>
      </c>
      <c r="B16" s="193" t="s">
        <v>622</v>
      </c>
      <c r="C16" s="50" t="s">
        <v>67</v>
      </c>
      <c r="D16" s="32">
        <f>COUNTIFS('OCT18'!B$5:B$164,"Team 1",'OCT18'!D$5:D$164,"Anganwadi")</f>
        <v>12</v>
      </c>
      <c r="E16" s="32">
        <f>COUNTIFS('OCT18'!B$5:B$164,"Team 1",'OCT18'!D$5:D$164,"School")</f>
        <v>10</v>
      </c>
      <c r="F16" s="33">
        <f>SUMIF('OCT18'!$B$5:$B$164,"Team 1",'OCT18'!$I$5:$I$164)</f>
        <v>1816</v>
      </c>
    </row>
    <row r="17" spans="1:6">
      <c r="A17" s="196"/>
      <c r="B17" s="194"/>
      <c r="C17" s="50" t="s">
        <v>68</v>
      </c>
      <c r="D17" s="32">
        <f>COUNTIFS('OCT18'!B$5:B$164,"Team 2",'OCT18'!D$5:D$164,"Anganwadi")</f>
        <v>20</v>
      </c>
      <c r="E17" s="32">
        <f>COUNTIFS('OCT18'!B$5:B$164,"Team 2",'OCT18'!D$5:D$164,"School")</f>
        <v>3</v>
      </c>
      <c r="F17" s="33">
        <f>SUMIF('OCT18'!$B$5:$B$164,"Team 2",'OCT18'!$I$5:$I$164)</f>
        <v>1634</v>
      </c>
    </row>
    <row r="18" spans="1:6">
      <c r="A18" s="195">
        <v>2</v>
      </c>
      <c r="B18" s="193" t="s">
        <v>623</v>
      </c>
      <c r="C18" s="50" t="s">
        <v>67</v>
      </c>
      <c r="D18" s="32">
        <f>COUNTIFS('NOV-18'!B$5:B$164,"Team 1",'NOV-18'!D$5:D$164,"Anganwadi")</f>
        <v>6</v>
      </c>
      <c r="E18" s="32">
        <f>COUNTIFS('NOV-18'!B$5:B$164,"Team 1",'NOV-18'!D$5:D$164,"School")</f>
        <v>16</v>
      </c>
      <c r="F18" s="33">
        <f>SUMIF('NOV-18'!$B$5:$B$164,"Team 1",'NOV-18'!$I$5:$I$164)</f>
        <v>2836</v>
      </c>
    </row>
    <row r="19" spans="1:6">
      <c r="A19" s="196"/>
      <c r="B19" s="194"/>
      <c r="C19" s="50" t="s">
        <v>68</v>
      </c>
      <c r="D19" s="32">
        <f>COUNTIFS('NOV-18'!B$5:B$164,"Team 2",'NOV-18'!D$5:D$164,"Anganwadi")</f>
        <v>6</v>
      </c>
      <c r="E19" s="32">
        <f>COUNTIFS('NOV-18'!B$5:B$164,"Team 2",'NOV-18'!D$5:D$164,"School")</f>
        <v>16</v>
      </c>
      <c r="F19" s="33">
        <f>SUMIF('NOV-18'!$B$5:$B$164,"Team 2",'NOV-18'!$I$5:$I$164)</f>
        <v>2361</v>
      </c>
    </row>
    <row r="20" spans="1:6">
      <c r="A20" s="195">
        <v>3</v>
      </c>
      <c r="B20" s="193" t="s">
        <v>624</v>
      </c>
      <c r="C20" s="50" t="s">
        <v>67</v>
      </c>
      <c r="D20" s="32">
        <f>COUNTIFS('DEC 18'!B$5:B$164,"Team 1",'DEC 18'!D$5:D$164,"Anganwadi")</f>
        <v>15</v>
      </c>
      <c r="E20" s="32">
        <f>COUNTIFS('DEC 18'!B$5:B$164,"Team 1",'DEC 18'!D$5:D$164,"School")</f>
        <v>10</v>
      </c>
      <c r="F20" s="33">
        <f>SUMIF('DEC 18'!$B$5:$B$164,"Team 1",'DEC 18'!$I$5:$I$164)</f>
        <v>2301</v>
      </c>
    </row>
    <row r="21" spans="1:6">
      <c r="A21" s="196"/>
      <c r="B21" s="194"/>
      <c r="C21" s="50" t="s">
        <v>68</v>
      </c>
      <c r="D21" s="32">
        <f>COUNTIFS('DEC 18'!B$5:B$164,"Team 2",'DEC 18'!D$5:D$164,"Anganwadi")</f>
        <v>13</v>
      </c>
      <c r="E21" s="32">
        <f>COUNTIFS('DEC 18'!B$5:B$164,"Team 2",'DEC 18'!D$5:D$164,"School")</f>
        <v>12</v>
      </c>
      <c r="F21" s="33">
        <f>SUMIF('DEC 18'!$B$5:$B$164,"Team 2",'DEC 18'!$I$5:$I$164)</f>
        <v>2417</v>
      </c>
    </row>
    <row r="22" spans="1:6">
      <c r="A22" s="195">
        <v>4</v>
      </c>
      <c r="B22" s="193" t="s">
        <v>625</v>
      </c>
      <c r="C22" s="50" t="s">
        <v>67</v>
      </c>
      <c r="D22" s="32">
        <f>COUNTIFS('JAN-19'!B$5:B$164,"Team 1",'JAN-19'!D$5:D$164,"Anganwadi")</f>
        <v>21</v>
      </c>
      <c r="E22" s="32">
        <f>COUNTIFS('JAN-19'!B$5:B$164,"Team 1",'JAN-19'!D$5:D$164,"School")</f>
        <v>0</v>
      </c>
      <c r="F22" s="33">
        <f>SUMIF('JAN-19'!$B$5:$B$164,"Team 1",'JAN-19'!$I$5:$I$164)</f>
        <v>1820</v>
      </c>
    </row>
    <row r="23" spans="1:6">
      <c r="A23" s="196"/>
      <c r="B23" s="194"/>
      <c r="C23" s="50" t="s">
        <v>68</v>
      </c>
      <c r="D23" s="32">
        <f>COUNTIFS('JAN-19'!B$5:B$164,"Team 2",'JAN-19'!D$5:D$164,"Anganwadi")</f>
        <v>21</v>
      </c>
      <c r="E23" s="32">
        <f>COUNTIFS('JAN-19'!B$5:B$164,"Team 2",'JAN-19'!D$5:D$164,"School")</f>
        <v>0</v>
      </c>
      <c r="F23" s="33">
        <f>SUMIF('JAN-19'!$B$5:$B$164,"Team 2",'JAN-19'!$I$5:$I$164)</f>
        <v>1748</v>
      </c>
    </row>
    <row r="24" spans="1:6">
      <c r="A24" s="195">
        <v>5</v>
      </c>
      <c r="B24" s="193" t="s">
        <v>626</v>
      </c>
      <c r="C24" s="50" t="s">
        <v>67</v>
      </c>
      <c r="D24" s="32">
        <f>COUNTIFS('FEB-19'!B$5:B$164,"Team 1",'FEB-19'!D$5:D$164,"Anganwadi")</f>
        <v>1</v>
      </c>
      <c r="E24" s="32">
        <f>COUNTIFS('FEB-19'!B$5:B$164,"Team 1",'FEB-19'!D$5:D$164,"School")</f>
        <v>20</v>
      </c>
      <c r="F24" s="33">
        <f>SUMIF('FEB-19'!$B$5:$B$164,"Team 1",'FEB-19'!$I$5:$I$164)</f>
        <v>4497</v>
      </c>
    </row>
    <row r="25" spans="1:6">
      <c r="A25" s="196"/>
      <c r="B25" s="194"/>
      <c r="C25" s="50" t="s">
        <v>68</v>
      </c>
      <c r="D25" s="32">
        <f>COUNTIFS('FEB-19'!B$5:B$164,"Team 2",'FEB-19'!D$5:D$164,"Anganwadi")</f>
        <v>18</v>
      </c>
      <c r="E25" s="32">
        <f>COUNTIFS('FEB-19'!B$5:B$164,"Team 2",'FEB-19'!D$5:D$164,"School")</f>
        <v>5</v>
      </c>
      <c r="F25" s="33">
        <f>SUMIF('FEB-19'!$B$5:$B$164,"Team 2",'FEB-19'!$I$5:$I$164)</f>
        <v>4177</v>
      </c>
    </row>
    <row r="26" spans="1:6">
      <c r="A26" s="195">
        <v>6</v>
      </c>
      <c r="B26" s="193" t="s">
        <v>627</v>
      </c>
      <c r="C26" s="50" t="s">
        <v>67</v>
      </c>
      <c r="D26" s="32">
        <f>COUNTIFS('MARCH-19'!B$5:B$164,"Team 1",'MARCH-19'!D$5:D$164,"Anganwadi")</f>
        <v>8</v>
      </c>
      <c r="E26" s="32">
        <f>COUNTIFS('MARCH-19'!B$5:B$164,"Team 1",'MARCH-19'!D$5:D$164,"School")</f>
        <v>16</v>
      </c>
      <c r="F26" s="33">
        <f>SUMIF('MARCH-19'!$B$5:$B$164,"Team 1",'MARCH-19'!$I$5:$I$164)</f>
        <v>5491</v>
      </c>
    </row>
    <row r="27" spans="1:6">
      <c r="A27" s="196"/>
      <c r="B27" s="194"/>
      <c r="C27" s="50" t="s">
        <v>68</v>
      </c>
      <c r="D27" s="32">
        <f>COUNTIFS('MARCH-19'!B$5:B$164,"Team 2",'MARCH-19'!D$5:D$164,"Anganwadi")</f>
        <v>8</v>
      </c>
      <c r="E27" s="32">
        <f>COUNTIFS('MARCH-19'!B$5:B$164,"Team 2",'MARCH-19'!D$5:D$164,"School")</f>
        <v>16</v>
      </c>
      <c r="F27" s="33">
        <f>SUMIF('MARCH-19'!$B$5:$B$164,"Team 2",'MARCH-19'!$I$5:$I$164)</f>
        <v>4925</v>
      </c>
    </row>
    <row r="28" spans="1:6">
      <c r="A28" s="42" t="s">
        <v>42</v>
      </c>
      <c r="B28" s="42"/>
      <c r="C28" s="42"/>
      <c r="D28" s="42">
        <f>SUM(D16:D27)</f>
        <v>149</v>
      </c>
      <c r="E28" s="42">
        <f>SUM(E16:E27)</f>
        <v>124</v>
      </c>
      <c r="F28" s="42">
        <f>SUM(F16:F27)</f>
        <v>36023</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Block at a Glance</vt:lpstr>
      <vt:lpstr>OCT18</vt:lpstr>
      <vt:lpstr>DEC 18</vt:lpstr>
      <vt:lpstr>JAN-19</vt:lpstr>
      <vt:lpstr>NOV-18</vt:lpstr>
      <vt:lpstr>FEB-19</vt:lpstr>
      <vt:lpstr>MARCH-19</vt:lpstr>
      <vt:lpstr>Summary Sheet</vt:lpstr>
      <vt:lpstr>Sheet1</vt:lpstr>
      <vt:lpstr>'DEC 18'!Print_Titles</vt:lpstr>
      <vt:lpstr>'FEB-19'!Print_Titles</vt:lpstr>
      <vt:lpstr>'JAN-19'!Print_Titles</vt:lpstr>
      <vt:lpstr>'MARCH-19'!Print_Titles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2018-12-24T06:13:50Z</dcterms:modified>
</cp:coreProperties>
</file>