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fileRecoveryPr autoRecover="0"/>
</workbook>
</file>

<file path=xl/calcChain.xml><?xml version="1.0" encoding="utf-8"?>
<calcChain xmlns="http://schemas.openxmlformats.org/spreadsheetml/2006/main">
  <c r="I111" i="21"/>
  <c r="I112"/>
  <c r="I113"/>
  <c r="I114"/>
  <c r="I115"/>
  <c r="I84" i="17"/>
  <c r="I85"/>
  <c r="I86"/>
  <c r="I87"/>
  <c r="I88"/>
  <c r="I89"/>
  <c r="I82"/>
  <c r="I83"/>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23" i="11" s="1"/>
  <c r="I5" i="19"/>
  <c r="F22" i="11" s="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21" i="11" s="1"/>
  <c r="I5" i="18"/>
  <c r="F20" i="11" s="1"/>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 i="5"/>
  <c r="I104"/>
  <c r="I105"/>
  <c r="I106"/>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18" i="11" l="1"/>
  <c r="F26"/>
  <c r="F19"/>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F16" i="11" s="1"/>
  <c r="I7" i="5"/>
  <c r="F17" i="11" s="1"/>
  <c r="I5" i="5"/>
  <c r="F28" i="11" l="1"/>
  <c r="C12"/>
  <c r="I165" i="5"/>
  <c r="F12" i="11"/>
  <c r="J12"/>
</calcChain>
</file>

<file path=xl/sharedStrings.xml><?xml version="1.0" encoding="utf-8"?>
<sst xmlns="http://schemas.openxmlformats.org/spreadsheetml/2006/main" count="5490" uniqueCount="679">
  <si>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</si>
  <si>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</si>
  <si>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</si>
  <si>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</si>
  <si>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</si>
  <si>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</si>
  <si>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</si>
  <si>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</si>
  <si>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</si>
  <si>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</si>
  <si>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</si>
  <si>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</si>
  <si>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</si>
  <si>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</si>
  <si>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</si>
  <si>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</si>
  <si>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</si>
  <si>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</si>
  <si>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</si>
  <si>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</si>
  <si>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</si>
  <si>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</si>
  <si>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</si>
  <si>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</si>
  <si>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</si>
  <si>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</si>
  <si>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</si>
  <si>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</si>
  <si>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</si>
  <si>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</si>
  <si>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</si>
  <si>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</si>
  <si>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</si>
  <si>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</si>
  <si>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</si>
  <si>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</si>
  <si>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</si>
  <si>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</si>
  <si>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</si>
  <si>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</si>
  <si>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</si>
  <si>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</si>
  <si>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</si>
  <si>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</si>
  <si>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</si>
  <si>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</si>
  <si>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</si>
  <si>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</si>
  <si>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</si>
  <si>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</si>
  <si>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</si>
  <si>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</si>
  <si>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</si>
  <si>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</si>
  <si>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</si>
  <si>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</si>
  <si>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</si>
  <si>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</si>
  <si>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</si>
  <si>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</si>
  <si>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</si>
  <si>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</si>
  <si>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</si>
  <si>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</si>
  <si>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</si>
  <si>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</si>
  <si>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</si>
  <si>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</si>
  <si>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</si>
  <si>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</si>
  <si>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</si>
  <si>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</si>
  <si>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1 NO CHOTA ALLIA</t>
  </si>
  <si>
    <t>BALIPARA MOQTAB LPS</t>
  </si>
  <si>
    <t>LP</t>
  </si>
  <si>
    <t>PUB NARAYAN GAON NAVAJYOTI LPS</t>
  </si>
  <si>
    <t>SRIMANTA SANKARDEV LPS</t>
  </si>
  <si>
    <t>CHATTO ALLIA MILAN LPS</t>
  </si>
  <si>
    <t>513 NO. GUAKUCHI MOKTAB LPS</t>
  </si>
  <si>
    <t>ADAM ALI LPS</t>
  </si>
  <si>
    <t>GUAKUCHI HIGH MADRASSA</t>
  </si>
  <si>
    <t>HIGH</t>
  </si>
  <si>
    <t>GUAKUCHI GIRLS MEM</t>
  </si>
  <si>
    <t>UP</t>
  </si>
  <si>
    <t>NARAYAN GAON LPS</t>
  </si>
  <si>
    <t>895 NO. GUAKUCHI LPS</t>
  </si>
  <si>
    <t>690 NO PATKATA LPS</t>
  </si>
  <si>
    <t>SWAHID MILAN MES</t>
  </si>
  <si>
    <t>NAHAULI MES(CHATRA)</t>
  </si>
  <si>
    <t>BARALKUCHI</t>
  </si>
  <si>
    <t>GARGARI</t>
  </si>
  <si>
    <t>PUB GARGARI</t>
  </si>
  <si>
    <t>BHADRA BANGAL</t>
  </si>
  <si>
    <t>GOSHANIKHAT MILAN LPS</t>
  </si>
  <si>
    <t>ACHARYA BINOWA HIGH SCHOOL</t>
  </si>
  <si>
    <t>JUGURKUCHI SRIPUR LPS</t>
  </si>
  <si>
    <t>DIHJARI LPS</t>
  </si>
  <si>
    <t>SAHAN BISTUPUR LPS</t>
  </si>
  <si>
    <t>BISWA NATH SARMA MVS (LATIMA)</t>
  </si>
  <si>
    <t>PUB-BANBHAG MES</t>
  </si>
  <si>
    <t>1 NO SONKURIHA</t>
  </si>
  <si>
    <t>PANIMAJKUCHI</t>
  </si>
  <si>
    <t>3 NO ARORA</t>
  </si>
  <si>
    <t>NO 1. BARAJOL LPS</t>
  </si>
  <si>
    <t>NAVASAKTI ME MADRASSA</t>
  </si>
  <si>
    <t>MADHYA KAYAJANI</t>
  </si>
  <si>
    <t>KAYAZENI MILAN LPS</t>
  </si>
  <si>
    <t>NO 1 NIMUA LPS</t>
  </si>
  <si>
    <t>BORDHANARA</t>
  </si>
  <si>
    <t>859 NO. AMARA DHANARA LPS</t>
  </si>
  <si>
    <t>KUWARI KUCHI LPS</t>
  </si>
  <si>
    <t>P B ANCHALIK MEM</t>
  </si>
  <si>
    <t>GHOH KUCHI VIDYAPITH MES</t>
  </si>
  <si>
    <t>MILAN BIDYAPITH MES</t>
  </si>
  <si>
    <t>2 NO NADIPAR PACHIM SUBA</t>
  </si>
  <si>
    <t>KEHERUA CHATAIBARI LPS</t>
  </si>
  <si>
    <t>MAHINA HIGH SCHOOL</t>
  </si>
  <si>
    <t>HIRIMBA BODO ACADEMY HS</t>
  </si>
  <si>
    <t>PANIMAZ KUCHI LPS</t>
  </si>
  <si>
    <t>ACHARYA BINOWA BIDYAPITH MES</t>
  </si>
  <si>
    <t>Bargasha</t>
  </si>
  <si>
    <t>Bargacha -2</t>
  </si>
  <si>
    <t>Bargacha</t>
  </si>
  <si>
    <t xml:space="preserve">Sanekuchi </t>
  </si>
  <si>
    <t>BARGACHA JALAHURAM LPS</t>
  </si>
  <si>
    <t>BARGACHA BHARALTOLA LPS</t>
  </si>
  <si>
    <t>ASOMJYOTI VIDYAPITH ME</t>
  </si>
  <si>
    <t>PASCHIM BANBHAG ANCHALIK HS</t>
  </si>
  <si>
    <t>P.B LAHKARPARA HS</t>
  </si>
  <si>
    <t>LAKHAR PARA PATESWARI LPS</t>
  </si>
  <si>
    <t>KAYAKUCHI LPS</t>
  </si>
  <si>
    <t>KAYAZENI LPS</t>
  </si>
  <si>
    <t>BORIGAON LPS</t>
  </si>
  <si>
    <t>567 NO GARGARI LPS</t>
  </si>
  <si>
    <t>NO 2 PUB BARSHIRAL LPS</t>
  </si>
  <si>
    <t>BIHU RAM BARO LPS</t>
  </si>
  <si>
    <t>PURNAKAMDEV</t>
  </si>
  <si>
    <t>PURNAKMDEV BALIKA PRIMARY</t>
  </si>
  <si>
    <t>NAMKHALA RAJANI SARMA JR BASIC</t>
  </si>
  <si>
    <t>NUNARPAR(Barajol)</t>
  </si>
  <si>
    <t>NONAPAR BANTI LPS</t>
  </si>
  <si>
    <t>3 NO NAHERBARI</t>
  </si>
  <si>
    <t>HASAN ALI LPS</t>
  </si>
  <si>
    <t>NAGAON</t>
  </si>
  <si>
    <t>NAGAON LPS</t>
  </si>
  <si>
    <t>NAGAON JANATA LPS</t>
  </si>
  <si>
    <t>PUB NAMATI JAMIRUDDIN LPS</t>
  </si>
  <si>
    <t>NO 2MAJUSIRAL LPS</t>
  </si>
  <si>
    <t>PUB BALITARA LPS</t>
  </si>
  <si>
    <t>2 NO NARAYANGAON</t>
  </si>
  <si>
    <t>NAMATI</t>
  </si>
  <si>
    <t>BORJABRIHATI</t>
  </si>
  <si>
    <t>BARAMPUR BARJAPARIHATI LPS</t>
  </si>
  <si>
    <t>BARJABRIHATI NONAPAR LPS</t>
  </si>
  <si>
    <t>Allia MPHC</t>
  </si>
  <si>
    <t>Sewali Baruah</t>
  </si>
  <si>
    <t>Sewali Das</t>
  </si>
  <si>
    <t>TUESDAY</t>
  </si>
  <si>
    <t>25 Km</t>
  </si>
  <si>
    <t>TATA SUMO</t>
  </si>
  <si>
    <t>Khatikuchi SC</t>
  </si>
  <si>
    <t>Kunti Deka</t>
  </si>
  <si>
    <t>Rumi Ahmeda</t>
  </si>
  <si>
    <t>15 Km</t>
  </si>
  <si>
    <t>Baralkuchi SC</t>
  </si>
  <si>
    <t>Rasmi Deka</t>
  </si>
  <si>
    <t>Fatema Begum</t>
  </si>
  <si>
    <t>WEDNESDAY</t>
  </si>
  <si>
    <t>Patkata SC</t>
  </si>
  <si>
    <t>Alaka Kalita</t>
  </si>
  <si>
    <t>Kurshia Begum</t>
  </si>
  <si>
    <t>THURSDAY</t>
  </si>
  <si>
    <t>FRIDAY</t>
  </si>
  <si>
    <t>SATURDAY</t>
  </si>
  <si>
    <t>Dakshingaon SD</t>
  </si>
  <si>
    <t>Sabitri Nath</t>
  </si>
  <si>
    <t>Dipali Bhuyan</t>
  </si>
  <si>
    <t>MONDAY</t>
  </si>
  <si>
    <t>Chataibari SC</t>
  </si>
  <si>
    <t>Anita Devi</t>
  </si>
  <si>
    <t>Rupali Das</t>
  </si>
  <si>
    <t>Dihjari SC</t>
  </si>
  <si>
    <t>Tarulata  Kalita</t>
  </si>
  <si>
    <t>Lavannya Barman</t>
  </si>
  <si>
    <t>Ghograpar BPHC</t>
  </si>
  <si>
    <t>Anupama Baishya</t>
  </si>
  <si>
    <t>Jimani Begum</t>
  </si>
  <si>
    <t>Panimajkuchi SC</t>
  </si>
  <si>
    <t>Jutika Das</t>
  </si>
  <si>
    <t>Bhana Kalita</t>
  </si>
  <si>
    <t>Borajol SC</t>
  </si>
  <si>
    <t>Hemprabha Rajbongshi</t>
  </si>
  <si>
    <t>Debajani Lahkar</t>
  </si>
  <si>
    <t>Burburi SC</t>
  </si>
  <si>
    <t>Nirola Deka</t>
  </si>
  <si>
    <t>Putuli Talukdar</t>
  </si>
  <si>
    <t>Nimua Latima SC</t>
  </si>
  <si>
    <t>Safura  Begam</t>
  </si>
  <si>
    <t>Rufia Begum</t>
  </si>
  <si>
    <t>Kothora S/C</t>
  </si>
  <si>
    <t>Runuma Baruah</t>
  </si>
  <si>
    <t>Kanika Deka</t>
  </si>
  <si>
    <t>Binoda Barman</t>
  </si>
  <si>
    <t>Kumali boro</t>
  </si>
  <si>
    <t>Champa  Deka</t>
  </si>
  <si>
    <t>Sharmila Das</t>
  </si>
  <si>
    <t>Sagarkuchi SC</t>
  </si>
  <si>
    <t>Sayan Baruah</t>
  </si>
  <si>
    <t>Dalimi Kalita</t>
  </si>
  <si>
    <t>Rangafali SC</t>
  </si>
  <si>
    <t>Amrita Kumar Patowary</t>
  </si>
  <si>
    <t>Lakshi Devnath</t>
  </si>
  <si>
    <t>Bargasha SC</t>
  </si>
  <si>
    <t>Purnima Das</t>
  </si>
  <si>
    <t>Bibha Bharali</t>
  </si>
  <si>
    <t>9957315170/ 9864427174</t>
  </si>
  <si>
    <t>Binada Barman</t>
  </si>
  <si>
    <t>Jyotshna Rani Sutradhar</t>
  </si>
  <si>
    <t>Barkhola SC</t>
  </si>
  <si>
    <t>Mira Das</t>
  </si>
  <si>
    <t>Pramila Devi</t>
  </si>
  <si>
    <t>Dalua SC</t>
  </si>
  <si>
    <t>Dipika Thakuria</t>
  </si>
  <si>
    <t>Padumi Baishya</t>
  </si>
  <si>
    <t>Nirala Deka</t>
  </si>
  <si>
    <t>Minowara Begum</t>
  </si>
  <si>
    <t>Dhamdhama MPHC</t>
  </si>
  <si>
    <t>Prabha Deka</t>
  </si>
  <si>
    <t>Ranumoni Barman</t>
  </si>
  <si>
    <t>Barnamkhala SC</t>
  </si>
  <si>
    <t>Runu Das</t>
  </si>
  <si>
    <t>Hahdoli</t>
  </si>
  <si>
    <t>Kusum Deka</t>
  </si>
  <si>
    <t>Kalpana Sarkar</t>
  </si>
  <si>
    <t>Majusiral SC</t>
  </si>
  <si>
    <t>Anima Deka</t>
  </si>
  <si>
    <t>Premoda Sarania</t>
  </si>
  <si>
    <t>Balitara MPHC</t>
  </si>
  <si>
    <t>Bhanu Haloi</t>
  </si>
  <si>
    <t>Parul Rajbongshi</t>
  </si>
  <si>
    <t>PURNA DAYA SUPARA</t>
  </si>
  <si>
    <t>1 NO MUSLIM SUBA</t>
  </si>
  <si>
    <t>JABJABKUCHI</t>
  </si>
  <si>
    <t>HABLAKHA</t>
  </si>
  <si>
    <t>DAS NAMGHAR SUBA</t>
  </si>
  <si>
    <t>CHENIKUCHI</t>
  </si>
  <si>
    <t>PAISHRA-1</t>
  </si>
  <si>
    <t xml:space="preserve">1 NO BHITHAMAHAL </t>
  </si>
  <si>
    <t>SATHAMO</t>
  </si>
  <si>
    <t xml:space="preserve">HAHDOLI </t>
  </si>
  <si>
    <t>RANGAFALI PAS BENGALI SUBA</t>
  </si>
  <si>
    <t>THANPATKUCHI</t>
  </si>
  <si>
    <t>NARPARA</t>
  </si>
  <si>
    <t>KUNDARGAON JABRIHATI</t>
  </si>
  <si>
    <t>BURBURI</t>
  </si>
  <si>
    <t>BARGHAPA KEHERUAH</t>
  </si>
  <si>
    <t>BARBISTUPUR</t>
  </si>
  <si>
    <t>RASTAR LAHKAR SUBA(Nimua)</t>
  </si>
  <si>
    <t>BORAJOL-2</t>
  </si>
  <si>
    <t>BORAJOL-3</t>
  </si>
  <si>
    <t>BAGHMARA</t>
  </si>
  <si>
    <t>BORIGAON</t>
  </si>
  <si>
    <t>KUNDARGAON</t>
  </si>
  <si>
    <t>1 NO KHATIKUCHI</t>
  </si>
  <si>
    <t>2 NO KHATIKUCHI</t>
  </si>
  <si>
    <t>1 NO DIHJARI</t>
  </si>
  <si>
    <t>2 NO DIHJARI</t>
  </si>
  <si>
    <t>PUB BARSIRAL</t>
  </si>
  <si>
    <t>CHILLING</t>
  </si>
  <si>
    <t>MAZARBARI</t>
  </si>
  <si>
    <t>KATHORA</t>
  </si>
  <si>
    <t>86 NO MAJUSIRAL</t>
  </si>
  <si>
    <t>PANBARI</t>
  </si>
  <si>
    <t xml:space="preserve">2 NO BHITHAMAHAL </t>
  </si>
  <si>
    <t>15 KM</t>
  </si>
  <si>
    <t>Alaka Haloi</t>
  </si>
  <si>
    <t>Rejina Begum</t>
  </si>
  <si>
    <t>Nimualatima Sc</t>
  </si>
  <si>
    <t>Safura Begum</t>
  </si>
  <si>
    <t>Dhaneswari Rajbongshi</t>
  </si>
  <si>
    <t>Jabjabkuchi SC</t>
  </si>
  <si>
    <t>Rupali Kalita</t>
  </si>
  <si>
    <t>Sarada Baruah</t>
  </si>
  <si>
    <t>Pranita Das</t>
  </si>
  <si>
    <t>Saru Barman</t>
  </si>
  <si>
    <t>Borajal SC</t>
  </si>
  <si>
    <t>Hemoprabha Rajbongshi</t>
  </si>
  <si>
    <t>Malti Das</t>
  </si>
  <si>
    <t>Arati Rajbongshi</t>
  </si>
  <si>
    <t>Hahdoli SC</t>
  </si>
  <si>
    <t>Kothora SC</t>
  </si>
  <si>
    <t>Runuma Barua</t>
  </si>
  <si>
    <t>Rukia Begum</t>
  </si>
  <si>
    <t>Saru Kalita</t>
  </si>
  <si>
    <t>Niroda Das</t>
  </si>
  <si>
    <t>Dipali Kalita</t>
  </si>
  <si>
    <t>Jarjina Begum</t>
  </si>
  <si>
    <t>Minu Das</t>
  </si>
  <si>
    <t>Marjuna Begum</t>
  </si>
  <si>
    <t>Saroda Baruah</t>
  </si>
  <si>
    <t>Runu Kalita</t>
  </si>
  <si>
    <t>Nirupama Kalita</t>
  </si>
  <si>
    <t>Ela Begum</t>
  </si>
  <si>
    <t>Jagota Begum</t>
  </si>
  <si>
    <t>Tarali Medhi</t>
  </si>
  <si>
    <t>Mira Haloi</t>
  </si>
  <si>
    <t>Jonali Baishya</t>
  </si>
  <si>
    <t>NAMATI LPS</t>
  </si>
  <si>
    <t>BONBHAG KHATA DIHJARI HS</t>
  </si>
  <si>
    <t>BISHNU JYOTI MES</t>
  </si>
  <si>
    <t>BISHNU JYOTI HIGHER SECONDARY SCHOOL1</t>
  </si>
  <si>
    <t>GHOWARKUCHI LPS</t>
  </si>
  <si>
    <t>ARUNODOY LPS</t>
  </si>
  <si>
    <t>2 NO BARKHALA LPS</t>
  </si>
  <si>
    <t>PONAR KAUNIA PRAGATI BIDYAPITH MES</t>
  </si>
  <si>
    <t>SANEKUCHI KADAMTAL LPS</t>
  </si>
  <si>
    <t>PUB BARBHAG ANCHALIK HS</t>
  </si>
  <si>
    <t>NABA MILAN LPS</t>
  </si>
  <si>
    <t>BASAN PRIYA LPS</t>
  </si>
  <si>
    <t>SONKURIHA NONAPAR MILAN LPS</t>
  </si>
  <si>
    <t>BALIPARA EGS</t>
  </si>
  <si>
    <t>BARAJOL HIGHER SECONDARY SCHOOL</t>
  </si>
  <si>
    <t>Kumali Boro</t>
  </si>
  <si>
    <t>Barkhala SC</t>
  </si>
  <si>
    <t>Gitanjali Devi</t>
  </si>
  <si>
    <t>Namita Choudhury</t>
  </si>
  <si>
    <t>Pranati Lahkar</t>
  </si>
  <si>
    <t>450 NO RAMPUR AGAGARA LPS</t>
  </si>
  <si>
    <t>18070305101</t>
  </si>
  <si>
    <t>NO2 RAMPUR AJAGARA LPS</t>
  </si>
  <si>
    <t>18070305102</t>
  </si>
  <si>
    <t>161 NO KATHORA JR BASIC SCHOOL</t>
  </si>
  <si>
    <t>18070302002</t>
  </si>
  <si>
    <t>BANGSHI KALITA LPS</t>
  </si>
  <si>
    <t>18070302003</t>
  </si>
  <si>
    <t>Bina Das</t>
  </si>
  <si>
    <t>10 KM</t>
  </si>
  <si>
    <t>18070307303</t>
  </si>
  <si>
    <t>DHAM DHAMA ME VIDYAMANDIR</t>
  </si>
  <si>
    <t>18070309002</t>
  </si>
  <si>
    <t>Sakia Begum</t>
  </si>
  <si>
    <t>Bhanu Kalita</t>
  </si>
  <si>
    <t>Arpana Kalita</t>
  </si>
  <si>
    <t>20 KM</t>
  </si>
  <si>
    <t>18070305405</t>
  </si>
  <si>
    <t>ME</t>
  </si>
  <si>
    <t>BONBHAG GIRLS MES</t>
  </si>
  <si>
    <t>18070305701</t>
  </si>
  <si>
    <t>SRIMANTA SANKARDEV MES</t>
  </si>
  <si>
    <t>18070309704</t>
  </si>
  <si>
    <t>DIBYA-BANTI BALIKA MES</t>
  </si>
  <si>
    <t>18070305801</t>
  </si>
  <si>
    <t>PUB BANBHAG MILAN MES</t>
  </si>
  <si>
    <t>GADHULI PRIYA LPS</t>
  </si>
  <si>
    <t>18070304401</t>
  </si>
  <si>
    <t>HABLAKHA LPS</t>
  </si>
  <si>
    <t>18070305601</t>
  </si>
  <si>
    <t>Sagarkuchi Sc</t>
  </si>
  <si>
    <t>Nita Kalita</t>
  </si>
  <si>
    <t>Manju Haloi</t>
  </si>
  <si>
    <t>BANBHAG GHOHKUCHI HIGH SCHOOL</t>
  </si>
  <si>
    <t>18070301904</t>
  </si>
  <si>
    <t>UTTAM CHANDRA LPS</t>
  </si>
  <si>
    <t>18070301902</t>
  </si>
  <si>
    <t>DHARANIDHAR VIDYAPITH HIGH SCHOOL</t>
  </si>
  <si>
    <t>18070300606</t>
  </si>
  <si>
    <t>862 NO. DHURKUCHI LPS</t>
  </si>
  <si>
    <t>18070300702</t>
  </si>
  <si>
    <t>Dihjari Sc</t>
  </si>
  <si>
    <t>Tarulata Kalita</t>
  </si>
  <si>
    <t>Joshoda Kalita</t>
  </si>
  <si>
    <t>Sabita Das</t>
  </si>
  <si>
    <t>MAHINA DIGRIPAR LPS</t>
  </si>
  <si>
    <t>18070305502</t>
  </si>
  <si>
    <t>PASCHIM MAHINA LPS</t>
  </si>
  <si>
    <t>18070305508</t>
  </si>
  <si>
    <t>MAHINA MES</t>
  </si>
  <si>
    <t>18070305505</t>
  </si>
  <si>
    <t>MAHINA BALIKA MES</t>
  </si>
  <si>
    <t>18070305506</t>
  </si>
  <si>
    <t>Rangaphali SC</t>
  </si>
  <si>
    <t>Lakshi Debnath</t>
  </si>
  <si>
    <t>25 KM</t>
  </si>
  <si>
    <t>BANGAON</t>
  </si>
  <si>
    <t>BHADAR UTTAR SUBA((Khatikuchi)</t>
  </si>
  <si>
    <t>GHOHKUCHI</t>
  </si>
  <si>
    <t>1 NO ARORA</t>
  </si>
  <si>
    <t>2 NO ARORA</t>
  </si>
  <si>
    <t>RAMPUR AZAGARA</t>
  </si>
  <si>
    <t>PONARKUNIA</t>
  </si>
  <si>
    <t>Ambiya Talukdar</t>
  </si>
  <si>
    <t>25 km</t>
  </si>
  <si>
    <t>10 km</t>
  </si>
  <si>
    <t>Sumitra Das</t>
  </si>
  <si>
    <t>15 km</t>
  </si>
  <si>
    <t>Kusum Das</t>
  </si>
  <si>
    <t>Putuli Das</t>
  </si>
  <si>
    <t>HS</t>
  </si>
  <si>
    <t>BORAJOL-1</t>
  </si>
  <si>
    <t>DHURKUCHIAPARA</t>
  </si>
  <si>
    <t>1 NO BALITARA</t>
  </si>
  <si>
    <t>2 NO BALITARA</t>
  </si>
  <si>
    <t>SAGARKUCHI-1</t>
  </si>
  <si>
    <t>SAGARKUCHI-3,4</t>
  </si>
  <si>
    <t>1 NO NAHERBARI</t>
  </si>
  <si>
    <t>2 NO NAHERBARI</t>
  </si>
  <si>
    <t>BILPAR</t>
  </si>
  <si>
    <t>NARIKUCHI</t>
  </si>
  <si>
    <t>BHELAMARI</t>
  </si>
  <si>
    <t>1 NO NARAYANGAON</t>
  </si>
  <si>
    <t>1 NO CHATAIBARI</t>
  </si>
  <si>
    <t>2 NO CHATAIBARI</t>
  </si>
  <si>
    <t>KUMARPARA(Hablakha)</t>
  </si>
  <si>
    <t>BARAKHAT SUBA(Hablakha)</t>
  </si>
  <si>
    <t>1 NO RANGAFALI</t>
  </si>
  <si>
    <t>2 NO RANGAFALI</t>
  </si>
  <si>
    <t>BALIPARA</t>
  </si>
  <si>
    <t>TINI PUKHURI</t>
  </si>
  <si>
    <t>5 NO BALITARA</t>
  </si>
  <si>
    <t>6 NO BALITARA</t>
  </si>
  <si>
    <t>AKNA-1</t>
  </si>
  <si>
    <t>AKNA-2</t>
  </si>
  <si>
    <t>GUWAKUCHI-1</t>
  </si>
  <si>
    <t>GUWAKUCHI-2</t>
  </si>
  <si>
    <t>PATKATA</t>
  </si>
  <si>
    <t>KANYARPAR BORAJOL</t>
  </si>
  <si>
    <t>3 NO BALITARA</t>
  </si>
  <si>
    <t>4 NO BALITARA</t>
  </si>
  <si>
    <t>BORKHOLA-1</t>
  </si>
  <si>
    <t>BORKHOLA-2</t>
  </si>
  <si>
    <t>CHATAMA-1</t>
  </si>
  <si>
    <t>CHATAMA-2</t>
  </si>
  <si>
    <t>LARMA PATAKUCHI-1</t>
  </si>
  <si>
    <t>LARMA PATAKUCHI-2</t>
  </si>
  <si>
    <t>1 NO UTTAR BARSIRAL</t>
  </si>
  <si>
    <t>2 NO UTTAR BARSIRAL</t>
  </si>
  <si>
    <t>AMRA</t>
  </si>
  <si>
    <t>Sanekuchi -1</t>
  </si>
  <si>
    <t>Sanekuchi</t>
  </si>
  <si>
    <t>KAYAJANI</t>
  </si>
  <si>
    <t>2 NO NIZ-BARSIRAL GOSAI SUBURI</t>
  </si>
  <si>
    <t xml:space="preserve">3 NO UTTAR BARSIRAL BARAKHAT </t>
  </si>
  <si>
    <t>NIZ BARIGOG</t>
  </si>
  <si>
    <t>DATORA AMRA</t>
  </si>
  <si>
    <t>KANYAKUCHI-1</t>
  </si>
  <si>
    <t>POISHARA-2</t>
  </si>
  <si>
    <t>LATIMA MUSALMAN SUBA</t>
  </si>
  <si>
    <t>KATURIA</t>
  </si>
  <si>
    <t>BEZBARUAH SUBA(Poichara)</t>
  </si>
  <si>
    <t>PUKHRIPAR(Poichara)</t>
  </si>
  <si>
    <t>KATAKIA</t>
  </si>
  <si>
    <t>NIZKHAGTA</t>
  </si>
  <si>
    <t>2 NO MAJUSIRAL</t>
  </si>
  <si>
    <t>NIZ-BARSIRAL</t>
  </si>
  <si>
    <t>NILPUR</t>
  </si>
  <si>
    <t>JUGURKUCHI</t>
  </si>
  <si>
    <t>KUWARIKUCHI</t>
  </si>
  <si>
    <t>MAZAR SUBA(Guwakuchi)</t>
  </si>
  <si>
    <t>SAGARKUCHI-2</t>
  </si>
  <si>
    <t>KHUDRABISTIPUR</t>
  </si>
  <si>
    <t>BARBHAG NALBARI(Khatikuchi)</t>
  </si>
  <si>
    <t>PACHIM NALBARI(Khatikuchi)</t>
  </si>
  <si>
    <t>85 Sanekuchi AW Centre</t>
  </si>
  <si>
    <t>CHOTO ALLIA</t>
  </si>
  <si>
    <t>NARAYANGAON UTTAR SUBA</t>
  </si>
  <si>
    <t>Uttarkuchi</t>
  </si>
  <si>
    <t>Samarkuchi</t>
  </si>
  <si>
    <t>2 NO SONKURIHA</t>
  </si>
  <si>
    <t>AKNA BARMAN SUBA</t>
  </si>
  <si>
    <t>NUNARPAR(Borajal)</t>
  </si>
  <si>
    <t>BORA &amp; MUSLIM SUBA</t>
  </si>
  <si>
    <t>DOLOPAR</t>
  </si>
  <si>
    <t>DHURKUCHI</t>
  </si>
  <si>
    <t xml:space="preserve">CHATRA </t>
  </si>
  <si>
    <t>NAHALI</t>
  </si>
  <si>
    <t>MADHAPUR</t>
  </si>
  <si>
    <t>LAHKARPARA</t>
  </si>
  <si>
    <t>Joynab Begum</t>
  </si>
  <si>
    <t>20 km</t>
  </si>
  <si>
    <t>Bilpar SC</t>
  </si>
  <si>
    <t>Afruja Begam</t>
  </si>
  <si>
    <t>Bhanu Lahkar</t>
  </si>
  <si>
    <t>Chandra Barman</t>
  </si>
  <si>
    <t>Fatama Begum</t>
  </si>
  <si>
    <t>Dipali Baishya</t>
  </si>
  <si>
    <t>Rani Ramchiary</t>
  </si>
  <si>
    <t>Kamini Rajbongshi</t>
  </si>
  <si>
    <t>Rumi Ahmed</t>
  </si>
  <si>
    <t>Padumi Rajbongshi</t>
  </si>
  <si>
    <t>Anima Brahma</t>
  </si>
  <si>
    <t>Anowara Begum</t>
  </si>
  <si>
    <t>Shikha Kalita</t>
  </si>
  <si>
    <t>Jaimati Das</t>
  </si>
  <si>
    <t>Jaymati Das</t>
  </si>
  <si>
    <t>Najma Begum</t>
  </si>
  <si>
    <t>Anima  Deka</t>
  </si>
  <si>
    <t>Nilima Kalita</t>
  </si>
  <si>
    <t>Boby Deka</t>
  </si>
  <si>
    <t>Binita Deka</t>
  </si>
  <si>
    <t>Anamika Kalita</t>
  </si>
  <si>
    <t>Sachi Das</t>
  </si>
  <si>
    <t>Janu Begum</t>
  </si>
  <si>
    <t>Kursiya Begum</t>
  </si>
  <si>
    <t>Phuleswari Kalita</t>
  </si>
  <si>
    <t>Daibaki choudhury</t>
  </si>
  <si>
    <t>Tamjida Begum</t>
  </si>
  <si>
    <t>Rayman Ahmeda</t>
  </si>
  <si>
    <t>Anju Kalita</t>
  </si>
  <si>
    <t>8 km</t>
  </si>
  <si>
    <t>Mahima Kalita</t>
  </si>
  <si>
    <t>Margina Begum</t>
  </si>
  <si>
    <t>7 km</t>
  </si>
  <si>
    <t>DEHARKUCHI</t>
  </si>
  <si>
    <t>MHT-1</t>
  </si>
  <si>
    <t>MHT-2</t>
  </si>
  <si>
    <t>NADIRPAR</t>
  </si>
  <si>
    <t>705 NO SATHAMOW LPS</t>
  </si>
  <si>
    <t>2 NO SAGARKUCHI LPS</t>
  </si>
  <si>
    <t>2 NO. BARAJOL LPS</t>
  </si>
  <si>
    <t>KATHALGOR BAMUNTOLA LPS</t>
  </si>
  <si>
    <t>18070306901</t>
  </si>
  <si>
    <t>693 NO DALBARI KANIHA M. LPS</t>
  </si>
  <si>
    <t>18070306801</t>
  </si>
  <si>
    <t>CHILLING MILAN MES</t>
  </si>
  <si>
    <t>18070303101</t>
  </si>
  <si>
    <t>10 Km</t>
  </si>
  <si>
    <t>NO 858 NIZKHAGATA LPS</t>
  </si>
  <si>
    <t>18070303701</t>
  </si>
  <si>
    <t>NO 1 SAGARKUCHI LPS</t>
  </si>
  <si>
    <t>18070306301</t>
  </si>
  <si>
    <t>Pakhila Kalita</t>
  </si>
  <si>
    <t>NILPUR LPS</t>
  </si>
  <si>
    <t>18070306101</t>
  </si>
  <si>
    <t>Nilpur SD</t>
  </si>
  <si>
    <t>Bina Kalita</t>
  </si>
  <si>
    <t>UTTAR BALITARA 3 NO. LPS</t>
  </si>
  <si>
    <t>18070309502</t>
  </si>
  <si>
    <t>NO.1 BALITARA LPS</t>
  </si>
  <si>
    <t>18070309503</t>
  </si>
  <si>
    <t>PANBARI LPS</t>
  </si>
  <si>
    <t>18070307001</t>
  </si>
  <si>
    <t>ANADHUYA RAM LPS</t>
  </si>
  <si>
    <t>18070307101</t>
  </si>
  <si>
    <t>LATE DEVIMALLA BARUAH LPS</t>
  </si>
  <si>
    <t>18070303103</t>
  </si>
  <si>
    <t>DHIR DUTTA CHOUDHURY MES</t>
  </si>
  <si>
    <t>18070303502</t>
  </si>
  <si>
    <t>ANCHALIK BALIKA MADHYAKIK V.</t>
  </si>
  <si>
    <t>18070308204</t>
  </si>
  <si>
    <t>BARAJOL BALIKA MES</t>
  </si>
  <si>
    <t>18070304201</t>
  </si>
  <si>
    <t>Sarada Barua</t>
  </si>
  <si>
    <t>18070301603</t>
  </si>
  <si>
    <t>18070301605</t>
  </si>
  <si>
    <t>18070302903</t>
  </si>
  <si>
    <t>SIDDHI SARMA GIRLS HIGH SCHOOL</t>
  </si>
  <si>
    <t>18070300704</t>
  </si>
  <si>
    <t>SIDDHI SARMA GIRLS MES</t>
  </si>
  <si>
    <t>18070300701</t>
  </si>
  <si>
    <t>KUNDAR GAON ME MADRASSA</t>
  </si>
  <si>
    <t>18070302102</t>
  </si>
  <si>
    <t>18070303401</t>
  </si>
  <si>
    <t>MV</t>
  </si>
  <si>
    <t>BANBHAG BATAHGILA HIGH SCHOOL</t>
  </si>
  <si>
    <t>DHARANIDHAR VIDYAPITH MES</t>
  </si>
  <si>
    <t>18070300601</t>
  </si>
  <si>
    <t>12 km</t>
  </si>
  <si>
    <t>18070301604</t>
  </si>
  <si>
    <t>SANIBHITHA LPS</t>
  </si>
  <si>
    <t>18070304218</t>
  </si>
  <si>
    <t>ALLIA BALIKA MES</t>
  </si>
  <si>
    <t>NARI KUCHI LPS</t>
  </si>
  <si>
    <t>848 NO. AKANA LPS</t>
  </si>
  <si>
    <t>18070304101</t>
  </si>
  <si>
    <t>364 NO BILPAR BALAK LPS</t>
  </si>
  <si>
    <t>18070302701</t>
  </si>
  <si>
    <t>Afruja Begum</t>
  </si>
  <si>
    <t>BATABARI LPS</t>
  </si>
  <si>
    <t>18070302702</t>
  </si>
  <si>
    <t>869 NO BILPAR BALIKA LPS</t>
  </si>
  <si>
    <t>18070302703</t>
  </si>
  <si>
    <t>NO 2 BHITHA LPS</t>
  </si>
  <si>
    <t>Malati Das</t>
  </si>
  <si>
    <t>213 NO DOTORA JR BASIC SCHOOL</t>
  </si>
  <si>
    <t>18070301801</t>
  </si>
  <si>
    <t>2 NO DOTORA LPS</t>
  </si>
  <si>
    <t>18070301802</t>
  </si>
  <si>
    <t>AMARA LPS</t>
  </si>
  <si>
    <t>18070301401</t>
  </si>
  <si>
    <t>Nirala Baishya</t>
  </si>
  <si>
    <t>MILAN JYOTI MES</t>
  </si>
  <si>
    <t>NO 2 NAHERBARI LPS</t>
  </si>
  <si>
    <t>18070308202</t>
  </si>
  <si>
    <t>20 Km</t>
  </si>
  <si>
    <t>448 NO. HAHDALI LPS</t>
  </si>
  <si>
    <t>18070308101</t>
  </si>
  <si>
    <t>BARAJOL HIGH MADRASA</t>
  </si>
  <si>
    <t>872 NO KUNDAR GAON LPS</t>
  </si>
  <si>
    <t>18070302101</t>
  </si>
  <si>
    <t>18070302103</t>
  </si>
  <si>
    <t>12 Km</t>
  </si>
  <si>
    <t>RUPJYOTI LPS</t>
  </si>
  <si>
    <t>18070302104</t>
  </si>
  <si>
    <t>18070301701</t>
  </si>
  <si>
    <t>18070301702</t>
  </si>
  <si>
    <t>BARBISTUPUR LPS</t>
  </si>
  <si>
    <t>18070305301</t>
  </si>
  <si>
    <t>CHATAMA BALIKA LPS</t>
  </si>
  <si>
    <t>18070300602</t>
  </si>
  <si>
    <t>CHATAMA BALAK LPS</t>
  </si>
  <si>
    <t>18070300603</t>
  </si>
  <si>
    <t>18070300604</t>
  </si>
  <si>
    <t>150 NO DALUA LPS</t>
  </si>
  <si>
    <t>18070304301</t>
  </si>
  <si>
    <t>7 Km</t>
  </si>
  <si>
    <t>703 NO MAJORBARI LPS</t>
  </si>
  <si>
    <t>18070304801</t>
  </si>
  <si>
    <t>9 km</t>
  </si>
  <si>
    <t>56 NO SITA RAM BIDYAMANDIR LPS</t>
  </si>
  <si>
    <t>18070305001</t>
  </si>
  <si>
    <t>5 km</t>
  </si>
  <si>
    <t>907 NO PONAR KAUNIA LPS</t>
  </si>
  <si>
    <t>18070305003</t>
  </si>
  <si>
    <t>6 km</t>
  </si>
  <si>
    <t>PALANGDI LPS</t>
  </si>
  <si>
    <t>18070304207</t>
  </si>
  <si>
    <t>18070304001</t>
  </si>
  <si>
    <t>857 NARPARA LPS</t>
  </si>
  <si>
    <t>18070302301</t>
  </si>
  <si>
    <t>18070303801</t>
  </si>
  <si>
    <t>18070308504</t>
  </si>
  <si>
    <t>1 NO BARKHALA LPS</t>
  </si>
  <si>
    <t>18070300501</t>
  </si>
  <si>
    <t>18070300502</t>
  </si>
  <si>
    <t>SWAHID MAHNUR ALI LPS</t>
  </si>
  <si>
    <t>18070301001</t>
  </si>
  <si>
    <t>DHURKUCHIYAPARA LPS</t>
  </si>
  <si>
    <t>18070304208</t>
  </si>
  <si>
    <t>JAB JAB KUCHI LPS</t>
  </si>
  <si>
    <t>18070304501</t>
  </si>
  <si>
    <t>18070305402</t>
  </si>
  <si>
    <t>KHUDRABISTUPUR LPS</t>
  </si>
  <si>
    <t>18070306001</t>
  </si>
  <si>
    <t>18070302501</t>
  </si>
  <si>
    <t>18070302502</t>
  </si>
  <si>
    <t>SANEKUCHI CHAMARKUCHI JR B.S.</t>
  </si>
  <si>
    <t>18070300202</t>
  </si>
  <si>
    <t>UTTAR KUCHI LPS</t>
  </si>
  <si>
    <t>18070300301</t>
  </si>
  <si>
    <t>BAHARGHAT SR BASIC SCHOOL</t>
  </si>
  <si>
    <t>18070300901</t>
  </si>
  <si>
    <t>MANI RAM VIDYAMANDIR</t>
  </si>
  <si>
    <t>18070304102</t>
  </si>
  <si>
    <t>PAICHARA KAYAKUCHI LPS</t>
  </si>
  <si>
    <t>18070304701</t>
  </si>
  <si>
    <t>5 KM</t>
  </si>
  <si>
    <t>Dr Sailen Sarma</t>
  </si>
  <si>
    <t>Dr.Namrata Talukdar</t>
  </si>
  <si>
    <t>Rakesh Sarma</t>
  </si>
  <si>
    <t>Jonali Kumar</t>
  </si>
  <si>
    <t>ASSAM</t>
  </si>
  <si>
    <t>NALBARI</t>
  </si>
  <si>
    <t>GHOGRAPAR</t>
  </si>
  <si>
    <t>Dr.Mrigen Barman</t>
  </si>
  <si>
    <t>Dr.Pariha Nasreen</t>
  </si>
  <si>
    <t>Rakibul Hussain</t>
  </si>
  <si>
    <t>Deepika Mali</t>
  </si>
  <si>
    <t>RAJEN KALITA</t>
  </si>
  <si>
    <t>BHUPEN BHATTACHAYYA</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</si>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</sst>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3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protection locked="0"/>
    </xf>
    <xf numFmtId="0" fontId="3" fillId="10" borderId="1" xfId="0" applyFont="1" applyFill="1" applyBorder="1" applyAlignment="1">
      <alignment horizontal="center" vertical="center"/>
    </xf>
    <xf numFmtId="0" fontId="3"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left" vertical="center" wrapText="1"/>
      <protection locked="0"/>
    </xf>
    <xf numFmtId="1" fontId="3" fillId="10" borderId="1" xfId="0" applyNumberFormat="1" applyFont="1" applyFill="1" applyBorder="1" applyAlignment="1" applyProtection="1">
      <alignment horizontal="center" vertical="center" wrapText="1"/>
      <protection locked="0"/>
    </xf>
    <xf numFmtId="164" fontId="3" fillId="10" borderId="1" xfId="0" applyNumberFormat="1" applyFont="1" applyFill="1" applyBorder="1" applyAlignment="1" applyProtection="1">
      <alignment horizontal="left" vertical="center" wrapText="1"/>
      <protection locked="0"/>
    </xf>
    <xf numFmtId="0" fontId="3" fillId="10" borderId="0" xfId="0" applyFont="1" applyFill="1"/>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O9" sqref="O9"/>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68" t="s">
        <v>669</v>
      </c>
      <c r="B1" s="68"/>
      <c r="C1" s="68"/>
      <c r="D1" s="68"/>
      <c r="E1" s="68"/>
      <c r="F1" s="68"/>
      <c r="G1" s="68"/>
      <c r="H1" s="68"/>
      <c r="I1" s="68"/>
      <c r="J1" s="68"/>
      <c r="K1" s="68"/>
      <c r="L1" s="68"/>
      <c r="M1" s="68"/>
    </row>
    <row r="2" spans="1:14">
      <c r="A2" s="69" t="s">
        <v>0</v>
      </c>
      <c r="B2" s="69"/>
      <c r="C2" s="71" t="s">
        <v>660</v>
      </c>
      <c r="D2" s="72"/>
      <c r="E2" s="2" t="s">
        <v>1</v>
      </c>
      <c r="F2" s="59" t="s">
        <v>661</v>
      </c>
      <c r="G2" s="59"/>
      <c r="H2" s="59"/>
      <c r="I2" s="59"/>
      <c r="J2" s="59"/>
      <c r="K2" s="84" t="s">
        <v>28</v>
      </c>
      <c r="L2" s="84"/>
      <c r="M2" s="36" t="s">
        <v>662</v>
      </c>
    </row>
    <row r="3" spans="1:14" ht="7.5" customHeight="1">
      <c r="A3" s="103"/>
      <c r="B3" s="103"/>
      <c r="C3" s="103"/>
      <c r="D3" s="103"/>
      <c r="E3" s="103"/>
      <c r="F3" s="102"/>
      <c r="G3" s="102"/>
      <c r="H3" s="102"/>
      <c r="I3" s="102"/>
      <c r="J3" s="102"/>
      <c r="K3" s="104"/>
      <c r="L3" s="104"/>
      <c r="M3" s="104"/>
    </row>
    <row r="4" spans="1:14">
      <c r="A4" s="78" t="s">
        <v>2</v>
      </c>
      <c r="B4" s="79"/>
      <c r="C4" s="79"/>
      <c r="D4" s="79"/>
      <c r="E4" s="80"/>
      <c r="F4" s="102"/>
      <c r="G4" s="102"/>
      <c r="H4" s="102"/>
      <c r="I4" s="105" t="s">
        <v>64</v>
      </c>
      <c r="J4" s="105"/>
      <c r="K4" s="105"/>
      <c r="L4" s="105"/>
      <c r="M4" s="105"/>
    </row>
    <row r="5" spans="1:14" ht="18.75" customHeight="1">
      <c r="A5" s="101" t="s">
        <v>4</v>
      </c>
      <c r="B5" s="101"/>
      <c r="C5" s="81" t="s">
        <v>667</v>
      </c>
      <c r="D5" s="82"/>
      <c r="E5" s="83"/>
      <c r="F5" s="102"/>
      <c r="G5" s="102"/>
      <c r="H5" s="102"/>
      <c r="I5" s="73" t="s">
        <v>5</v>
      </c>
      <c r="J5" s="73"/>
      <c r="K5" s="75" t="s">
        <v>668</v>
      </c>
      <c r="L5" s="77"/>
      <c r="M5" s="76"/>
    </row>
    <row r="6" spans="1:14" ht="18.75" customHeight="1">
      <c r="A6" s="74" t="s">
        <v>22</v>
      </c>
      <c r="B6" s="74"/>
      <c r="C6" s="37"/>
      <c r="D6" s="70"/>
      <c r="E6" s="70"/>
      <c r="F6" s="102"/>
      <c r="G6" s="102"/>
      <c r="H6" s="102"/>
      <c r="I6" s="74" t="s">
        <v>22</v>
      </c>
      <c r="J6" s="74"/>
      <c r="K6" s="75"/>
      <c r="L6" s="76"/>
      <c r="M6" s="38"/>
    </row>
    <row r="7" spans="1:14">
      <c r="A7" s="100" t="s">
        <v>3</v>
      </c>
      <c r="B7" s="100"/>
      <c r="C7" s="100"/>
      <c r="D7" s="100"/>
      <c r="E7" s="100"/>
      <c r="F7" s="100"/>
      <c r="G7" s="100"/>
      <c r="H7" s="100"/>
      <c r="I7" s="100"/>
      <c r="J7" s="100"/>
      <c r="K7" s="100"/>
      <c r="L7" s="100"/>
      <c r="M7" s="100"/>
    </row>
    <row r="8" spans="1:14">
      <c r="A8" s="65" t="s">
        <v>25</v>
      </c>
      <c r="B8" s="66"/>
      <c r="C8" s="67"/>
      <c r="D8" s="3" t="s">
        <v>24</v>
      </c>
      <c r="E8" s="39">
        <v>242300201</v>
      </c>
      <c r="F8" s="87"/>
      <c r="G8" s="88"/>
      <c r="H8" s="88"/>
      <c r="I8" s="65" t="s">
        <v>26</v>
      </c>
      <c r="J8" s="66"/>
      <c r="K8" s="67"/>
      <c r="L8" s="3" t="s">
        <v>24</v>
      </c>
      <c r="M8" s="39">
        <v>242300202</v>
      </c>
    </row>
    <row r="9" spans="1:14">
      <c r="A9" s="92" t="s">
        <v>30</v>
      </c>
      <c r="B9" s="93"/>
      <c r="C9" s="6" t="s">
        <v>6</v>
      </c>
      <c r="D9" s="9" t="s">
        <v>12</v>
      </c>
      <c r="E9" s="5" t="s">
        <v>15</v>
      </c>
      <c r="F9" s="89"/>
      <c r="G9" s="90"/>
      <c r="H9" s="90"/>
      <c r="I9" s="92" t="s">
        <v>30</v>
      </c>
      <c r="J9" s="93"/>
      <c r="K9" s="6" t="s">
        <v>6</v>
      </c>
      <c r="L9" s="9" t="s">
        <v>12</v>
      </c>
      <c r="M9" s="5" t="s">
        <v>15</v>
      </c>
    </row>
    <row r="10" spans="1:14">
      <c r="A10" s="99" t="s">
        <v>656</v>
      </c>
      <c r="B10" s="99"/>
      <c r="C10" s="4" t="s">
        <v>18</v>
      </c>
      <c r="D10" s="37">
        <v>9864035240</v>
      </c>
      <c r="E10" s="38"/>
      <c r="F10" s="89"/>
      <c r="G10" s="90"/>
      <c r="H10" s="90"/>
      <c r="I10" s="94" t="s">
        <v>663</v>
      </c>
      <c r="J10" s="95"/>
      <c r="K10" s="4" t="s">
        <v>18</v>
      </c>
      <c r="L10" s="37">
        <v>9864474960</v>
      </c>
      <c r="M10" s="38"/>
    </row>
    <row r="11" spans="1:14">
      <c r="A11" s="99" t="s">
        <v>657</v>
      </c>
      <c r="B11" s="99"/>
      <c r="C11" s="4" t="s">
        <v>19</v>
      </c>
      <c r="D11" s="37">
        <v>9435143456</v>
      </c>
      <c r="E11" s="38"/>
      <c r="F11" s="89"/>
      <c r="G11" s="90"/>
      <c r="H11" s="90"/>
      <c r="I11" s="81" t="s">
        <v>664</v>
      </c>
      <c r="J11" s="83"/>
      <c r="K11" s="20" t="s">
        <v>18</v>
      </c>
      <c r="L11" s="37">
        <v>9707828955</v>
      </c>
      <c r="M11" s="38"/>
    </row>
    <row r="12" spans="1:14">
      <c r="A12" s="99" t="s">
        <v>658</v>
      </c>
      <c r="B12" s="99"/>
      <c r="C12" s="4" t="s">
        <v>20</v>
      </c>
      <c r="D12" s="37">
        <v>8761924010</v>
      </c>
      <c r="E12" s="38"/>
      <c r="F12" s="89"/>
      <c r="G12" s="90"/>
      <c r="H12" s="90"/>
      <c r="I12" s="94" t="s">
        <v>665</v>
      </c>
      <c r="J12" s="95"/>
      <c r="K12" s="4" t="s">
        <v>20</v>
      </c>
      <c r="L12" s="37">
        <v>9864242119</v>
      </c>
      <c r="M12" s="38"/>
    </row>
    <row r="13" spans="1:14">
      <c r="A13" s="99" t="s">
        <v>659</v>
      </c>
      <c r="B13" s="99"/>
      <c r="C13" s="4" t="s">
        <v>21</v>
      </c>
      <c r="D13" s="37">
        <v>9707824326</v>
      </c>
      <c r="E13" s="38"/>
      <c r="F13" s="89"/>
      <c r="G13" s="90"/>
      <c r="H13" s="90"/>
      <c r="I13" s="94" t="s">
        <v>666</v>
      </c>
      <c r="J13" s="95"/>
      <c r="K13" s="4" t="s">
        <v>21</v>
      </c>
      <c r="L13" s="37">
        <v>9678577820</v>
      </c>
      <c r="M13" s="38"/>
    </row>
    <row r="14" spans="1:14">
      <c r="A14" s="96" t="s">
        <v>23</v>
      </c>
      <c r="B14" s="97"/>
      <c r="C14" s="98"/>
      <c r="D14" s="64"/>
      <c r="E14" s="64"/>
      <c r="F14" s="89"/>
      <c r="G14" s="90"/>
      <c r="H14" s="90"/>
      <c r="I14" s="91"/>
      <c r="J14" s="91"/>
      <c r="K14" s="91"/>
      <c r="L14" s="91"/>
      <c r="M14" s="91"/>
      <c r="N14" s="8"/>
    </row>
    <row r="15" spans="1:14">
      <c r="A15" s="86"/>
      <c r="B15" s="86"/>
      <c r="C15" s="86"/>
      <c r="D15" s="86"/>
      <c r="E15" s="86"/>
      <c r="F15" s="86"/>
      <c r="G15" s="86"/>
      <c r="H15" s="86"/>
      <c r="I15" s="86"/>
      <c r="J15" s="86"/>
      <c r="K15" s="86"/>
      <c r="L15" s="86"/>
      <c r="M15" s="86"/>
    </row>
    <row r="16" spans="1:14">
      <c r="A16" s="85" t="s">
        <v>48</v>
      </c>
      <c r="B16" s="85"/>
      <c r="C16" s="85"/>
      <c r="D16" s="85"/>
      <c r="E16" s="85"/>
      <c r="F16" s="85"/>
      <c r="G16" s="85"/>
      <c r="H16" s="85"/>
      <c r="I16" s="85"/>
      <c r="J16" s="85"/>
      <c r="K16" s="85"/>
      <c r="L16" s="85"/>
      <c r="M16" s="85"/>
    </row>
    <row r="17" spans="1:13" ht="32.25" customHeight="1">
      <c r="A17" s="62" t="s">
        <v>60</v>
      </c>
      <c r="B17" s="62"/>
      <c r="C17" s="62"/>
      <c r="D17" s="62"/>
      <c r="E17" s="62"/>
      <c r="F17" s="62"/>
      <c r="G17" s="62"/>
      <c r="H17" s="62"/>
      <c r="I17" s="62"/>
      <c r="J17" s="62"/>
      <c r="K17" s="62"/>
      <c r="L17" s="62"/>
      <c r="M17" s="62"/>
    </row>
    <row r="18" spans="1:13">
      <c r="A18" s="61" t="s">
        <v>61</v>
      </c>
      <c r="B18" s="61"/>
      <c r="C18" s="61"/>
      <c r="D18" s="61"/>
      <c r="E18" s="61"/>
      <c r="F18" s="61"/>
      <c r="G18" s="61"/>
      <c r="H18" s="61"/>
      <c r="I18" s="61"/>
      <c r="J18" s="61"/>
      <c r="K18" s="61"/>
      <c r="L18" s="61"/>
      <c r="M18" s="61"/>
    </row>
    <row r="19" spans="1:13">
      <c r="A19" s="61" t="s">
        <v>49</v>
      </c>
      <c r="B19" s="61"/>
      <c r="C19" s="61"/>
      <c r="D19" s="61"/>
      <c r="E19" s="61"/>
      <c r="F19" s="61"/>
      <c r="G19" s="61"/>
      <c r="H19" s="61"/>
      <c r="I19" s="61"/>
      <c r="J19" s="61"/>
      <c r="K19" s="61"/>
      <c r="L19" s="61"/>
      <c r="M19" s="61"/>
    </row>
    <row r="20" spans="1:13">
      <c r="A20" s="61" t="s">
        <v>43</v>
      </c>
      <c r="B20" s="61"/>
      <c r="C20" s="61"/>
      <c r="D20" s="61"/>
      <c r="E20" s="61"/>
      <c r="F20" s="61"/>
      <c r="G20" s="61"/>
      <c r="H20" s="61"/>
      <c r="I20" s="61"/>
      <c r="J20" s="61"/>
      <c r="K20" s="61"/>
      <c r="L20" s="61"/>
      <c r="M20" s="61"/>
    </row>
    <row r="21" spans="1:13">
      <c r="A21" s="61" t="s">
        <v>50</v>
      </c>
      <c r="B21" s="61"/>
      <c r="C21" s="61"/>
      <c r="D21" s="61"/>
      <c r="E21" s="61"/>
      <c r="F21" s="61"/>
      <c r="G21" s="61"/>
      <c r="H21" s="61"/>
      <c r="I21" s="61"/>
      <c r="J21" s="61"/>
      <c r="K21" s="61"/>
      <c r="L21" s="61"/>
      <c r="M21" s="61"/>
    </row>
    <row r="22" spans="1:13">
      <c r="A22" s="61" t="s">
        <v>44</v>
      </c>
      <c r="B22" s="61"/>
      <c r="C22" s="61"/>
      <c r="D22" s="61"/>
      <c r="E22" s="61"/>
      <c r="F22" s="61"/>
      <c r="G22" s="61"/>
      <c r="H22" s="61"/>
      <c r="I22" s="61"/>
      <c r="J22" s="61"/>
      <c r="K22" s="61"/>
      <c r="L22" s="61"/>
      <c r="M22" s="61"/>
    </row>
    <row r="23" spans="1:13">
      <c r="A23" s="63" t="s">
        <v>53</v>
      </c>
      <c r="B23" s="63"/>
      <c r="C23" s="63"/>
      <c r="D23" s="63"/>
      <c r="E23" s="63"/>
      <c r="F23" s="63"/>
      <c r="G23" s="63"/>
      <c r="H23" s="63"/>
      <c r="I23" s="63"/>
      <c r="J23" s="63"/>
      <c r="K23" s="63"/>
      <c r="L23" s="63"/>
      <c r="M23" s="63"/>
    </row>
    <row r="24" spans="1:13">
      <c r="A24" s="61" t="s">
        <v>45</v>
      </c>
      <c r="B24" s="61"/>
      <c r="C24" s="61"/>
      <c r="D24" s="61"/>
      <c r="E24" s="61"/>
      <c r="F24" s="61"/>
      <c r="G24" s="61"/>
      <c r="H24" s="61"/>
      <c r="I24" s="61"/>
      <c r="J24" s="61"/>
      <c r="K24" s="61"/>
      <c r="L24" s="61"/>
      <c r="M24" s="61"/>
    </row>
    <row r="25" spans="1:13">
      <c r="A25" s="61" t="s">
        <v>46</v>
      </c>
      <c r="B25" s="61"/>
      <c r="C25" s="61"/>
      <c r="D25" s="61"/>
      <c r="E25" s="61"/>
      <c r="F25" s="61"/>
      <c r="G25" s="61"/>
      <c r="H25" s="61"/>
      <c r="I25" s="61"/>
      <c r="J25" s="61"/>
      <c r="K25" s="61"/>
      <c r="L25" s="61"/>
      <c r="M25" s="61"/>
    </row>
    <row r="26" spans="1:13">
      <c r="A26" s="61" t="s">
        <v>47</v>
      </c>
      <c r="B26" s="61"/>
      <c r="C26" s="61"/>
      <c r="D26" s="61"/>
      <c r="E26" s="61"/>
      <c r="F26" s="61"/>
      <c r="G26" s="61"/>
      <c r="H26" s="61"/>
      <c r="I26" s="61"/>
      <c r="J26" s="61"/>
      <c r="K26" s="61"/>
      <c r="L26" s="61"/>
      <c r="M26" s="61"/>
    </row>
    <row r="27" spans="1:13">
      <c r="A27" s="60" t="s">
        <v>51</v>
      </c>
      <c r="B27" s="60"/>
      <c r="C27" s="60"/>
      <c r="D27" s="60"/>
      <c r="E27" s="60"/>
      <c r="F27" s="60"/>
      <c r="G27" s="60"/>
      <c r="H27" s="60"/>
      <c r="I27" s="60"/>
      <c r="J27" s="60"/>
      <c r="K27" s="60"/>
      <c r="L27" s="60"/>
      <c r="M27" s="60"/>
    </row>
    <row r="28" spans="1:13">
      <c r="A28" s="61" t="s">
        <v>52</v>
      </c>
      <c r="B28" s="61"/>
      <c r="C28" s="61"/>
      <c r="D28" s="61"/>
      <c r="E28" s="61"/>
      <c r="F28" s="61"/>
      <c r="G28" s="61"/>
      <c r="H28" s="61"/>
      <c r="I28" s="61"/>
      <c r="J28" s="61"/>
      <c r="K28" s="61"/>
      <c r="L28" s="61"/>
      <c r="M28" s="61"/>
    </row>
    <row r="29" spans="1:13" ht="44.25" customHeight="1">
      <c r="A29" s="58" t="s">
        <v>62</v>
      </c>
      <c r="B29" s="58"/>
      <c r="C29" s="58"/>
      <c r="D29" s="58"/>
      <c r="E29" s="58"/>
      <c r="F29" s="58"/>
      <c r="G29" s="58"/>
      <c r="H29" s="58"/>
      <c r="I29" s="58"/>
      <c r="J29" s="58"/>
      <c r="K29" s="58"/>
      <c r="L29" s="58"/>
      <c r="M29" s="58"/>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6" t="s">
        <v>670</v>
      </c>
      <c r="B1" s="106"/>
      <c r="C1" s="106"/>
      <c r="D1" s="107"/>
      <c r="E1" s="107"/>
      <c r="F1" s="107"/>
      <c r="G1" s="107"/>
      <c r="H1" s="107"/>
      <c r="I1" s="107"/>
      <c r="J1" s="107"/>
      <c r="K1" s="107"/>
      <c r="L1" s="107"/>
      <c r="M1" s="107"/>
      <c r="N1" s="107"/>
      <c r="O1" s="107"/>
      <c r="P1" s="107"/>
      <c r="Q1" s="107"/>
      <c r="R1" s="107"/>
      <c r="S1" s="107"/>
    </row>
    <row r="2" spans="1:20" ht="16.5" customHeight="1">
      <c r="A2" s="110" t="s">
        <v>63</v>
      </c>
      <c r="B2" s="111"/>
      <c r="C2" s="111"/>
      <c r="D2" s="25">
        <v>43374</v>
      </c>
      <c r="E2" s="22"/>
      <c r="F2" s="22"/>
      <c r="G2" s="22"/>
      <c r="H2" s="22"/>
      <c r="I2" s="22"/>
      <c r="J2" s="22"/>
      <c r="K2" s="22"/>
      <c r="L2" s="22"/>
      <c r="M2" s="22"/>
      <c r="N2" s="22"/>
      <c r="O2" s="22"/>
      <c r="P2" s="22"/>
      <c r="Q2" s="22"/>
      <c r="R2" s="22"/>
      <c r="S2" s="22"/>
    </row>
    <row r="3" spans="1:20" ht="24" customHeight="1">
      <c r="A3" s="112" t="s">
        <v>14</v>
      </c>
      <c r="B3" s="108" t="s">
        <v>65</v>
      </c>
      <c r="C3" s="113" t="s">
        <v>7</v>
      </c>
      <c r="D3" s="113" t="s">
        <v>59</v>
      </c>
      <c r="E3" s="113" t="s">
        <v>16</v>
      </c>
      <c r="F3" s="114" t="s">
        <v>17</v>
      </c>
      <c r="G3" s="113" t="s">
        <v>8</v>
      </c>
      <c r="H3" s="113"/>
      <c r="I3" s="113"/>
      <c r="J3" s="113" t="s">
        <v>35</v>
      </c>
      <c r="K3" s="108" t="s">
        <v>37</v>
      </c>
      <c r="L3" s="108" t="s">
        <v>54</v>
      </c>
      <c r="M3" s="108" t="s">
        <v>55</v>
      </c>
      <c r="N3" s="108" t="s">
        <v>38</v>
      </c>
      <c r="O3" s="108" t="s">
        <v>39</v>
      </c>
      <c r="P3" s="112" t="s">
        <v>58</v>
      </c>
      <c r="Q3" s="113" t="s">
        <v>56</v>
      </c>
      <c r="R3" s="113" t="s">
        <v>36</v>
      </c>
      <c r="S3" s="113" t="s">
        <v>57</v>
      </c>
      <c r="T3" s="113" t="s">
        <v>13</v>
      </c>
    </row>
    <row r="4" spans="1:20" ht="25.5" customHeight="1">
      <c r="A4" s="112"/>
      <c r="B4" s="115"/>
      <c r="C4" s="113"/>
      <c r="D4" s="113"/>
      <c r="E4" s="113"/>
      <c r="F4" s="114"/>
      <c r="G4" s="15" t="s">
        <v>9</v>
      </c>
      <c r="H4" s="15" t="s">
        <v>10</v>
      </c>
      <c r="I4" s="11" t="s">
        <v>11</v>
      </c>
      <c r="J4" s="113"/>
      <c r="K4" s="109"/>
      <c r="L4" s="109"/>
      <c r="M4" s="109"/>
      <c r="N4" s="109"/>
      <c r="O4" s="109"/>
      <c r="P4" s="112"/>
      <c r="Q4" s="112"/>
      <c r="R4" s="113"/>
      <c r="S4" s="113"/>
      <c r="T4" s="113"/>
    </row>
    <row r="5" spans="1:20" s="57" customFormat="1">
      <c r="A5" s="52">
        <v>1</v>
      </c>
      <c r="B5" s="53" t="s">
        <v>66</v>
      </c>
      <c r="C5" s="54" t="s">
        <v>72</v>
      </c>
      <c r="D5" s="54" t="s">
        <v>29</v>
      </c>
      <c r="E5" s="55">
        <v>106</v>
      </c>
      <c r="F5" s="54"/>
      <c r="G5" s="55">
        <v>35</v>
      </c>
      <c r="H5" s="55">
        <v>40</v>
      </c>
      <c r="I5" s="53">
        <f>+G5+H5</f>
        <v>75</v>
      </c>
      <c r="J5" s="54"/>
      <c r="K5" s="54" t="s">
        <v>154</v>
      </c>
      <c r="L5" s="54" t="s">
        <v>155</v>
      </c>
      <c r="M5" s="54">
        <v>9864407929</v>
      </c>
      <c r="N5" s="54" t="s">
        <v>156</v>
      </c>
      <c r="O5" s="54">
        <v>9577842907</v>
      </c>
      <c r="P5" s="56">
        <v>43374</v>
      </c>
      <c r="Q5" s="54" t="s">
        <v>157</v>
      </c>
      <c r="R5" s="54" t="s">
        <v>158</v>
      </c>
      <c r="S5" s="54" t="s">
        <v>159</v>
      </c>
      <c r="T5" s="54"/>
    </row>
    <row r="6" spans="1:20" s="57" customFormat="1">
      <c r="A6" s="52">
        <v>2</v>
      </c>
      <c r="B6" s="53" t="s">
        <v>66</v>
      </c>
      <c r="C6" s="54" t="s">
        <v>73</v>
      </c>
      <c r="D6" s="54" t="s">
        <v>27</v>
      </c>
      <c r="E6" s="55">
        <v>18070306501</v>
      </c>
      <c r="F6" s="54" t="s">
        <v>74</v>
      </c>
      <c r="G6" s="55">
        <v>52</v>
      </c>
      <c r="H6" s="55">
        <v>43</v>
      </c>
      <c r="I6" s="53">
        <f>+G6+H6</f>
        <v>95</v>
      </c>
      <c r="J6" s="54">
        <v>9864222068</v>
      </c>
      <c r="K6" s="54" t="s">
        <v>160</v>
      </c>
      <c r="L6" s="54" t="s">
        <v>161</v>
      </c>
      <c r="M6" s="54">
        <v>8471934357</v>
      </c>
      <c r="N6" s="54" t="s">
        <v>162</v>
      </c>
      <c r="O6" s="54">
        <v>9859094063</v>
      </c>
      <c r="P6" s="56">
        <v>43374</v>
      </c>
      <c r="Q6" s="54" t="s">
        <v>157</v>
      </c>
      <c r="R6" s="54" t="s">
        <v>163</v>
      </c>
      <c r="S6" s="54" t="s">
        <v>159</v>
      </c>
      <c r="T6" s="54"/>
    </row>
    <row r="7" spans="1:20" s="57" customFormat="1" ht="33">
      <c r="A7" s="52">
        <v>3</v>
      </c>
      <c r="B7" s="53" t="s">
        <v>67</v>
      </c>
      <c r="C7" s="54" t="s">
        <v>75</v>
      </c>
      <c r="D7" s="54" t="s">
        <v>27</v>
      </c>
      <c r="E7" s="55">
        <v>18070308912</v>
      </c>
      <c r="F7" s="54" t="s">
        <v>74</v>
      </c>
      <c r="G7" s="55">
        <v>27</v>
      </c>
      <c r="H7" s="55">
        <v>47</v>
      </c>
      <c r="I7" s="53">
        <f t="shared" ref="I7:I69" si="0">+G7+H7</f>
        <v>74</v>
      </c>
      <c r="J7" s="54"/>
      <c r="K7" s="54" t="s">
        <v>164</v>
      </c>
      <c r="L7" s="54" t="s">
        <v>165</v>
      </c>
      <c r="M7" s="54">
        <v>8822636804</v>
      </c>
      <c r="N7" s="54" t="s">
        <v>166</v>
      </c>
      <c r="O7" s="54">
        <v>9864874003</v>
      </c>
      <c r="P7" s="56">
        <v>43374</v>
      </c>
      <c r="Q7" s="54" t="s">
        <v>157</v>
      </c>
      <c r="R7" s="54" t="s">
        <v>158</v>
      </c>
      <c r="S7" s="54" t="s">
        <v>159</v>
      </c>
      <c r="T7" s="54"/>
    </row>
    <row r="8" spans="1:20" s="57" customFormat="1">
      <c r="A8" s="52">
        <v>4</v>
      </c>
      <c r="B8" s="53" t="s">
        <v>67</v>
      </c>
      <c r="C8" s="54" t="s">
        <v>76</v>
      </c>
      <c r="D8" s="54" t="s">
        <v>27</v>
      </c>
      <c r="E8" s="55">
        <v>18070308915</v>
      </c>
      <c r="F8" s="54" t="s">
        <v>74</v>
      </c>
      <c r="G8" s="55">
        <v>23</v>
      </c>
      <c r="H8" s="55">
        <v>20</v>
      </c>
      <c r="I8" s="53">
        <f t="shared" si="0"/>
        <v>43</v>
      </c>
      <c r="J8" s="53"/>
      <c r="K8" s="54" t="s">
        <v>154</v>
      </c>
      <c r="L8" s="54" t="s">
        <v>155</v>
      </c>
      <c r="M8" s="54">
        <v>9864407929</v>
      </c>
      <c r="N8" s="54" t="s">
        <v>156</v>
      </c>
      <c r="O8" s="54">
        <v>9577842907</v>
      </c>
      <c r="P8" s="56">
        <v>43374</v>
      </c>
      <c r="Q8" s="54" t="s">
        <v>157</v>
      </c>
      <c r="R8" s="54" t="s">
        <v>158</v>
      </c>
      <c r="S8" s="54" t="s">
        <v>159</v>
      </c>
      <c r="T8" s="54"/>
    </row>
    <row r="9" spans="1:20" s="57" customFormat="1" ht="33">
      <c r="A9" s="52">
        <v>5</v>
      </c>
      <c r="B9" s="53"/>
      <c r="C9" s="54" t="s">
        <v>77</v>
      </c>
      <c r="D9" s="54" t="s">
        <v>27</v>
      </c>
      <c r="E9" s="55">
        <v>18070307603</v>
      </c>
      <c r="F9" s="54" t="s">
        <v>74</v>
      </c>
      <c r="G9" s="55">
        <v>142</v>
      </c>
      <c r="H9" s="55">
        <v>178</v>
      </c>
      <c r="I9" s="53">
        <f t="shared" si="0"/>
        <v>320</v>
      </c>
      <c r="J9" s="54"/>
      <c r="K9" s="54" t="s">
        <v>154</v>
      </c>
      <c r="L9" s="54" t="s">
        <v>155</v>
      </c>
      <c r="M9" s="54">
        <v>9864407929</v>
      </c>
      <c r="N9" s="54" t="s">
        <v>156</v>
      </c>
      <c r="O9" s="54">
        <v>9577842907</v>
      </c>
      <c r="P9" s="56">
        <v>43376</v>
      </c>
      <c r="Q9" s="54" t="s">
        <v>167</v>
      </c>
      <c r="R9" s="54" t="s">
        <v>158</v>
      </c>
      <c r="S9" s="54" t="s">
        <v>159</v>
      </c>
      <c r="T9" s="54"/>
    </row>
    <row r="10" spans="1:20" s="57" customFormat="1" ht="33">
      <c r="A10" s="52">
        <v>6</v>
      </c>
      <c r="B10" s="53" t="s">
        <v>66</v>
      </c>
      <c r="C10" s="54" t="s">
        <v>78</v>
      </c>
      <c r="D10" s="54" t="s">
        <v>27</v>
      </c>
      <c r="E10" s="55">
        <v>18070301601</v>
      </c>
      <c r="F10" s="54" t="s">
        <v>74</v>
      </c>
      <c r="G10" s="55">
        <v>22</v>
      </c>
      <c r="H10" s="55">
        <v>22</v>
      </c>
      <c r="I10" s="53">
        <f t="shared" si="0"/>
        <v>44</v>
      </c>
      <c r="J10" s="54">
        <v>7399233946</v>
      </c>
      <c r="K10" s="54" t="s">
        <v>168</v>
      </c>
      <c r="L10" s="54" t="s">
        <v>169</v>
      </c>
      <c r="M10" s="54">
        <v>9864934831</v>
      </c>
      <c r="N10" s="54" t="s">
        <v>170</v>
      </c>
      <c r="O10" s="54">
        <v>9859034452</v>
      </c>
      <c r="P10" s="56">
        <v>43377</v>
      </c>
      <c r="Q10" s="54" t="s">
        <v>171</v>
      </c>
      <c r="R10" s="54" t="s">
        <v>163</v>
      </c>
      <c r="S10" s="54" t="s">
        <v>159</v>
      </c>
      <c r="T10" s="54"/>
    </row>
    <row r="11" spans="1:20" s="57" customFormat="1">
      <c r="A11" s="52">
        <v>7</v>
      </c>
      <c r="B11" s="53" t="s">
        <v>66</v>
      </c>
      <c r="C11" s="54" t="s">
        <v>79</v>
      </c>
      <c r="D11" s="54" t="s">
        <v>27</v>
      </c>
      <c r="E11" s="55">
        <v>18070301604</v>
      </c>
      <c r="F11" s="54" t="s">
        <v>74</v>
      </c>
      <c r="G11" s="55">
        <v>24</v>
      </c>
      <c r="H11" s="55">
        <v>21</v>
      </c>
      <c r="I11" s="53">
        <f t="shared" si="0"/>
        <v>45</v>
      </c>
      <c r="J11" s="54">
        <v>9707711067</v>
      </c>
      <c r="K11" s="54" t="s">
        <v>168</v>
      </c>
      <c r="L11" s="54" t="s">
        <v>169</v>
      </c>
      <c r="M11" s="54">
        <v>9864934831</v>
      </c>
      <c r="N11" s="54" t="s">
        <v>170</v>
      </c>
      <c r="O11" s="54">
        <v>9859034452</v>
      </c>
      <c r="P11" s="56">
        <v>43377</v>
      </c>
      <c r="Q11" s="54" t="s">
        <v>171</v>
      </c>
      <c r="R11" s="54" t="s">
        <v>163</v>
      </c>
      <c r="S11" s="54" t="s">
        <v>159</v>
      </c>
      <c r="T11" s="54"/>
    </row>
    <row r="12" spans="1:20" s="57" customFormat="1">
      <c r="A12" s="52">
        <v>8</v>
      </c>
      <c r="B12" s="53" t="s">
        <v>67</v>
      </c>
      <c r="C12" s="54" t="s">
        <v>80</v>
      </c>
      <c r="D12" s="54" t="s">
        <v>27</v>
      </c>
      <c r="E12" s="55">
        <v>18070301608</v>
      </c>
      <c r="F12" s="54" t="s">
        <v>81</v>
      </c>
      <c r="G12" s="55">
        <v>36</v>
      </c>
      <c r="H12" s="55">
        <v>19</v>
      </c>
      <c r="I12" s="53">
        <f t="shared" si="0"/>
        <v>55</v>
      </c>
      <c r="J12" s="54"/>
      <c r="K12" s="54" t="s">
        <v>168</v>
      </c>
      <c r="L12" s="54" t="s">
        <v>169</v>
      </c>
      <c r="M12" s="54">
        <v>9864934831</v>
      </c>
      <c r="N12" s="54" t="s">
        <v>170</v>
      </c>
      <c r="O12" s="54">
        <v>9859034452</v>
      </c>
      <c r="P12" s="56">
        <v>43377</v>
      </c>
      <c r="Q12" s="54" t="s">
        <v>171</v>
      </c>
      <c r="R12" s="54" t="s">
        <v>163</v>
      </c>
      <c r="S12" s="54" t="s">
        <v>159</v>
      </c>
      <c r="T12" s="54"/>
    </row>
    <row r="13" spans="1:20" s="57" customFormat="1">
      <c r="A13" s="52">
        <v>9</v>
      </c>
      <c r="B13" s="53" t="s">
        <v>67</v>
      </c>
      <c r="C13" s="54" t="s">
        <v>82</v>
      </c>
      <c r="D13" s="54" t="s">
        <v>27</v>
      </c>
      <c r="E13" s="55">
        <v>18070301603</v>
      </c>
      <c r="F13" s="54" t="s">
        <v>83</v>
      </c>
      <c r="G13" s="55">
        <v>14</v>
      </c>
      <c r="H13" s="55">
        <v>23</v>
      </c>
      <c r="I13" s="53">
        <f t="shared" si="0"/>
        <v>37</v>
      </c>
      <c r="J13" s="54">
        <v>9707784177</v>
      </c>
      <c r="K13" s="54" t="s">
        <v>168</v>
      </c>
      <c r="L13" s="54" t="s">
        <v>169</v>
      </c>
      <c r="M13" s="54">
        <v>9864934831</v>
      </c>
      <c r="N13" s="54" t="s">
        <v>170</v>
      </c>
      <c r="O13" s="54">
        <v>9859034452</v>
      </c>
      <c r="P13" s="56">
        <v>43377</v>
      </c>
      <c r="Q13" s="54" t="s">
        <v>171</v>
      </c>
      <c r="R13" s="54" t="s">
        <v>163</v>
      </c>
      <c r="S13" s="54" t="s">
        <v>159</v>
      </c>
      <c r="T13" s="54"/>
    </row>
    <row r="14" spans="1:20" s="57" customFormat="1">
      <c r="A14" s="52">
        <v>10</v>
      </c>
      <c r="B14" s="53"/>
      <c r="C14" s="54" t="s">
        <v>84</v>
      </c>
      <c r="D14" s="54" t="s">
        <v>27</v>
      </c>
      <c r="E14" s="55">
        <v>18070308901</v>
      </c>
      <c r="F14" s="54" t="s">
        <v>74</v>
      </c>
      <c r="G14" s="55">
        <v>129</v>
      </c>
      <c r="H14" s="55">
        <v>129</v>
      </c>
      <c r="I14" s="53">
        <f t="shared" si="0"/>
        <v>258</v>
      </c>
      <c r="J14" s="54">
        <v>9577628473</v>
      </c>
      <c r="K14" s="54" t="s">
        <v>164</v>
      </c>
      <c r="L14" s="54" t="s">
        <v>165</v>
      </c>
      <c r="M14" s="54">
        <v>8822636804</v>
      </c>
      <c r="N14" s="54" t="s">
        <v>166</v>
      </c>
      <c r="O14" s="54">
        <v>9864874003</v>
      </c>
      <c r="P14" s="56">
        <v>43378</v>
      </c>
      <c r="Q14" s="54" t="s">
        <v>172</v>
      </c>
      <c r="R14" s="54" t="s">
        <v>158</v>
      </c>
      <c r="S14" s="54" t="s">
        <v>159</v>
      </c>
      <c r="T14" s="54"/>
    </row>
    <row r="15" spans="1:20" s="57" customFormat="1">
      <c r="A15" s="52">
        <v>11</v>
      </c>
      <c r="B15" s="53" t="s">
        <v>66</v>
      </c>
      <c r="C15" s="54" t="s">
        <v>85</v>
      </c>
      <c r="D15" s="54" t="s">
        <v>27</v>
      </c>
      <c r="E15" s="55">
        <v>18070302601</v>
      </c>
      <c r="F15" s="54" t="s">
        <v>74</v>
      </c>
      <c r="G15" s="55">
        <v>17</v>
      </c>
      <c r="H15" s="55">
        <v>16</v>
      </c>
      <c r="I15" s="53">
        <f t="shared" si="0"/>
        <v>33</v>
      </c>
      <c r="J15" s="54">
        <v>9678421106</v>
      </c>
      <c r="K15" s="54" t="s">
        <v>168</v>
      </c>
      <c r="L15" s="54" t="s">
        <v>169</v>
      </c>
      <c r="M15" s="54">
        <v>9864934831</v>
      </c>
      <c r="N15" s="54" t="s">
        <v>170</v>
      </c>
      <c r="O15" s="54">
        <v>9859034452</v>
      </c>
      <c r="P15" s="56">
        <v>43379</v>
      </c>
      <c r="Q15" s="54" t="s">
        <v>173</v>
      </c>
      <c r="R15" s="54" t="s">
        <v>163</v>
      </c>
      <c r="S15" s="54" t="s">
        <v>159</v>
      </c>
      <c r="T15" s="54"/>
    </row>
    <row r="16" spans="1:20" s="57" customFormat="1">
      <c r="A16" s="52">
        <v>12</v>
      </c>
      <c r="B16" s="53" t="s">
        <v>66</v>
      </c>
      <c r="C16" s="54" t="s">
        <v>86</v>
      </c>
      <c r="D16" s="54" t="s">
        <v>27</v>
      </c>
      <c r="E16" s="55">
        <v>18070304001</v>
      </c>
      <c r="F16" s="54" t="s">
        <v>74</v>
      </c>
      <c r="G16" s="55">
        <v>16</v>
      </c>
      <c r="H16" s="55">
        <v>10</v>
      </c>
      <c r="I16" s="53">
        <f t="shared" si="0"/>
        <v>26</v>
      </c>
      <c r="J16" s="54">
        <v>9854407659</v>
      </c>
      <c r="K16" s="54" t="s">
        <v>168</v>
      </c>
      <c r="L16" s="54" t="s">
        <v>169</v>
      </c>
      <c r="M16" s="54">
        <v>9864934831</v>
      </c>
      <c r="N16" s="54" t="s">
        <v>170</v>
      </c>
      <c r="O16" s="54">
        <v>9859034452</v>
      </c>
      <c r="P16" s="56">
        <v>43379</v>
      </c>
      <c r="Q16" s="54" t="s">
        <v>173</v>
      </c>
      <c r="R16" s="54" t="s">
        <v>163</v>
      </c>
      <c r="S16" s="54" t="s">
        <v>159</v>
      </c>
      <c r="T16" s="54"/>
    </row>
    <row r="17" spans="1:20" s="57" customFormat="1">
      <c r="A17" s="52">
        <v>13</v>
      </c>
      <c r="B17" s="53" t="s">
        <v>67</v>
      </c>
      <c r="C17" s="54" t="s">
        <v>87</v>
      </c>
      <c r="D17" s="54" t="s">
        <v>27</v>
      </c>
      <c r="E17" s="55">
        <v>18070301605</v>
      </c>
      <c r="F17" s="54" t="s">
        <v>83</v>
      </c>
      <c r="G17" s="55">
        <v>17</v>
      </c>
      <c r="H17" s="55">
        <v>14</v>
      </c>
      <c r="I17" s="53">
        <f t="shared" si="0"/>
        <v>31</v>
      </c>
      <c r="J17" s="54">
        <v>9707393274</v>
      </c>
      <c r="K17" s="54" t="s">
        <v>168</v>
      </c>
      <c r="L17" s="54" t="s">
        <v>169</v>
      </c>
      <c r="M17" s="54">
        <v>9864934831</v>
      </c>
      <c r="N17" s="54" t="s">
        <v>170</v>
      </c>
      <c r="O17" s="54">
        <v>9859034452</v>
      </c>
      <c r="P17" s="56">
        <v>43379</v>
      </c>
      <c r="Q17" s="54" t="s">
        <v>173</v>
      </c>
      <c r="R17" s="54" t="s">
        <v>163</v>
      </c>
      <c r="S17" s="54" t="s">
        <v>159</v>
      </c>
      <c r="T17" s="54"/>
    </row>
    <row r="18" spans="1:20" s="57" customFormat="1">
      <c r="A18" s="52">
        <v>14</v>
      </c>
      <c r="B18" s="53" t="s">
        <v>67</v>
      </c>
      <c r="C18" s="54" t="s">
        <v>88</v>
      </c>
      <c r="D18" s="54" t="s">
        <v>27</v>
      </c>
      <c r="E18" s="55">
        <v>18070302903</v>
      </c>
      <c r="F18" s="54" t="s">
        <v>83</v>
      </c>
      <c r="G18" s="55">
        <v>26</v>
      </c>
      <c r="H18" s="55">
        <v>15</v>
      </c>
      <c r="I18" s="53">
        <f t="shared" si="0"/>
        <v>41</v>
      </c>
      <c r="J18" s="54">
        <v>9957439288</v>
      </c>
      <c r="K18" s="54" t="s">
        <v>174</v>
      </c>
      <c r="L18" s="54" t="s">
        <v>175</v>
      </c>
      <c r="M18" s="54">
        <v>9707392422</v>
      </c>
      <c r="N18" s="54" t="s">
        <v>176</v>
      </c>
      <c r="O18" s="54">
        <v>9508071866</v>
      </c>
      <c r="P18" s="56">
        <v>43379</v>
      </c>
      <c r="Q18" s="54" t="s">
        <v>173</v>
      </c>
      <c r="R18" s="54" t="s">
        <v>163</v>
      </c>
      <c r="S18" s="54" t="s">
        <v>159</v>
      </c>
      <c r="T18" s="54"/>
    </row>
    <row r="19" spans="1:20" s="57" customFormat="1">
      <c r="A19" s="52">
        <v>15</v>
      </c>
      <c r="B19" s="53" t="s">
        <v>66</v>
      </c>
      <c r="C19" s="54" t="s">
        <v>89</v>
      </c>
      <c r="D19" s="54" t="s">
        <v>29</v>
      </c>
      <c r="E19" s="55">
        <v>114</v>
      </c>
      <c r="F19" s="54"/>
      <c r="G19" s="55">
        <v>30</v>
      </c>
      <c r="H19" s="55">
        <v>40</v>
      </c>
      <c r="I19" s="53">
        <f t="shared" si="0"/>
        <v>70</v>
      </c>
      <c r="J19" s="54">
        <v>7896044977</v>
      </c>
      <c r="K19" s="54" t="s">
        <v>164</v>
      </c>
      <c r="L19" s="54" t="s">
        <v>165</v>
      </c>
      <c r="M19" s="54">
        <v>8822636804</v>
      </c>
      <c r="N19" s="54" t="s">
        <v>166</v>
      </c>
      <c r="O19" s="54">
        <v>9864874003</v>
      </c>
      <c r="P19" s="56">
        <v>43381</v>
      </c>
      <c r="Q19" s="54" t="s">
        <v>177</v>
      </c>
      <c r="R19" s="54" t="s">
        <v>158</v>
      </c>
      <c r="S19" s="54" t="s">
        <v>159</v>
      </c>
      <c r="T19" s="54"/>
    </row>
    <row r="20" spans="1:20" s="57" customFormat="1">
      <c r="A20" s="52">
        <v>16</v>
      </c>
      <c r="B20" s="53" t="s">
        <v>66</v>
      </c>
      <c r="C20" s="54" t="s">
        <v>89</v>
      </c>
      <c r="D20" s="54" t="s">
        <v>29</v>
      </c>
      <c r="E20" s="55">
        <v>73</v>
      </c>
      <c r="F20" s="54"/>
      <c r="G20" s="55">
        <v>30</v>
      </c>
      <c r="H20" s="55">
        <v>40</v>
      </c>
      <c r="I20" s="53">
        <f t="shared" si="0"/>
        <v>70</v>
      </c>
      <c r="J20" s="54">
        <v>8402906184</v>
      </c>
      <c r="K20" s="54" t="s">
        <v>164</v>
      </c>
      <c r="L20" s="54" t="s">
        <v>165</v>
      </c>
      <c r="M20" s="54">
        <v>8822636804</v>
      </c>
      <c r="N20" s="54" t="s">
        <v>166</v>
      </c>
      <c r="O20" s="54">
        <v>9864874003</v>
      </c>
      <c r="P20" s="56">
        <v>43381</v>
      </c>
      <c r="Q20" s="54" t="s">
        <v>177</v>
      </c>
      <c r="R20" s="54" t="s">
        <v>158</v>
      </c>
      <c r="S20" s="54" t="s">
        <v>159</v>
      </c>
      <c r="T20" s="54"/>
    </row>
    <row r="21" spans="1:20" s="57" customFormat="1">
      <c r="A21" s="52">
        <v>17</v>
      </c>
      <c r="B21" s="53" t="s">
        <v>67</v>
      </c>
      <c r="C21" s="54" t="s">
        <v>90</v>
      </c>
      <c r="D21" s="54" t="s">
        <v>29</v>
      </c>
      <c r="E21" s="55">
        <v>78</v>
      </c>
      <c r="F21" s="54"/>
      <c r="G21" s="55">
        <v>30</v>
      </c>
      <c r="H21" s="55">
        <v>40</v>
      </c>
      <c r="I21" s="53">
        <f t="shared" si="0"/>
        <v>70</v>
      </c>
      <c r="J21" s="54">
        <v>7896353263</v>
      </c>
      <c r="K21" s="54" t="s">
        <v>164</v>
      </c>
      <c r="L21" s="54" t="s">
        <v>165</v>
      </c>
      <c r="M21" s="54">
        <v>8822636804</v>
      </c>
      <c r="N21" s="54" t="s">
        <v>166</v>
      </c>
      <c r="O21" s="54">
        <v>9864874003</v>
      </c>
      <c r="P21" s="56">
        <v>43381</v>
      </c>
      <c r="Q21" s="54" t="s">
        <v>177</v>
      </c>
      <c r="R21" s="54" t="s">
        <v>158</v>
      </c>
      <c r="S21" s="54" t="s">
        <v>159</v>
      </c>
      <c r="T21" s="54"/>
    </row>
    <row r="22" spans="1:20" s="57" customFormat="1">
      <c r="A22" s="52">
        <v>18</v>
      </c>
      <c r="B22" s="53" t="s">
        <v>67</v>
      </c>
      <c r="C22" s="54" t="s">
        <v>91</v>
      </c>
      <c r="D22" s="54" t="s">
        <v>29</v>
      </c>
      <c r="E22" s="55">
        <v>97</v>
      </c>
      <c r="F22" s="54"/>
      <c r="G22" s="55">
        <v>30</v>
      </c>
      <c r="H22" s="55">
        <v>40</v>
      </c>
      <c r="I22" s="53">
        <f t="shared" si="0"/>
        <v>70</v>
      </c>
      <c r="J22" s="54">
        <v>8135941862</v>
      </c>
      <c r="K22" s="54" t="s">
        <v>164</v>
      </c>
      <c r="L22" s="54" t="s">
        <v>165</v>
      </c>
      <c r="M22" s="54">
        <v>8822636804</v>
      </c>
      <c r="N22" s="54" t="s">
        <v>166</v>
      </c>
      <c r="O22" s="54">
        <v>9864874003</v>
      </c>
      <c r="P22" s="56">
        <v>43381</v>
      </c>
      <c r="Q22" s="54" t="s">
        <v>177</v>
      </c>
      <c r="R22" s="54" t="s">
        <v>158</v>
      </c>
      <c r="S22" s="54" t="s">
        <v>159</v>
      </c>
      <c r="T22" s="54"/>
    </row>
    <row r="23" spans="1:20" s="57" customFormat="1">
      <c r="A23" s="52">
        <v>19</v>
      </c>
      <c r="B23" s="53" t="s">
        <v>66</v>
      </c>
      <c r="C23" s="54" t="s">
        <v>92</v>
      </c>
      <c r="D23" s="54" t="s">
        <v>29</v>
      </c>
      <c r="E23" s="55">
        <v>62</v>
      </c>
      <c r="F23" s="54"/>
      <c r="G23" s="55">
        <v>37</v>
      </c>
      <c r="H23" s="55">
        <v>45</v>
      </c>
      <c r="I23" s="53">
        <f t="shared" si="0"/>
        <v>82</v>
      </c>
      <c r="J23" s="54"/>
      <c r="K23" s="54" t="s">
        <v>160</v>
      </c>
      <c r="L23" s="54" t="s">
        <v>161</v>
      </c>
      <c r="M23" s="54">
        <v>8471934357</v>
      </c>
      <c r="N23" s="54" t="s">
        <v>162</v>
      </c>
      <c r="O23" s="54">
        <v>9859094063</v>
      </c>
      <c r="P23" s="56">
        <v>43382</v>
      </c>
      <c r="Q23" s="54" t="s">
        <v>157</v>
      </c>
      <c r="R23" s="54" t="s">
        <v>163</v>
      </c>
      <c r="S23" s="54" t="s">
        <v>159</v>
      </c>
      <c r="T23" s="54"/>
    </row>
    <row r="24" spans="1:20" s="57" customFormat="1">
      <c r="A24" s="52">
        <v>20</v>
      </c>
      <c r="B24" s="53" t="s">
        <v>66</v>
      </c>
      <c r="C24" s="54" t="s">
        <v>93</v>
      </c>
      <c r="D24" s="54" t="s">
        <v>27</v>
      </c>
      <c r="E24" s="55">
        <v>18070308503</v>
      </c>
      <c r="F24" s="54"/>
      <c r="G24" s="55">
        <v>8</v>
      </c>
      <c r="H24" s="55">
        <v>15</v>
      </c>
      <c r="I24" s="53">
        <f t="shared" si="0"/>
        <v>23</v>
      </c>
      <c r="J24" s="54"/>
      <c r="K24" s="54" t="s">
        <v>178</v>
      </c>
      <c r="L24" s="54" t="s">
        <v>179</v>
      </c>
      <c r="M24" s="54">
        <v>9707474322</v>
      </c>
      <c r="N24" s="54" t="s">
        <v>180</v>
      </c>
      <c r="O24" s="54">
        <v>9859226755</v>
      </c>
      <c r="P24" s="56">
        <v>43382</v>
      </c>
      <c r="Q24" s="54" t="s">
        <v>157</v>
      </c>
      <c r="R24" s="54" t="s">
        <v>163</v>
      </c>
      <c r="S24" s="54" t="s">
        <v>159</v>
      </c>
      <c r="T24" s="54"/>
    </row>
    <row r="25" spans="1:20" s="57" customFormat="1" ht="33">
      <c r="A25" s="52">
        <v>21</v>
      </c>
      <c r="B25" s="53" t="s">
        <v>67</v>
      </c>
      <c r="C25" s="54" t="s">
        <v>94</v>
      </c>
      <c r="D25" s="54" t="s">
        <v>27</v>
      </c>
      <c r="E25" s="55">
        <v>18070308917</v>
      </c>
      <c r="F25" s="54" t="s">
        <v>81</v>
      </c>
      <c r="G25" s="55">
        <v>52</v>
      </c>
      <c r="H25" s="55">
        <v>51</v>
      </c>
      <c r="I25" s="53">
        <f t="shared" si="0"/>
        <v>103</v>
      </c>
      <c r="J25" s="54">
        <v>9577051454</v>
      </c>
      <c r="K25" s="54" t="s">
        <v>164</v>
      </c>
      <c r="L25" s="54" t="s">
        <v>165</v>
      </c>
      <c r="M25" s="54">
        <v>8822636804</v>
      </c>
      <c r="N25" s="54" t="s">
        <v>166</v>
      </c>
      <c r="O25" s="54">
        <v>9864874003</v>
      </c>
      <c r="P25" s="56">
        <v>43382</v>
      </c>
      <c r="Q25" s="54" t="s">
        <v>157</v>
      </c>
      <c r="R25" s="54" t="s">
        <v>158</v>
      </c>
      <c r="S25" s="54" t="s">
        <v>159</v>
      </c>
      <c r="T25" s="54"/>
    </row>
    <row r="26" spans="1:20" s="57" customFormat="1" ht="33">
      <c r="A26" s="52">
        <v>22</v>
      </c>
      <c r="B26" s="53" t="s">
        <v>66</v>
      </c>
      <c r="C26" s="54" t="s">
        <v>95</v>
      </c>
      <c r="D26" s="54" t="s">
        <v>27</v>
      </c>
      <c r="E26" s="55">
        <v>18070301701</v>
      </c>
      <c r="F26" s="54" t="s">
        <v>74</v>
      </c>
      <c r="G26" s="55">
        <v>5</v>
      </c>
      <c r="H26" s="55">
        <v>6</v>
      </c>
      <c r="I26" s="53">
        <f t="shared" si="0"/>
        <v>11</v>
      </c>
      <c r="J26" s="54">
        <v>9707824738</v>
      </c>
      <c r="K26" s="54" t="s">
        <v>181</v>
      </c>
      <c r="L26" s="54" t="s">
        <v>182</v>
      </c>
      <c r="M26" s="54">
        <v>9435370359</v>
      </c>
      <c r="N26" s="54" t="s">
        <v>183</v>
      </c>
      <c r="O26" s="54">
        <v>98649355523</v>
      </c>
      <c r="P26" s="56">
        <v>43383</v>
      </c>
      <c r="Q26" s="54" t="s">
        <v>167</v>
      </c>
      <c r="R26" s="54" t="s">
        <v>163</v>
      </c>
      <c r="S26" s="54" t="s">
        <v>159</v>
      </c>
      <c r="T26" s="54"/>
    </row>
    <row r="27" spans="1:20" s="57" customFormat="1" ht="33">
      <c r="A27" s="52">
        <v>23</v>
      </c>
      <c r="B27" s="53" t="s">
        <v>66</v>
      </c>
      <c r="C27" s="54" t="s">
        <v>96</v>
      </c>
      <c r="D27" s="54" t="s">
        <v>27</v>
      </c>
      <c r="E27" s="55">
        <v>18070305402</v>
      </c>
      <c r="F27" s="54" t="s">
        <v>74</v>
      </c>
      <c r="G27" s="55">
        <v>13</v>
      </c>
      <c r="H27" s="55">
        <v>9</v>
      </c>
      <c r="I27" s="53">
        <f t="shared" si="0"/>
        <v>22</v>
      </c>
      <c r="J27" s="54">
        <v>9957798432</v>
      </c>
      <c r="K27" s="54" t="s">
        <v>181</v>
      </c>
      <c r="L27" s="54" t="s">
        <v>182</v>
      </c>
      <c r="M27" s="54">
        <v>9435370359</v>
      </c>
      <c r="N27" s="54" t="s">
        <v>183</v>
      </c>
      <c r="O27" s="54">
        <v>98649355523</v>
      </c>
      <c r="P27" s="56">
        <v>43383</v>
      </c>
      <c r="Q27" s="54" t="s">
        <v>167</v>
      </c>
      <c r="R27" s="54" t="s">
        <v>163</v>
      </c>
      <c r="S27" s="54" t="s">
        <v>159</v>
      </c>
      <c r="T27" s="54"/>
    </row>
    <row r="28" spans="1:20" s="57" customFormat="1" ht="33">
      <c r="A28" s="52">
        <v>24</v>
      </c>
      <c r="B28" s="53" t="s">
        <v>66</v>
      </c>
      <c r="C28" s="54" t="s">
        <v>97</v>
      </c>
      <c r="D28" s="54" t="s">
        <v>27</v>
      </c>
      <c r="E28" s="55">
        <v>18070306401</v>
      </c>
      <c r="F28" s="54" t="s">
        <v>74</v>
      </c>
      <c r="G28" s="55">
        <v>20</v>
      </c>
      <c r="H28" s="55">
        <v>21</v>
      </c>
      <c r="I28" s="53">
        <f t="shared" si="0"/>
        <v>41</v>
      </c>
      <c r="J28" s="54">
        <v>9706429357</v>
      </c>
      <c r="K28" s="54" t="s">
        <v>181</v>
      </c>
      <c r="L28" s="54" t="s">
        <v>182</v>
      </c>
      <c r="M28" s="54">
        <v>9435370359</v>
      </c>
      <c r="N28" s="54" t="s">
        <v>183</v>
      </c>
      <c r="O28" s="54">
        <v>98649355523</v>
      </c>
      <c r="P28" s="56">
        <v>43383</v>
      </c>
      <c r="Q28" s="54" t="s">
        <v>167</v>
      </c>
      <c r="R28" s="54" t="s">
        <v>163</v>
      </c>
      <c r="S28" s="54" t="s">
        <v>159</v>
      </c>
      <c r="T28" s="54"/>
    </row>
    <row r="29" spans="1:20" s="57" customFormat="1" ht="33">
      <c r="A29" s="52">
        <v>25</v>
      </c>
      <c r="B29" s="53" t="s">
        <v>67</v>
      </c>
      <c r="C29" s="54" t="s">
        <v>98</v>
      </c>
      <c r="D29" s="54" t="s">
        <v>27</v>
      </c>
      <c r="E29" s="55">
        <v>18070303401</v>
      </c>
      <c r="F29" s="54" t="s">
        <v>83</v>
      </c>
      <c r="G29" s="55">
        <v>29</v>
      </c>
      <c r="H29" s="55">
        <v>30</v>
      </c>
      <c r="I29" s="53">
        <f t="shared" si="0"/>
        <v>59</v>
      </c>
      <c r="J29" s="54">
        <v>9508375554</v>
      </c>
      <c r="K29" s="54" t="s">
        <v>174</v>
      </c>
      <c r="L29" s="54" t="s">
        <v>175</v>
      </c>
      <c r="M29" s="54">
        <v>9707392422</v>
      </c>
      <c r="N29" s="54" t="s">
        <v>166</v>
      </c>
      <c r="O29" s="54">
        <v>8011115303</v>
      </c>
      <c r="P29" s="56">
        <v>43383</v>
      </c>
      <c r="Q29" s="54" t="s">
        <v>167</v>
      </c>
      <c r="R29" s="54" t="s">
        <v>163</v>
      </c>
      <c r="S29" s="54" t="s">
        <v>159</v>
      </c>
      <c r="T29" s="54"/>
    </row>
    <row r="30" spans="1:20" s="57" customFormat="1" ht="33">
      <c r="A30" s="52">
        <v>26</v>
      </c>
      <c r="B30" s="53" t="s">
        <v>67</v>
      </c>
      <c r="C30" s="54" t="s">
        <v>99</v>
      </c>
      <c r="D30" s="54" t="s">
        <v>27</v>
      </c>
      <c r="E30" s="55">
        <v>18070305203</v>
      </c>
      <c r="F30" s="54" t="s">
        <v>83</v>
      </c>
      <c r="G30" s="55">
        <v>19</v>
      </c>
      <c r="H30" s="55">
        <v>11</v>
      </c>
      <c r="I30" s="53">
        <f t="shared" si="0"/>
        <v>30</v>
      </c>
      <c r="J30" s="54"/>
      <c r="K30" s="54" t="s">
        <v>184</v>
      </c>
      <c r="L30" s="54" t="s">
        <v>185</v>
      </c>
      <c r="M30" s="54">
        <v>9864429005</v>
      </c>
      <c r="N30" s="54" t="s">
        <v>186</v>
      </c>
      <c r="O30" s="54">
        <v>9859231473</v>
      </c>
      <c r="P30" s="56">
        <v>43383</v>
      </c>
      <c r="Q30" s="54" t="s">
        <v>167</v>
      </c>
      <c r="R30" s="54" t="s">
        <v>163</v>
      </c>
      <c r="S30" s="54" t="s">
        <v>159</v>
      </c>
      <c r="T30" s="54"/>
    </row>
    <row r="31" spans="1:20" s="57" customFormat="1">
      <c r="A31" s="52">
        <v>27</v>
      </c>
      <c r="B31" s="53" t="s">
        <v>66</v>
      </c>
      <c r="C31" s="54" t="s">
        <v>100</v>
      </c>
      <c r="D31" s="54" t="s">
        <v>29</v>
      </c>
      <c r="E31" s="55">
        <v>54</v>
      </c>
      <c r="F31" s="54"/>
      <c r="G31" s="55">
        <v>37</v>
      </c>
      <c r="H31" s="55">
        <v>48</v>
      </c>
      <c r="I31" s="53">
        <f t="shared" si="0"/>
        <v>85</v>
      </c>
      <c r="J31" s="54"/>
      <c r="K31" s="54" t="s">
        <v>187</v>
      </c>
      <c r="L31" s="54" t="s">
        <v>188</v>
      </c>
      <c r="M31" s="54">
        <v>9401453272</v>
      </c>
      <c r="N31" s="54" t="s">
        <v>189</v>
      </c>
      <c r="O31" s="54">
        <v>9859332771</v>
      </c>
      <c r="P31" s="56">
        <v>43384</v>
      </c>
      <c r="Q31" s="54" t="s">
        <v>171</v>
      </c>
      <c r="R31" s="54" t="s">
        <v>163</v>
      </c>
      <c r="S31" s="54" t="s">
        <v>159</v>
      </c>
      <c r="T31" s="54"/>
    </row>
    <row r="32" spans="1:20" s="57" customFormat="1">
      <c r="A32" s="52">
        <v>28</v>
      </c>
      <c r="B32" s="53" t="s">
        <v>66</v>
      </c>
      <c r="C32" s="54" t="s">
        <v>101</v>
      </c>
      <c r="D32" s="54" t="s">
        <v>29</v>
      </c>
      <c r="E32" s="55">
        <v>57</v>
      </c>
      <c r="F32" s="54"/>
      <c r="G32" s="55">
        <v>30</v>
      </c>
      <c r="H32" s="55">
        <v>35</v>
      </c>
      <c r="I32" s="53">
        <f t="shared" si="0"/>
        <v>65</v>
      </c>
      <c r="J32" s="54"/>
      <c r="K32" s="54" t="s">
        <v>187</v>
      </c>
      <c r="L32" s="54" t="s">
        <v>188</v>
      </c>
      <c r="M32" s="54">
        <v>9401453272</v>
      </c>
      <c r="N32" s="54" t="s">
        <v>189</v>
      </c>
      <c r="O32" s="54">
        <v>9859332771</v>
      </c>
      <c r="P32" s="56">
        <v>43384</v>
      </c>
      <c r="Q32" s="54" t="s">
        <v>171</v>
      </c>
      <c r="R32" s="54" t="s">
        <v>163</v>
      </c>
      <c r="S32" s="54" t="s">
        <v>159</v>
      </c>
      <c r="T32" s="54"/>
    </row>
    <row r="33" spans="1:20" s="57" customFormat="1">
      <c r="A33" s="52">
        <v>29</v>
      </c>
      <c r="B33" s="53" t="s">
        <v>67</v>
      </c>
      <c r="C33" s="54" t="s">
        <v>102</v>
      </c>
      <c r="D33" s="54" t="s">
        <v>29</v>
      </c>
      <c r="E33" s="55">
        <v>109</v>
      </c>
      <c r="F33" s="54"/>
      <c r="G33" s="55">
        <v>30</v>
      </c>
      <c r="H33" s="55">
        <v>40</v>
      </c>
      <c r="I33" s="53">
        <f t="shared" si="0"/>
        <v>70</v>
      </c>
      <c r="J33" s="54"/>
      <c r="K33" s="54" t="s">
        <v>187</v>
      </c>
      <c r="L33" s="54" t="s">
        <v>188</v>
      </c>
      <c r="M33" s="54">
        <v>9401453272</v>
      </c>
      <c r="N33" s="54" t="s">
        <v>189</v>
      </c>
      <c r="O33" s="54">
        <v>9859332771</v>
      </c>
      <c r="P33" s="56">
        <v>43384</v>
      </c>
      <c r="Q33" s="54" t="s">
        <v>171</v>
      </c>
      <c r="R33" s="54" t="s">
        <v>163</v>
      </c>
      <c r="S33" s="54" t="s">
        <v>159</v>
      </c>
      <c r="T33" s="54"/>
    </row>
    <row r="34" spans="1:20" s="57" customFormat="1" ht="33">
      <c r="A34" s="52">
        <v>30</v>
      </c>
      <c r="B34" s="53" t="s">
        <v>67</v>
      </c>
      <c r="C34" s="54" t="s">
        <v>103</v>
      </c>
      <c r="D34" s="54" t="s">
        <v>27</v>
      </c>
      <c r="E34" s="55">
        <v>18070304206</v>
      </c>
      <c r="F34" s="54" t="s">
        <v>74</v>
      </c>
      <c r="G34" s="55">
        <v>17</v>
      </c>
      <c r="H34" s="55">
        <v>16</v>
      </c>
      <c r="I34" s="53">
        <f t="shared" si="0"/>
        <v>33</v>
      </c>
      <c r="J34" s="54"/>
      <c r="K34" s="54" t="s">
        <v>190</v>
      </c>
      <c r="L34" s="54" t="s">
        <v>191</v>
      </c>
      <c r="M34" s="54">
        <v>9401453290</v>
      </c>
      <c r="N34" s="54" t="s">
        <v>192</v>
      </c>
      <c r="O34" s="54">
        <v>9859673485</v>
      </c>
      <c r="P34" s="56">
        <v>43384</v>
      </c>
      <c r="Q34" s="54" t="s">
        <v>171</v>
      </c>
      <c r="R34" s="54" t="s">
        <v>163</v>
      </c>
      <c r="S34" s="54" t="s">
        <v>159</v>
      </c>
      <c r="T34" s="54"/>
    </row>
    <row r="35" spans="1:20" s="57" customFormat="1">
      <c r="A35" s="52">
        <v>31</v>
      </c>
      <c r="B35" s="53"/>
      <c r="C35" s="54" t="s">
        <v>104</v>
      </c>
      <c r="D35" s="54" t="s">
        <v>27</v>
      </c>
      <c r="E35" s="55">
        <v>18070307601</v>
      </c>
      <c r="F35" s="54" t="s">
        <v>83</v>
      </c>
      <c r="G35" s="55">
        <v>87</v>
      </c>
      <c r="H35" s="55">
        <v>140</v>
      </c>
      <c r="I35" s="53">
        <f t="shared" si="0"/>
        <v>227</v>
      </c>
      <c r="J35" s="54">
        <v>9854173382</v>
      </c>
      <c r="K35" s="54" t="s">
        <v>164</v>
      </c>
      <c r="L35" s="54" t="s">
        <v>165</v>
      </c>
      <c r="M35" s="54">
        <v>8822636804</v>
      </c>
      <c r="N35" s="54" t="s">
        <v>166</v>
      </c>
      <c r="O35" s="54">
        <v>9864874003</v>
      </c>
      <c r="P35" s="56">
        <v>43385</v>
      </c>
      <c r="Q35" s="54" t="s">
        <v>172</v>
      </c>
      <c r="R35" s="54" t="s">
        <v>158</v>
      </c>
      <c r="S35" s="54" t="s">
        <v>159</v>
      </c>
      <c r="T35" s="54"/>
    </row>
    <row r="36" spans="1:20" s="57" customFormat="1">
      <c r="A36" s="52">
        <v>32</v>
      </c>
      <c r="B36" s="53" t="s">
        <v>66</v>
      </c>
      <c r="C36" s="54" t="s">
        <v>105</v>
      </c>
      <c r="D36" s="54" t="s">
        <v>29</v>
      </c>
      <c r="E36" s="55">
        <v>125</v>
      </c>
      <c r="F36" s="54"/>
      <c r="G36" s="55">
        <v>25</v>
      </c>
      <c r="H36" s="55">
        <v>35</v>
      </c>
      <c r="I36" s="53">
        <f t="shared" si="0"/>
        <v>60</v>
      </c>
      <c r="J36" s="54"/>
      <c r="K36" s="54" t="s">
        <v>193</v>
      </c>
      <c r="L36" s="54" t="s">
        <v>194</v>
      </c>
      <c r="M36" s="54">
        <v>9401453281</v>
      </c>
      <c r="N36" s="54" t="s">
        <v>195</v>
      </c>
      <c r="O36" s="54">
        <v>9859270322</v>
      </c>
      <c r="P36" s="56">
        <v>43386</v>
      </c>
      <c r="Q36" s="54" t="s">
        <v>173</v>
      </c>
      <c r="R36" s="54" t="s">
        <v>163</v>
      </c>
      <c r="S36" s="54" t="s">
        <v>159</v>
      </c>
      <c r="T36" s="54"/>
    </row>
    <row r="37" spans="1:20" s="57" customFormat="1">
      <c r="A37" s="52">
        <v>33</v>
      </c>
      <c r="B37" s="53" t="s">
        <v>66</v>
      </c>
      <c r="C37" s="54" t="s">
        <v>106</v>
      </c>
      <c r="D37" s="54" t="s">
        <v>27</v>
      </c>
      <c r="E37" s="55">
        <v>18070303302</v>
      </c>
      <c r="F37" s="54" t="s">
        <v>74</v>
      </c>
      <c r="G37" s="55">
        <v>14</v>
      </c>
      <c r="H37" s="55">
        <v>15</v>
      </c>
      <c r="I37" s="53">
        <f t="shared" si="0"/>
        <v>29</v>
      </c>
      <c r="J37" s="54"/>
      <c r="K37" s="54" t="s">
        <v>193</v>
      </c>
      <c r="L37" s="54" t="s">
        <v>194</v>
      </c>
      <c r="M37" s="54">
        <v>9401453281</v>
      </c>
      <c r="N37" s="54" t="s">
        <v>195</v>
      </c>
      <c r="O37" s="54">
        <v>9859270322</v>
      </c>
      <c r="P37" s="56">
        <v>43386</v>
      </c>
      <c r="Q37" s="54" t="s">
        <v>173</v>
      </c>
      <c r="R37" s="54" t="s">
        <v>163</v>
      </c>
      <c r="S37" s="54" t="s">
        <v>159</v>
      </c>
      <c r="T37" s="54"/>
    </row>
    <row r="38" spans="1:20" s="57" customFormat="1">
      <c r="A38" s="52">
        <v>34</v>
      </c>
      <c r="B38" s="53" t="s">
        <v>66</v>
      </c>
      <c r="C38" s="54" t="s">
        <v>107</v>
      </c>
      <c r="D38" s="54" t="s">
        <v>27</v>
      </c>
      <c r="E38" s="55">
        <v>18070303801</v>
      </c>
      <c r="F38" s="54" t="s">
        <v>74</v>
      </c>
      <c r="G38" s="55">
        <v>14</v>
      </c>
      <c r="H38" s="55">
        <v>5</v>
      </c>
      <c r="I38" s="53">
        <f t="shared" si="0"/>
        <v>19</v>
      </c>
      <c r="J38" s="54">
        <v>9954984577</v>
      </c>
      <c r="K38" s="54" t="s">
        <v>196</v>
      </c>
      <c r="L38" s="54" t="s">
        <v>197</v>
      </c>
      <c r="M38" s="54">
        <v>9678335542</v>
      </c>
      <c r="N38" s="54" t="s">
        <v>198</v>
      </c>
      <c r="O38" s="54">
        <v>8011717502</v>
      </c>
      <c r="P38" s="56">
        <v>43386</v>
      </c>
      <c r="Q38" s="54" t="s">
        <v>173</v>
      </c>
      <c r="R38" s="54" t="s">
        <v>163</v>
      </c>
      <c r="S38" s="54" t="s">
        <v>159</v>
      </c>
      <c r="T38" s="54"/>
    </row>
    <row r="39" spans="1:20" s="57" customFormat="1">
      <c r="A39" s="52">
        <v>35</v>
      </c>
      <c r="B39" s="53" t="s">
        <v>67</v>
      </c>
      <c r="C39" s="54" t="s">
        <v>108</v>
      </c>
      <c r="D39" s="54" t="s">
        <v>29</v>
      </c>
      <c r="E39" s="55">
        <v>14</v>
      </c>
      <c r="F39" s="54"/>
      <c r="G39" s="55">
        <v>20</v>
      </c>
      <c r="H39" s="55">
        <v>29</v>
      </c>
      <c r="I39" s="53">
        <f t="shared" si="0"/>
        <v>49</v>
      </c>
      <c r="J39" s="54"/>
      <c r="K39" s="54" t="s">
        <v>174</v>
      </c>
      <c r="L39" s="54" t="s">
        <v>175</v>
      </c>
      <c r="M39" s="54">
        <v>9707392422</v>
      </c>
      <c r="N39" s="54" t="s">
        <v>166</v>
      </c>
      <c r="O39" s="54">
        <v>8011115303</v>
      </c>
      <c r="P39" s="56">
        <v>43386</v>
      </c>
      <c r="Q39" s="54" t="s">
        <v>173</v>
      </c>
      <c r="R39" s="54" t="s">
        <v>163</v>
      </c>
      <c r="S39" s="54" t="s">
        <v>159</v>
      </c>
      <c r="T39" s="54"/>
    </row>
    <row r="40" spans="1:20" s="57" customFormat="1" ht="33">
      <c r="A40" s="52">
        <v>36</v>
      </c>
      <c r="B40" s="53" t="s">
        <v>67</v>
      </c>
      <c r="C40" s="54" t="s">
        <v>109</v>
      </c>
      <c r="D40" s="54" t="s">
        <v>27</v>
      </c>
      <c r="E40" s="55">
        <v>18070308001</v>
      </c>
      <c r="F40" s="54" t="s">
        <v>74</v>
      </c>
      <c r="G40" s="55">
        <v>9</v>
      </c>
      <c r="H40" s="55">
        <v>20</v>
      </c>
      <c r="I40" s="53">
        <f t="shared" si="0"/>
        <v>29</v>
      </c>
      <c r="J40" s="54">
        <v>9957514674</v>
      </c>
      <c r="K40" s="54" t="s">
        <v>174</v>
      </c>
      <c r="L40" s="54" t="s">
        <v>175</v>
      </c>
      <c r="M40" s="54">
        <v>9707392422</v>
      </c>
      <c r="N40" s="54" t="s">
        <v>176</v>
      </c>
      <c r="O40" s="54">
        <v>9508071866</v>
      </c>
      <c r="P40" s="56">
        <v>43386</v>
      </c>
      <c r="Q40" s="54" t="s">
        <v>173</v>
      </c>
      <c r="R40" s="54" t="s">
        <v>163</v>
      </c>
      <c r="S40" s="54" t="s">
        <v>159</v>
      </c>
      <c r="T40" s="54"/>
    </row>
    <row r="41" spans="1:20" s="57" customFormat="1">
      <c r="A41" s="52">
        <v>37</v>
      </c>
      <c r="B41" s="53" t="s">
        <v>67</v>
      </c>
      <c r="C41" s="54" t="s">
        <v>110</v>
      </c>
      <c r="D41" s="54" t="s">
        <v>27</v>
      </c>
      <c r="E41" s="55">
        <v>18070302103</v>
      </c>
      <c r="F41" s="54" t="s">
        <v>74</v>
      </c>
      <c r="G41" s="55">
        <v>5</v>
      </c>
      <c r="H41" s="55">
        <v>9</v>
      </c>
      <c r="I41" s="53">
        <f t="shared" si="0"/>
        <v>14</v>
      </c>
      <c r="J41" s="54">
        <v>9957901402</v>
      </c>
      <c r="K41" s="54" t="s">
        <v>199</v>
      </c>
      <c r="L41" s="54" t="s">
        <v>200</v>
      </c>
      <c r="M41" s="54">
        <v>9957856904</v>
      </c>
      <c r="N41" s="54" t="s">
        <v>201</v>
      </c>
      <c r="O41" s="54">
        <v>9678461983</v>
      </c>
      <c r="P41" s="56">
        <v>43386</v>
      </c>
      <c r="Q41" s="54" t="s">
        <v>173</v>
      </c>
      <c r="R41" s="54" t="s">
        <v>163</v>
      </c>
      <c r="S41" s="54" t="s">
        <v>159</v>
      </c>
      <c r="T41" s="54"/>
    </row>
    <row r="42" spans="1:20" s="57" customFormat="1">
      <c r="A42" s="52">
        <v>38</v>
      </c>
      <c r="B42" s="53" t="s">
        <v>66</v>
      </c>
      <c r="C42" s="54" t="s">
        <v>111</v>
      </c>
      <c r="D42" s="54" t="s">
        <v>27</v>
      </c>
      <c r="E42" s="55">
        <v>18070308902</v>
      </c>
      <c r="F42" s="54" t="s">
        <v>83</v>
      </c>
      <c r="G42" s="55">
        <v>60</v>
      </c>
      <c r="H42" s="55">
        <v>55</v>
      </c>
      <c r="I42" s="53">
        <f t="shared" si="0"/>
        <v>115</v>
      </c>
      <c r="J42" s="54"/>
      <c r="K42" s="54" t="s">
        <v>164</v>
      </c>
      <c r="L42" s="54" t="s">
        <v>202</v>
      </c>
      <c r="M42" s="54">
        <v>8822636804</v>
      </c>
      <c r="N42" s="54" t="s">
        <v>203</v>
      </c>
      <c r="O42" s="54">
        <v>9859222190</v>
      </c>
      <c r="P42" s="56">
        <v>43388</v>
      </c>
      <c r="Q42" s="54" t="s">
        <v>177</v>
      </c>
      <c r="R42" s="54" t="s">
        <v>163</v>
      </c>
      <c r="S42" s="54" t="s">
        <v>159</v>
      </c>
      <c r="T42" s="54"/>
    </row>
    <row r="43" spans="1:20" s="57" customFormat="1" ht="33">
      <c r="A43" s="52">
        <v>39</v>
      </c>
      <c r="B43" s="53" t="s">
        <v>67</v>
      </c>
      <c r="C43" s="54" t="s">
        <v>112</v>
      </c>
      <c r="D43" s="54" t="s">
        <v>27</v>
      </c>
      <c r="E43" s="55">
        <v>18070301903</v>
      </c>
      <c r="F43" s="54" t="s">
        <v>83</v>
      </c>
      <c r="G43" s="55">
        <v>36</v>
      </c>
      <c r="H43" s="55">
        <v>41</v>
      </c>
      <c r="I43" s="53">
        <f t="shared" si="0"/>
        <v>77</v>
      </c>
      <c r="J43" s="54">
        <v>9864344800</v>
      </c>
      <c r="K43" s="54" t="s">
        <v>160</v>
      </c>
      <c r="L43" s="54" t="s">
        <v>204</v>
      </c>
      <c r="M43" s="54">
        <v>9401453292</v>
      </c>
      <c r="N43" s="54" t="s">
        <v>205</v>
      </c>
      <c r="O43" s="54">
        <v>9508573087</v>
      </c>
      <c r="P43" s="56">
        <v>43388</v>
      </c>
      <c r="Q43" s="54" t="s">
        <v>177</v>
      </c>
      <c r="R43" s="54" t="s">
        <v>163</v>
      </c>
      <c r="S43" s="54" t="s">
        <v>159</v>
      </c>
      <c r="T43" s="54"/>
    </row>
    <row r="44" spans="1:20" s="57" customFormat="1">
      <c r="A44" s="52">
        <v>40</v>
      </c>
      <c r="B44" s="53" t="s">
        <v>67</v>
      </c>
      <c r="C44" s="54" t="s">
        <v>113</v>
      </c>
      <c r="D44" s="54" t="s">
        <v>27</v>
      </c>
      <c r="E44" s="55">
        <v>18070305405</v>
      </c>
      <c r="F44" s="54" t="s">
        <v>83</v>
      </c>
      <c r="G44" s="55">
        <v>38</v>
      </c>
      <c r="H44" s="55">
        <v>21</v>
      </c>
      <c r="I44" s="53">
        <f t="shared" si="0"/>
        <v>59</v>
      </c>
      <c r="J44" s="54">
        <v>9508576169</v>
      </c>
      <c r="K44" s="54" t="s">
        <v>160</v>
      </c>
      <c r="L44" s="54" t="s">
        <v>161</v>
      </c>
      <c r="M44" s="54">
        <v>8471934357</v>
      </c>
      <c r="N44" s="54" t="s">
        <v>162</v>
      </c>
      <c r="O44" s="54">
        <v>9859094063</v>
      </c>
      <c r="P44" s="56">
        <v>43388</v>
      </c>
      <c r="Q44" s="54" t="s">
        <v>177</v>
      </c>
      <c r="R44" s="54" t="s">
        <v>163</v>
      </c>
      <c r="S44" s="54" t="s">
        <v>159</v>
      </c>
      <c r="T44" s="54"/>
    </row>
    <row r="45" spans="1:20" s="57" customFormat="1">
      <c r="A45" s="52">
        <v>41</v>
      </c>
      <c r="B45" s="53" t="s">
        <v>66</v>
      </c>
      <c r="C45" s="54" t="s">
        <v>114</v>
      </c>
      <c r="D45" s="54" t="s">
        <v>29</v>
      </c>
      <c r="E45" s="55">
        <v>134</v>
      </c>
      <c r="F45" s="54"/>
      <c r="G45" s="55">
        <v>40</v>
      </c>
      <c r="H45" s="55">
        <v>45</v>
      </c>
      <c r="I45" s="53">
        <f t="shared" si="0"/>
        <v>85</v>
      </c>
      <c r="J45" s="54"/>
      <c r="K45" s="54" t="s">
        <v>206</v>
      </c>
      <c r="L45" s="54" t="s">
        <v>207</v>
      </c>
      <c r="M45" s="54">
        <v>9401453291</v>
      </c>
      <c r="N45" s="54" t="s">
        <v>208</v>
      </c>
      <c r="O45" s="54">
        <v>9859535809</v>
      </c>
      <c r="P45" s="56">
        <v>43393</v>
      </c>
      <c r="Q45" s="54" t="s">
        <v>173</v>
      </c>
      <c r="R45" s="54" t="s">
        <v>163</v>
      </c>
      <c r="S45" s="54" t="s">
        <v>159</v>
      </c>
      <c r="T45" s="54"/>
    </row>
    <row r="46" spans="1:20" s="57" customFormat="1">
      <c r="A46" s="52">
        <v>42</v>
      </c>
      <c r="B46" s="53" t="s">
        <v>66</v>
      </c>
      <c r="C46" s="54" t="s">
        <v>115</v>
      </c>
      <c r="D46" s="54" t="s">
        <v>27</v>
      </c>
      <c r="E46" s="55">
        <v>18070308401</v>
      </c>
      <c r="F46" s="54" t="s">
        <v>74</v>
      </c>
      <c r="G46" s="55">
        <v>37</v>
      </c>
      <c r="H46" s="55">
        <v>27</v>
      </c>
      <c r="I46" s="53">
        <f t="shared" si="0"/>
        <v>64</v>
      </c>
      <c r="J46" s="54">
        <v>9957166651</v>
      </c>
      <c r="K46" s="54" t="s">
        <v>206</v>
      </c>
      <c r="L46" s="54" t="s">
        <v>207</v>
      </c>
      <c r="M46" s="54">
        <v>9401453291</v>
      </c>
      <c r="N46" s="54" t="s">
        <v>208</v>
      </c>
      <c r="O46" s="54">
        <v>9859535809</v>
      </c>
      <c r="P46" s="56">
        <v>43393</v>
      </c>
      <c r="Q46" s="54" t="s">
        <v>173</v>
      </c>
      <c r="R46" s="54" t="s">
        <v>163</v>
      </c>
      <c r="S46" s="54" t="s">
        <v>159</v>
      </c>
      <c r="T46" s="54"/>
    </row>
    <row r="47" spans="1:20" s="57" customFormat="1">
      <c r="A47" s="52">
        <v>43</v>
      </c>
      <c r="B47" s="53" t="s">
        <v>67</v>
      </c>
      <c r="C47" s="54" t="s">
        <v>116</v>
      </c>
      <c r="D47" s="54" t="s">
        <v>27</v>
      </c>
      <c r="E47" s="55">
        <v>18070305511</v>
      </c>
      <c r="F47" s="54" t="s">
        <v>81</v>
      </c>
      <c r="G47" s="55">
        <v>36</v>
      </c>
      <c r="H47" s="55">
        <v>30</v>
      </c>
      <c r="I47" s="53">
        <f t="shared" si="0"/>
        <v>66</v>
      </c>
      <c r="J47" s="54"/>
      <c r="K47" s="54" t="s">
        <v>209</v>
      </c>
      <c r="L47" s="54" t="s">
        <v>210</v>
      </c>
      <c r="M47" s="54">
        <v>9401453276</v>
      </c>
      <c r="N47" s="54" t="s">
        <v>211</v>
      </c>
      <c r="O47" s="54">
        <v>9859179485</v>
      </c>
      <c r="P47" s="56">
        <v>43393</v>
      </c>
      <c r="Q47" s="54" t="s">
        <v>173</v>
      </c>
      <c r="R47" s="54" t="s">
        <v>158</v>
      </c>
      <c r="S47" s="54" t="s">
        <v>159</v>
      </c>
      <c r="T47" s="54"/>
    </row>
    <row r="48" spans="1:20" s="57" customFormat="1" ht="33">
      <c r="A48" s="52">
        <v>44</v>
      </c>
      <c r="B48" s="53" t="s">
        <v>67</v>
      </c>
      <c r="C48" s="54" t="s">
        <v>117</v>
      </c>
      <c r="D48" s="54" t="s">
        <v>27</v>
      </c>
      <c r="E48" s="55">
        <v>18070305512</v>
      </c>
      <c r="F48" s="54" t="s">
        <v>81</v>
      </c>
      <c r="G48" s="55">
        <v>25</v>
      </c>
      <c r="H48" s="55">
        <v>36</v>
      </c>
      <c r="I48" s="53">
        <f t="shared" si="0"/>
        <v>61</v>
      </c>
      <c r="J48" s="54"/>
      <c r="K48" s="54" t="s">
        <v>209</v>
      </c>
      <c r="L48" s="54" t="s">
        <v>210</v>
      </c>
      <c r="M48" s="54">
        <v>9401453276</v>
      </c>
      <c r="N48" s="54" t="s">
        <v>211</v>
      </c>
      <c r="O48" s="54">
        <v>9859179485</v>
      </c>
      <c r="P48" s="56">
        <v>43393</v>
      </c>
      <c r="Q48" s="54" t="s">
        <v>173</v>
      </c>
      <c r="R48" s="54" t="s">
        <v>158</v>
      </c>
      <c r="S48" s="54" t="s">
        <v>159</v>
      </c>
      <c r="T48" s="54"/>
    </row>
    <row r="49" spans="1:20" s="57" customFormat="1">
      <c r="A49" s="52">
        <v>45</v>
      </c>
      <c r="B49" s="53" t="s">
        <v>66</v>
      </c>
      <c r="C49" s="54" t="s">
        <v>118</v>
      </c>
      <c r="D49" s="54" t="s">
        <v>27</v>
      </c>
      <c r="E49" s="55">
        <v>18070307102</v>
      </c>
      <c r="F49" s="54" t="s">
        <v>74</v>
      </c>
      <c r="G49" s="55">
        <v>85</v>
      </c>
      <c r="H49" s="55">
        <v>74</v>
      </c>
      <c r="I49" s="53">
        <f t="shared" si="0"/>
        <v>159</v>
      </c>
      <c r="J49" s="54"/>
      <c r="K49" s="54" t="s">
        <v>187</v>
      </c>
      <c r="L49" s="54" t="s">
        <v>188</v>
      </c>
      <c r="M49" s="54">
        <v>9401453272</v>
      </c>
      <c r="N49" s="54" t="s">
        <v>189</v>
      </c>
      <c r="O49" s="54">
        <v>9859332771</v>
      </c>
      <c r="P49" s="56">
        <v>43395</v>
      </c>
      <c r="Q49" s="54" t="s">
        <v>177</v>
      </c>
      <c r="R49" s="54" t="s">
        <v>163</v>
      </c>
      <c r="S49" s="54" t="s">
        <v>159</v>
      </c>
      <c r="T49" s="54"/>
    </row>
    <row r="50" spans="1:20" s="57" customFormat="1" ht="33">
      <c r="A50" s="52">
        <v>46</v>
      </c>
      <c r="B50" s="53" t="s">
        <v>67</v>
      </c>
      <c r="C50" s="54" t="s">
        <v>119</v>
      </c>
      <c r="D50" s="54" t="s">
        <v>27</v>
      </c>
      <c r="E50" s="55">
        <v>18070308918</v>
      </c>
      <c r="F50" s="54" t="s">
        <v>83</v>
      </c>
      <c r="G50" s="55">
        <v>58</v>
      </c>
      <c r="H50" s="55">
        <v>51</v>
      </c>
      <c r="I50" s="53">
        <f t="shared" si="0"/>
        <v>109</v>
      </c>
      <c r="J50" s="54">
        <v>9859549362</v>
      </c>
      <c r="K50" s="54" t="s">
        <v>187</v>
      </c>
      <c r="L50" s="54" t="s">
        <v>188</v>
      </c>
      <c r="M50" s="54">
        <v>9401453272</v>
      </c>
      <c r="N50" s="54" t="s">
        <v>189</v>
      </c>
      <c r="O50" s="54">
        <v>9859332771</v>
      </c>
      <c r="P50" s="56">
        <v>43395</v>
      </c>
      <c r="Q50" s="54" t="s">
        <v>177</v>
      </c>
      <c r="R50" s="54" t="s">
        <v>163</v>
      </c>
      <c r="S50" s="54" t="s">
        <v>159</v>
      </c>
      <c r="T50" s="54"/>
    </row>
    <row r="51" spans="1:20" s="57" customFormat="1">
      <c r="A51" s="52">
        <v>47</v>
      </c>
      <c r="B51" s="53" t="s">
        <v>66</v>
      </c>
      <c r="C51" s="54" t="s">
        <v>120</v>
      </c>
      <c r="D51" s="54" t="s">
        <v>29</v>
      </c>
      <c r="E51" s="55">
        <v>109</v>
      </c>
      <c r="F51" s="54"/>
      <c r="G51" s="55">
        <v>9</v>
      </c>
      <c r="H51" s="55">
        <v>7</v>
      </c>
      <c r="I51" s="53">
        <f t="shared" si="0"/>
        <v>16</v>
      </c>
      <c r="J51" s="54"/>
      <c r="K51" s="54" t="s">
        <v>212</v>
      </c>
      <c r="L51" s="54" t="s">
        <v>213</v>
      </c>
      <c r="M51" s="54">
        <v>9401453275</v>
      </c>
      <c r="N51" s="54" t="s">
        <v>214</v>
      </c>
      <c r="O51" s="54">
        <v>9859760092</v>
      </c>
      <c r="P51" s="56">
        <v>43396</v>
      </c>
      <c r="Q51" s="54" t="s">
        <v>157</v>
      </c>
      <c r="R51" s="54" t="s">
        <v>158</v>
      </c>
      <c r="S51" s="54" t="s">
        <v>159</v>
      </c>
      <c r="T51" s="54"/>
    </row>
    <row r="52" spans="1:20" s="57" customFormat="1">
      <c r="A52" s="52">
        <v>48</v>
      </c>
      <c r="B52" s="53" t="s">
        <v>66</v>
      </c>
      <c r="C52" s="54" t="s">
        <v>121</v>
      </c>
      <c r="D52" s="54" t="s">
        <v>29</v>
      </c>
      <c r="E52" s="55">
        <v>86</v>
      </c>
      <c r="F52" s="54"/>
      <c r="G52" s="55">
        <v>20</v>
      </c>
      <c r="H52" s="55">
        <v>6</v>
      </c>
      <c r="I52" s="53">
        <f t="shared" si="0"/>
        <v>26</v>
      </c>
      <c r="J52" s="54"/>
      <c r="K52" s="54" t="s">
        <v>212</v>
      </c>
      <c r="L52" s="54" t="s">
        <v>213</v>
      </c>
      <c r="M52" s="54">
        <v>9401453275</v>
      </c>
      <c r="N52" s="54" t="s">
        <v>214</v>
      </c>
      <c r="O52" s="54">
        <v>9859760092</v>
      </c>
      <c r="P52" s="56">
        <v>43396</v>
      </c>
      <c r="Q52" s="54" t="s">
        <v>157</v>
      </c>
      <c r="R52" s="54" t="s">
        <v>158</v>
      </c>
      <c r="S52" s="54" t="s">
        <v>159</v>
      </c>
      <c r="T52" s="54"/>
    </row>
    <row r="53" spans="1:20" s="57" customFormat="1">
      <c r="A53" s="52">
        <v>49</v>
      </c>
      <c r="B53" s="53" t="s">
        <v>66</v>
      </c>
      <c r="C53" s="54" t="s">
        <v>122</v>
      </c>
      <c r="D53" s="54" t="s">
        <v>29</v>
      </c>
      <c r="E53" s="55">
        <v>60</v>
      </c>
      <c r="F53" s="54"/>
      <c r="G53" s="55">
        <v>18</v>
      </c>
      <c r="H53" s="55">
        <v>8</v>
      </c>
      <c r="I53" s="53">
        <f t="shared" si="0"/>
        <v>26</v>
      </c>
      <c r="J53" s="54"/>
      <c r="K53" s="54" t="s">
        <v>212</v>
      </c>
      <c r="L53" s="54" t="s">
        <v>213</v>
      </c>
      <c r="M53" s="54">
        <v>9401453275</v>
      </c>
      <c r="N53" s="54" t="s">
        <v>214</v>
      </c>
      <c r="O53" s="54">
        <v>9859760092</v>
      </c>
      <c r="P53" s="56">
        <v>43396</v>
      </c>
      <c r="Q53" s="54" t="s">
        <v>157</v>
      </c>
      <c r="R53" s="54" t="s">
        <v>158</v>
      </c>
      <c r="S53" s="54"/>
      <c r="T53" s="54"/>
    </row>
    <row r="54" spans="1:20" s="57" customFormat="1">
      <c r="A54" s="52">
        <v>50</v>
      </c>
      <c r="B54" s="53" t="s">
        <v>67</v>
      </c>
      <c r="C54" s="54" t="s">
        <v>123</v>
      </c>
      <c r="D54" s="54" t="s">
        <v>29</v>
      </c>
      <c r="E54" s="55">
        <v>55</v>
      </c>
      <c r="F54" s="54"/>
      <c r="G54" s="55">
        <v>13</v>
      </c>
      <c r="H54" s="55">
        <v>17</v>
      </c>
      <c r="I54" s="53">
        <f t="shared" si="0"/>
        <v>30</v>
      </c>
      <c r="J54" s="54"/>
      <c r="K54" s="54" t="s">
        <v>212</v>
      </c>
      <c r="L54" s="54" t="s">
        <v>213</v>
      </c>
      <c r="M54" s="54">
        <v>9401453275</v>
      </c>
      <c r="N54" s="54" t="s">
        <v>214</v>
      </c>
      <c r="O54" s="54">
        <v>9859760092</v>
      </c>
      <c r="P54" s="56">
        <v>43396</v>
      </c>
      <c r="Q54" s="54" t="s">
        <v>157</v>
      </c>
      <c r="R54" s="54" t="s">
        <v>158</v>
      </c>
      <c r="S54" s="54" t="s">
        <v>159</v>
      </c>
      <c r="T54" s="54"/>
    </row>
    <row r="55" spans="1:20" s="57" customFormat="1">
      <c r="A55" s="52">
        <v>51</v>
      </c>
      <c r="B55" s="53" t="s">
        <v>67</v>
      </c>
      <c r="C55" s="54" t="s">
        <v>124</v>
      </c>
      <c r="D55" s="54" t="s">
        <v>27</v>
      </c>
      <c r="E55" s="55">
        <v>18070300103</v>
      </c>
      <c r="F55" s="54" t="s">
        <v>74</v>
      </c>
      <c r="G55" s="55">
        <v>15</v>
      </c>
      <c r="H55" s="55">
        <v>21</v>
      </c>
      <c r="I55" s="53">
        <f t="shared" si="0"/>
        <v>36</v>
      </c>
      <c r="J55" s="54">
        <v>9957954040</v>
      </c>
      <c r="K55" s="54" t="s">
        <v>212</v>
      </c>
      <c r="L55" s="54" t="s">
        <v>213</v>
      </c>
      <c r="M55" s="54">
        <v>9401453275</v>
      </c>
      <c r="N55" s="54" t="s">
        <v>214</v>
      </c>
      <c r="O55" s="54">
        <v>9859760092</v>
      </c>
      <c r="P55" s="56">
        <v>43396</v>
      </c>
      <c r="Q55" s="54" t="s">
        <v>157</v>
      </c>
      <c r="R55" s="54" t="s">
        <v>158</v>
      </c>
      <c r="S55" s="54" t="s">
        <v>159</v>
      </c>
      <c r="T55" s="54"/>
    </row>
    <row r="56" spans="1:20" s="57" customFormat="1" ht="33">
      <c r="A56" s="52">
        <v>52</v>
      </c>
      <c r="B56" s="53" t="s">
        <v>67</v>
      </c>
      <c r="C56" s="54" t="s">
        <v>125</v>
      </c>
      <c r="D56" s="54" t="s">
        <v>27</v>
      </c>
      <c r="E56" s="55">
        <v>18070300105</v>
      </c>
      <c r="F56" s="54" t="s">
        <v>74</v>
      </c>
      <c r="G56" s="55">
        <v>4</v>
      </c>
      <c r="H56" s="55">
        <v>12</v>
      </c>
      <c r="I56" s="53">
        <f t="shared" si="0"/>
        <v>16</v>
      </c>
      <c r="J56" s="54">
        <v>9613037797</v>
      </c>
      <c r="K56" s="54" t="s">
        <v>212</v>
      </c>
      <c r="L56" s="54" t="s">
        <v>213</v>
      </c>
      <c r="M56" s="54">
        <v>9401453275</v>
      </c>
      <c r="N56" s="54" t="s">
        <v>214</v>
      </c>
      <c r="O56" s="54">
        <v>9859760092</v>
      </c>
      <c r="P56" s="56">
        <v>43396</v>
      </c>
      <c r="Q56" s="54" t="s">
        <v>157</v>
      </c>
      <c r="R56" s="54" t="s">
        <v>158</v>
      </c>
      <c r="S56" s="54" t="s">
        <v>159</v>
      </c>
      <c r="T56" s="54"/>
    </row>
    <row r="57" spans="1:20" s="57" customFormat="1" ht="33">
      <c r="A57" s="52">
        <v>53</v>
      </c>
      <c r="B57" s="53" t="s">
        <v>66</v>
      </c>
      <c r="C57" s="54" t="s">
        <v>126</v>
      </c>
      <c r="D57" s="54" t="s">
        <v>27</v>
      </c>
      <c r="E57" s="55">
        <v>18070307303</v>
      </c>
      <c r="F57" s="54" t="s">
        <v>83</v>
      </c>
      <c r="G57" s="55">
        <v>45</v>
      </c>
      <c r="H57" s="55">
        <v>57</v>
      </c>
      <c r="I57" s="53">
        <f t="shared" si="0"/>
        <v>102</v>
      </c>
      <c r="J57" s="54">
        <v>7663906433</v>
      </c>
      <c r="K57" s="54" t="s">
        <v>187</v>
      </c>
      <c r="L57" s="54" t="s">
        <v>188</v>
      </c>
      <c r="M57" s="54">
        <v>9401453272</v>
      </c>
      <c r="N57" s="54" t="s">
        <v>189</v>
      </c>
      <c r="O57" s="54">
        <v>9859332771</v>
      </c>
      <c r="P57" s="56">
        <v>43397</v>
      </c>
      <c r="Q57" s="54" t="s">
        <v>167</v>
      </c>
      <c r="R57" s="54" t="s">
        <v>163</v>
      </c>
      <c r="S57" s="54" t="s">
        <v>159</v>
      </c>
      <c r="T57" s="54"/>
    </row>
    <row r="58" spans="1:20" s="57" customFormat="1" ht="33">
      <c r="A58" s="52">
        <v>54</v>
      </c>
      <c r="B58" s="53" t="s">
        <v>67</v>
      </c>
      <c r="C58" s="54" t="s">
        <v>127</v>
      </c>
      <c r="D58" s="54" t="s">
        <v>27</v>
      </c>
      <c r="E58" s="55">
        <v>18070308916</v>
      </c>
      <c r="F58" s="54" t="s">
        <v>81</v>
      </c>
      <c r="G58" s="55">
        <v>86</v>
      </c>
      <c r="H58" s="55">
        <v>95</v>
      </c>
      <c r="I58" s="53">
        <f t="shared" si="0"/>
        <v>181</v>
      </c>
      <c r="J58" s="54" t="s">
        <v>215</v>
      </c>
      <c r="K58" s="54" t="s">
        <v>164</v>
      </c>
      <c r="L58" s="54" t="s">
        <v>216</v>
      </c>
      <c r="M58" s="54">
        <v>8822636804</v>
      </c>
      <c r="N58" s="54" t="s">
        <v>217</v>
      </c>
      <c r="O58" s="54">
        <v>9864939379</v>
      </c>
      <c r="P58" s="56">
        <v>43397</v>
      </c>
      <c r="Q58" s="54" t="s">
        <v>167</v>
      </c>
      <c r="R58" s="54" t="s">
        <v>163</v>
      </c>
      <c r="S58" s="54" t="s">
        <v>159</v>
      </c>
      <c r="T58" s="54"/>
    </row>
    <row r="59" spans="1:20" s="57" customFormat="1">
      <c r="A59" s="52">
        <v>55</v>
      </c>
      <c r="B59" s="53" t="s">
        <v>66</v>
      </c>
      <c r="C59" s="54" t="s">
        <v>128</v>
      </c>
      <c r="D59" s="54" t="s">
        <v>27</v>
      </c>
      <c r="E59" s="55">
        <v>18070302202</v>
      </c>
      <c r="F59" s="54" t="s">
        <v>81</v>
      </c>
      <c r="G59" s="55">
        <v>56</v>
      </c>
      <c r="H59" s="55">
        <v>49</v>
      </c>
      <c r="I59" s="53">
        <f t="shared" si="0"/>
        <v>105</v>
      </c>
      <c r="J59" s="54"/>
      <c r="K59" s="54" t="s">
        <v>218</v>
      </c>
      <c r="L59" s="54" t="s">
        <v>219</v>
      </c>
      <c r="M59" s="54">
        <v>9401453291</v>
      </c>
      <c r="N59" s="54" t="s">
        <v>220</v>
      </c>
      <c r="O59" s="54">
        <v>9707807588</v>
      </c>
      <c r="P59" s="56">
        <v>43398</v>
      </c>
      <c r="Q59" s="54" t="s">
        <v>171</v>
      </c>
      <c r="R59" s="54" t="s">
        <v>158</v>
      </c>
      <c r="S59" s="54" t="s">
        <v>159</v>
      </c>
      <c r="T59" s="54"/>
    </row>
    <row r="60" spans="1:20" s="57" customFormat="1" ht="33">
      <c r="A60" s="52">
        <v>56</v>
      </c>
      <c r="B60" s="53" t="s">
        <v>66</v>
      </c>
      <c r="C60" s="54" t="s">
        <v>129</v>
      </c>
      <c r="D60" s="54" t="s">
        <v>27</v>
      </c>
      <c r="E60" s="55">
        <v>18070302201</v>
      </c>
      <c r="F60" s="54" t="s">
        <v>74</v>
      </c>
      <c r="G60" s="55">
        <v>8</v>
      </c>
      <c r="H60" s="55">
        <v>9</v>
      </c>
      <c r="I60" s="53">
        <f t="shared" si="0"/>
        <v>17</v>
      </c>
      <c r="J60" s="54"/>
      <c r="K60" s="54" t="s">
        <v>218</v>
      </c>
      <c r="L60" s="54" t="s">
        <v>219</v>
      </c>
      <c r="M60" s="54">
        <v>9401453291</v>
      </c>
      <c r="N60" s="54" t="s">
        <v>220</v>
      </c>
      <c r="O60" s="54">
        <v>9707807588</v>
      </c>
      <c r="P60" s="56">
        <v>43398</v>
      </c>
      <c r="Q60" s="54" t="s">
        <v>171</v>
      </c>
      <c r="R60" s="54" t="s">
        <v>158</v>
      </c>
      <c r="S60" s="54" t="s">
        <v>159</v>
      </c>
      <c r="T60" s="54"/>
    </row>
    <row r="61" spans="1:20" s="57" customFormat="1">
      <c r="A61" s="52">
        <v>57</v>
      </c>
      <c r="B61" s="53" t="s">
        <v>67</v>
      </c>
      <c r="C61" s="54" t="s">
        <v>130</v>
      </c>
      <c r="D61" s="54" t="s">
        <v>27</v>
      </c>
      <c r="E61" s="55">
        <v>18070304702</v>
      </c>
      <c r="F61" s="54" t="s">
        <v>74</v>
      </c>
      <c r="G61" s="55">
        <v>19</v>
      </c>
      <c r="H61" s="55">
        <v>13</v>
      </c>
      <c r="I61" s="53">
        <f t="shared" si="0"/>
        <v>32</v>
      </c>
      <c r="J61" s="54">
        <v>9707736810</v>
      </c>
      <c r="K61" s="54" t="s">
        <v>221</v>
      </c>
      <c r="L61" s="54" t="s">
        <v>222</v>
      </c>
      <c r="M61" s="54">
        <v>9401453285</v>
      </c>
      <c r="N61" s="54" t="s">
        <v>223</v>
      </c>
      <c r="O61" s="54">
        <v>98759094396</v>
      </c>
      <c r="P61" s="56">
        <v>43398</v>
      </c>
      <c r="Q61" s="54" t="s">
        <v>171</v>
      </c>
      <c r="R61" s="54" t="s">
        <v>163</v>
      </c>
      <c r="S61" s="54" t="s">
        <v>159</v>
      </c>
      <c r="T61" s="54"/>
    </row>
    <row r="62" spans="1:20" s="57" customFormat="1">
      <c r="A62" s="52">
        <v>58</v>
      </c>
      <c r="B62" s="53" t="s">
        <v>67</v>
      </c>
      <c r="C62" s="54" t="s">
        <v>131</v>
      </c>
      <c r="D62" s="54" t="s">
        <v>27</v>
      </c>
      <c r="E62" s="55">
        <v>18070303301</v>
      </c>
      <c r="F62" s="54" t="s">
        <v>74</v>
      </c>
      <c r="G62" s="55">
        <v>7</v>
      </c>
      <c r="H62" s="55">
        <v>7</v>
      </c>
      <c r="I62" s="53">
        <f t="shared" si="0"/>
        <v>14</v>
      </c>
      <c r="J62" s="54">
        <v>8822377319</v>
      </c>
      <c r="K62" s="54" t="s">
        <v>193</v>
      </c>
      <c r="L62" s="54" t="s">
        <v>224</v>
      </c>
      <c r="M62" s="54">
        <v>9401453281</v>
      </c>
      <c r="N62" s="54" t="s">
        <v>225</v>
      </c>
      <c r="O62" s="54">
        <v>9613181308</v>
      </c>
      <c r="P62" s="56">
        <v>43398</v>
      </c>
      <c r="Q62" s="54" t="s">
        <v>171</v>
      </c>
      <c r="R62" s="54" t="s">
        <v>163</v>
      </c>
      <c r="S62" s="54" t="s">
        <v>159</v>
      </c>
      <c r="T62" s="54"/>
    </row>
    <row r="63" spans="1:20" s="57" customFormat="1">
      <c r="A63" s="52">
        <v>59</v>
      </c>
      <c r="B63" s="53" t="s">
        <v>67</v>
      </c>
      <c r="C63" s="54" t="s">
        <v>132</v>
      </c>
      <c r="D63" s="54" t="s">
        <v>27</v>
      </c>
      <c r="E63" s="55">
        <v>18070300801</v>
      </c>
      <c r="F63" s="54" t="s">
        <v>74</v>
      </c>
      <c r="G63" s="55">
        <v>13</v>
      </c>
      <c r="H63" s="55">
        <v>12</v>
      </c>
      <c r="I63" s="53">
        <f t="shared" si="0"/>
        <v>25</v>
      </c>
      <c r="J63" s="54">
        <v>9707735322</v>
      </c>
      <c r="K63" s="54" t="s">
        <v>174</v>
      </c>
      <c r="L63" s="54" t="s">
        <v>175</v>
      </c>
      <c r="M63" s="54">
        <v>9707392422</v>
      </c>
      <c r="N63" s="54" t="s">
        <v>176</v>
      </c>
      <c r="O63" s="54">
        <v>9508071866</v>
      </c>
      <c r="P63" s="56">
        <v>43398</v>
      </c>
      <c r="Q63" s="54" t="s">
        <v>171</v>
      </c>
      <c r="R63" s="54" t="s">
        <v>163</v>
      </c>
      <c r="S63" s="54" t="s">
        <v>159</v>
      </c>
      <c r="T63" s="54"/>
    </row>
    <row r="64" spans="1:20" s="57" customFormat="1">
      <c r="A64" s="52">
        <v>60</v>
      </c>
      <c r="B64" s="53" t="s">
        <v>66</v>
      </c>
      <c r="C64" s="54" t="s">
        <v>133</v>
      </c>
      <c r="D64" s="54" t="s">
        <v>27</v>
      </c>
      <c r="E64" s="55">
        <v>18070307701</v>
      </c>
      <c r="F64" s="54" t="s">
        <v>74</v>
      </c>
      <c r="G64" s="55">
        <v>73</v>
      </c>
      <c r="H64" s="55">
        <v>67</v>
      </c>
      <c r="I64" s="53">
        <f t="shared" si="0"/>
        <v>140</v>
      </c>
      <c r="J64" s="54">
        <v>9859628056</v>
      </c>
      <c r="K64" s="54" t="s">
        <v>164</v>
      </c>
      <c r="L64" s="54" t="s">
        <v>165</v>
      </c>
      <c r="M64" s="54">
        <v>8822636804</v>
      </c>
      <c r="N64" s="54" t="s">
        <v>166</v>
      </c>
      <c r="O64" s="54">
        <v>9864874003</v>
      </c>
      <c r="P64" s="56">
        <v>43399</v>
      </c>
      <c r="Q64" s="54" t="s">
        <v>172</v>
      </c>
      <c r="R64" s="54" t="s">
        <v>158</v>
      </c>
      <c r="S64" s="54" t="s">
        <v>159</v>
      </c>
      <c r="T64" s="54"/>
    </row>
    <row r="65" spans="1:20" s="57" customFormat="1">
      <c r="A65" s="52">
        <v>61</v>
      </c>
      <c r="B65" s="53" t="s">
        <v>67</v>
      </c>
      <c r="C65" s="54" t="s">
        <v>134</v>
      </c>
      <c r="D65" s="54" t="s">
        <v>27</v>
      </c>
      <c r="E65" s="55">
        <v>18070307201</v>
      </c>
      <c r="F65" s="54" t="s">
        <v>74</v>
      </c>
      <c r="G65" s="55">
        <v>22</v>
      </c>
      <c r="H65" s="55">
        <v>24</v>
      </c>
      <c r="I65" s="53">
        <f t="shared" si="0"/>
        <v>46</v>
      </c>
      <c r="J65" s="54">
        <v>9854488529</v>
      </c>
      <c r="K65" s="54" t="s">
        <v>178</v>
      </c>
      <c r="L65" s="54" t="s">
        <v>179</v>
      </c>
      <c r="M65" s="54">
        <v>9707474322</v>
      </c>
      <c r="N65" s="54" t="s">
        <v>180</v>
      </c>
      <c r="O65" s="54">
        <v>9859226755</v>
      </c>
      <c r="P65" s="56">
        <v>43399</v>
      </c>
      <c r="Q65" s="54" t="s">
        <v>172</v>
      </c>
      <c r="R65" s="54" t="s">
        <v>163</v>
      </c>
      <c r="S65" s="54" t="s">
        <v>159</v>
      </c>
      <c r="T65" s="54"/>
    </row>
    <row r="66" spans="1:20" s="57" customFormat="1">
      <c r="A66" s="52">
        <v>62</v>
      </c>
      <c r="B66" s="53" t="s">
        <v>67</v>
      </c>
      <c r="C66" s="54" t="s">
        <v>135</v>
      </c>
      <c r="D66" s="54" t="s">
        <v>27</v>
      </c>
      <c r="E66" s="55">
        <v>18070309010</v>
      </c>
      <c r="F66" s="54" t="s">
        <v>74</v>
      </c>
      <c r="G66" s="55">
        <v>13</v>
      </c>
      <c r="H66" s="55">
        <v>11</v>
      </c>
      <c r="I66" s="53">
        <f t="shared" si="0"/>
        <v>24</v>
      </c>
      <c r="J66" s="54">
        <v>8011838454</v>
      </c>
      <c r="K66" s="54" t="s">
        <v>226</v>
      </c>
      <c r="L66" s="54" t="s">
        <v>227</v>
      </c>
      <c r="M66" s="54">
        <v>9864934241</v>
      </c>
      <c r="N66" s="54" t="s">
        <v>228</v>
      </c>
      <c r="O66" s="54">
        <v>9508021454</v>
      </c>
      <c r="P66" s="56">
        <v>43399</v>
      </c>
      <c r="Q66" s="54" t="s">
        <v>172</v>
      </c>
      <c r="R66" s="54" t="s">
        <v>158</v>
      </c>
      <c r="S66" s="54" t="s">
        <v>159</v>
      </c>
      <c r="T66" s="54"/>
    </row>
    <row r="67" spans="1:20" s="57" customFormat="1">
      <c r="A67" s="52">
        <v>63</v>
      </c>
      <c r="B67" s="53" t="s">
        <v>66</v>
      </c>
      <c r="C67" s="54" t="s">
        <v>136</v>
      </c>
      <c r="D67" s="54" t="s">
        <v>29</v>
      </c>
      <c r="E67" s="55">
        <v>2</v>
      </c>
      <c r="F67" s="54"/>
      <c r="G67" s="55">
        <v>20</v>
      </c>
      <c r="H67" s="55">
        <v>36</v>
      </c>
      <c r="I67" s="53">
        <f t="shared" si="0"/>
        <v>56</v>
      </c>
      <c r="J67" s="54"/>
      <c r="K67" s="54" t="s">
        <v>212</v>
      </c>
      <c r="L67" s="54" t="s">
        <v>213</v>
      </c>
      <c r="M67" s="54">
        <v>9401453275</v>
      </c>
      <c r="N67" s="54" t="s">
        <v>214</v>
      </c>
      <c r="O67" s="54">
        <v>9859760092</v>
      </c>
      <c r="P67" s="56">
        <v>43400</v>
      </c>
      <c r="Q67" s="54" t="s">
        <v>173</v>
      </c>
      <c r="R67" s="54" t="s">
        <v>163</v>
      </c>
      <c r="S67" s="54" t="s">
        <v>159</v>
      </c>
      <c r="T67" s="54"/>
    </row>
    <row r="68" spans="1:20" s="57" customFormat="1" ht="33">
      <c r="A68" s="52">
        <v>64</v>
      </c>
      <c r="B68" s="53" t="s">
        <v>66</v>
      </c>
      <c r="C68" s="54" t="s">
        <v>137</v>
      </c>
      <c r="D68" s="54" t="s">
        <v>27</v>
      </c>
      <c r="E68" s="55">
        <v>18070301201</v>
      </c>
      <c r="F68" s="54" t="s">
        <v>74</v>
      </c>
      <c r="G68" s="55">
        <v>5</v>
      </c>
      <c r="H68" s="55">
        <v>6</v>
      </c>
      <c r="I68" s="53">
        <f t="shared" si="0"/>
        <v>11</v>
      </c>
      <c r="J68" s="54">
        <v>9707147168</v>
      </c>
      <c r="K68" s="54" t="s">
        <v>212</v>
      </c>
      <c r="L68" s="54" t="s">
        <v>213</v>
      </c>
      <c r="M68" s="54">
        <v>9401453275</v>
      </c>
      <c r="N68" s="54" t="s">
        <v>214</v>
      </c>
      <c r="O68" s="54">
        <v>9859760092</v>
      </c>
      <c r="P68" s="56">
        <v>43400</v>
      </c>
      <c r="Q68" s="54" t="s">
        <v>173</v>
      </c>
      <c r="R68" s="54" t="s">
        <v>163</v>
      </c>
      <c r="S68" s="54" t="s">
        <v>159</v>
      </c>
      <c r="T68" s="54"/>
    </row>
    <row r="69" spans="1:20" s="57" customFormat="1" ht="33">
      <c r="A69" s="52">
        <v>65</v>
      </c>
      <c r="B69" s="53" t="s">
        <v>66</v>
      </c>
      <c r="C69" s="54" t="s">
        <v>138</v>
      </c>
      <c r="D69" s="54" t="s">
        <v>27</v>
      </c>
      <c r="E69" s="55">
        <v>18070300604</v>
      </c>
      <c r="F69" s="54" t="s">
        <v>74</v>
      </c>
      <c r="G69" s="55">
        <v>5</v>
      </c>
      <c r="H69" s="55">
        <v>6</v>
      </c>
      <c r="I69" s="53">
        <f t="shared" si="0"/>
        <v>11</v>
      </c>
      <c r="J69" s="54">
        <v>7662044809</v>
      </c>
      <c r="K69" s="54" t="s">
        <v>229</v>
      </c>
      <c r="L69" s="54" t="s">
        <v>219</v>
      </c>
      <c r="M69" s="54">
        <v>9864523666</v>
      </c>
      <c r="N69" s="54" t="s">
        <v>230</v>
      </c>
      <c r="O69" s="54">
        <v>9854262518</v>
      </c>
      <c r="P69" s="56">
        <v>43400</v>
      </c>
      <c r="Q69" s="54" t="s">
        <v>173</v>
      </c>
      <c r="R69" s="54" t="s">
        <v>163</v>
      </c>
      <c r="S69" s="54" t="s">
        <v>159</v>
      </c>
      <c r="T69" s="54"/>
    </row>
    <row r="70" spans="1:20" s="57" customFormat="1" ht="33">
      <c r="A70" s="52">
        <v>66</v>
      </c>
      <c r="B70" s="53" t="s">
        <v>67</v>
      </c>
      <c r="C70" s="54" t="s">
        <v>139</v>
      </c>
      <c r="D70" s="54" t="s">
        <v>29</v>
      </c>
      <c r="E70" s="55">
        <v>131</v>
      </c>
      <c r="F70" s="54"/>
      <c r="G70" s="55">
        <v>25</v>
      </c>
      <c r="H70" s="55">
        <v>40</v>
      </c>
      <c r="I70" s="53">
        <f t="shared" ref="I70:I133" si="1">+G70+H70</f>
        <v>65</v>
      </c>
      <c r="J70" s="54"/>
      <c r="K70" s="54" t="s">
        <v>190</v>
      </c>
      <c r="L70" s="54" t="s">
        <v>191</v>
      </c>
      <c r="M70" s="54">
        <v>9401453290</v>
      </c>
      <c r="N70" s="54" t="s">
        <v>192</v>
      </c>
      <c r="O70" s="54">
        <v>9859673485</v>
      </c>
      <c r="P70" s="56">
        <v>43400</v>
      </c>
      <c r="Q70" s="54" t="s">
        <v>173</v>
      </c>
      <c r="R70" s="54" t="s">
        <v>163</v>
      </c>
      <c r="S70" s="54" t="s">
        <v>159</v>
      </c>
      <c r="T70" s="54"/>
    </row>
    <row r="71" spans="1:20" s="57" customFormat="1" ht="33">
      <c r="A71" s="52">
        <v>67</v>
      </c>
      <c r="B71" s="53" t="s">
        <v>67</v>
      </c>
      <c r="C71" s="54" t="s">
        <v>140</v>
      </c>
      <c r="D71" s="54" t="s">
        <v>27</v>
      </c>
      <c r="E71" s="55">
        <v>18070304205</v>
      </c>
      <c r="F71" s="54" t="s">
        <v>74</v>
      </c>
      <c r="G71" s="55">
        <v>67</v>
      </c>
      <c r="H71" s="55">
        <v>56</v>
      </c>
      <c r="I71" s="53">
        <f t="shared" si="1"/>
        <v>123</v>
      </c>
      <c r="J71" s="54">
        <v>9613803421</v>
      </c>
      <c r="K71" s="54" t="s">
        <v>190</v>
      </c>
      <c r="L71" s="54" t="s">
        <v>191</v>
      </c>
      <c r="M71" s="54">
        <v>9401453290</v>
      </c>
      <c r="N71" s="54" t="s">
        <v>192</v>
      </c>
      <c r="O71" s="54">
        <v>9859673485</v>
      </c>
      <c r="P71" s="56">
        <v>43400</v>
      </c>
      <c r="Q71" s="54" t="s">
        <v>173</v>
      </c>
      <c r="R71" s="54" t="s">
        <v>163</v>
      </c>
      <c r="S71" s="54" t="s">
        <v>159</v>
      </c>
      <c r="T71" s="54"/>
    </row>
    <row r="72" spans="1:20" s="57" customFormat="1">
      <c r="A72" s="52">
        <v>68</v>
      </c>
      <c r="B72" s="53" t="s">
        <v>66</v>
      </c>
      <c r="C72" s="54" t="s">
        <v>141</v>
      </c>
      <c r="D72" s="54" t="s">
        <v>29</v>
      </c>
      <c r="E72" s="55">
        <v>115</v>
      </c>
      <c r="F72" s="54"/>
      <c r="G72" s="55">
        <v>26</v>
      </c>
      <c r="H72" s="55">
        <v>32</v>
      </c>
      <c r="I72" s="53">
        <f t="shared" si="1"/>
        <v>58</v>
      </c>
      <c r="J72" s="54"/>
      <c r="K72" s="54" t="s">
        <v>231</v>
      </c>
      <c r="L72" s="54" t="s">
        <v>232</v>
      </c>
      <c r="M72" s="54">
        <v>9401453287</v>
      </c>
      <c r="N72" s="54" t="s">
        <v>233</v>
      </c>
      <c r="O72" s="54">
        <v>9859248435</v>
      </c>
      <c r="P72" s="56">
        <v>43402</v>
      </c>
      <c r="Q72" s="54" t="s">
        <v>177</v>
      </c>
      <c r="R72" s="54" t="s">
        <v>163</v>
      </c>
      <c r="S72" s="54" t="s">
        <v>159</v>
      </c>
      <c r="T72" s="54"/>
    </row>
    <row r="73" spans="1:20" s="57" customFormat="1">
      <c r="A73" s="52">
        <v>69</v>
      </c>
      <c r="B73" s="53" t="s">
        <v>66</v>
      </c>
      <c r="C73" s="54" t="s">
        <v>142</v>
      </c>
      <c r="D73" s="54" t="s">
        <v>27</v>
      </c>
      <c r="E73" s="55">
        <v>18070308103</v>
      </c>
      <c r="F73" s="54" t="s">
        <v>74</v>
      </c>
      <c r="G73" s="55">
        <v>26</v>
      </c>
      <c r="H73" s="55">
        <v>27</v>
      </c>
      <c r="I73" s="53">
        <f t="shared" si="1"/>
        <v>53</v>
      </c>
      <c r="J73" s="54">
        <v>9678618686</v>
      </c>
      <c r="K73" s="54" t="s">
        <v>231</v>
      </c>
      <c r="L73" s="54" t="s">
        <v>232</v>
      </c>
      <c r="M73" s="54">
        <v>9401453287</v>
      </c>
      <c r="N73" s="54" t="s">
        <v>233</v>
      </c>
      <c r="O73" s="54">
        <v>9859248435</v>
      </c>
      <c r="P73" s="56">
        <v>43402</v>
      </c>
      <c r="Q73" s="54" t="s">
        <v>177</v>
      </c>
      <c r="R73" s="54" t="s">
        <v>163</v>
      </c>
      <c r="S73" s="54" t="s">
        <v>159</v>
      </c>
      <c r="T73" s="54"/>
    </row>
    <row r="74" spans="1:20" s="57" customFormat="1">
      <c r="A74" s="52">
        <v>70</v>
      </c>
      <c r="B74" s="53" t="s">
        <v>67</v>
      </c>
      <c r="C74" s="54" t="s">
        <v>143</v>
      </c>
      <c r="D74" s="54" t="s">
        <v>29</v>
      </c>
      <c r="E74" s="55">
        <v>107</v>
      </c>
      <c r="F74" s="54"/>
      <c r="G74" s="55">
        <v>30</v>
      </c>
      <c r="H74" s="55">
        <v>33</v>
      </c>
      <c r="I74" s="53">
        <f t="shared" si="1"/>
        <v>63</v>
      </c>
      <c r="J74" s="54"/>
      <c r="K74" s="54" t="s">
        <v>231</v>
      </c>
      <c r="L74" s="54" t="s">
        <v>232</v>
      </c>
      <c r="M74" s="54">
        <v>9401453287</v>
      </c>
      <c r="N74" s="54" t="s">
        <v>233</v>
      </c>
      <c r="O74" s="54">
        <v>9859248435</v>
      </c>
      <c r="P74" s="56">
        <v>43402</v>
      </c>
      <c r="Q74" s="54" t="s">
        <v>177</v>
      </c>
      <c r="R74" s="54" t="s">
        <v>158</v>
      </c>
      <c r="S74" s="54" t="s">
        <v>159</v>
      </c>
      <c r="T74" s="54"/>
    </row>
    <row r="75" spans="1:20" s="57" customFormat="1">
      <c r="A75" s="52">
        <v>71</v>
      </c>
      <c r="B75" s="53" t="s">
        <v>67</v>
      </c>
      <c r="C75" s="54" t="s">
        <v>144</v>
      </c>
      <c r="D75" s="54" t="s">
        <v>27</v>
      </c>
      <c r="E75" s="55">
        <v>18070309101</v>
      </c>
      <c r="F75" s="54"/>
      <c r="G75" s="55">
        <v>13</v>
      </c>
      <c r="H75" s="55">
        <v>14</v>
      </c>
      <c r="I75" s="53">
        <f t="shared" si="1"/>
        <v>27</v>
      </c>
      <c r="J75" s="54">
        <v>9508127821</v>
      </c>
      <c r="K75" s="54" t="s">
        <v>231</v>
      </c>
      <c r="L75" s="54" t="s">
        <v>232</v>
      </c>
      <c r="M75" s="54">
        <v>9401453287</v>
      </c>
      <c r="N75" s="54" t="s">
        <v>233</v>
      </c>
      <c r="O75" s="54">
        <v>9859248435</v>
      </c>
      <c r="P75" s="56">
        <v>43402</v>
      </c>
      <c r="Q75" s="54" t="s">
        <v>177</v>
      </c>
      <c r="R75" s="54" t="s">
        <v>158</v>
      </c>
      <c r="S75" s="54" t="s">
        <v>159</v>
      </c>
      <c r="T75" s="54"/>
    </row>
    <row r="76" spans="1:20" s="57" customFormat="1">
      <c r="A76" s="52">
        <v>72</v>
      </c>
      <c r="B76" s="53" t="s">
        <v>67</v>
      </c>
      <c r="C76" s="54" t="s">
        <v>145</v>
      </c>
      <c r="D76" s="54" t="s">
        <v>27</v>
      </c>
      <c r="E76" s="55">
        <v>18070309102</v>
      </c>
      <c r="F76" s="54" t="s">
        <v>74</v>
      </c>
      <c r="G76" s="55">
        <v>18</v>
      </c>
      <c r="H76" s="55">
        <v>18</v>
      </c>
      <c r="I76" s="53">
        <f t="shared" si="1"/>
        <v>36</v>
      </c>
      <c r="J76" s="54">
        <v>9957743961</v>
      </c>
      <c r="K76" s="54" t="s">
        <v>231</v>
      </c>
      <c r="L76" s="54" t="s">
        <v>232</v>
      </c>
      <c r="M76" s="54">
        <v>9401453287</v>
      </c>
      <c r="N76" s="54" t="s">
        <v>233</v>
      </c>
      <c r="O76" s="54">
        <v>9859248435</v>
      </c>
      <c r="P76" s="56">
        <v>43402</v>
      </c>
      <c r="Q76" s="54" t="s">
        <v>177</v>
      </c>
      <c r="R76" s="54" t="s">
        <v>158</v>
      </c>
      <c r="S76" s="54" t="s">
        <v>159</v>
      </c>
      <c r="T76" s="54"/>
    </row>
    <row r="77" spans="1:20" s="57" customFormat="1" ht="33">
      <c r="A77" s="52">
        <v>73</v>
      </c>
      <c r="B77" s="53" t="s">
        <v>66</v>
      </c>
      <c r="C77" s="54" t="s">
        <v>146</v>
      </c>
      <c r="D77" s="54" t="s">
        <v>27</v>
      </c>
      <c r="E77" s="55">
        <v>18070307904</v>
      </c>
      <c r="F77" s="54" t="s">
        <v>74</v>
      </c>
      <c r="G77" s="55">
        <v>42</v>
      </c>
      <c r="H77" s="55">
        <v>51</v>
      </c>
      <c r="I77" s="53">
        <f t="shared" si="1"/>
        <v>93</v>
      </c>
      <c r="J77" s="54">
        <v>9707179539</v>
      </c>
      <c r="K77" s="54" t="s">
        <v>164</v>
      </c>
      <c r="L77" s="54" t="s">
        <v>165</v>
      </c>
      <c r="M77" s="54">
        <v>8822636804</v>
      </c>
      <c r="N77" s="54" t="s">
        <v>166</v>
      </c>
      <c r="O77" s="54">
        <v>9864874003</v>
      </c>
      <c r="P77" s="56">
        <v>43403</v>
      </c>
      <c r="Q77" s="54" t="s">
        <v>157</v>
      </c>
      <c r="R77" s="54" t="s">
        <v>163</v>
      </c>
      <c r="S77" s="54" t="s">
        <v>159</v>
      </c>
      <c r="T77" s="54"/>
    </row>
    <row r="78" spans="1:20" s="57" customFormat="1">
      <c r="A78" s="52">
        <v>74</v>
      </c>
      <c r="B78" s="53" t="s">
        <v>67</v>
      </c>
      <c r="C78" s="54" t="s">
        <v>147</v>
      </c>
      <c r="D78" s="54" t="s">
        <v>27</v>
      </c>
      <c r="E78" s="55">
        <v>18070308504</v>
      </c>
      <c r="F78" s="54" t="s">
        <v>74</v>
      </c>
      <c r="G78" s="55">
        <v>34</v>
      </c>
      <c r="H78" s="55">
        <v>14</v>
      </c>
      <c r="I78" s="53">
        <f t="shared" si="1"/>
        <v>48</v>
      </c>
      <c r="J78" s="54">
        <v>9854366701</v>
      </c>
      <c r="K78" s="54" t="s">
        <v>234</v>
      </c>
      <c r="L78" s="54" t="s">
        <v>235</v>
      </c>
      <c r="M78" s="54">
        <v>9401453293</v>
      </c>
      <c r="N78" s="54" t="s">
        <v>236</v>
      </c>
      <c r="O78" s="54">
        <v>9859574953</v>
      </c>
      <c r="P78" s="56">
        <v>43403</v>
      </c>
      <c r="Q78" s="54" t="s">
        <v>157</v>
      </c>
      <c r="R78" s="54" t="s">
        <v>163</v>
      </c>
      <c r="S78" s="54" t="s">
        <v>159</v>
      </c>
      <c r="T78" s="54"/>
    </row>
    <row r="79" spans="1:20" s="57" customFormat="1">
      <c r="A79" s="52">
        <v>75</v>
      </c>
      <c r="B79" s="53" t="s">
        <v>67</v>
      </c>
      <c r="C79" s="54" t="s">
        <v>148</v>
      </c>
      <c r="D79" s="54" t="s">
        <v>27</v>
      </c>
      <c r="E79" s="55">
        <v>18070309702</v>
      </c>
      <c r="F79" s="54" t="s">
        <v>74</v>
      </c>
      <c r="G79" s="55">
        <v>15</v>
      </c>
      <c r="H79" s="55">
        <v>9</v>
      </c>
      <c r="I79" s="53">
        <f t="shared" si="1"/>
        <v>24</v>
      </c>
      <c r="J79" s="54"/>
      <c r="K79" s="54" t="s">
        <v>237</v>
      </c>
      <c r="L79" s="54" t="s">
        <v>238</v>
      </c>
      <c r="M79" s="54">
        <v>9401453293</v>
      </c>
      <c r="N79" s="54" t="s">
        <v>239</v>
      </c>
      <c r="O79" s="54">
        <v>9707807588</v>
      </c>
      <c r="P79" s="56">
        <v>43403</v>
      </c>
      <c r="Q79" s="54" t="s">
        <v>157</v>
      </c>
      <c r="R79" s="54" t="s">
        <v>163</v>
      </c>
      <c r="S79" s="54" t="s">
        <v>159</v>
      </c>
      <c r="T79" s="54"/>
    </row>
    <row r="80" spans="1:20" s="57" customFormat="1" ht="33">
      <c r="A80" s="52">
        <v>76</v>
      </c>
      <c r="B80" s="53" t="s">
        <v>66</v>
      </c>
      <c r="C80" s="54" t="s">
        <v>149</v>
      </c>
      <c r="D80" s="54" t="s">
        <v>29</v>
      </c>
      <c r="E80" s="55">
        <v>71</v>
      </c>
      <c r="F80" s="54"/>
      <c r="G80" s="55">
        <v>35</v>
      </c>
      <c r="H80" s="55">
        <v>40</v>
      </c>
      <c r="I80" s="53">
        <f t="shared" si="1"/>
        <v>75</v>
      </c>
      <c r="J80" s="54"/>
      <c r="K80" s="54" t="s">
        <v>164</v>
      </c>
      <c r="L80" s="54" t="s">
        <v>165</v>
      </c>
      <c r="M80" s="54">
        <v>8822636804</v>
      </c>
      <c r="N80" s="54" t="s">
        <v>166</v>
      </c>
      <c r="O80" s="54">
        <v>9864874003</v>
      </c>
      <c r="P80" s="56">
        <v>43404</v>
      </c>
      <c r="Q80" s="54" t="s">
        <v>167</v>
      </c>
      <c r="R80" s="54" t="s">
        <v>158</v>
      </c>
      <c r="S80" s="54" t="s">
        <v>159</v>
      </c>
      <c r="T80" s="54"/>
    </row>
    <row r="81" spans="1:20" s="57" customFormat="1" ht="33">
      <c r="A81" s="52">
        <v>77</v>
      </c>
      <c r="B81" s="53" t="s">
        <v>66</v>
      </c>
      <c r="C81" s="54" t="s">
        <v>150</v>
      </c>
      <c r="D81" s="54" t="s">
        <v>29</v>
      </c>
      <c r="E81" s="55">
        <v>77</v>
      </c>
      <c r="F81" s="54"/>
      <c r="G81" s="55">
        <v>30</v>
      </c>
      <c r="H81" s="55">
        <v>35</v>
      </c>
      <c r="I81" s="53">
        <f t="shared" si="1"/>
        <v>65</v>
      </c>
      <c r="J81" s="54"/>
      <c r="K81" s="54" t="s">
        <v>164</v>
      </c>
      <c r="L81" s="54" t="s">
        <v>165</v>
      </c>
      <c r="M81" s="54">
        <v>8822636804</v>
      </c>
      <c r="N81" s="54" t="s">
        <v>166</v>
      </c>
      <c r="O81" s="54">
        <v>9864874003</v>
      </c>
      <c r="P81" s="56">
        <v>43404</v>
      </c>
      <c r="Q81" s="54" t="s">
        <v>167</v>
      </c>
      <c r="R81" s="54" t="s">
        <v>158</v>
      </c>
      <c r="S81" s="54" t="s">
        <v>159</v>
      </c>
      <c r="T81" s="54"/>
    </row>
    <row r="82" spans="1:20" s="57" customFormat="1" ht="33">
      <c r="A82" s="52">
        <v>78</v>
      </c>
      <c r="B82" s="53" t="s">
        <v>67</v>
      </c>
      <c r="C82" s="54" t="s">
        <v>151</v>
      </c>
      <c r="D82" s="54" t="s">
        <v>29</v>
      </c>
      <c r="E82" s="55">
        <v>111</v>
      </c>
      <c r="F82" s="54"/>
      <c r="G82" s="55">
        <v>17</v>
      </c>
      <c r="H82" s="55">
        <v>22</v>
      </c>
      <c r="I82" s="53">
        <f t="shared" si="1"/>
        <v>39</v>
      </c>
      <c r="J82" s="54"/>
      <c r="K82" s="54" t="s">
        <v>193</v>
      </c>
      <c r="L82" s="54" t="s">
        <v>194</v>
      </c>
      <c r="M82" s="54">
        <v>9401453281</v>
      </c>
      <c r="N82" s="54" t="s">
        <v>195</v>
      </c>
      <c r="O82" s="54">
        <v>9707701981</v>
      </c>
      <c r="P82" s="56">
        <v>43404</v>
      </c>
      <c r="Q82" s="54" t="s">
        <v>167</v>
      </c>
      <c r="R82" s="54" t="s">
        <v>163</v>
      </c>
      <c r="S82" s="54" t="s">
        <v>159</v>
      </c>
      <c r="T82" s="54"/>
    </row>
    <row r="83" spans="1:20" s="57" customFormat="1" ht="33">
      <c r="A83" s="52">
        <v>79</v>
      </c>
      <c r="B83" s="53" t="s">
        <v>67</v>
      </c>
      <c r="C83" s="54" t="s">
        <v>152</v>
      </c>
      <c r="D83" s="54" t="s">
        <v>27</v>
      </c>
      <c r="E83" s="55">
        <v>18070302501</v>
      </c>
      <c r="F83" s="54" t="s">
        <v>74</v>
      </c>
      <c r="G83" s="55">
        <v>5</v>
      </c>
      <c r="H83" s="55">
        <v>8</v>
      </c>
      <c r="I83" s="53">
        <f t="shared" si="1"/>
        <v>13</v>
      </c>
      <c r="J83" s="54">
        <v>9577728325</v>
      </c>
      <c r="K83" s="54" t="s">
        <v>193</v>
      </c>
      <c r="L83" s="54" t="s">
        <v>194</v>
      </c>
      <c r="M83" s="54">
        <v>9401453281</v>
      </c>
      <c r="N83" s="54" t="s">
        <v>195</v>
      </c>
      <c r="O83" s="54">
        <v>9707701981</v>
      </c>
      <c r="P83" s="56">
        <v>43404</v>
      </c>
      <c r="Q83" s="54" t="s">
        <v>167</v>
      </c>
      <c r="R83" s="54" t="s">
        <v>163</v>
      </c>
      <c r="S83" s="54" t="s">
        <v>159</v>
      </c>
      <c r="T83" s="54"/>
    </row>
    <row r="84" spans="1:20" s="57" customFormat="1" ht="33">
      <c r="A84" s="52">
        <v>80</v>
      </c>
      <c r="B84" s="53" t="s">
        <v>67</v>
      </c>
      <c r="C84" s="54" t="s">
        <v>153</v>
      </c>
      <c r="D84" s="54" t="s">
        <v>27</v>
      </c>
      <c r="E84" s="55">
        <v>18070302502</v>
      </c>
      <c r="F84" s="54" t="s">
        <v>74</v>
      </c>
      <c r="G84" s="55">
        <v>10</v>
      </c>
      <c r="H84" s="55">
        <v>6</v>
      </c>
      <c r="I84" s="53">
        <f t="shared" si="1"/>
        <v>16</v>
      </c>
      <c r="J84" s="54">
        <v>9085804066</v>
      </c>
      <c r="K84" s="54" t="s">
        <v>193</v>
      </c>
      <c r="L84" s="54" t="s">
        <v>194</v>
      </c>
      <c r="M84" s="54">
        <v>9401453281</v>
      </c>
      <c r="N84" s="54" t="s">
        <v>195</v>
      </c>
      <c r="O84" s="54">
        <v>9707701981</v>
      </c>
      <c r="P84" s="56">
        <v>43404</v>
      </c>
      <c r="Q84" s="54" t="s">
        <v>167</v>
      </c>
      <c r="R84" s="54" t="s">
        <v>163</v>
      </c>
      <c r="S84" s="54" t="s">
        <v>159</v>
      </c>
      <c r="T84" s="54"/>
    </row>
    <row r="85" spans="1:20" s="57" customFormat="1">
      <c r="A85" s="52">
        <v>81</v>
      </c>
      <c r="B85" s="53"/>
      <c r="C85" s="54"/>
      <c r="D85" s="54"/>
      <c r="E85" s="55"/>
      <c r="F85" s="54"/>
      <c r="G85" s="55"/>
      <c r="H85" s="55"/>
      <c r="I85" s="53">
        <f t="shared" si="1"/>
        <v>0</v>
      </c>
      <c r="J85" s="54"/>
      <c r="K85" s="54"/>
      <c r="L85" s="54"/>
      <c r="M85" s="54"/>
      <c r="N85" s="54"/>
      <c r="O85" s="54"/>
      <c r="P85" s="56"/>
      <c r="Q85" s="54"/>
      <c r="R85" s="54"/>
      <c r="S85" s="54"/>
      <c r="T85" s="54"/>
    </row>
    <row r="86" spans="1:20" s="57" customFormat="1">
      <c r="A86" s="52">
        <v>82</v>
      </c>
      <c r="B86" s="53"/>
      <c r="C86" s="54"/>
      <c r="D86" s="54"/>
      <c r="E86" s="55"/>
      <c r="F86" s="54"/>
      <c r="G86" s="55"/>
      <c r="H86" s="55"/>
      <c r="I86" s="53">
        <f t="shared" si="1"/>
        <v>0</v>
      </c>
      <c r="J86" s="54"/>
      <c r="K86" s="54"/>
      <c r="L86" s="54"/>
      <c r="M86" s="54"/>
      <c r="N86" s="54"/>
      <c r="O86" s="54"/>
      <c r="P86" s="56"/>
      <c r="Q86" s="54"/>
      <c r="R86" s="54"/>
      <c r="S86" s="54"/>
      <c r="T86" s="54"/>
    </row>
    <row r="87" spans="1:20" s="57" customFormat="1">
      <c r="A87" s="52">
        <v>83</v>
      </c>
      <c r="B87" s="53"/>
      <c r="C87" s="54"/>
      <c r="D87" s="54"/>
      <c r="E87" s="55"/>
      <c r="F87" s="54"/>
      <c r="G87" s="55"/>
      <c r="H87" s="55"/>
      <c r="I87" s="53">
        <f t="shared" si="1"/>
        <v>0</v>
      </c>
      <c r="J87" s="54"/>
      <c r="K87" s="54"/>
      <c r="L87" s="54"/>
      <c r="M87" s="54"/>
      <c r="N87" s="54"/>
      <c r="O87" s="54"/>
      <c r="P87" s="56"/>
      <c r="Q87" s="54"/>
      <c r="R87" s="54"/>
      <c r="S87" s="54"/>
      <c r="T87" s="54"/>
    </row>
    <row r="88" spans="1:20" s="57" customFormat="1">
      <c r="A88" s="52">
        <v>84</v>
      </c>
      <c r="B88" s="53"/>
      <c r="C88" s="54"/>
      <c r="D88" s="54"/>
      <c r="E88" s="55"/>
      <c r="F88" s="54"/>
      <c r="G88" s="55"/>
      <c r="H88" s="55"/>
      <c r="I88" s="53">
        <f t="shared" si="1"/>
        <v>0</v>
      </c>
      <c r="J88" s="54"/>
      <c r="K88" s="54"/>
      <c r="L88" s="54"/>
      <c r="M88" s="54"/>
      <c r="N88" s="54"/>
      <c r="O88" s="54"/>
      <c r="P88" s="56"/>
      <c r="Q88" s="54"/>
      <c r="R88" s="54"/>
      <c r="S88" s="54"/>
      <c r="T88" s="54"/>
    </row>
    <row r="89" spans="1:20" s="57" customFormat="1">
      <c r="A89" s="52">
        <v>85</v>
      </c>
      <c r="B89" s="53"/>
      <c r="C89" s="54"/>
      <c r="D89" s="54"/>
      <c r="E89" s="55"/>
      <c r="F89" s="54"/>
      <c r="G89" s="55"/>
      <c r="H89" s="55"/>
      <c r="I89" s="53">
        <f t="shared" si="1"/>
        <v>0</v>
      </c>
      <c r="J89" s="54"/>
      <c r="K89" s="54"/>
      <c r="L89" s="54"/>
      <c r="M89" s="54"/>
      <c r="N89" s="54"/>
      <c r="O89" s="54"/>
      <c r="P89" s="56"/>
      <c r="Q89" s="54"/>
      <c r="R89" s="54"/>
      <c r="S89" s="54"/>
      <c r="T89" s="54"/>
    </row>
    <row r="90" spans="1:20" s="57" customFormat="1">
      <c r="A90" s="52">
        <v>86</v>
      </c>
      <c r="B90" s="53"/>
      <c r="C90" s="54"/>
      <c r="D90" s="54"/>
      <c r="E90" s="55"/>
      <c r="F90" s="54"/>
      <c r="G90" s="55"/>
      <c r="H90" s="55"/>
      <c r="I90" s="53">
        <f t="shared" si="1"/>
        <v>0</v>
      </c>
      <c r="J90" s="54"/>
      <c r="K90" s="54"/>
      <c r="L90" s="54"/>
      <c r="M90" s="54"/>
      <c r="N90" s="54"/>
      <c r="O90" s="54"/>
      <c r="P90" s="56"/>
      <c r="Q90" s="54"/>
      <c r="R90" s="54"/>
      <c r="S90" s="54"/>
      <c r="T90" s="54"/>
    </row>
    <row r="91" spans="1:20" s="57" customFormat="1">
      <c r="A91" s="52">
        <v>87</v>
      </c>
      <c r="B91" s="53"/>
      <c r="C91" s="54"/>
      <c r="D91" s="54"/>
      <c r="E91" s="55"/>
      <c r="F91" s="54"/>
      <c r="G91" s="55"/>
      <c r="H91" s="55"/>
      <c r="I91" s="53">
        <f t="shared" si="1"/>
        <v>0</v>
      </c>
      <c r="J91" s="54"/>
      <c r="K91" s="54"/>
      <c r="L91" s="54"/>
      <c r="M91" s="54"/>
      <c r="N91" s="54"/>
      <c r="O91" s="54"/>
      <c r="P91" s="56"/>
      <c r="Q91" s="54"/>
      <c r="R91" s="54"/>
      <c r="S91" s="54"/>
      <c r="T91" s="54"/>
    </row>
    <row r="92" spans="1:20" s="57" customFormat="1">
      <c r="A92" s="52">
        <v>88</v>
      </c>
      <c r="B92" s="53"/>
      <c r="C92" s="54"/>
      <c r="D92" s="54"/>
      <c r="E92" s="55"/>
      <c r="F92" s="54"/>
      <c r="G92" s="55"/>
      <c r="H92" s="55"/>
      <c r="I92" s="53">
        <f t="shared" si="1"/>
        <v>0</v>
      </c>
      <c r="J92" s="54"/>
      <c r="K92" s="54"/>
      <c r="L92" s="54"/>
      <c r="M92" s="54"/>
      <c r="N92" s="54"/>
      <c r="O92" s="54"/>
      <c r="P92" s="56"/>
      <c r="Q92" s="54"/>
      <c r="R92" s="54"/>
      <c r="S92" s="54"/>
      <c r="T92" s="54"/>
    </row>
    <row r="93" spans="1:20" s="57" customFormat="1">
      <c r="A93" s="52">
        <v>89</v>
      </c>
      <c r="B93" s="53"/>
      <c r="C93" s="54"/>
      <c r="D93" s="54"/>
      <c r="E93" s="55"/>
      <c r="F93" s="54"/>
      <c r="G93" s="55"/>
      <c r="H93" s="55"/>
      <c r="I93" s="53">
        <f t="shared" si="1"/>
        <v>0</v>
      </c>
      <c r="J93" s="54"/>
      <c r="K93" s="54"/>
      <c r="L93" s="54"/>
      <c r="M93" s="54"/>
      <c r="N93" s="54"/>
      <c r="O93" s="54"/>
      <c r="P93" s="56"/>
      <c r="Q93" s="54"/>
      <c r="R93" s="54"/>
      <c r="S93" s="54"/>
      <c r="T93" s="54"/>
    </row>
    <row r="94" spans="1:20" s="57" customFormat="1">
      <c r="A94" s="52">
        <v>90</v>
      </c>
      <c r="B94" s="53"/>
      <c r="C94" s="54"/>
      <c r="D94" s="54"/>
      <c r="E94" s="55"/>
      <c r="F94" s="54"/>
      <c r="G94" s="55"/>
      <c r="H94" s="55"/>
      <c r="I94" s="53">
        <f t="shared" si="1"/>
        <v>0</v>
      </c>
      <c r="J94" s="54"/>
      <c r="K94" s="54"/>
      <c r="L94" s="54"/>
      <c r="M94" s="54"/>
      <c r="N94" s="54"/>
      <c r="O94" s="54"/>
      <c r="P94" s="56"/>
      <c r="Q94" s="54"/>
      <c r="R94" s="54"/>
      <c r="S94" s="54"/>
      <c r="T94" s="54"/>
    </row>
    <row r="95" spans="1:20" s="57" customFormat="1">
      <c r="A95" s="52">
        <v>91</v>
      </c>
      <c r="B95" s="53"/>
      <c r="C95" s="54"/>
      <c r="D95" s="54"/>
      <c r="E95" s="55"/>
      <c r="F95" s="54"/>
      <c r="G95" s="55"/>
      <c r="H95" s="55"/>
      <c r="I95" s="53">
        <f t="shared" si="1"/>
        <v>0</v>
      </c>
      <c r="J95" s="54"/>
      <c r="K95" s="54"/>
      <c r="L95" s="54"/>
      <c r="M95" s="54"/>
      <c r="N95" s="54"/>
      <c r="O95" s="54"/>
      <c r="P95" s="56"/>
      <c r="Q95" s="54"/>
      <c r="R95" s="54"/>
      <c r="S95" s="54"/>
      <c r="T95" s="54"/>
    </row>
    <row r="96" spans="1:20" s="57" customFormat="1">
      <c r="A96" s="52">
        <v>92</v>
      </c>
      <c r="B96" s="53"/>
      <c r="C96" s="54"/>
      <c r="D96" s="54"/>
      <c r="E96" s="55"/>
      <c r="F96" s="54"/>
      <c r="G96" s="55"/>
      <c r="H96" s="55"/>
      <c r="I96" s="53">
        <f t="shared" si="1"/>
        <v>0</v>
      </c>
      <c r="J96" s="54"/>
      <c r="K96" s="54"/>
      <c r="L96" s="54"/>
      <c r="M96" s="54"/>
      <c r="N96" s="54"/>
      <c r="O96" s="54"/>
      <c r="P96" s="56"/>
      <c r="Q96" s="54"/>
      <c r="R96" s="54"/>
      <c r="S96" s="54"/>
      <c r="T96" s="54"/>
    </row>
    <row r="97" spans="1:20" s="57" customFormat="1">
      <c r="A97" s="52">
        <v>93</v>
      </c>
      <c r="B97" s="53"/>
      <c r="C97" s="54"/>
      <c r="D97" s="54"/>
      <c r="E97" s="55"/>
      <c r="F97" s="54"/>
      <c r="G97" s="55"/>
      <c r="H97" s="55"/>
      <c r="I97" s="53">
        <f t="shared" si="1"/>
        <v>0</v>
      </c>
      <c r="J97" s="54"/>
      <c r="K97" s="54"/>
      <c r="L97" s="54"/>
      <c r="M97" s="54"/>
      <c r="N97" s="54"/>
      <c r="O97" s="54"/>
      <c r="P97" s="56"/>
      <c r="Q97" s="54"/>
      <c r="R97" s="54"/>
      <c r="S97" s="54"/>
      <c r="T97" s="54"/>
    </row>
    <row r="98" spans="1:20" s="57" customFormat="1">
      <c r="A98" s="52">
        <v>94</v>
      </c>
      <c r="B98" s="53"/>
      <c r="C98" s="54"/>
      <c r="D98" s="54"/>
      <c r="E98" s="55"/>
      <c r="F98" s="54"/>
      <c r="G98" s="55"/>
      <c r="H98" s="55"/>
      <c r="I98" s="53">
        <f t="shared" si="1"/>
        <v>0</v>
      </c>
      <c r="J98" s="54"/>
      <c r="K98" s="54"/>
      <c r="L98" s="54"/>
      <c r="M98" s="54"/>
      <c r="N98" s="54"/>
      <c r="O98" s="54"/>
      <c r="P98" s="56"/>
      <c r="Q98" s="54"/>
      <c r="R98" s="54"/>
      <c r="S98" s="54"/>
      <c r="T98" s="54"/>
    </row>
    <row r="99" spans="1:20" s="57" customFormat="1">
      <c r="A99" s="52">
        <v>95</v>
      </c>
      <c r="B99" s="53"/>
      <c r="C99" s="54"/>
      <c r="D99" s="54"/>
      <c r="E99" s="55"/>
      <c r="F99" s="54"/>
      <c r="G99" s="55"/>
      <c r="H99" s="55"/>
      <c r="I99" s="53">
        <f t="shared" si="1"/>
        <v>0</v>
      </c>
      <c r="J99" s="54"/>
      <c r="K99" s="54"/>
      <c r="L99" s="54"/>
      <c r="M99" s="54"/>
      <c r="N99" s="54"/>
      <c r="O99" s="54"/>
      <c r="P99" s="56"/>
      <c r="Q99" s="54"/>
      <c r="R99" s="54"/>
      <c r="S99" s="54"/>
      <c r="T99" s="54"/>
    </row>
    <row r="100" spans="1:20" s="57" customFormat="1">
      <c r="A100" s="52">
        <v>96</v>
      </c>
      <c r="B100" s="53"/>
      <c r="C100" s="54"/>
      <c r="D100" s="54"/>
      <c r="E100" s="55"/>
      <c r="F100" s="54"/>
      <c r="G100" s="55"/>
      <c r="H100" s="55"/>
      <c r="I100" s="53">
        <f t="shared" si="1"/>
        <v>0</v>
      </c>
      <c r="J100" s="54"/>
      <c r="K100" s="54"/>
      <c r="L100" s="54"/>
      <c r="M100" s="54"/>
      <c r="N100" s="54"/>
      <c r="O100" s="54"/>
      <c r="P100" s="56"/>
      <c r="Q100" s="54"/>
      <c r="R100" s="54"/>
      <c r="S100" s="54"/>
      <c r="T100" s="54"/>
    </row>
    <row r="101" spans="1:20" s="57" customFormat="1">
      <c r="A101" s="52">
        <v>97</v>
      </c>
      <c r="B101" s="53"/>
      <c r="C101" s="54"/>
      <c r="D101" s="54"/>
      <c r="E101" s="55"/>
      <c r="F101" s="54"/>
      <c r="G101" s="55"/>
      <c r="H101" s="55"/>
      <c r="I101" s="53">
        <f t="shared" si="1"/>
        <v>0</v>
      </c>
      <c r="J101" s="54"/>
      <c r="K101" s="54"/>
      <c r="L101" s="54"/>
      <c r="M101" s="54"/>
      <c r="N101" s="54"/>
      <c r="O101" s="54"/>
      <c r="P101" s="56"/>
      <c r="Q101" s="54"/>
      <c r="R101" s="54"/>
      <c r="S101" s="54"/>
      <c r="T101" s="54"/>
    </row>
    <row r="102" spans="1:20" s="57" customFormat="1">
      <c r="A102" s="52">
        <v>98</v>
      </c>
      <c r="B102" s="53"/>
      <c r="C102" s="54"/>
      <c r="D102" s="54"/>
      <c r="E102" s="55"/>
      <c r="F102" s="54"/>
      <c r="G102" s="55"/>
      <c r="H102" s="55"/>
      <c r="I102" s="53">
        <f t="shared" si="1"/>
        <v>0</v>
      </c>
      <c r="J102" s="54"/>
      <c r="K102" s="54"/>
      <c r="L102" s="54"/>
      <c r="M102" s="54"/>
      <c r="N102" s="54"/>
      <c r="O102" s="54"/>
      <c r="P102" s="56"/>
      <c r="Q102" s="54"/>
      <c r="R102" s="54"/>
      <c r="S102" s="54"/>
      <c r="T102" s="54"/>
    </row>
    <row r="103" spans="1:20" s="57" customFormat="1">
      <c r="A103" s="52">
        <v>99</v>
      </c>
      <c r="B103" s="53"/>
      <c r="C103" s="54"/>
      <c r="D103" s="54"/>
      <c r="E103" s="55"/>
      <c r="F103" s="54"/>
      <c r="G103" s="55"/>
      <c r="H103" s="55"/>
      <c r="I103" s="53">
        <f t="shared" si="1"/>
        <v>0</v>
      </c>
      <c r="J103" s="54"/>
      <c r="K103" s="54"/>
      <c r="L103" s="54"/>
      <c r="M103" s="54"/>
      <c r="N103" s="54"/>
      <c r="O103" s="54"/>
      <c r="P103" s="56"/>
      <c r="Q103" s="54"/>
      <c r="R103" s="54"/>
      <c r="S103" s="54"/>
      <c r="T103" s="54"/>
    </row>
    <row r="104" spans="1:20" s="57" customFormat="1">
      <c r="A104" s="52">
        <v>100</v>
      </c>
      <c r="B104" s="53"/>
      <c r="C104" s="54"/>
      <c r="D104" s="54"/>
      <c r="E104" s="55"/>
      <c r="F104" s="54"/>
      <c r="G104" s="55"/>
      <c r="H104" s="55"/>
      <c r="I104" s="53">
        <f t="shared" si="1"/>
        <v>0</v>
      </c>
      <c r="J104" s="54"/>
      <c r="K104" s="54"/>
      <c r="L104" s="54"/>
      <c r="M104" s="54"/>
      <c r="N104" s="54"/>
      <c r="O104" s="54"/>
      <c r="P104" s="56"/>
      <c r="Q104" s="54"/>
      <c r="R104" s="54"/>
      <c r="S104" s="54"/>
      <c r="T104" s="54"/>
    </row>
    <row r="105" spans="1:20" s="57" customFormat="1">
      <c r="A105" s="52">
        <v>101</v>
      </c>
      <c r="B105" s="53"/>
      <c r="C105" s="54"/>
      <c r="D105" s="54"/>
      <c r="E105" s="55"/>
      <c r="F105" s="54"/>
      <c r="G105" s="55"/>
      <c r="H105" s="55"/>
      <c r="I105" s="53">
        <f t="shared" si="1"/>
        <v>0</v>
      </c>
      <c r="J105" s="54"/>
      <c r="K105" s="54"/>
      <c r="L105" s="54"/>
      <c r="M105" s="54"/>
      <c r="N105" s="54"/>
      <c r="O105" s="54"/>
      <c r="P105" s="56"/>
      <c r="Q105" s="54"/>
      <c r="R105" s="54"/>
      <c r="S105" s="54"/>
      <c r="T105" s="54"/>
    </row>
    <row r="106" spans="1:20" s="57" customFormat="1">
      <c r="A106" s="52">
        <v>102</v>
      </c>
      <c r="B106" s="53"/>
      <c r="C106" s="54"/>
      <c r="D106" s="54"/>
      <c r="E106" s="55"/>
      <c r="F106" s="54"/>
      <c r="G106" s="55"/>
      <c r="H106" s="55"/>
      <c r="I106" s="53">
        <f t="shared" si="1"/>
        <v>0</v>
      </c>
      <c r="J106" s="54"/>
      <c r="K106" s="54"/>
      <c r="L106" s="54"/>
      <c r="M106" s="54"/>
      <c r="N106" s="54"/>
      <c r="O106" s="54"/>
      <c r="P106" s="56"/>
      <c r="Q106" s="54"/>
      <c r="R106" s="54"/>
      <c r="S106" s="54"/>
      <c r="T106" s="54"/>
    </row>
    <row r="107" spans="1:20" s="57" customFormat="1">
      <c r="A107" s="52">
        <v>103</v>
      </c>
      <c r="B107" s="53"/>
      <c r="C107" s="54"/>
      <c r="D107" s="54"/>
      <c r="E107" s="55"/>
      <c r="F107" s="54"/>
      <c r="G107" s="55"/>
      <c r="H107" s="55"/>
      <c r="I107" s="53">
        <f t="shared" si="1"/>
        <v>0</v>
      </c>
      <c r="J107" s="54"/>
      <c r="K107" s="54"/>
      <c r="L107" s="54"/>
      <c r="M107" s="54"/>
      <c r="N107" s="54"/>
      <c r="O107" s="54"/>
      <c r="P107" s="56"/>
      <c r="Q107" s="54"/>
      <c r="R107" s="54"/>
      <c r="S107" s="54"/>
      <c r="T107" s="54"/>
    </row>
    <row r="108" spans="1:20" s="57" customFormat="1">
      <c r="A108" s="52">
        <v>104</v>
      </c>
      <c r="B108" s="53"/>
      <c r="C108" s="54"/>
      <c r="D108" s="54"/>
      <c r="E108" s="55"/>
      <c r="F108" s="54"/>
      <c r="G108" s="55"/>
      <c r="H108" s="55"/>
      <c r="I108" s="53">
        <f t="shared" si="1"/>
        <v>0</v>
      </c>
      <c r="J108" s="54"/>
      <c r="K108" s="54"/>
      <c r="L108" s="54"/>
      <c r="M108" s="54"/>
      <c r="N108" s="54"/>
      <c r="O108" s="54"/>
      <c r="P108" s="56"/>
      <c r="Q108" s="54"/>
      <c r="R108" s="54"/>
      <c r="S108" s="54"/>
      <c r="T108" s="54"/>
    </row>
    <row r="109" spans="1:20" s="57" customFormat="1">
      <c r="A109" s="52">
        <v>105</v>
      </c>
      <c r="B109" s="53"/>
      <c r="C109" s="54"/>
      <c r="D109" s="54"/>
      <c r="E109" s="55"/>
      <c r="F109" s="54"/>
      <c r="G109" s="55"/>
      <c r="H109" s="55"/>
      <c r="I109" s="53">
        <f t="shared" si="1"/>
        <v>0</v>
      </c>
      <c r="J109" s="54"/>
      <c r="K109" s="54"/>
      <c r="L109" s="54"/>
      <c r="M109" s="54"/>
      <c r="N109" s="54"/>
      <c r="O109" s="54"/>
      <c r="P109" s="56"/>
      <c r="Q109" s="54"/>
      <c r="R109" s="54"/>
      <c r="S109" s="54"/>
      <c r="T109" s="54"/>
    </row>
    <row r="110" spans="1:20" s="57" customFormat="1">
      <c r="A110" s="52">
        <v>106</v>
      </c>
      <c r="B110" s="53"/>
      <c r="C110" s="54"/>
      <c r="D110" s="54"/>
      <c r="E110" s="55"/>
      <c r="F110" s="54"/>
      <c r="G110" s="55"/>
      <c r="H110" s="55"/>
      <c r="I110" s="53">
        <f t="shared" si="1"/>
        <v>0</v>
      </c>
      <c r="J110" s="54"/>
      <c r="K110" s="54"/>
      <c r="L110" s="54"/>
      <c r="M110" s="54"/>
      <c r="N110" s="54"/>
      <c r="O110" s="54"/>
      <c r="P110" s="56"/>
      <c r="Q110" s="54"/>
      <c r="R110" s="54"/>
      <c r="S110" s="54"/>
      <c r="T110" s="54"/>
    </row>
    <row r="111" spans="1:20" s="57" customFormat="1">
      <c r="A111" s="52">
        <v>107</v>
      </c>
      <c r="B111" s="53"/>
      <c r="C111" s="54"/>
      <c r="D111" s="54"/>
      <c r="E111" s="55"/>
      <c r="F111" s="54"/>
      <c r="G111" s="55"/>
      <c r="H111" s="55"/>
      <c r="I111" s="53">
        <f t="shared" si="1"/>
        <v>0</v>
      </c>
      <c r="J111" s="54"/>
      <c r="K111" s="54"/>
      <c r="L111" s="54"/>
      <c r="M111" s="54"/>
      <c r="N111" s="54"/>
      <c r="O111" s="54"/>
      <c r="P111" s="56"/>
      <c r="Q111" s="54"/>
      <c r="R111" s="54"/>
      <c r="S111" s="54"/>
      <c r="T111" s="54"/>
    </row>
    <row r="112" spans="1:20" s="57" customFormat="1">
      <c r="A112" s="52">
        <v>108</v>
      </c>
      <c r="B112" s="53"/>
      <c r="C112" s="54"/>
      <c r="D112" s="54"/>
      <c r="E112" s="55"/>
      <c r="F112" s="54"/>
      <c r="G112" s="55"/>
      <c r="H112" s="55"/>
      <c r="I112" s="53">
        <f t="shared" si="1"/>
        <v>0</v>
      </c>
      <c r="J112" s="54"/>
      <c r="K112" s="54"/>
      <c r="L112" s="54"/>
      <c r="M112" s="54"/>
      <c r="N112" s="54"/>
      <c r="O112" s="54"/>
      <c r="P112" s="56"/>
      <c r="Q112" s="54"/>
      <c r="R112" s="54"/>
      <c r="S112" s="54"/>
      <c r="T112" s="54"/>
    </row>
    <row r="113" spans="1:20" s="57" customFormat="1">
      <c r="A113" s="52">
        <v>109</v>
      </c>
      <c r="B113" s="53"/>
      <c r="C113" s="54"/>
      <c r="D113" s="54"/>
      <c r="E113" s="55"/>
      <c r="F113" s="54"/>
      <c r="G113" s="55"/>
      <c r="H113" s="55"/>
      <c r="I113" s="53">
        <f t="shared" si="1"/>
        <v>0</v>
      </c>
      <c r="J113" s="54"/>
      <c r="K113" s="54"/>
      <c r="L113" s="54"/>
      <c r="M113" s="54"/>
      <c r="N113" s="54"/>
      <c r="O113" s="54"/>
      <c r="P113" s="56"/>
      <c r="Q113" s="54"/>
      <c r="R113" s="54"/>
      <c r="S113" s="54"/>
      <c r="T113" s="54"/>
    </row>
    <row r="114" spans="1:20" s="57" customFormat="1">
      <c r="A114" s="52">
        <v>110</v>
      </c>
      <c r="B114" s="53"/>
      <c r="C114" s="54"/>
      <c r="D114" s="54"/>
      <c r="E114" s="55"/>
      <c r="F114" s="54"/>
      <c r="G114" s="55"/>
      <c r="H114" s="55"/>
      <c r="I114" s="53">
        <f t="shared" si="1"/>
        <v>0</v>
      </c>
      <c r="J114" s="54"/>
      <c r="K114" s="54"/>
      <c r="L114" s="54"/>
      <c r="M114" s="54"/>
      <c r="N114" s="54"/>
      <c r="O114" s="54"/>
      <c r="P114" s="56"/>
      <c r="Q114" s="54"/>
      <c r="R114" s="54"/>
      <c r="S114" s="54"/>
      <c r="T114" s="54"/>
    </row>
    <row r="115" spans="1:20" s="57" customFormat="1">
      <c r="A115" s="52">
        <v>111</v>
      </c>
      <c r="B115" s="53"/>
      <c r="C115" s="54"/>
      <c r="D115" s="54"/>
      <c r="E115" s="55"/>
      <c r="F115" s="54"/>
      <c r="G115" s="55"/>
      <c r="H115" s="55"/>
      <c r="I115" s="53">
        <f t="shared" si="1"/>
        <v>0</v>
      </c>
      <c r="J115" s="54"/>
      <c r="K115" s="54"/>
      <c r="L115" s="54"/>
      <c r="M115" s="54"/>
      <c r="N115" s="54"/>
      <c r="O115" s="54"/>
      <c r="P115" s="56"/>
      <c r="Q115" s="54"/>
      <c r="R115" s="54"/>
      <c r="S115" s="54"/>
      <c r="T115" s="54"/>
    </row>
    <row r="116" spans="1:20" s="57" customFormat="1">
      <c r="A116" s="52">
        <v>112</v>
      </c>
      <c r="B116" s="53"/>
      <c r="C116" s="54"/>
      <c r="D116" s="54"/>
      <c r="E116" s="55"/>
      <c r="F116" s="54"/>
      <c r="G116" s="55"/>
      <c r="H116" s="55"/>
      <c r="I116" s="53">
        <f t="shared" si="1"/>
        <v>0</v>
      </c>
      <c r="J116" s="54"/>
      <c r="K116" s="54"/>
      <c r="L116" s="54"/>
      <c r="M116" s="54"/>
      <c r="N116" s="54"/>
      <c r="O116" s="54"/>
      <c r="P116" s="56"/>
      <c r="Q116" s="54"/>
      <c r="R116" s="54"/>
      <c r="S116" s="54"/>
      <c r="T116" s="54"/>
    </row>
    <row r="117" spans="1:20" s="57" customFormat="1">
      <c r="A117" s="52">
        <v>113</v>
      </c>
      <c r="B117" s="53"/>
      <c r="C117" s="54"/>
      <c r="D117" s="54"/>
      <c r="E117" s="55"/>
      <c r="F117" s="54"/>
      <c r="G117" s="55"/>
      <c r="H117" s="55"/>
      <c r="I117" s="53">
        <f t="shared" si="1"/>
        <v>0</v>
      </c>
      <c r="J117" s="54"/>
      <c r="K117" s="54"/>
      <c r="L117" s="54"/>
      <c r="M117" s="54"/>
      <c r="N117" s="54"/>
      <c r="O117" s="54"/>
      <c r="P117" s="56"/>
      <c r="Q117" s="54"/>
      <c r="R117" s="54"/>
      <c r="S117" s="54"/>
      <c r="T117" s="54"/>
    </row>
    <row r="118" spans="1:20" s="57" customFormat="1">
      <c r="A118" s="52">
        <v>114</v>
      </c>
      <c r="B118" s="53"/>
      <c r="C118" s="54"/>
      <c r="D118" s="54"/>
      <c r="E118" s="55"/>
      <c r="F118" s="54"/>
      <c r="G118" s="55"/>
      <c r="H118" s="55"/>
      <c r="I118" s="53">
        <f t="shared" si="1"/>
        <v>0</v>
      </c>
      <c r="J118" s="54"/>
      <c r="K118" s="54"/>
      <c r="L118" s="54"/>
      <c r="M118" s="54"/>
      <c r="N118" s="54"/>
      <c r="O118" s="54"/>
      <c r="P118" s="56"/>
      <c r="Q118" s="54"/>
      <c r="R118" s="54"/>
      <c r="S118" s="54"/>
      <c r="T118" s="54"/>
    </row>
    <row r="119" spans="1:20" s="57" customFormat="1">
      <c r="A119" s="52">
        <v>115</v>
      </c>
      <c r="B119" s="53"/>
      <c r="C119" s="54"/>
      <c r="D119" s="54"/>
      <c r="E119" s="55"/>
      <c r="F119" s="54"/>
      <c r="G119" s="55"/>
      <c r="H119" s="55"/>
      <c r="I119" s="53">
        <f t="shared" si="1"/>
        <v>0</v>
      </c>
      <c r="J119" s="54"/>
      <c r="K119" s="54"/>
      <c r="L119" s="54"/>
      <c r="M119" s="54"/>
      <c r="N119" s="54"/>
      <c r="O119" s="54"/>
      <c r="P119" s="56"/>
      <c r="Q119" s="54"/>
      <c r="R119" s="54"/>
      <c r="S119" s="54"/>
      <c r="T119" s="54"/>
    </row>
    <row r="120" spans="1:20" s="57" customFormat="1">
      <c r="A120" s="52">
        <v>116</v>
      </c>
      <c r="B120" s="53"/>
      <c r="C120" s="54"/>
      <c r="D120" s="54"/>
      <c r="E120" s="55"/>
      <c r="F120" s="54"/>
      <c r="G120" s="55"/>
      <c r="H120" s="55"/>
      <c r="I120" s="53">
        <f t="shared" si="1"/>
        <v>0</v>
      </c>
      <c r="J120" s="54"/>
      <c r="K120" s="54"/>
      <c r="L120" s="54"/>
      <c r="M120" s="54"/>
      <c r="N120" s="54"/>
      <c r="O120" s="54"/>
      <c r="P120" s="56"/>
      <c r="Q120" s="54"/>
      <c r="R120" s="54"/>
      <c r="S120" s="54"/>
      <c r="T120" s="54"/>
    </row>
    <row r="121" spans="1:20" s="57" customFormat="1">
      <c r="A121" s="52">
        <v>117</v>
      </c>
      <c r="B121" s="53"/>
      <c r="C121" s="54"/>
      <c r="D121" s="54"/>
      <c r="E121" s="55"/>
      <c r="F121" s="54"/>
      <c r="G121" s="55"/>
      <c r="H121" s="55"/>
      <c r="I121" s="53">
        <f t="shared" si="1"/>
        <v>0</v>
      </c>
      <c r="J121" s="54"/>
      <c r="K121" s="54"/>
      <c r="L121" s="54"/>
      <c r="M121" s="54"/>
      <c r="N121" s="54"/>
      <c r="O121" s="54"/>
      <c r="P121" s="56"/>
      <c r="Q121" s="54"/>
      <c r="R121" s="54"/>
      <c r="S121" s="54"/>
      <c r="T121" s="54"/>
    </row>
    <row r="122" spans="1:20" s="57" customFormat="1">
      <c r="A122" s="52">
        <v>118</v>
      </c>
      <c r="B122" s="53"/>
      <c r="C122" s="54"/>
      <c r="D122" s="54"/>
      <c r="E122" s="55"/>
      <c r="F122" s="54"/>
      <c r="G122" s="55"/>
      <c r="H122" s="55"/>
      <c r="I122" s="53">
        <f t="shared" si="1"/>
        <v>0</v>
      </c>
      <c r="J122" s="54"/>
      <c r="K122" s="54"/>
      <c r="L122" s="54"/>
      <c r="M122" s="54"/>
      <c r="N122" s="54"/>
      <c r="O122" s="54"/>
      <c r="P122" s="56"/>
      <c r="Q122" s="54"/>
      <c r="R122" s="54"/>
      <c r="S122" s="54"/>
      <c r="T122" s="54"/>
    </row>
    <row r="123" spans="1:20" s="57" customFormat="1">
      <c r="A123" s="52">
        <v>119</v>
      </c>
      <c r="B123" s="53"/>
      <c r="C123" s="54"/>
      <c r="D123" s="54"/>
      <c r="E123" s="55"/>
      <c r="F123" s="54"/>
      <c r="G123" s="55"/>
      <c r="H123" s="55"/>
      <c r="I123" s="53">
        <f t="shared" si="1"/>
        <v>0</v>
      </c>
      <c r="J123" s="54"/>
      <c r="K123" s="54"/>
      <c r="L123" s="54"/>
      <c r="M123" s="54"/>
      <c r="N123" s="54"/>
      <c r="O123" s="54"/>
      <c r="P123" s="56"/>
      <c r="Q123" s="54"/>
      <c r="R123" s="54"/>
      <c r="S123" s="54"/>
      <c r="T123" s="54"/>
    </row>
    <row r="124" spans="1:20" s="57" customFormat="1">
      <c r="A124" s="52">
        <v>120</v>
      </c>
      <c r="B124" s="53"/>
      <c r="C124" s="54"/>
      <c r="D124" s="54"/>
      <c r="E124" s="55"/>
      <c r="F124" s="54"/>
      <c r="G124" s="55"/>
      <c r="H124" s="55"/>
      <c r="I124" s="53">
        <f t="shared" si="1"/>
        <v>0</v>
      </c>
      <c r="J124" s="54"/>
      <c r="K124" s="54"/>
      <c r="L124" s="54"/>
      <c r="M124" s="54"/>
      <c r="N124" s="54"/>
      <c r="O124" s="54"/>
      <c r="P124" s="56"/>
      <c r="Q124" s="54"/>
      <c r="R124" s="54"/>
      <c r="S124" s="54"/>
      <c r="T124" s="54"/>
    </row>
    <row r="125" spans="1:20" s="57" customFormat="1">
      <c r="A125" s="52">
        <v>121</v>
      </c>
      <c r="B125" s="53"/>
      <c r="C125" s="54"/>
      <c r="D125" s="54"/>
      <c r="E125" s="55"/>
      <c r="F125" s="54"/>
      <c r="G125" s="55"/>
      <c r="H125" s="55"/>
      <c r="I125" s="53">
        <f t="shared" si="1"/>
        <v>0</v>
      </c>
      <c r="J125" s="54"/>
      <c r="K125" s="54"/>
      <c r="L125" s="54"/>
      <c r="M125" s="54"/>
      <c r="N125" s="54"/>
      <c r="O125" s="54"/>
      <c r="P125" s="56"/>
      <c r="Q125" s="54"/>
      <c r="R125" s="54"/>
      <c r="S125" s="54"/>
      <c r="T125" s="54"/>
    </row>
    <row r="126" spans="1:20" s="57" customFormat="1">
      <c r="A126" s="52">
        <v>122</v>
      </c>
      <c r="B126" s="53"/>
      <c r="C126" s="54"/>
      <c r="D126" s="54"/>
      <c r="E126" s="55"/>
      <c r="F126" s="54"/>
      <c r="G126" s="55"/>
      <c r="H126" s="55"/>
      <c r="I126" s="53">
        <f t="shared" si="1"/>
        <v>0</v>
      </c>
      <c r="J126" s="54"/>
      <c r="K126" s="54"/>
      <c r="L126" s="54"/>
      <c r="M126" s="54"/>
      <c r="N126" s="54"/>
      <c r="O126" s="54"/>
      <c r="P126" s="56"/>
      <c r="Q126" s="54"/>
      <c r="R126" s="54"/>
      <c r="S126" s="54"/>
      <c r="T126" s="54"/>
    </row>
    <row r="127" spans="1:20" s="57" customFormat="1">
      <c r="A127" s="52">
        <v>123</v>
      </c>
      <c r="B127" s="53"/>
      <c r="C127" s="54"/>
      <c r="D127" s="54"/>
      <c r="E127" s="55"/>
      <c r="F127" s="54"/>
      <c r="G127" s="55"/>
      <c r="H127" s="55"/>
      <c r="I127" s="53">
        <f t="shared" si="1"/>
        <v>0</v>
      </c>
      <c r="J127" s="54"/>
      <c r="K127" s="54"/>
      <c r="L127" s="54"/>
      <c r="M127" s="54"/>
      <c r="N127" s="54"/>
      <c r="O127" s="54"/>
      <c r="P127" s="56"/>
      <c r="Q127" s="54"/>
      <c r="R127" s="54"/>
      <c r="S127" s="54"/>
      <c r="T127" s="54"/>
    </row>
    <row r="128" spans="1:20" s="57" customFormat="1">
      <c r="A128" s="52">
        <v>124</v>
      </c>
      <c r="B128" s="53"/>
      <c r="C128" s="54"/>
      <c r="D128" s="54"/>
      <c r="E128" s="55"/>
      <c r="F128" s="54"/>
      <c r="G128" s="55"/>
      <c r="H128" s="55"/>
      <c r="I128" s="53">
        <f t="shared" si="1"/>
        <v>0</v>
      </c>
      <c r="J128" s="54"/>
      <c r="K128" s="54"/>
      <c r="L128" s="54"/>
      <c r="M128" s="54"/>
      <c r="N128" s="54"/>
      <c r="O128" s="54"/>
      <c r="P128" s="56"/>
      <c r="Q128" s="54"/>
      <c r="R128" s="54"/>
      <c r="S128" s="54"/>
      <c r="T128" s="54"/>
    </row>
    <row r="129" spans="1:20" s="57" customFormat="1">
      <c r="A129" s="52">
        <v>125</v>
      </c>
      <c r="B129" s="53"/>
      <c r="C129" s="54"/>
      <c r="D129" s="54"/>
      <c r="E129" s="55"/>
      <c r="F129" s="54"/>
      <c r="G129" s="55"/>
      <c r="H129" s="55"/>
      <c r="I129" s="53">
        <f t="shared" si="1"/>
        <v>0</v>
      </c>
      <c r="J129" s="54"/>
      <c r="K129" s="54"/>
      <c r="L129" s="54"/>
      <c r="M129" s="54"/>
      <c r="N129" s="54"/>
      <c r="O129" s="54"/>
      <c r="P129" s="56"/>
      <c r="Q129" s="54"/>
      <c r="R129" s="54"/>
      <c r="S129" s="54"/>
      <c r="T129" s="54"/>
    </row>
    <row r="130" spans="1:20" s="57" customFormat="1">
      <c r="A130" s="52">
        <v>126</v>
      </c>
      <c r="B130" s="53"/>
      <c r="C130" s="54"/>
      <c r="D130" s="54"/>
      <c r="E130" s="55"/>
      <c r="F130" s="54"/>
      <c r="G130" s="55"/>
      <c r="H130" s="55"/>
      <c r="I130" s="53">
        <f t="shared" si="1"/>
        <v>0</v>
      </c>
      <c r="J130" s="54"/>
      <c r="K130" s="54"/>
      <c r="L130" s="54"/>
      <c r="M130" s="54"/>
      <c r="N130" s="54"/>
      <c r="O130" s="54"/>
      <c r="P130" s="56"/>
      <c r="Q130" s="54"/>
      <c r="R130" s="54"/>
      <c r="S130" s="54"/>
      <c r="T130" s="54"/>
    </row>
    <row r="131" spans="1:20" s="57" customFormat="1">
      <c r="A131" s="52">
        <v>127</v>
      </c>
      <c r="B131" s="53"/>
      <c r="C131" s="54"/>
      <c r="D131" s="54"/>
      <c r="E131" s="55"/>
      <c r="F131" s="54"/>
      <c r="G131" s="55"/>
      <c r="H131" s="55"/>
      <c r="I131" s="53">
        <f t="shared" si="1"/>
        <v>0</v>
      </c>
      <c r="J131" s="54"/>
      <c r="K131" s="54"/>
      <c r="L131" s="54"/>
      <c r="M131" s="54"/>
      <c r="N131" s="54"/>
      <c r="O131" s="54"/>
      <c r="P131" s="56"/>
      <c r="Q131" s="54"/>
      <c r="R131" s="54"/>
      <c r="S131" s="54"/>
      <c r="T131" s="54"/>
    </row>
    <row r="132" spans="1:20" s="57" customFormat="1">
      <c r="A132" s="52">
        <v>128</v>
      </c>
      <c r="B132" s="53"/>
      <c r="C132" s="54"/>
      <c r="D132" s="54"/>
      <c r="E132" s="55"/>
      <c r="F132" s="54"/>
      <c r="G132" s="55"/>
      <c r="H132" s="55"/>
      <c r="I132" s="53">
        <f t="shared" si="1"/>
        <v>0</v>
      </c>
      <c r="J132" s="54"/>
      <c r="K132" s="54"/>
      <c r="L132" s="54"/>
      <c r="M132" s="54"/>
      <c r="N132" s="54"/>
      <c r="O132" s="54"/>
      <c r="P132" s="56"/>
      <c r="Q132" s="54"/>
      <c r="R132" s="54"/>
      <c r="S132" s="54"/>
      <c r="T132" s="54"/>
    </row>
    <row r="133" spans="1:20" s="57" customFormat="1">
      <c r="A133" s="52">
        <v>129</v>
      </c>
      <c r="B133" s="53"/>
      <c r="C133" s="54"/>
      <c r="D133" s="54"/>
      <c r="E133" s="55"/>
      <c r="F133" s="54"/>
      <c r="G133" s="55"/>
      <c r="H133" s="55"/>
      <c r="I133" s="53">
        <f t="shared" si="1"/>
        <v>0</v>
      </c>
      <c r="J133" s="54"/>
      <c r="K133" s="54"/>
      <c r="L133" s="54"/>
      <c r="M133" s="54"/>
      <c r="N133" s="54"/>
      <c r="O133" s="54"/>
      <c r="P133" s="56"/>
      <c r="Q133" s="54"/>
      <c r="R133" s="54"/>
      <c r="S133" s="54"/>
      <c r="T133" s="54"/>
    </row>
    <row r="134" spans="1:20" s="57" customFormat="1">
      <c r="A134" s="52">
        <v>130</v>
      </c>
      <c r="B134" s="53"/>
      <c r="C134" s="54"/>
      <c r="D134" s="54"/>
      <c r="E134" s="55"/>
      <c r="F134" s="54"/>
      <c r="G134" s="55"/>
      <c r="H134" s="55"/>
      <c r="I134" s="53">
        <f t="shared" ref="I134:I164" si="2">+G134+H134</f>
        <v>0</v>
      </c>
      <c r="J134" s="54"/>
      <c r="K134" s="54"/>
      <c r="L134" s="54"/>
      <c r="M134" s="54"/>
      <c r="N134" s="54"/>
      <c r="O134" s="54"/>
      <c r="P134" s="56"/>
      <c r="Q134" s="54"/>
      <c r="R134" s="54"/>
      <c r="S134" s="54"/>
      <c r="T134" s="54"/>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3" t="s">
        <v>11</v>
      </c>
      <c r="B165" s="40"/>
      <c r="C165" s="3">
        <f>COUNTIFS(C5:C164,"*")</f>
        <v>80</v>
      </c>
      <c r="D165" s="3"/>
      <c r="E165" s="13"/>
      <c r="F165" s="3"/>
      <c r="G165" s="13">
        <f>SUM(G5:G164)</f>
        <v>2430</v>
      </c>
      <c r="H165" s="13">
        <f>SUM(H5:H164)</f>
        <v>2585</v>
      </c>
      <c r="I165" s="13">
        <f>SUM(I5:I164)</f>
        <v>5015</v>
      </c>
      <c r="J165" s="3"/>
      <c r="K165" s="7"/>
      <c r="L165" s="21"/>
      <c r="M165" s="21"/>
      <c r="N165" s="7"/>
      <c r="O165" s="7"/>
      <c r="P165" s="14"/>
      <c r="Q165" s="3"/>
      <c r="R165" s="3"/>
      <c r="S165" s="3"/>
      <c r="T165" s="12"/>
    </row>
    <row r="166" spans="1:20">
      <c r="A166" s="45" t="s">
        <v>66</v>
      </c>
      <c r="B166" s="10">
        <f>COUNTIF(B$5:B$164,"Team 1")</f>
        <v>37</v>
      </c>
      <c r="C166" s="45" t="s">
        <v>29</v>
      </c>
      <c r="D166" s="10">
        <f>COUNTIF(D5:D164,"Anganwadi")</f>
        <v>23</v>
      </c>
    </row>
    <row r="167" spans="1:20">
      <c r="A167" s="45" t="s">
        <v>67</v>
      </c>
      <c r="B167" s="10">
        <f>COUNTIF(B$6:B$164,"Team 2")</f>
        <v>40</v>
      </c>
      <c r="C167" s="45" t="s">
        <v>27</v>
      </c>
      <c r="D167" s="10">
        <f>COUNTIF(D5:D164,"School")</f>
        <v>57</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6" t="s">
        <v>670</v>
      </c>
      <c r="B1" s="106"/>
      <c r="C1" s="106"/>
      <c r="D1" s="107"/>
      <c r="E1" s="107"/>
      <c r="F1" s="107"/>
      <c r="G1" s="107"/>
      <c r="H1" s="107"/>
      <c r="I1" s="107"/>
      <c r="J1" s="107"/>
      <c r="K1" s="107"/>
      <c r="L1" s="107"/>
      <c r="M1" s="107"/>
      <c r="N1" s="107"/>
      <c r="O1" s="107"/>
      <c r="P1" s="107"/>
      <c r="Q1" s="107"/>
      <c r="R1" s="107"/>
      <c r="S1" s="107"/>
    </row>
    <row r="2" spans="1:20">
      <c r="A2" s="110" t="s">
        <v>63</v>
      </c>
      <c r="B2" s="111"/>
      <c r="C2" s="111"/>
      <c r="D2" s="25">
        <v>43405</v>
      </c>
      <c r="E2" s="22"/>
      <c r="F2" s="22"/>
      <c r="G2" s="22"/>
      <c r="H2" s="22"/>
      <c r="I2" s="22"/>
      <c r="J2" s="22"/>
      <c r="K2" s="22"/>
      <c r="L2" s="22"/>
      <c r="M2" s="22"/>
      <c r="N2" s="22"/>
      <c r="O2" s="22"/>
      <c r="P2" s="22"/>
      <c r="Q2" s="22"/>
      <c r="R2" s="22"/>
      <c r="S2" s="22"/>
    </row>
    <row r="3" spans="1:20" ht="24" customHeight="1">
      <c r="A3" s="112" t="s">
        <v>14</v>
      </c>
      <c r="B3" s="108" t="s">
        <v>65</v>
      </c>
      <c r="C3" s="113" t="s">
        <v>7</v>
      </c>
      <c r="D3" s="113" t="s">
        <v>59</v>
      </c>
      <c r="E3" s="113" t="s">
        <v>16</v>
      </c>
      <c r="F3" s="114" t="s">
        <v>17</v>
      </c>
      <c r="G3" s="113" t="s">
        <v>8</v>
      </c>
      <c r="H3" s="113"/>
      <c r="I3" s="113"/>
      <c r="J3" s="113" t="s">
        <v>35</v>
      </c>
      <c r="K3" s="108" t="s">
        <v>37</v>
      </c>
      <c r="L3" s="108" t="s">
        <v>54</v>
      </c>
      <c r="M3" s="108" t="s">
        <v>55</v>
      </c>
      <c r="N3" s="108" t="s">
        <v>38</v>
      </c>
      <c r="O3" s="108" t="s">
        <v>39</v>
      </c>
      <c r="P3" s="112" t="s">
        <v>58</v>
      </c>
      <c r="Q3" s="113" t="s">
        <v>56</v>
      </c>
      <c r="R3" s="113" t="s">
        <v>36</v>
      </c>
      <c r="S3" s="113" t="s">
        <v>57</v>
      </c>
      <c r="T3" s="113" t="s">
        <v>13</v>
      </c>
    </row>
    <row r="4" spans="1:20" ht="25.5" customHeight="1">
      <c r="A4" s="112"/>
      <c r="B4" s="115"/>
      <c r="C4" s="113"/>
      <c r="D4" s="113"/>
      <c r="E4" s="113"/>
      <c r="F4" s="114"/>
      <c r="G4" s="23" t="s">
        <v>9</v>
      </c>
      <c r="H4" s="23" t="s">
        <v>10</v>
      </c>
      <c r="I4" s="23" t="s">
        <v>11</v>
      </c>
      <c r="J4" s="113"/>
      <c r="K4" s="109"/>
      <c r="L4" s="109"/>
      <c r="M4" s="109"/>
      <c r="N4" s="109"/>
      <c r="O4" s="109"/>
      <c r="P4" s="112"/>
      <c r="Q4" s="112"/>
      <c r="R4" s="113"/>
      <c r="S4" s="113"/>
      <c r="T4" s="113"/>
    </row>
    <row r="5" spans="1:20">
      <c r="A5" s="4">
        <v>1</v>
      </c>
      <c r="B5" s="17" t="s">
        <v>66</v>
      </c>
      <c r="C5" s="50" t="s">
        <v>307</v>
      </c>
      <c r="D5" s="18" t="s">
        <v>27</v>
      </c>
      <c r="E5" s="50">
        <v>18070307901</v>
      </c>
      <c r="F5" s="18" t="s">
        <v>74</v>
      </c>
      <c r="G5" s="51">
        <v>63</v>
      </c>
      <c r="H5" s="51">
        <v>71</v>
      </c>
      <c r="I5" s="17">
        <f>+G5+H5</f>
        <v>134</v>
      </c>
      <c r="J5" s="18">
        <v>9957963664</v>
      </c>
      <c r="K5" s="18" t="s">
        <v>164</v>
      </c>
      <c r="L5" s="18" t="s">
        <v>216</v>
      </c>
      <c r="M5" s="18">
        <v>8822636804</v>
      </c>
      <c r="N5" s="18" t="s">
        <v>322</v>
      </c>
      <c r="O5" s="18">
        <v>9859222190</v>
      </c>
      <c r="P5" s="24">
        <v>43405</v>
      </c>
      <c r="Q5" s="54" t="s">
        <v>171</v>
      </c>
      <c r="R5" s="18" t="s">
        <v>382</v>
      </c>
      <c r="S5" s="18" t="s">
        <v>159</v>
      </c>
      <c r="T5" s="18"/>
    </row>
    <row r="6" spans="1:20" ht="30">
      <c r="A6" s="4">
        <v>2</v>
      </c>
      <c r="B6" s="17" t="s">
        <v>67</v>
      </c>
      <c r="C6" s="50" t="s">
        <v>308</v>
      </c>
      <c r="D6" s="18" t="s">
        <v>27</v>
      </c>
      <c r="E6" s="50">
        <v>18070305406</v>
      </c>
      <c r="F6" s="18" t="s">
        <v>81</v>
      </c>
      <c r="G6" s="51">
        <v>92</v>
      </c>
      <c r="H6" s="51">
        <v>92</v>
      </c>
      <c r="I6" s="17">
        <f>+G6+H6</f>
        <v>184</v>
      </c>
      <c r="J6" s="18"/>
      <c r="K6" s="18" t="s">
        <v>181</v>
      </c>
      <c r="L6" s="18" t="s">
        <v>182</v>
      </c>
      <c r="M6" s="18">
        <v>9435370359</v>
      </c>
      <c r="N6" s="18" t="s">
        <v>183</v>
      </c>
      <c r="O6" s="18">
        <v>98649355523</v>
      </c>
      <c r="P6" s="24">
        <v>43405</v>
      </c>
      <c r="Q6" s="54" t="s">
        <v>171</v>
      </c>
      <c r="R6" s="18" t="s">
        <v>274</v>
      </c>
      <c r="S6" s="18" t="s">
        <v>159</v>
      </c>
      <c r="T6" s="18"/>
    </row>
    <row r="7" spans="1:20">
      <c r="A7" s="4">
        <v>3</v>
      </c>
      <c r="B7" s="17" t="s">
        <v>66</v>
      </c>
      <c r="C7" s="50" t="s">
        <v>312</v>
      </c>
      <c r="D7" s="18" t="s">
        <v>27</v>
      </c>
      <c r="E7" s="50">
        <v>18070301702</v>
      </c>
      <c r="F7" s="18" t="s">
        <v>74</v>
      </c>
      <c r="G7" s="51">
        <v>10</v>
      </c>
      <c r="H7" s="51">
        <v>4</v>
      </c>
      <c r="I7" s="17">
        <f t="shared" ref="I7:I70" si="0">+G7+H7</f>
        <v>14</v>
      </c>
      <c r="J7" s="18">
        <v>9613034002</v>
      </c>
      <c r="K7" s="18" t="s">
        <v>181</v>
      </c>
      <c r="L7" s="18" t="s">
        <v>182</v>
      </c>
      <c r="M7" s="18">
        <v>9435370359</v>
      </c>
      <c r="N7" s="18" t="s">
        <v>183</v>
      </c>
      <c r="O7" s="18">
        <v>98649355523</v>
      </c>
      <c r="P7" s="24">
        <v>43406</v>
      </c>
      <c r="Q7" s="54" t="s">
        <v>172</v>
      </c>
      <c r="R7" s="18" t="s">
        <v>336</v>
      </c>
      <c r="S7" s="18" t="s">
        <v>159</v>
      </c>
      <c r="T7" s="18"/>
    </row>
    <row r="8" spans="1:20">
      <c r="A8" s="4">
        <v>4</v>
      </c>
      <c r="B8" s="17" t="s">
        <v>66</v>
      </c>
      <c r="C8" s="50" t="s">
        <v>309</v>
      </c>
      <c r="D8" s="18" t="s">
        <v>27</v>
      </c>
      <c r="E8" s="50">
        <v>18070304302</v>
      </c>
      <c r="F8" s="18" t="s">
        <v>83</v>
      </c>
      <c r="G8" s="51">
        <v>35</v>
      </c>
      <c r="H8" s="51">
        <v>52</v>
      </c>
      <c r="I8" s="17">
        <f t="shared" si="0"/>
        <v>87</v>
      </c>
      <c r="J8" s="17">
        <v>9707759659</v>
      </c>
      <c r="K8" s="18" t="s">
        <v>221</v>
      </c>
      <c r="L8" s="18" t="s">
        <v>222</v>
      </c>
      <c r="M8" s="18">
        <v>9401453285</v>
      </c>
      <c r="N8" s="18" t="s">
        <v>223</v>
      </c>
      <c r="O8" s="18">
        <v>98759094396</v>
      </c>
      <c r="P8" s="24">
        <v>43406</v>
      </c>
      <c r="Q8" s="54" t="s">
        <v>172</v>
      </c>
      <c r="R8" s="18" t="s">
        <v>655</v>
      </c>
      <c r="S8" s="18" t="s">
        <v>159</v>
      </c>
      <c r="T8" s="18"/>
    </row>
    <row r="9" spans="1:20">
      <c r="A9" s="4">
        <v>5</v>
      </c>
      <c r="B9" s="17" t="s">
        <v>67</v>
      </c>
      <c r="C9" s="50" t="s">
        <v>311</v>
      </c>
      <c r="D9" s="18" t="s">
        <v>27</v>
      </c>
      <c r="E9" s="19">
        <v>18070301501</v>
      </c>
      <c r="F9" s="18" t="s">
        <v>74</v>
      </c>
      <c r="G9" s="19">
        <v>13</v>
      </c>
      <c r="H9" s="19">
        <v>15</v>
      </c>
      <c r="I9" s="17">
        <f t="shared" si="0"/>
        <v>28</v>
      </c>
      <c r="J9" s="18">
        <v>9864973322</v>
      </c>
      <c r="K9" s="18" t="s">
        <v>181</v>
      </c>
      <c r="L9" s="18" t="s">
        <v>182</v>
      </c>
      <c r="M9" s="18">
        <v>9435370359</v>
      </c>
      <c r="N9" s="18" t="s">
        <v>183</v>
      </c>
      <c r="O9" s="18">
        <v>98649355523</v>
      </c>
      <c r="P9" s="24">
        <v>43406</v>
      </c>
      <c r="Q9" s="54" t="s">
        <v>172</v>
      </c>
      <c r="R9" s="18" t="s">
        <v>655</v>
      </c>
      <c r="S9" s="18" t="s">
        <v>159</v>
      </c>
      <c r="T9" s="18"/>
    </row>
    <row r="10" spans="1:20" ht="30">
      <c r="A10" s="4">
        <v>6</v>
      </c>
      <c r="B10" s="17" t="s">
        <v>67</v>
      </c>
      <c r="C10" s="50" t="s">
        <v>310</v>
      </c>
      <c r="D10" s="18" t="s">
        <v>27</v>
      </c>
      <c r="E10" s="50">
        <v>18070304304</v>
      </c>
      <c r="F10" s="18" t="s">
        <v>397</v>
      </c>
      <c r="G10" s="19">
        <v>39</v>
      </c>
      <c r="H10" s="19">
        <v>41</v>
      </c>
      <c r="I10" s="17">
        <f t="shared" si="0"/>
        <v>80</v>
      </c>
      <c r="J10" s="18"/>
      <c r="K10" s="18" t="s">
        <v>221</v>
      </c>
      <c r="L10" s="18" t="s">
        <v>222</v>
      </c>
      <c r="M10" s="18">
        <v>9401453285</v>
      </c>
      <c r="N10" s="18" t="s">
        <v>223</v>
      </c>
      <c r="O10" s="18">
        <v>98759094396</v>
      </c>
      <c r="P10" s="24">
        <v>43406</v>
      </c>
      <c r="Q10" s="54" t="s">
        <v>172</v>
      </c>
      <c r="R10" s="18" t="s">
        <v>655</v>
      </c>
      <c r="S10" s="18" t="s">
        <v>159</v>
      </c>
      <c r="T10" s="18"/>
    </row>
    <row r="11" spans="1:20">
      <c r="A11" s="4">
        <v>7</v>
      </c>
      <c r="B11" s="17" t="s">
        <v>66</v>
      </c>
      <c r="C11" s="18" t="s">
        <v>313</v>
      </c>
      <c r="D11" s="18" t="s">
        <v>27</v>
      </c>
      <c r="E11" s="19">
        <v>18070300502</v>
      </c>
      <c r="F11" s="18" t="s">
        <v>74</v>
      </c>
      <c r="G11" s="19">
        <v>2</v>
      </c>
      <c r="H11" s="19">
        <v>8</v>
      </c>
      <c r="I11" s="17">
        <f t="shared" si="0"/>
        <v>10</v>
      </c>
      <c r="J11" s="18">
        <v>9435311459</v>
      </c>
      <c r="K11" s="18" t="s">
        <v>323</v>
      </c>
      <c r="L11" s="18" t="s">
        <v>324</v>
      </c>
      <c r="M11" s="18">
        <v>9401453279</v>
      </c>
      <c r="N11" s="18" t="s">
        <v>220</v>
      </c>
      <c r="O11" s="18">
        <v>9854909143</v>
      </c>
      <c r="P11" s="24">
        <v>43407</v>
      </c>
      <c r="Q11" s="54" t="s">
        <v>173</v>
      </c>
      <c r="R11" s="18" t="s">
        <v>382</v>
      </c>
      <c r="S11" s="18" t="s">
        <v>159</v>
      </c>
      <c r="T11" s="18"/>
    </row>
    <row r="12" spans="1:20" ht="30">
      <c r="A12" s="4">
        <v>8</v>
      </c>
      <c r="B12" s="17" t="s">
        <v>66</v>
      </c>
      <c r="C12" s="50" t="s">
        <v>314</v>
      </c>
      <c r="D12" s="18" t="s">
        <v>27</v>
      </c>
      <c r="E12" s="50">
        <v>18070305002</v>
      </c>
      <c r="F12" s="18" t="s">
        <v>83</v>
      </c>
      <c r="G12" s="19">
        <v>12</v>
      </c>
      <c r="H12" s="19">
        <v>20</v>
      </c>
      <c r="I12" s="17">
        <f t="shared" si="0"/>
        <v>32</v>
      </c>
      <c r="J12" s="18">
        <v>9854705412</v>
      </c>
      <c r="K12" s="18" t="s">
        <v>323</v>
      </c>
      <c r="L12" s="18" t="s">
        <v>324</v>
      </c>
      <c r="M12" s="18">
        <v>9401453279</v>
      </c>
      <c r="N12" s="18" t="s">
        <v>220</v>
      </c>
      <c r="O12" s="18">
        <v>9854909143</v>
      </c>
      <c r="P12" s="24">
        <v>43407</v>
      </c>
      <c r="Q12" s="54" t="s">
        <v>173</v>
      </c>
      <c r="R12" s="18" t="s">
        <v>382</v>
      </c>
      <c r="S12" s="18" t="s">
        <v>159</v>
      </c>
      <c r="T12" s="18"/>
    </row>
    <row r="13" spans="1:20">
      <c r="A13" s="4">
        <v>9</v>
      </c>
      <c r="B13" s="17" t="s">
        <v>66</v>
      </c>
      <c r="C13" s="18" t="s">
        <v>315</v>
      </c>
      <c r="D13" s="18" t="s">
        <v>27</v>
      </c>
      <c r="E13" s="19">
        <v>18070300201</v>
      </c>
      <c r="F13" s="18" t="s">
        <v>74</v>
      </c>
      <c r="G13" s="19">
        <v>0</v>
      </c>
      <c r="H13" s="19">
        <v>7</v>
      </c>
      <c r="I13" s="17">
        <f t="shared" si="0"/>
        <v>7</v>
      </c>
      <c r="J13" s="18"/>
      <c r="K13" s="18" t="s">
        <v>323</v>
      </c>
      <c r="L13" s="18" t="s">
        <v>324</v>
      </c>
      <c r="M13" s="18">
        <v>9401453279</v>
      </c>
      <c r="N13" s="18" t="s">
        <v>220</v>
      </c>
      <c r="O13" s="18">
        <v>9854909143</v>
      </c>
      <c r="P13" s="24">
        <v>43407</v>
      </c>
      <c r="Q13" s="54" t="s">
        <v>173</v>
      </c>
      <c r="R13" s="18" t="s">
        <v>382</v>
      </c>
      <c r="S13" s="18" t="s">
        <v>159</v>
      </c>
      <c r="T13" s="18"/>
    </row>
    <row r="14" spans="1:20">
      <c r="A14" s="4">
        <v>10</v>
      </c>
      <c r="B14" s="17" t="s">
        <v>66</v>
      </c>
      <c r="C14" s="18" t="s">
        <v>316</v>
      </c>
      <c r="D14" s="18" t="s">
        <v>27</v>
      </c>
      <c r="E14" s="19">
        <v>18070300206</v>
      </c>
      <c r="F14" s="18" t="s">
        <v>81</v>
      </c>
      <c r="G14" s="19">
        <v>31</v>
      </c>
      <c r="H14" s="19">
        <v>26</v>
      </c>
      <c r="I14" s="17">
        <f t="shared" si="0"/>
        <v>57</v>
      </c>
      <c r="J14" s="18"/>
      <c r="K14" s="18" t="s">
        <v>212</v>
      </c>
      <c r="L14" s="18" t="s">
        <v>213</v>
      </c>
      <c r="M14" s="18">
        <v>9401453275</v>
      </c>
      <c r="N14" s="18" t="s">
        <v>325</v>
      </c>
      <c r="O14" s="18">
        <v>9707784254</v>
      </c>
      <c r="P14" s="24">
        <v>43407</v>
      </c>
      <c r="Q14" s="54" t="s">
        <v>173</v>
      </c>
      <c r="R14" s="18" t="s">
        <v>382</v>
      </c>
      <c r="S14" s="18" t="s">
        <v>159</v>
      </c>
      <c r="T14" s="18"/>
    </row>
    <row r="15" spans="1:20">
      <c r="A15" s="4">
        <v>11</v>
      </c>
      <c r="B15" s="17" t="s">
        <v>67</v>
      </c>
      <c r="C15" s="18" t="s">
        <v>317</v>
      </c>
      <c r="D15" s="18" t="s">
        <v>27</v>
      </c>
      <c r="E15" s="19">
        <v>18070300403</v>
      </c>
      <c r="F15" s="18" t="s">
        <v>74</v>
      </c>
      <c r="G15" s="19">
        <v>25</v>
      </c>
      <c r="H15" s="19">
        <v>41</v>
      </c>
      <c r="I15" s="17">
        <f t="shared" si="0"/>
        <v>66</v>
      </c>
      <c r="J15" s="18">
        <v>9854157391</v>
      </c>
      <c r="K15" s="18" t="s">
        <v>164</v>
      </c>
      <c r="L15" s="18" t="s">
        <v>216</v>
      </c>
      <c r="M15" s="18">
        <v>8822636804</v>
      </c>
      <c r="N15" s="18" t="s">
        <v>322</v>
      </c>
      <c r="O15" s="18">
        <v>9859222190</v>
      </c>
      <c r="P15" s="24">
        <v>43407</v>
      </c>
      <c r="Q15" s="54" t="s">
        <v>173</v>
      </c>
      <c r="R15" s="18" t="s">
        <v>382</v>
      </c>
      <c r="S15" s="18" t="s">
        <v>159</v>
      </c>
      <c r="T15" s="18"/>
    </row>
    <row r="16" spans="1:20">
      <c r="A16" s="4">
        <v>12</v>
      </c>
      <c r="B16" s="17" t="s">
        <v>67</v>
      </c>
      <c r="C16" s="18" t="s">
        <v>318</v>
      </c>
      <c r="D16" s="18" t="s">
        <v>27</v>
      </c>
      <c r="E16" s="19">
        <v>18070304103</v>
      </c>
      <c r="F16" s="18" t="s">
        <v>74</v>
      </c>
      <c r="G16" s="19">
        <v>9</v>
      </c>
      <c r="H16" s="19">
        <v>7</v>
      </c>
      <c r="I16" s="17">
        <f t="shared" si="0"/>
        <v>16</v>
      </c>
      <c r="J16" s="18">
        <v>9859263255</v>
      </c>
      <c r="K16" s="18" t="s">
        <v>280</v>
      </c>
      <c r="L16" s="18" t="s">
        <v>281</v>
      </c>
      <c r="M16" s="18">
        <v>9401453288</v>
      </c>
      <c r="N16" s="18" t="s">
        <v>282</v>
      </c>
      <c r="O16" s="18">
        <v>9859383908</v>
      </c>
      <c r="P16" s="24">
        <v>43407</v>
      </c>
      <c r="Q16" s="54" t="s">
        <v>173</v>
      </c>
      <c r="R16" s="18" t="s">
        <v>336</v>
      </c>
      <c r="S16" s="18" t="s">
        <v>159</v>
      </c>
      <c r="T16" s="18"/>
    </row>
    <row r="17" spans="1:20" ht="33">
      <c r="A17" s="4">
        <v>13</v>
      </c>
      <c r="B17" s="17" t="s">
        <v>66</v>
      </c>
      <c r="C17" s="18" t="s">
        <v>319</v>
      </c>
      <c r="D17" s="18" t="s">
        <v>27</v>
      </c>
      <c r="E17" s="19">
        <v>18070307302</v>
      </c>
      <c r="F17" s="18" t="s">
        <v>74</v>
      </c>
      <c r="G17" s="19">
        <v>68</v>
      </c>
      <c r="H17" s="19">
        <v>92</v>
      </c>
      <c r="I17" s="17">
        <f t="shared" si="0"/>
        <v>160</v>
      </c>
      <c r="J17" s="18">
        <v>9707395805</v>
      </c>
      <c r="K17" s="18" t="s">
        <v>187</v>
      </c>
      <c r="L17" s="18" t="s">
        <v>188</v>
      </c>
      <c r="M17" s="18">
        <v>9401453272</v>
      </c>
      <c r="N17" s="18" t="s">
        <v>326</v>
      </c>
      <c r="O17" s="18">
        <v>9854274392</v>
      </c>
      <c r="P17" s="24">
        <v>43409</v>
      </c>
      <c r="Q17" s="54" t="s">
        <v>177</v>
      </c>
      <c r="R17" s="18" t="s">
        <v>336</v>
      </c>
      <c r="S17" s="18" t="s">
        <v>159</v>
      </c>
      <c r="T17" s="18"/>
    </row>
    <row r="18" spans="1:20">
      <c r="A18" s="4">
        <v>14</v>
      </c>
      <c r="B18" s="17" t="s">
        <v>67</v>
      </c>
      <c r="C18" s="18" t="s">
        <v>320</v>
      </c>
      <c r="D18" s="18" t="s">
        <v>27</v>
      </c>
      <c r="E18" s="19">
        <v>18070306502</v>
      </c>
      <c r="F18" s="18" t="s">
        <v>74</v>
      </c>
      <c r="G18" s="19">
        <v>32</v>
      </c>
      <c r="H18" s="19">
        <v>35</v>
      </c>
      <c r="I18" s="17">
        <f t="shared" si="0"/>
        <v>67</v>
      </c>
      <c r="J18" s="18">
        <v>9864724183</v>
      </c>
      <c r="K18" s="18" t="s">
        <v>160</v>
      </c>
      <c r="L18" s="18" t="s">
        <v>204</v>
      </c>
      <c r="M18" s="18">
        <v>9401453292</v>
      </c>
      <c r="N18" s="18" t="s">
        <v>301</v>
      </c>
      <c r="O18" s="18">
        <v>9678053517</v>
      </c>
      <c r="P18" s="24">
        <v>43409</v>
      </c>
      <c r="Q18" s="54" t="s">
        <v>177</v>
      </c>
      <c r="R18" s="18" t="s">
        <v>382</v>
      </c>
      <c r="S18" s="18" t="s">
        <v>159</v>
      </c>
      <c r="T18" s="18"/>
    </row>
    <row r="19" spans="1:20" ht="33">
      <c r="A19" s="4">
        <v>15</v>
      </c>
      <c r="B19" s="17"/>
      <c r="C19" s="18" t="s">
        <v>321</v>
      </c>
      <c r="D19" s="18" t="s">
        <v>27</v>
      </c>
      <c r="E19" s="19">
        <v>18070304209</v>
      </c>
      <c r="F19" s="18" t="s">
        <v>397</v>
      </c>
      <c r="G19" s="19">
        <v>277</v>
      </c>
      <c r="H19" s="19">
        <v>183</v>
      </c>
      <c r="I19" s="17">
        <f t="shared" si="0"/>
        <v>460</v>
      </c>
      <c r="J19" s="18"/>
      <c r="K19" s="18" t="s">
        <v>285</v>
      </c>
      <c r="L19" s="18" t="s">
        <v>286</v>
      </c>
      <c r="M19" s="18">
        <v>9401453290</v>
      </c>
      <c r="N19" s="18" t="s">
        <v>299</v>
      </c>
      <c r="O19" s="18">
        <v>9859383908</v>
      </c>
      <c r="P19" s="24">
        <v>43411</v>
      </c>
      <c r="Q19" s="54" t="s">
        <v>167</v>
      </c>
      <c r="R19" s="18" t="s">
        <v>336</v>
      </c>
      <c r="S19" s="18" t="s">
        <v>159</v>
      </c>
      <c r="T19" s="18"/>
    </row>
    <row r="20" spans="1:20" ht="33">
      <c r="A20" s="4">
        <v>16</v>
      </c>
      <c r="B20" s="17"/>
      <c r="C20" s="18" t="s">
        <v>321</v>
      </c>
      <c r="D20" s="18"/>
      <c r="E20" s="19"/>
      <c r="F20" s="18"/>
      <c r="G20" s="19"/>
      <c r="H20" s="19"/>
      <c r="I20" s="17">
        <f t="shared" si="0"/>
        <v>0</v>
      </c>
      <c r="J20" s="18"/>
      <c r="K20" s="18" t="s">
        <v>285</v>
      </c>
      <c r="L20" s="18" t="s">
        <v>286</v>
      </c>
      <c r="M20" s="18">
        <v>9401453290</v>
      </c>
      <c r="N20" s="18" t="s">
        <v>299</v>
      </c>
      <c r="O20" s="18">
        <v>9859383908</v>
      </c>
      <c r="P20" s="24">
        <v>43412</v>
      </c>
      <c r="Q20" s="54" t="s">
        <v>171</v>
      </c>
      <c r="R20" s="18" t="s">
        <v>336</v>
      </c>
      <c r="S20" s="18" t="s">
        <v>159</v>
      </c>
      <c r="T20" s="18"/>
    </row>
    <row r="21" spans="1:20" ht="33">
      <c r="A21" s="4">
        <v>17</v>
      </c>
      <c r="B21" s="17" t="s">
        <v>66</v>
      </c>
      <c r="C21" s="18" t="s">
        <v>327</v>
      </c>
      <c r="D21" s="18" t="s">
        <v>27</v>
      </c>
      <c r="E21" s="19" t="s">
        <v>328</v>
      </c>
      <c r="F21" s="18" t="s">
        <v>74</v>
      </c>
      <c r="G21" s="19">
        <v>27</v>
      </c>
      <c r="H21" s="19">
        <v>36</v>
      </c>
      <c r="I21" s="17">
        <f t="shared" si="0"/>
        <v>63</v>
      </c>
      <c r="J21" s="18">
        <v>7399993082</v>
      </c>
      <c r="K21" s="18" t="s">
        <v>285</v>
      </c>
      <c r="L21" s="18" t="s">
        <v>286</v>
      </c>
      <c r="M21" s="18">
        <v>9401453290</v>
      </c>
      <c r="N21" s="18" t="s">
        <v>335</v>
      </c>
      <c r="O21" s="18">
        <v>9859677925</v>
      </c>
      <c r="P21" s="24">
        <v>43413</v>
      </c>
      <c r="Q21" s="54" t="s">
        <v>172</v>
      </c>
      <c r="R21" s="18" t="s">
        <v>336</v>
      </c>
      <c r="S21" s="18" t="s">
        <v>159</v>
      </c>
      <c r="T21" s="18"/>
    </row>
    <row r="22" spans="1:20" ht="33">
      <c r="A22" s="4">
        <v>18</v>
      </c>
      <c r="B22" s="17" t="s">
        <v>66</v>
      </c>
      <c r="C22" s="18" t="s">
        <v>329</v>
      </c>
      <c r="D22" s="18" t="s">
        <v>27</v>
      </c>
      <c r="E22" s="19" t="s">
        <v>330</v>
      </c>
      <c r="F22" s="18" t="s">
        <v>74</v>
      </c>
      <c r="G22" s="19">
        <v>12</v>
      </c>
      <c r="H22" s="19">
        <v>14</v>
      </c>
      <c r="I22" s="17">
        <f t="shared" si="0"/>
        <v>26</v>
      </c>
      <c r="J22" s="18">
        <v>9859473598</v>
      </c>
      <c r="K22" s="18" t="s">
        <v>285</v>
      </c>
      <c r="L22" s="18" t="s">
        <v>286</v>
      </c>
      <c r="M22" s="18">
        <v>9401453290</v>
      </c>
      <c r="N22" s="18" t="s">
        <v>287</v>
      </c>
      <c r="O22" s="18">
        <v>7399111487</v>
      </c>
      <c r="P22" s="24">
        <v>43413</v>
      </c>
      <c r="Q22" s="54" t="s">
        <v>172</v>
      </c>
      <c r="R22" s="18" t="s">
        <v>336</v>
      </c>
      <c r="S22" s="18" t="s">
        <v>159</v>
      </c>
      <c r="T22" s="18"/>
    </row>
    <row r="23" spans="1:20" ht="33">
      <c r="A23" s="4">
        <v>19</v>
      </c>
      <c r="B23" s="17" t="s">
        <v>67</v>
      </c>
      <c r="C23" s="18" t="s">
        <v>331</v>
      </c>
      <c r="D23" s="18" t="s">
        <v>27</v>
      </c>
      <c r="E23" s="19" t="s">
        <v>332</v>
      </c>
      <c r="F23" s="18" t="s">
        <v>74</v>
      </c>
      <c r="G23" s="19">
        <v>11</v>
      </c>
      <c r="H23" s="19">
        <v>14</v>
      </c>
      <c r="I23" s="17">
        <f t="shared" si="0"/>
        <v>25</v>
      </c>
      <c r="J23" s="18">
        <v>9707111000</v>
      </c>
      <c r="K23" s="18" t="s">
        <v>199</v>
      </c>
      <c r="L23" s="18" t="s">
        <v>200</v>
      </c>
      <c r="M23" s="18">
        <v>9957856904</v>
      </c>
      <c r="N23" s="18" t="s">
        <v>201</v>
      </c>
      <c r="O23" s="18">
        <v>9678461983</v>
      </c>
      <c r="P23" s="24">
        <v>43413</v>
      </c>
      <c r="Q23" s="54" t="s">
        <v>172</v>
      </c>
      <c r="R23" s="18" t="s">
        <v>336</v>
      </c>
      <c r="S23" s="18" t="s">
        <v>159</v>
      </c>
      <c r="T23" s="18"/>
    </row>
    <row r="24" spans="1:20">
      <c r="A24" s="4">
        <v>20</v>
      </c>
      <c r="B24" s="17" t="s">
        <v>67</v>
      </c>
      <c r="C24" s="18" t="s">
        <v>333</v>
      </c>
      <c r="D24" s="18" t="s">
        <v>27</v>
      </c>
      <c r="E24" s="19" t="s">
        <v>334</v>
      </c>
      <c r="F24" s="18" t="s">
        <v>74</v>
      </c>
      <c r="G24" s="19">
        <v>12</v>
      </c>
      <c r="H24" s="19">
        <v>17</v>
      </c>
      <c r="I24" s="17">
        <f t="shared" si="0"/>
        <v>29</v>
      </c>
      <c r="J24" s="18">
        <v>9864935603</v>
      </c>
      <c r="K24" s="18" t="s">
        <v>199</v>
      </c>
      <c r="L24" s="18" t="s">
        <v>200</v>
      </c>
      <c r="M24" s="18">
        <v>9957856904</v>
      </c>
      <c r="N24" s="18" t="s">
        <v>201</v>
      </c>
      <c r="O24" s="18">
        <v>9678461983</v>
      </c>
      <c r="P24" s="24">
        <v>43413</v>
      </c>
      <c r="Q24" s="54" t="s">
        <v>172</v>
      </c>
      <c r="R24" s="18" t="s">
        <v>336</v>
      </c>
      <c r="S24" s="18" t="s">
        <v>159</v>
      </c>
      <c r="T24" s="18"/>
    </row>
    <row r="25" spans="1:20">
      <c r="A25" s="4">
        <v>21</v>
      </c>
      <c r="B25" s="17" t="s">
        <v>66</v>
      </c>
      <c r="C25" s="18" t="s">
        <v>126</v>
      </c>
      <c r="D25" s="18" t="s">
        <v>27</v>
      </c>
      <c r="E25" s="19" t="s">
        <v>337</v>
      </c>
      <c r="F25" s="18" t="s">
        <v>83</v>
      </c>
      <c r="G25" s="19">
        <v>40</v>
      </c>
      <c r="H25" s="19">
        <v>63</v>
      </c>
      <c r="I25" s="17">
        <f t="shared" si="0"/>
        <v>103</v>
      </c>
      <c r="J25" s="18">
        <v>7663906433</v>
      </c>
      <c r="K25" s="18" t="s">
        <v>187</v>
      </c>
      <c r="L25" s="18" t="s">
        <v>340</v>
      </c>
      <c r="M25" s="18">
        <v>9864344877</v>
      </c>
      <c r="N25" s="18" t="s">
        <v>341</v>
      </c>
      <c r="O25" s="18">
        <v>9859332471</v>
      </c>
      <c r="P25" s="24">
        <v>43414</v>
      </c>
      <c r="Q25" s="54" t="s">
        <v>173</v>
      </c>
      <c r="R25" s="18" t="s">
        <v>336</v>
      </c>
      <c r="S25" s="18" t="s">
        <v>159</v>
      </c>
      <c r="T25" s="18"/>
    </row>
    <row r="26" spans="1:20" ht="33">
      <c r="A26" s="4">
        <v>22</v>
      </c>
      <c r="B26" s="17" t="s">
        <v>67</v>
      </c>
      <c r="C26" s="18" t="s">
        <v>338</v>
      </c>
      <c r="D26" s="18" t="s">
        <v>27</v>
      </c>
      <c r="E26" s="19" t="s">
        <v>339</v>
      </c>
      <c r="F26" s="18" t="s">
        <v>83</v>
      </c>
      <c r="G26" s="19">
        <v>52</v>
      </c>
      <c r="H26" s="19">
        <v>69</v>
      </c>
      <c r="I26" s="17">
        <f t="shared" si="0"/>
        <v>121</v>
      </c>
      <c r="J26" s="18">
        <v>9954441806</v>
      </c>
      <c r="K26" s="18" t="s">
        <v>226</v>
      </c>
      <c r="L26" s="18" t="s">
        <v>227</v>
      </c>
      <c r="M26" s="18">
        <v>9864934241</v>
      </c>
      <c r="N26" s="18" t="s">
        <v>342</v>
      </c>
      <c r="O26" s="18">
        <v>9707825056</v>
      </c>
      <c r="P26" s="24">
        <v>43414</v>
      </c>
      <c r="Q26" s="54" t="s">
        <v>173</v>
      </c>
      <c r="R26" s="18" t="s">
        <v>343</v>
      </c>
      <c r="S26" s="18" t="s">
        <v>159</v>
      </c>
      <c r="T26" s="18"/>
    </row>
    <row r="27" spans="1:20">
      <c r="A27" s="4">
        <v>23</v>
      </c>
      <c r="B27" s="17" t="s">
        <v>66</v>
      </c>
      <c r="C27" s="18" t="s">
        <v>113</v>
      </c>
      <c r="D27" s="18" t="s">
        <v>27</v>
      </c>
      <c r="E27" s="19" t="s">
        <v>344</v>
      </c>
      <c r="F27" s="18" t="s">
        <v>345</v>
      </c>
      <c r="G27" s="19">
        <v>22</v>
      </c>
      <c r="H27" s="19">
        <v>30</v>
      </c>
      <c r="I27" s="17">
        <f t="shared" si="0"/>
        <v>52</v>
      </c>
      <c r="J27" s="18">
        <v>9508576169</v>
      </c>
      <c r="K27" s="18" t="s">
        <v>160</v>
      </c>
      <c r="L27" s="18" t="s">
        <v>161</v>
      </c>
      <c r="M27" s="18">
        <v>8471934357</v>
      </c>
      <c r="N27" s="18" t="s">
        <v>162</v>
      </c>
      <c r="O27" s="18">
        <v>9859094063</v>
      </c>
      <c r="P27" s="24">
        <v>43416</v>
      </c>
      <c r="Q27" s="54" t="s">
        <v>177</v>
      </c>
      <c r="R27" s="18" t="s">
        <v>336</v>
      </c>
      <c r="S27" s="18" t="s">
        <v>159</v>
      </c>
      <c r="T27" s="18"/>
    </row>
    <row r="28" spans="1:20">
      <c r="A28" s="4">
        <v>24</v>
      </c>
      <c r="B28" s="17" t="s">
        <v>66</v>
      </c>
      <c r="C28" s="18" t="s">
        <v>346</v>
      </c>
      <c r="D28" s="18" t="s">
        <v>27</v>
      </c>
      <c r="E28" s="19" t="s">
        <v>347</v>
      </c>
      <c r="F28" s="18" t="s">
        <v>345</v>
      </c>
      <c r="G28" s="19">
        <v>30</v>
      </c>
      <c r="H28" s="19">
        <v>37</v>
      </c>
      <c r="I28" s="17">
        <f t="shared" si="0"/>
        <v>67</v>
      </c>
      <c r="J28" s="18">
        <v>9707685848</v>
      </c>
      <c r="K28" s="18" t="s">
        <v>160</v>
      </c>
      <c r="L28" s="18" t="s">
        <v>161</v>
      </c>
      <c r="M28" s="18">
        <v>8471934357</v>
      </c>
      <c r="N28" s="18" t="s">
        <v>162</v>
      </c>
      <c r="O28" s="18">
        <v>9859094063</v>
      </c>
      <c r="P28" s="24">
        <v>43416</v>
      </c>
      <c r="Q28" s="54" t="s">
        <v>177</v>
      </c>
      <c r="R28" s="18" t="s">
        <v>336</v>
      </c>
      <c r="S28" s="18" t="s">
        <v>159</v>
      </c>
      <c r="T28" s="18"/>
    </row>
    <row r="29" spans="1:20">
      <c r="A29" s="4">
        <v>25</v>
      </c>
      <c r="B29" s="17" t="s">
        <v>67</v>
      </c>
      <c r="C29" s="18" t="s">
        <v>348</v>
      </c>
      <c r="D29" s="18" t="s">
        <v>27</v>
      </c>
      <c r="E29" s="19" t="s">
        <v>349</v>
      </c>
      <c r="F29" s="18" t="s">
        <v>83</v>
      </c>
      <c r="G29" s="19">
        <v>20</v>
      </c>
      <c r="H29" s="19">
        <v>25</v>
      </c>
      <c r="I29" s="17">
        <f t="shared" si="0"/>
        <v>45</v>
      </c>
      <c r="J29" s="18">
        <v>9859740495</v>
      </c>
      <c r="K29" s="18" t="s">
        <v>237</v>
      </c>
      <c r="L29" s="18" t="s">
        <v>238</v>
      </c>
      <c r="M29" s="18">
        <v>9401453293</v>
      </c>
      <c r="N29" s="18" t="s">
        <v>239</v>
      </c>
      <c r="O29" s="18">
        <v>9707807588</v>
      </c>
      <c r="P29" s="24">
        <v>43416</v>
      </c>
      <c r="Q29" s="54" t="s">
        <v>177</v>
      </c>
      <c r="R29" s="18" t="s">
        <v>343</v>
      </c>
      <c r="S29" s="18" t="s">
        <v>159</v>
      </c>
      <c r="T29" s="18"/>
    </row>
    <row r="30" spans="1:20">
      <c r="A30" s="4">
        <v>26</v>
      </c>
      <c r="B30" s="17" t="s">
        <v>67</v>
      </c>
      <c r="C30" s="18" t="s">
        <v>350</v>
      </c>
      <c r="D30" s="18" t="s">
        <v>27</v>
      </c>
      <c r="E30" s="19" t="s">
        <v>351</v>
      </c>
      <c r="F30" s="18" t="s">
        <v>83</v>
      </c>
      <c r="G30" s="19">
        <v>23</v>
      </c>
      <c r="H30" s="19">
        <v>29</v>
      </c>
      <c r="I30" s="17">
        <f t="shared" si="0"/>
        <v>52</v>
      </c>
      <c r="J30" s="18">
        <v>7399628178</v>
      </c>
      <c r="K30" s="18" t="s">
        <v>237</v>
      </c>
      <c r="L30" s="18" t="s">
        <v>238</v>
      </c>
      <c r="M30" s="18">
        <v>9401453293</v>
      </c>
      <c r="N30" s="18" t="s">
        <v>239</v>
      </c>
      <c r="O30" s="18">
        <v>9707807588</v>
      </c>
      <c r="P30" s="24">
        <v>43416</v>
      </c>
      <c r="Q30" s="54" t="s">
        <v>177</v>
      </c>
      <c r="R30" s="18" t="s">
        <v>336</v>
      </c>
      <c r="S30" s="18" t="s">
        <v>159</v>
      </c>
      <c r="T30" s="18"/>
    </row>
    <row r="31" spans="1:20" ht="33">
      <c r="A31" s="4">
        <v>27</v>
      </c>
      <c r="B31" s="17" t="s">
        <v>66</v>
      </c>
      <c r="C31" s="18" t="s">
        <v>352</v>
      </c>
      <c r="D31" s="18" t="s">
        <v>27</v>
      </c>
      <c r="E31" s="19">
        <v>18070301602</v>
      </c>
      <c r="F31" s="18" t="s">
        <v>83</v>
      </c>
      <c r="G31" s="19">
        <v>47</v>
      </c>
      <c r="H31" s="19">
        <v>57</v>
      </c>
      <c r="I31" s="17">
        <f t="shared" si="0"/>
        <v>104</v>
      </c>
      <c r="J31" s="18">
        <v>9864758766</v>
      </c>
      <c r="K31" s="18" t="s">
        <v>168</v>
      </c>
      <c r="L31" s="18" t="s">
        <v>169</v>
      </c>
      <c r="M31" s="18">
        <v>9864934831</v>
      </c>
      <c r="N31" s="18" t="s">
        <v>170</v>
      </c>
      <c r="O31" s="18">
        <v>9859034452</v>
      </c>
      <c r="P31" s="24">
        <v>43418</v>
      </c>
      <c r="Q31" s="54" t="s">
        <v>167</v>
      </c>
      <c r="R31" s="18" t="s">
        <v>274</v>
      </c>
      <c r="S31" s="18" t="s">
        <v>159</v>
      </c>
      <c r="T31" s="18"/>
    </row>
    <row r="32" spans="1:20" ht="33">
      <c r="A32" s="4">
        <v>28</v>
      </c>
      <c r="B32" s="17" t="s">
        <v>67</v>
      </c>
      <c r="C32" s="18" t="s">
        <v>353</v>
      </c>
      <c r="D32" s="18" t="s">
        <v>27</v>
      </c>
      <c r="E32" s="19" t="s">
        <v>354</v>
      </c>
      <c r="F32" s="18" t="s">
        <v>74</v>
      </c>
      <c r="G32" s="19">
        <v>8</v>
      </c>
      <c r="H32" s="19">
        <v>14</v>
      </c>
      <c r="I32" s="17">
        <f t="shared" si="0"/>
        <v>22</v>
      </c>
      <c r="J32" s="18">
        <v>8822159655</v>
      </c>
      <c r="K32" s="18" t="s">
        <v>357</v>
      </c>
      <c r="L32" s="18" t="s">
        <v>207</v>
      </c>
      <c r="M32" s="18">
        <v>9401453291</v>
      </c>
      <c r="N32" s="18" t="s">
        <v>358</v>
      </c>
      <c r="O32" s="18">
        <v>9508443715</v>
      </c>
      <c r="P32" s="24">
        <v>43418</v>
      </c>
      <c r="Q32" s="54" t="s">
        <v>167</v>
      </c>
      <c r="R32" s="18" t="s">
        <v>274</v>
      </c>
      <c r="S32" s="18" t="s">
        <v>159</v>
      </c>
      <c r="T32" s="18"/>
    </row>
    <row r="33" spans="1:20" ht="33">
      <c r="A33" s="4">
        <v>29</v>
      </c>
      <c r="B33" s="17" t="s">
        <v>67</v>
      </c>
      <c r="C33" s="18" t="s">
        <v>355</v>
      </c>
      <c r="D33" s="18" t="s">
        <v>27</v>
      </c>
      <c r="E33" s="19" t="s">
        <v>356</v>
      </c>
      <c r="F33" s="18" t="s">
        <v>74</v>
      </c>
      <c r="G33" s="19">
        <v>30</v>
      </c>
      <c r="H33" s="19">
        <v>40</v>
      </c>
      <c r="I33" s="17">
        <f t="shared" si="0"/>
        <v>70</v>
      </c>
      <c r="J33" s="18">
        <v>9957367470</v>
      </c>
      <c r="K33" s="18" t="s">
        <v>357</v>
      </c>
      <c r="L33" s="18" t="s">
        <v>207</v>
      </c>
      <c r="M33" s="18">
        <v>9401453291</v>
      </c>
      <c r="N33" s="18" t="s">
        <v>359</v>
      </c>
      <c r="O33" s="18">
        <v>9707234760</v>
      </c>
      <c r="P33" s="24">
        <v>43418</v>
      </c>
      <c r="Q33" s="54" t="s">
        <v>167</v>
      </c>
      <c r="R33" s="18" t="s">
        <v>274</v>
      </c>
      <c r="S33" s="18" t="s">
        <v>159</v>
      </c>
      <c r="T33" s="18"/>
    </row>
    <row r="34" spans="1:20" ht="33">
      <c r="A34" s="4">
        <v>30</v>
      </c>
      <c r="B34" s="17" t="s">
        <v>66</v>
      </c>
      <c r="C34" s="18" t="s">
        <v>360</v>
      </c>
      <c r="D34" s="18" t="s">
        <v>27</v>
      </c>
      <c r="E34" s="19" t="s">
        <v>361</v>
      </c>
      <c r="F34" s="18" t="s">
        <v>81</v>
      </c>
      <c r="G34" s="19">
        <v>52</v>
      </c>
      <c r="H34" s="19">
        <v>31</v>
      </c>
      <c r="I34" s="17">
        <f t="shared" si="0"/>
        <v>83</v>
      </c>
      <c r="J34" s="18">
        <v>9954378779</v>
      </c>
      <c r="K34" s="18" t="s">
        <v>368</v>
      </c>
      <c r="L34" s="18" t="s">
        <v>369</v>
      </c>
      <c r="M34" s="18">
        <v>9435370359</v>
      </c>
      <c r="N34" s="18" t="s">
        <v>370</v>
      </c>
      <c r="O34" s="18">
        <v>9864855616</v>
      </c>
      <c r="P34" s="24">
        <v>43419</v>
      </c>
      <c r="Q34" s="54" t="s">
        <v>171</v>
      </c>
      <c r="R34" s="18" t="s">
        <v>336</v>
      </c>
      <c r="S34" s="18" t="s">
        <v>159</v>
      </c>
      <c r="T34" s="18"/>
    </row>
    <row r="35" spans="1:20">
      <c r="A35" s="4">
        <v>31</v>
      </c>
      <c r="B35" s="17" t="s">
        <v>66</v>
      </c>
      <c r="C35" s="18" t="s">
        <v>362</v>
      </c>
      <c r="D35" s="18" t="s">
        <v>27</v>
      </c>
      <c r="E35" s="19" t="s">
        <v>363</v>
      </c>
      <c r="F35" s="18" t="s">
        <v>74</v>
      </c>
      <c r="G35" s="19">
        <v>16</v>
      </c>
      <c r="H35" s="19">
        <v>21</v>
      </c>
      <c r="I35" s="17">
        <f t="shared" si="0"/>
        <v>37</v>
      </c>
      <c r="J35" s="18">
        <v>9613769772</v>
      </c>
      <c r="K35" s="18" t="s">
        <v>368</v>
      </c>
      <c r="L35" s="18" t="s">
        <v>369</v>
      </c>
      <c r="M35" s="18">
        <v>9435370359</v>
      </c>
      <c r="N35" s="18" t="s">
        <v>370</v>
      </c>
      <c r="O35" s="18">
        <v>9864855616</v>
      </c>
      <c r="P35" s="24">
        <v>43419</v>
      </c>
      <c r="Q35" s="54" t="s">
        <v>171</v>
      </c>
      <c r="R35" s="18" t="s">
        <v>336</v>
      </c>
      <c r="S35" s="18" t="s">
        <v>159</v>
      </c>
      <c r="T35" s="18"/>
    </row>
    <row r="36" spans="1:20" ht="33">
      <c r="A36" s="4">
        <v>32</v>
      </c>
      <c r="B36" s="17" t="s">
        <v>67</v>
      </c>
      <c r="C36" s="18" t="s">
        <v>364</v>
      </c>
      <c r="D36" s="18" t="s">
        <v>27</v>
      </c>
      <c r="E36" s="19" t="s">
        <v>365</v>
      </c>
      <c r="F36" s="18" t="s">
        <v>81</v>
      </c>
      <c r="G36" s="19">
        <v>27</v>
      </c>
      <c r="H36" s="19">
        <v>62</v>
      </c>
      <c r="I36" s="17">
        <f t="shared" si="0"/>
        <v>89</v>
      </c>
      <c r="J36" s="18">
        <v>9401399776</v>
      </c>
      <c r="K36" s="18" t="s">
        <v>229</v>
      </c>
      <c r="L36" s="18" t="s">
        <v>371</v>
      </c>
      <c r="M36" s="18">
        <v>8876296755</v>
      </c>
      <c r="N36" s="18" t="s">
        <v>230</v>
      </c>
      <c r="O36" s="18">
        <v>9854262518</v>
      </c>
      <c r="P36" s="24">
        <v>43419</v>
      </c>
      <c r="Q36" s="54" t="s">
        <v>171</v>
      </c>
      <c r="R36" s="18" t="s">
        <v>336</v>
      </c>
      <c r="S36" s="18" t="s">
        <v>159</v>
      </c>
      <c r="T36" s="18"/>
    </row>
    <row r="37" spans="1:20">
      <c r="A37" s="4">
        <v>33</v>
      </c>
      <c r="B37" s="17" t="s">
        <v>67</v>
      </c>
      <c r="C37" s="18" t="s">
        <v>366</v>
      </c>
      <c r="D37" s="18" t="s">
        <v>27</v>
      </c>
      <c r="E37" s="19" t="s">
        <v>367</v>
      </c>
      <c r="F37" s="18" t="s">
        <v>74</v>
      </c>
      <c r="G37" s="19">
        <v>14</v>
      </c>
      <c r="H37" s="19">
        <v>21</v>
      </c>
      <c r="I37" s="17">
        <f t="shared" si="0"/>
        <v>35</v>
      </c>
      <c r="J37" s="18">
        <v>8254883306</v>
      </c>
      <c r="K37" s="18" t="s">
        <v>229</v>
      </c>
      <c r="L37" s="18" t="s">
        <v>371</v>
      </c>
      <c r="M37" s="18">
        <v>8876296755</v>
      </c>
      <c r="N37" s="18" t="s">
        <v>230</v>
      </c>
      <c r="O37" s="18">
        <v>9854262518</v>
      </c>
      <c r="P37" s="24">
        <v>43419</v>
      </c>
      <c r="Q37" s="54" t="s">
        <v>171</v>
      </c>
      <c r="R37" s="18" t="s">
        <v>336</v>
      </c>
      <c r="S37" s="18" t="s">
        <v>159</v>
      </c>
      <c r="T37" s="18"/>
    </row>
    <row r="38" spans="1:20">
      <c r="A38" s="4">
        <v>34</v>
      </c>
      <c r="B38" s="17" t="s">
        <v>66</v>
      </c>
      <c r="C38" s="18" t="s">
        <v>372</v>
      </c>
      <c r="D38" s="18" t="s">
        <v>27</v>
      </c>
      <c r="E38" s="19" t="s">
        <v>373</v>
      </c>
      <c r="F38" s="18" t="s">
        <v>74</v>
      </c>
      <c r="G38" s="19">
        <v>16</v>
      </c>
      <c r="H38" s="19">
        <v>25</v>
      </c>
      <c r="I38" s="17">
        <f t="shared" si="0"/>
        <v>41</v>
      </c>
      <c r="J38" s="18">
        <v>8134005549</v>
      </c>
      <c r="K38" s="18" t="s">
        <v>380</v>
      </c>
      <c r="L38" s="18" t="s">
        <v>210</v>
      </c>
      <c r="M38" s="18">
        <v>9401453276</v>
      </c>
      <c r="N38" s="18" t="s">
        <v>381</v>
      </c>
      <c r="O38" s="18">
        <v>9859179485</v>
      </c>
      <c r="P38" s="24">
        <v>43420</v>
      </c>
      <c r="Q38" s="54" t="s">
        <v>172</v>
      </c>
      <c r="R38" s="18" t="s">
        <v>382</v>
      </c>
      <c r="S38" s="18" t="s">
        <v>159</v>
      </c>
      <c r="T38" s="18"/>
    </row>
    <row r="39" spans="1:20">
      <c r="A39" s="4">
        <v>35</v>
      </c>
      <c r="B39" s="17" t="s">
        <v>66</v>
      </c>
      <c r="C39" s="18" t="s">
        <v>374</v>
      </c>
      <c r="D39" s="18" t="s">
        <v>27</v>
      </c>
      <c r="E39" s="19" t="s">
        <v>375</v>
      </c>
      <c r="F39" s="18" t="s">
        <v>74</v>
      </c>
      <c r="G39" s="19">
        <v>23</v>
      </c>
      <c r="H39" s="19">
        <v>26</v>
      </c>
      <c r="I39" s="17">
        <f t="shared" si="0"/>
        <v>49</v>
      </c>
      <c r="J39" s="18">
        <v>8011838440</v>
      </c>
      <c r="K39" s="18" t="s">
        <v>380</v>
      </c>
      <c r="L39" s="18" t="s">
        <v>210</v>
      </c>
      <c r="M39" s="18">
        <v>9401453276</v>
      </c>
      <c r="N39" s="18" t="s">
        <v>381</v>
      </c>
      <c r="O39" s="18">
        <v>9859179485</v>
      </c>
      <c r="P39" s="24">
        <v>43420</v>
      </c>
      <c r="Q39" s="54" t="s">
        <v>172</v>
      </c>
      <c r="R39" s="18" t="s">
        <v>382</v>
      </c>
      <c r="S39" s="18" t="s">
        <v>159</v>
      </c>
      <c r="T39" s="18"/>
    </row>
    <row r="40" spans="1:20">
      <c r="A40" s="4">
        <v>36</v>
      </c>
      <c r="B40" s="17" t="s">
        <v>67</v>
      </c>
      <c r="C40" s="18" t="s">
        <v>376</v>
      </c>
      <c r="D40" s="18" t="s">
        <v>27</v>
      </c>
      <c r="E40" s="19" t="s">
        <v>377</v>
      </c>
      <c r="F40" s="18" t="s">
        <v>345</v>
      </c>
      <c r="G40" s="19">
        <v>40</v>
      </c>
      <c r="H40" s="19">
        <v>48</v>
      </c>
      <c r="I40" s="17">
        <f t="shared" si="0"/>
        <v>88</v>
      </c>
      <c r="J40" s="18">
        <v>9864291370</v>
      </c>
      <c r="K40" s="18" t="s">
        <v>380</v>
      </c>
      <c r="L40" s="18" t="s">
        <v>210</v>
      </c>
      <c r="M40" s="18">
        <v>9401453276</v>
      </c>
      <c r="N40" s="18" t="s">
        <v>381</v>
      </c>
      <c r="O40" s="18">
        <v>9859179485</v>
      </c>
      <c r="P40" s="24">
        <v>43420</v>
      </c>
      <c r="Q40" s="54" t="s">
        <v>172</v>
      </c>
      <c r="R40" s="18" t="s">
        <v>382</v>
      </c>
      <c r="S40" s="18" t="s">
        <v>159</v>
      </c>
      <c r="T40" s="18"/>
    </row>
    <row r="41" spans="1:20">
      <c r="A41" s="4">
        <v>37</v>
      </c>
      <c r="B41" s="17" t="s">
        <v>67</v>
      </c>
      <c r="C41" s="18" t="s">
        <v>378</v>
      </c>
      <c r="D41" s="18" t="s">
        <v>27</v>
      </c>
      <c r="E41" s="19" t="s">
        <v>379</v>
      </c>
      <c r="F41" s="18" t="s">
        <v>345</v>
      </c>
      <c r="G41" s="19">
        <v>15</v>
      </c>
      <c r="H41" s="19">
        <v>17</v>
      </c>
      <c r="I41" s="17">
        <f t="shared" si="0"/>
        <v>32</v>
      </c>
      <c r="J41" s="18">
        <v>9678701360</v>
      </c>
      <c r="K41" s="18" t="s">
        <v>380</v>
      </c>
      <c r="L41" s="18" t="s">
        <v>210</v>
      </c>
      <c r="M41" s="18">
        <v>9401453276</v>
      </c>
      <c r="N41" s="18" t="s">
        <v>381</v>
      </c>
      <c r="O41" s="18">
        <v>9859179485</v>
      </c>
      <c r="P41" s="24">
        <v>43420</v>
      </c>
      <c r="Q41" s="54" t="s">
        <v>172</v>
      </c>
      <c r="R41" s="18" t="s">
        <v>382</v>
      </c>
      <c r="S41" s="18" t="s">
        <v>159</v>
      </c>
      <c r="T41" s="18"/>
    </row>
    <row r="42" spans="1:20">
      <c r="A42" s="4">
        <v>38</v>
      </c>
      <c r="B42" s="17" t="s">
        <v>66</v>
      </c>
      <c r="C42" s="18" t="s">
        <v>72</v>
      </c>
      <c r="D42" s="18" t="s">
        <v>29</v>
      </c>
      <c r="E42" s="19">
        <v>106</v>
      </c>
      <c r="F42" s="18"/>
      <c r="G42" s="19">
        <v>35</v>
      </c>
      <c r="H42" s="19">
        <v>40</v>
      </c>
      <c r="I42" s="17">
        <f t="shared" si="0"/>
        <v>75</v>
      </c>
      <c r="J42" s="18">
        <v>9859478662</v>
      </c>
      <c r="K42" s="18" t="s">
        <v>164</v>
      </c>
      <c r="L42" s="18" t="s">
        <v>216</v>
      </c>
      <c r="M42" s="18">
        <v>8822636804</v>
      </c>
      <c r="N42" s="18" t="s">
        <v>390</v>
      </c>
      <c r="O42" s="18">
        <v>9577293195</v>
      </c>
      <c r="P42" s="24">
        <v>43421</v>
      </c>
      <c r="Q42" s="54" t="s">
        <v>173</v>
      </c>
      <c r="R42" s="18" t="s">
        <v>391</v>
      </c>
      <c r="S42" s="18" t="s">
        <v>159</v>
      </c>
      <c r="T42" s="18"/>
    </row>
    <row r="43" spans="1:20">
      <c r="A43" s="4">
        <v>39</v>
      </c>
      <c r="B43" s="17" t="s">
        <v>66</v>
      </c>
      <c r="C43" s="18" t="s">
        <v>383</v>
      </c>
      <c r="D43" s="18" t="s">
        <v>29</v>
      </c>
      <c r="E43" s="19">
        <v>68</v>
      </c>
      <c r="F43" s="18"/>
      <c r="G43" s="19">
        <v>30</v>
      </c>
      <c r="H43" s="19">
        <v>40</v>
      </c>
      <c r="I43" s="17">
        <f t="shared" si="0"/>
        <v>70</v>
      </c>
      <c r="J43" s="18">
        <v>7399282812</v>
      </c>
      <c r="K43" s="18" t="s">
        <v>164</v>
      </c>
      <c r="L43" s="18" t="s">
        <v>216</v>
      </c>
      <c r="M43" s="18">
        <v>8822636804</v>
      </c>
      <c r="N43" s="18" t="s">
        <v>156</v>
      </c>
      <c r="O43" s="18">
        <v>9577842907</v>
      </c>
      <c r="P43" s="24">
        <v>43421</v>
      </c>
      <c r="Q43" s="54" t="s">
        <v>173</v>
      </c>
      <c r="R43" s="18" t="s">
        <v>391</v>
      </c>
      <c r="S43" s="18" t="s">
        <v>159</v>
      </c>
      <c r="T43" s="18"/>
    </row>
    <row r="44" spans="1:20" ht="33">
      <c r="A44" s="4">
        <v>40</v>
      </c>
      <c r="B44" s="17" t="s">
        <v>67</v>
      </c>
      <c r="C44" s="18" t="s">
        <v>384</v>
      </c>
      <c r="D44" s="18" t="s">
        <v>29</v>
      </c>
      <c r="E44" s="19">
        <v>116</v>
      </c>
      <c r="F44" s="18"/>
      <c r="G44" s="19">
        <v>15</v>
      </c>
      <c r="H44" s="19">
        <v>22</v>
      </c>
      <c r="I44" s="17">
        <f t="shared" si="0"/>
        <v>37</v>
      </c>
      <c r="J44" s="18">
        <v>9577841656</v>
      </c>
      <c r="K44" s="18" t="s">
        <v>160</v>
      </c>
      <c r="L44" s="18" t="s">
        <v>204</v>
      </c>
      <c r="M44" s="18">
        <v>9401453292</v>
      </c>
      <c r="N44" s="18" t="s">
        <v>304</v>
      </c>
      <c r="O44" s="18">
        <v>9854122383</v>
      </c>
      <c r="P44" s="24">
        <v>43421</v>
      </c>
      <c r="Q44" s="54" t="s">
        <v>173</v>
      </c>
      <c r="R44" s="18" t="s">
        <v>392</v>
      </c>
      <c r="S44" s="18" t="s">
        <v>159</v>
      </c>
      <c r="T44" s="18"/>
    </row>
    <row r="45" spans="1:20">
      <c r="A45" s="4">
        <v>41</v>
      </c>
      <c r="B45" s="17" t="s">
        <v>67</v>
      </c>
      <c r="C45" s="18" t="s">
        <v>385</v>
      </c>
      <c r="D45" s="18" t="s">
        <v>29</v>
      </c>
      <c r="E45" s="19">
        <v>49</v>
      </c>
      <c r="F45" s="18"/>
      <c r="G45" s="19">
        <v>26</v>
      </c>
      <c r="H45" s="19">
        <v>32</v>
      </c>
      <c r="I45" s="17">
        <f t="shared" si="0"/>
        <v>58</v>
      </c>
      <c r="J45" s="18">
        <v>9577937655</v>
      </c>
      <c r="K45" s="18" t="s">
        <v>206</v>
      </c>
      <c r="L45" s="18" t="s">
        <v>207</v>
      </c>
      <c r="M45" s="18">
        <v>9401453291</v>
      </c>
      <c r="N45" s="18" t="s">
        <v>208</v>
      </c>
      <c r="O45" s="18">
        <v>9859535809</v>
      </c>
      <c r="P45" s="24">
        <v>43421</v>
      </c>
      <c r="Q45" s="54" t="s">
        <v>173</v>
      </c>
      <c r="R45" s="18" t="s">
        <v>392</v>
      </c>
      <c r="S45" s="18" t="s">
        <v>159</v>
      </c>
      <c r="T45" s="18"/>
    </row>
    <row r="46" spans="1:20">
      <c r="A46" s="4">
        <v>42</v>
      </c>
      <c r="B46" s="17" t="s">
        <v>66</v>
      </c>
      <c r="C46" s="18" t="s">
        <v>386</v>
      </c>
      <c r="D46" s="18" t="s">
        <v>29</v>
      </c>
      <c r="E46" s="19">
        <v>74</v>
      </c>
      <c r="F46" s="18"/>
      <c r="G46" s="19">
        <v>23</v>
      </c>
      <c r="H46" s="19">
        <v>27</v>
      </c>
      <c r="I46" s="17">
        <f t="shared" si="0"/>
        <v>50</v>
      </c>
      <c r="J46" s="18">
        <v>9859094035</v>
      </c>
      <c r="K46" s="18" t="s">
        <v>187</v>
      </c>
      <c r="L46" s="18" t="s">
        <v>188</v>
      </c>
      <c r="M46" s="18">
        <v>9401453272</v>
      </c>
      <c r="N46" s="18" t="s">
        <v>393</v>
      </c>
      <c r="O46" s="18">
        <v>9613245302</v>
      </c>
      <c r="P46" s="24">
        <v>43423</v>
      </c>
      <c r="Q46" s="54" t="s">
        <v>177</v>
      </c>
      <c r="R46" s="18" t="s">
        <v>394</v>
      </c>
      <c r="S46" s="18" t="s">
        <v>159</v>
      </c>
      <c r="T46" s="18"/>
    </row>
    <row r="47" spans="1:20">
      <c r="A47" s="4">
        <v>43</v>
      </c>
      <c r="B47" s="17" t="s">
        <v>66</v>
      </c>
      <c r="C47" s="18" t="s">
        <v>387</v>
      </c>
      <c r="D47" s="18" t="s">
        <v>29</v>
      </c>
      <c r="E47" s="19">
        <v>75</v>
      </c>
      <c r="F47" s="18"/>
      <c r="G47" s="19">
        <v>35</v>
      </c>
      <c r="H47" s="19">
        <v>42</v>
      </c>
      <c r="I47" s="17">
        <f t="shared" si="0"/>
        <v>77</v>
      </c>
      <c r="J47" s="18">
        <v>9859421047</v>
      </c>
      <c r="K47" s="18" t="s">
        <v>187</v>
      </c>
      <c r="L47" s="18" t="s">
        <v>188</v>
      </c>
      <c r="M47" s="18">
        <v>9401453272</v>
      </c>
      <c r="N47" s="18" t="s">
        <v>393</v>
      </c>
      <c r="O47" s="18">
        <v>9613245302</v>
      </c>
      <c r="P47" s="24">
        <v>43423</v>
      </c>
      <c r="Q47" s="54" t="s">
        <v>177</v>
      </c>
      <c r="R47" s="18" t="s">
        <v>394</v>
      </c>
      <c r="S47" s="18" t="s">
        <v>159</v>
      </c>
      <c r="T47" s="18"/>
    </row>
    <row r="48" spans="1:20">
      <c r="A48" s="4">
        <v>44</v>
      </c>
      <c r="B48" s="17" t="s">
        <v>67</v>
      </c>
      <c r="C48" s="18" t="s">
        <v>388</v>
      </c>
      <c r="D48" s="18" t="s">
        <v>29</v>
      </c>
      <c r="E48" s="19">
        <v>42</v>
      </c>
      <c r="F48" s="18"/>
      <c r="G48" s="19">
        <v>20</v>
      </c>
      <c r="H48" s="19">
        <v>22</v>
      </c>
      <c r="I48" s="17">
        <f t="shared" si="0"/>
        <v>42</v>
      </c>
      <c r="J48" s="18">
        <v>9085164104</v>
      </c>
      <c r="K48" s="18" t="s">
        <v>280</v>
      </c>
      <c r="L48" s="18" t="s">
        <v>281</v>
      </c>
      <c r="M48" s="18">
        <v>9401453288</v>
      </c>
      <c r="N48" s="18" t="s">
        <v>395</v>
      </c>
      <c r="O48" s="18">
        <v>9859158630</v>
      </c>
      <c r="P48" s="24">
        <v>43423</v>
      </c>
      <c r="Q48" s="54" t="s">
        <v>177</v>
      </c>
      <c r="R48" s="18" t="s">
        <v>392</v>
      </c>
      <c r="S48" s="18" t="s">
        <v>159</v>
      </c>
      <c r="T48" s="18"/>
    </row>
    <row r="49" spans="1:20">
      <c r="A49" s="4">
        <v>45</v>
      </c>
      <c r="B49" s="17" t="s">
        <v>67</v>
      </c>
      <c r="C49" s="18" t="s">
        <v>389</v>
      </c>
      <c r="D49" s="18" t="s">
        <v>29</v>
      </c>
      <c r="E49" s="19">
        <v>43</v>
      </c>
      <c r="F49" s="18"/>
      <c r="G49" s="19">
        <v>24</v>
      </c>
      <c r="H49" s="19">
        <v>26</v>
      </c>
      <c r="I49" s="17">
        <f t="shared" si="0"/>
        <v>50</v>
      </c>
      <c r="J49" s="18">
        <v>9707410338</v>
      </c>
      <c r="K49" s="18" t="s">
        <v>280</v>
      </c>
      <c r="L49" s="18" t="s">
        <v>281</v>
      </c>
      <c r="M49" s="18">
        <v>9401453288</v>
      </c>
      <c r="N49" s="18" t="s">
        <v>396</v>
      </c>
      <c r="O49" s="18">
        <v>9707701981</v>
      </c>
      <c r="P49" s="24">
        <v>43423</v>
      </c>
      <c r="Q49" s="54" t="s">
        <v>177</v>
      </c>
      <c r="R49" s="18" t="s">
        <v>392</v>
      </c>
      <c r="S49" s="18" t="s">
        <v>159</v>
      </c>
      <c r="T49" s="18"/>
    </row>
    <row r="50" spans="1:20">
      <c r="A50" s="4">
        <v>46</v>
      </c>
      <c r="B50" s="17" t="s">
        <v>66</v>
      </c>
      <c r="C50" s="18" t="s">
        <v>136</v>
      </c>
      <c r="D50" s="18" t="s">
        <v>29</v>
      </c>
      <c r="E50" s="19">
        <v>2</v>
      </c>
      <c r="F50" s="18"/>
      <c r="G50" s="19">
        <v>20</v>
      </c>
      <c r="H50" s="19">
        <v>36</v>
      </c>
      <c r="I50" s="17">
        <f t="shared" si="0"/>
        <v>56</v>
      </c>
      <c r="J50" s="18"/>
      <c r="K50" s="18" t="s">
        <v>212</v>
      </c>
      <c r="L50" s="18" t="s">
        <v>213</v>
      </c>
      <c r="M50" s="18">
        <v>9401453275</v>
      </c>
      <c r="N50" s="18" t="s">
        <v>276</v>
      </c>
      <c r="O50" s="18">
        <v>9707339128</v>
      </c>
      <c r="P50" s="24">
        <v>43424</v>
      </c>
      <c r="Q50" s="54" t="s">
        <v>157</v>
      </c>
      <c r="R50" s="18" t="s">
        <v>274</v>
      </c>
      <c r="S50" s="18" t="s">
        <v>159</v>
      </c>
      <c r="T50" s="18"/>
    </row>
    <row r="51" spans="1:20">
      <c r="A51" s="4">
        <v>47</v>
      </c>
      <c r="B51" s="17" t="s">
        <v>66</v>
      </c>
      <c r="C51" s="18" t="s">
        <v>240</v>
      </c>
      <c r="D51" s="18" t="s">
        <v>29</v>
      </c>
      <c r="E51" s="19">
        <v>5</v>
      </c>
      <c r="F51" s="18"/>
      <c r="G51" s="19">
        <v>22</v>
      </c>
      <c r="H51" s="19">
        <v>30</v>
      </c>
      <c r="I51" s="17">
        <f t="shared" si="0"/>
        <v>52</v>
      </c>
      <c r="J51" s="18">
        <v>8876562336</v>
      </c>
      <c r="K51" s="18" t="s">
        <v>212</v>
      </c>
      <c r="L51" s="18" t="s">
        <v>213</v>
      </c>
      <c r="M51" s="18">
        <v>9401453275</v>
      </c>
      <c r="N51" s="18" t="s">
        <v>276</v>
      </c>
      <c r="O51" s="18">
        <v>9707339128</v>
      </c>
      <c r="P51" s="24">
        <v>43424</v>
      </c>
      <c r="Q51" s="54" t="s">
        <v>157</v>
      </c>
      <c r="R51" s="18" t="s">
        <v>274</v>
      </c>
      <c r="S51" s="18" t="s">
        <v>159</v>
      </c>
      <c r="T51" s="18"/>
    </row>
    <row r="52" spans="1:20">
      <c r="A52" s="4">
        <v>48</v>
      </c>
      <c r="B52" s="17" t="s">
        <v>67</v>
      </c>
      <c r="C52" s="18" t="s">
        <v>241</v>
      </c>
      <c r="D52" s="18" t="s">
        <v>29</v>
      </c>
      <c r="E52" s="19">
        <v>133</v>
      </c>
      <c r="F52" s="18"/>
      <c r="G52" s="19">
        <v>35</v>
      </c>
      <c r="H52" s="19">
        <v>40</v>
      </c>
      <c r="I52" s="17">
        <f t="shared" si="0"/>
        <v>75</v>
      </c>
      <c r="J52" s="18">
        <v>9859143709</v>
      </c>
      <c r="K52" s="18" t="s">
        <v>280</v>
      </c>
      <c r="L52" s="18" t="s">
        <v>281</v>
      </c>
      <c r="M52" s="18">
        <v>9401453288</v>
      </c>
      <c r="N52" s="18" t="s">
        <v>282</v>
      </c>
      <c r="O52" s="18">
        <v>9859383908</v>
      </c>
      <c r="P52" s="24">
        <v>43424</v>
      </c>
      <c r="Q52" s="54" t="s">
        <v>157</v>
      </c>
      <c r="R52" s="18" t="s">
        <v>274</v>
      </c>
      <c r="S52" s="18" t="s">
        <v>159</v>
      </c>
      <c r="T52" s="18"/>
    </row>
    <row r="53" spans="1:20">
      <c r="A53" s="4">
        <v>49</v>
      </c>
      <c r="B53" s="17" t="s">
        <v>67</v>
      </c>
      <c r="C53" s="18" t="s">
        <v>242</v>
      </c>
      <c r="D53" s="18" t="s">
        <v>29</v>
      </c>
      <c r="E53" s="19">
        <v>37</v>
      </c>
      <c r="F53" s="18"/>
      <c r="G53" s="19">
        <v>27</v>
      </c>
      <c r="H53" s="19">
        <v>34</v>
      </c>
      <c r="I53" s="17">
        <f t="shared" si="0"/>
        <v>61</v>
      </c>
      <c r="J53" s="18">
        <v>8011115975</v>
      </c>
      <c r="K53" s="18" t="s">
        <v>280</v>
      </c>
      <c r="L53" s="18" t="s">
        <v>281</v>
      </c>
      <c r="M53" s="18">
        <v>9401453288</v>
      </c>
      <c r="N53" s="18" t="s">
        <v>283</v>
      </c>
      <c r="O53" s="18">
        <v>9613307685</v>
      </c>
      <c r="P53" s="24">
        <v>43424</v>
      </c>
      <c r="Q53" s="54" t="s">
        <v>157</v>
      </c>
      <c r="R53" s="18" t="s">
        <v>274</v>
      </c>
      <c r="S53" s="18" t="s">
        <v>159</v>
      </c>
      <c r="T53" s="18"/>
    </row>
    <row r="54" spans="1:20" ht="33">
      <c r="A54" s="4">
        <v>50</v>
      </c>
      <c r="B54" s="17" t="s">
        <v>66</v>
      </c>
      <c r="C54" s="18" t="s">
        <v>243</v>
      </c>
      <c r="D54" s="18" t="s">
        <v>29</v>
      </c>
      <c r="E54" s="19">
        <v>53</v>
      </c>
      <c r="F54" s="18"/>
      <c r="G54" s="19">
        <v>25</v>
      </c>
      <c r="H54" s="19">
        <v>35</v>
      </c>
      <c r="I54" s="17">
        <f t="shared" si="0"/>
        <v>60</v>
      </c>
      <c r="J54" s="18">
        <v>9864295060</v>
      </c>
      <c r="K54" s="18" t="s">
        <v>206</v>
      </c>
      <c r="L54" s="18" t="s">
        <v>207</v>
      </c>
      <c r="M54" s="18">
        <v>9401453291</v>
      </c>
      <c r="N54" s="18" t="s">
        <v>275</v>
      </c>
      <c r="O54" s="18">
        <v>9508548483</v>
      </c>
      <c r="P54" s="24">
        <v>43425</v>
      </c>
      <c r="Q54" s="54" t="s">
        <v>167</v>
      </c>
      <c r="R54" s="18" t="s">
        <v>274</v>
      </c>
      <c r="S54" s="18" t="s">
        <v>159</v>
      </c>
      <c r="T54" s="18"/>
    </row>
    <row r="55" spans="1:20" ht="33">
      <c r="A55" s="4">
        <v>51</v>
      </c>
      <c r="B55" s="17" t="s">
        <v>66</v>
      </c>
      <c r="C55" s="18" t="s">
        <v>244</v>
      </c>
      <c r="D55" s="18" t="s">
        <v>29</v>
      </c>
      <c r="E55" s="19">
        <v>136</v>
      </c>
      <c r="F55" s="18"/>
      <c r="G55" s="19">
        <v>22</v>
      </c>
      <c r="H55" s="19">
        <v>28</v>
      </c>
      <c r="I55" s="17">
        <f t="shared" si="0"/>
        <v>50</v>
      </c>
      <c r="J55" s="18"/>
      <c r="K55" s="18" t="s">
        <v>206</v>
      </c>
      <c r="L55" s="18" t="s">
        <v>207</v>
      </c>
      <c r="M55" s="18">
        <v>9401453291</v>
      </c>
      <c r="N55" s="18" t="s">
        <v>275</v>
      </c>
      <c r="O55" s="18">
        <v>9508548483</v>
      </c>
      <c r="P55" s="24">
        <v>43425</v>
      </c>
      <c r="Q55" s="54" t="s">
        <v>167</v>
      </c>
      <c r="R55" s="18" t="s">
        <v>274</v>
      </c>
      <c r="S55" s="18" t="s">
        <v>159</v>
      </c>
      <c r="T55" s="18"/>
    </row>
    <row r="56" spans="1:20" ht="33">
      <c r="A56" s="4">
        <v>52</v>
      </c>
      <c r="B56" s="17" t="s">
        <v>67</v>
      </c>
      <c r="C56" s="18" t="s">
        <v>245</v>
      </c>
      <c r="D56" s="18" t="s">
        <v>29</v>
      </c>
      <c r="E56" s="19">
        <v>135</v>
      </c>
      <c r="F56" s="18"/>
      <c r="G56" s="19">
        <v>20</v>
      </c>
      <c r="H56" s="19">
        <v>22</v>
      </c>
      <c r="I56" s="17">
        <f t="shared" si="0"/>
        <v>42</v>
      </c>
      <c r="J56" s="18">
        <v>9954736445</v>
      </c>
      <c r="K56" s="18" t="s">
        <v>168</v>
      </c>
      <c r="L56" s="18" t="s">
        <v>169</v>
      </c>
      <c r="M56" s="18">
        <v>9864934831</v>
      </c>
      <c r="N56" s="18" t="s">
        <v>284</v>
      </c>
      <c r="O56" s="18">
        <v>9678114007</v>
      </c>
      <c r="P56" s="24">
        <v>43425</v>
      </c>
      <c r="Q56" s="54" t="s">
        <v>167</v>
      </c>
      <c r="R56" s="18" t="s">
        <v>274</v>
      </c>
      <c r="S56" s="18" t="s">
        <v>159</v>
      </c>
      <c r="T56" s="18"/>
    </row>
    <row r="57" spans="1:20" ht="33">
      <c r="A57" s="4">
        <v>53</v>
      </c>
      <c r="B57" s="17" t="s">
        <v>67</v>
      </c>
      <c r="C57" s="18" t="s">
        <v>246</v>
      </c>
      <c r="D57" s="18" t="s">
        <v>29</v>
      </c>
      <c r="E57" s="19">
        <v>32</v>
      </c>
      <c r="F57" s="18"/>
      <c r="G57" s="19">
        <v>25</v>
      </c>
      <c r="H57" s="19">
        <v>35</v>
      </c>
      <c r="I57" s="17">
        <f t="shared" si="0"/>
        <v>60</v>
      </c>
      <c r="J57" s="18">
        <v>9859269842</v>
      </c>
      <c r="K57" s="18" t="s">
        <v>168</v>
      </c>
      <c r="L57" s="18" t="s">
        <v>169</v>
      </c>
      <c r="M57" s="18">
        <v>9864934831</v>
      </c>
      <c r="N57" s="18" t="s">
        <v>170</v>
      </c>
      <c r="O57" s="18">
        <v>9859034452</v>
      </c>
      <c r="P57" s="24">
        <v>43425</v>
      </c>
      <c r="Q57" s="54" t="s">
        <v>167</v>
      </c>
      <c r="R57" s="18" t="s">
        <v>274</v>
      </c>
      <c r="S57" s="18" t="s">
        <v>159</v>
      </c>
      <c r="T57" s="18"/>
    </row>
    <row r="58" spans="1:20" ht="33">
      <c r="A58" s="4">
        <v>54</v>
      </c>
      <c r="B58" s="17" t="s">
        <v>66</v>
      </c>
      <c r="C58" s="18" t="s">
        <v>247</v>
      </c>
      <c r="D58" s="18" t="s">
        <v>29</v>
      </c>
      <c r="E58" s="19">
        <v>58</v>
      </c>
      <c r="F58" s="18"/>
      <c r="G58" s="19">
        <v>20</v>
      </c>
      <c r="H58" s="19">
        <v>35</v>
      </c>
      <c r="I58" s="17">
        <f t="shared" si="0"/>
        <v>55</v>
      </c>
      <c r="J58" s="18">
        <v>9864516999</v>
      </c>
      <c r="K58" s="18" t="s">
        <v>285</v>
      </c>
      <c r="L58" s="18" t="s">
        <v>286</v>
      </c>
      <c r="M58" s="18">
        <v>9401453290</v>
      </c>
      <c r="N58" s="18" t="s">
        <v>287</v>
      </c>
      <c r="O58" s="18">
        <v>7399111487</v>
      </c>
      <c r="P58" s="24">
        <v>43426</v>
      </c>
      <c r="Q58" s="54" t="s">
        <v>171</v>
      </c>
      <c r="R58" s="18" t="s">
        <v>274</v>
      </c>
      <c r="S58" s="18" t="s">
        <v>159</v>
      </c>
      <c r="T58" s="18"/>
    </row>
    <row r="59" spans="1:20" ht="33">
      <c r="A59" s="4">
        <v>55</v>
      </c>
      <c r="B59" s="17" t="s">
        <v>66</v>
      </c>
      <c r="C59" s="18" t="s">
        <v>248</v>
      </c>
      <c r="D59" s="18" t="s">
        <v>29</v>
      </c>
      <c r="E59" s="19">
        <v>39</v>
      </c>
      <c r="F59" s="18"/>
      <c r="G59" s="19">
        <v>20</v>
      </c>
      <c r="H59" s="19">
        <v>22</v>
      </c>
      <c r="I59" s="17">
        <f t="shared" si="0"/>
        <v>42</v>
      </c>
      <c r="J59" s="18">
        <v>9954425330</v>
      </c>
      <c r="K59" s="18" t="s">
        <v>285</v>
      </c>
      <c r="L59" s="18" t="s">
        <v>286</v>
      </c>
      <c r="M59" s="18">
        <v>9401453290</v>
      </c>
      <c r="N59" s="18" t="s">
        <v>288</v>
      </c>
      <c r="O59" s="18">
        <v>9508558295</v>
      </c>
      <c r="P59" s="24">
        <v>43426</v>
      </c>
      <c r="Q59" s="54" t="s">
        <v>171</v>
      </c>
      <c r="R59" s="18" t="s">
        <v>274</v>
      </c>
      <c r="S59" s="18" t="s">
        <v>159</v>
      </c>
      <c r="T59" s="18"/>
    </row>
    <row r="60" spans="1:20" ht="33">
      <c r="A60" s="4">
        <v>56</v>
      </c>
      <c r="B60" s="17" t="s">
        <v>67</v>
      </c>
      <c r="C60" s="18" t="s">
        <v>249</v>
      </c>
      <c r="D60" s="18" t="s">
        <v>29</v>
      </c>
      <c r="E60" s="19">
        <v>85</v>
      </c>
      <c r="F60" s="18"/>
      <c r="G60" s="19">
        <v>20</v>
      </c>
      <c r="H60" s="19">
        <v>34</v>
      </c>
      <c r="I60" s="17">
        <f t="shared" si="0"/>
        <v>54</v>
      </c>
      <c r="J60" s="18">
        <v>9678106368</v>
      </c>
      <c r="K60" s="18" t="s">
        <v>289</v>
      </c>
      <c r="L60" s="18" t="s">
        <v>232</v>
      </c>
      <c r="M60" s="18">
        <v>9401453287</v>
      </c>
      <c r="N60" s="18" t="s">
        <v>279</v>
      </c>
      <c r="O60" s="18">
        <v>8876043301</v>
      </c>
      <c r="P60" s="24">
        <v>43426</v>
      </c>
      <c r="Q60" s="54" t="s">
        <v>171</v>
      </c>
      <c r="R60" s="18" t="s">
        <v>274</v>
      </c>
      <c r="S60" s="18" t="s">
        <v>159</v>
      </c>
      <c r="T60" s="18"/>
    </row>
    <row r="61" spans="1:20" ht="33">
      <c r="A61" s="4">
        <v>57</v>
      </c>
      <c r="B61" s="17" t="s">
        <v>67</v>
      </c>
      <c r="C61" s="18" t="s">
        <v>250</v>
      </c>
      <c r="D61" s="18" t="s">
        <v>29</v>
      </c>
      <c r="E61" s="19">
        <v>143</v>
      </c>
      <c r="F61" s="18"/>
      <c r="G61" s="19">
        <v>22</v>
      </c>
      <c r="H61" s="19">
        <v>26</v>
      </c>
      <c r="I61" s="17">
        <f t="shared" si="0"/>
        <v>48</v>
      </c>
      <c r="J61" s="18">
        <v>9508574216</v>
      </c>
      <c r="K61" s="18" t="s">
        <v>209</v>
      </c>
      <c r="L61" s="18" t="s">
        <v>210</v>
      </c>
      <c r="M61" s="18">
        <v>9401453276</v>
      </c>
      <c r="N61" s="18" t="s">
        <v>211</v>
      </c>
      <c r="O61" s="18">
        <v>9859179485</v>
      </c>
      <c r="P61" s="24">
        <v>43426</v>
      </c>
      <c r="Q61" s="54" t="s">
        <v>171</v>
      </c>
      <c r="R61" s="18" t="s">
        <v>274</v>
      </c>
      <c r="S61" s="18" t="s">
        <v>159</v>
      </c>
      <c r="T61" s="18"/>
    </row>
    <row r="62" spans="1:20">
      <c r="A62" s="4">
        <v>58</v>
      </c>
      <c r="B62" s="17" t="s">
        <v>66</v>
      </c>
      <c r="C62" s="18" t="s">
        <v>251</v>
      </c>
      <c r="D62" s="18" t="s">
        <v>29</v>
      </c>
      <c r="E62" s="19">
        <v>11</v>
      </c>
      <c r="F62" s="18"/>
      <c r="G62" s="19">
        <v>21</v>
      </c>
      <c r="H62" s="19">
        <v>28</v>
      </c>
      <c r="I62" s="17">
        <f t="shared" si="0"/>
        <v>49</v>
      </c>
      <c r="J62" s="18">
        <v>8761830982</v>
      </c>
      <c r="K62" s="18" t="s">
        <v>290</v>
      </c>
      <c r="L62" s="18" t="s">
        <v>291</v>
      </c>
      <c r="M62" s="18">
        <v>9957856904</v>
      </c>
      <c r="N62" s="18" t="s">
        <v>292</v>
      </c>
      <c r="O62" s="18">
        <v>9508732542</v>
      </c>
      <c r="P62" s="24">
        <v>43430</v>
      </c>
      <c r="Q62" s="54" t="s">
        <v>177</v>
      </c>
      <c r="R62" s="18" t="s">
        <v>274</v>
      </c>
      <c r="S62" s="18" t="s">
        <v>159</v>
      </c>
      <c r="T62" s="18"/>
    </row>
    <row r="63" spans="1:20">
      <c r="A63" s="4">
        <v>59</v>
      </c>
      <c r="B63" s="17" t="s">
        <v>66</v>
      </c>
      <c r="C63" s="18" t="s">
        <v>252</v>
      </c>
      <c r="D63" s="18" t="s">
        <v>29</v>
      </c>
      <c r="E63" s="19">
        <v>12</v>
      </c>
      <c r="F63" s="18"/>
      <c r="G63" s="19">
        <v>25</v>
      </c>
      <c r="H63" s="19">
        <v>34</v>
      </c>
      <c r="I63" s="17">
        <f t="shared" si="0"/>
        <v>59</v>
      </c>
      <c r="J63" s="18">
        <v>8761067758</v>
      </c>
      <c r="K63" s="18" t="s">
        <v>290</v>
      </c>
      <c r="L63" s="18" t="s">
        <v>291</v>
      </c>
      <c r="M63" s="18">
        <v>9957856904</v>
      </c>
      <c r="N63" s="18" t="s">
        <v>293</v>
      </c>
      <c r="O63" s="18">
        <v>9678114007</v>
      </c>
      <c r="P63" s="24">
        <v>43430</v>
      </c>
      <c r="Q63" s="54" t="s">
        <v>177</v>
      </c>
      <c r="R63" s="18" t="s">
        <v>274</v>
      </c>
      <c r="S63" s="18" t="s">
        <v>159</v>
      </c>
      <c r="T63" s="18"/>
    </row>
    <row r="64" spans="1:20">
      <c r="A64" s="4">
        <v>60</v>
      </c>
      <c r="B64" s="17" t="s">
        <v>67</v>
      </c>
      <c r="C64" s="18" t="s">
        <v>253</v>
      </c>
      <c r="D64" s="18" t="s">
        <v>29</v>
      </c>
      <c r="E64" s="19">
        <v>20</v>
      </c>
      <c r="F64" s="18"/>
      <c r="G64" s="19">
        <v>25</v>
      </c>
      <c r="H64" s="19">
        <v>30</v>
      </c>
      <c r="I64" s="17">
        <f t="shared" si="0"/>
        <v>55</v>
      </c>
      <c r="J64" s="18">
        <v>9706353310</v>
      </c>
      <c r="K64" s="18" t="s">
        <v>290</v>
      </c>
      <c r="L64" s="18" t="s">
        <v>291</v>
      </c>
      <c r="M64" s="18">
        <v>9957856904</v>
      </c>
      <c r="N64" s="18" t="s">
        <v>294</v>
      </c>
      <c r="O64" s="18">
        <v>9678585466</v>
      </c>
      <c r="P64" s="24">
        <v>43430</v>
      </c>
      <c r="Q64" s="54" t="s">
        <v>177</v>
      </c>
      <c r="R64" s="18" t="s">
        <v>274</v>
      </c>
      <c r="S64" s="18" t="s">
        <v>159</v>
      </c>
      <c r="T64" s="18"/>
    </row>
    <row r="65" spans="1:20">
      <c r="A65" s="4">
        <v>61</v>
      </c>
      <c r="B65" s="17" t="s">
        <v>67</v>
      </c>
      <c r="C65" s="18" t="s">
        <v>254</v>
      </c>
      <c r="D65" s="18" t="s">
        <v>29</v>
      </c>
      <c r="E65" s="19">
        <v>21</v>
      </c>
      <c r="F65" s="18"/>
      <c r="G65" s="19">
        <v>35</v>
      </c>
      <c r="H65" s="19">
        <v>54</v>
      </c>
      <c r="I65" s="17">
        <f t="shared" si="0"/>
        <v>89</v>
      </c>
      <c r="J65" s="18">
        <v>9613117207</v>
      </c>
      <c r="K65" s="18" t="s">
        <v>193</v>
      </c>
      <c r="L65" s="18" t="s">
        <v>194</v>
      </c>
      <c r="M65" s="18">
        <v>9401453281</v>
      </c>
      <c r="N65" s="18" t="s">
        <v>225</v>
      </c>
      <c r="O65" s="18">
        <v>9613181308</v>
      </c>
      <c r="P65" s="24">
        <v>43430</v>
      </c>
      <c r="Q65" s="54" t="s">
        <v>177</v>
      </c>
      <c r="R65" s="18" t="s">
        <v>274</v>
      </c>
      <c r="S65" s="18" t="s">
        <v>159</v>
      </c>
      <c r="T65" s="18"/>
    </row>
    <row r="66" spans="1:20">
      <c r="A66" s="4">
        <v>62</v>
      </c>
      <c r="B66" s="17" t="s">
        <v>66</v>
      </c>
      <c r="C66" s="18" t="s">
        <v>255</v>
      </c>
      <c r="D66" s="18" t="s">
        <v>29</v>
      </c>
      <c r="E66" s="19">
        <v>47</v>
      </c>
      <c r="F66" s="18"/>
      <c r="G66" s="19">
        <v>22</v>
      </c>
      <c r="H66" s="19">
        <v>28</v>
      </c>
      <c r="I66" s="17">
        <f t="shared" si="0"/>
        <v>50</v>
      </c>
      <c r="J66" s="18">
        <v>8253957505</v>
      </c>
      <c r="K66" s="18" t="s">
        <v>178</v>
      </c>
      <c r="L66" s="18" t="s">
        <v>179</v>
      </c>
      <c r="M66" s="18">
        <v>9707474322</v>
      </c>
      <c r="N66" s="18" t="s">
        <v>295</v>
      </c>
      <c r="O66" s="18">
        <v>985976857</v>
      </c>
      <c r="P66" s="24">
        <v>43431</v>
      </c>
      <c r="Q66" s="54" t="s">
        <v>157</v>
      </c>
      <c r="R66" s="18" t="s">
        <v>274</v>
      </c>
      <c r="S66" s="18" t="s">
        <v>159</v>
      </c>
      <c r="T66" s="18"/>
    </row>
    <row r="67" spans="1:20">
      <c r="A67" s="4">
        <v>63</v>
      </c>
      <c r="B67" s="17" t="s">
        <v>66</v>
      </c>
      <c r="C67" s="18" t="s">
        <v>256</v>
      </c>
      <c r="D67" s="18" t="s">
        <v>29</v>
      </c>
      <c r="E67" s="19">
        <v>50</v>
      </c>
      <c r="F67" s="18"/>
      <c r="G67" s="19">
        <v>30</v>
      </c>
      <c r="H67" s="19">
        <v>45</v>
      </c>
      <c r="I67" s="17">
        <f t="shared" si="0"/>
        <v>75</v>
      </c>
      <c r="J67" s="18">
        <v>9706429767</v>
      </c>
      <c r="K67" s="18" t="s">
        <v>178</v>
      </c>
      <c r="L67" s="18" t="s">
        <v>179</v>
      </c>
      <c r="M67" s="18">
        <v>9707474322</v>
      </c>
      <c r="N67" s="18" t="s">
        <v>296</v>
      </c>
      <c r="O67" s="18">
        <v>9577263477</v>
      </c>
      <c r="P67" s="24">
        <v>43431</v>
      </c>
      <c r="Q67" s="54" t="s">
        <v>157</v>
      </c>
      <c r="R67" s="18" t="s">
        <v>274</v>
      </c>
      <c r="S67" s="18" t="s">
        <v>159</v>
      </c>
      <c r="T67" s="18"/>
    </row>
    <row r="68" spans="1:20">
      <c r="A68" s="4">
        <v>64</v>
      </c>
      <c r="B68" s="17" t="s">
        <v>67</v>
      </c>
      <c r="C68" s="18" t="s">
        <v>151</v>
      </c>
      <c r="D68" s="18" t="s">
        <v>29</v>
      </c>
      <c r="E68" s="19">
        <v>111</v>
      </c>
      <c r="F68" s="18"/>
      <c r="G68" s="19">
        <v>17</v>
      </c>
      <c r="H68" s="19">
        <v>22</v>
      </c>
      <c r="I68" s="17">
        <f t="shared" si="0"/>
        <v>39</v>
      </c>
      <c r="J68" s="18">
        <v>9678998413</v>
      </c>
      <c r="K68" s="18" t="s">
        <v>196</v>
      </c>
      <c r="L68" s="18" t="s">
        <v>197</v>
      </c>
      <c r="M68" s="18">
        <v>9678335542</v>
      </c>
      <c r="N68" s="18" t="s">
        <v>297</v>
      </c>
      <c r="O68" s="18">
        <v>9678461983</v>
      </c>
      <c r="P68" s="24">
        <v>43431</v>
      </c>
      <c r="Q68" s="54" t="s">
        <v>157</v>
      </c>
      <c r="R68" s="18" t="s">
        <v>274</v>
      </c>
      <c r="S68" s="18" t="s">
        <v>159</v>
      </c>
      <c r="T68" s="18"/>
    </row>
    <row r="69" spans="1:20" ht="33">
      <c r="A69" s="4">
        <v>65</v>
      </c>
      <c r="B69" s="17" t="s">
        <v>67</v>
      </c>
      <c r="C69" s="18" t="s">
        <v>257</v>
      </c>
      <c r="D69" s="18" t="s">
        <v>29</v>
      </c>
      <c r="E69" s="19">
        <v>119</v>
      </c>
      <c r="F69" s="18"/>
      <c r="G69" s="19">
        <v>20</v>
      </c>
      <c r="H69" s="19">
        <v>24</v>
      </c>
      <c r="I69" s="17">
        <f t="shared" si="0"/>
        <v>44</v>
      </c>
      <c r="J69" s="18">
        <v>9864169281</v>
      </c>
      <c r="K69" s="18" t="s">
        <v>196</v>
      </c>
      <c r="L69" s="18" t="s">
        <v>197</v>
      </c>
      <c r="M69" s="18">
        <v>9678335542</v>
      </c>
      <c r="N69" s="18" t="s">
        <v>298</v>
      </c>
      <c r="O69" s="18">
        <v>9706532474</v>
      </c>
      <c r="P69" s="24">
        <v>43431</v>
      </c>
      <c r="Q69" s="54" t="s">
        <v>157</v>
      </c>
      <c r="R69" s="18" t="s">
        <v>274</v>
      </c>
      <c r="S69" s="18" t="s">
        <v>159</v>
      </c>
      <c r="T69" s="18"/>
    </row>
    <row r="70" spans="1:20" ht="33">
      <c r="A70" s="4">
        <v>66</v>
      </c>
      <c r="B70" s="17" t="s">
        <v>66</v>
      </c>
      <c r="C70" s="18" t="s">
        <v>258</v>
      </c>
      <c r="D70" s="18" t="s">
        <v>29</v>
      </c>
      <c r="E70" s="19">
        <v>35</v>
      </c>
      <c r="F70" s="18"/>
      <c r="G70" s="19">
        <v>30</v>
      </c>
      <c r="H70" s="19">
        <v>38</v>
      </c>
      <c r="I70" s="17">
        <f t="shared" si="0"/>
        <v>68</v>
      </c>
      <c r="J70" s="18">
        <v>9854409105</v>
      </c>
      <c r="K70" s="18" t="s">
        <v>285</v>
      </c>
      <c r="L70" s="18" t="s">
        <v>286</v>
      </c>
      <c r="M70" s="18">
        <v>9401453290</v>
      </c>
      <c r="N70" s="18" t="s">
        <v>299</v>
      </c>
      <c r="O70" s="18">
        <v>9859383908</v>
      </c>
      <c r="P70" s="24">
        <v>43432</v>
      </c>
      <c r="Q70" s="54" t="s">
        <v>167</v>
      </c>
      <c r="R70" s="18" t="s">
        <v>274</v>
      </c>
      <c r="S70" s="18" t="s">
        <v>159</v>
      </c>
      <c r="T70" s="18"/>
    </row>
    <row r="71" spans="1:20" ht="33">
      <c r="A71" s="4">
        <v>67</v>
      </c>
      <c r="B71" s="17" t="s">
        <v>66</v>
      </c>
      <c r="C71" s="18" t="s">
        <v>259</v>
      </c>
      <c r="D71" s="18" t="s">
        <v>29</v>
      </c>
      <c r="E71" s="19">
        <v>36</v>
      </c>
      <c r="F71" s="18"/>
      <c r="G71" s="19">
        <v>20</v>
      </c>
      <c r="H71" s="19">
        <v>30</v>
      </c>
      <c r="I71" s="17">
        <f t="shared" ref="I71:I134" si="1">+G71+H71</f>
        <v>50</v>
      </c>
      <c r="J71" s="18">
        <v>8011526132</v>
      </c>
      <c r="K71" s="18" t="s">
        <v>285</v>
      </c>
      <c r="L71" s="18" t="s">
        <v>286</v>
      </c>
      <c r="M71" s="18">
        <v>9401453290</v>
      </c>
      <c r="N71" s="18" t="s">
        <v>300</v>
      </c>
      <c r="O71" s="18">
        <v>8486377952</v>
      </c>
      <c r="P71" s="24">
        <v>43432</v>
      </c>
      <c r="Q71" s="54" t="s">
        <v>167</v>
      </c>
      <c r="R71" s="18" t="s">
        <v>274</v>
      </c>
      <c r="S71" s="18" t="s">
        <v>159</v>
      </c>
      <c r="T71" s="18"/>
    </row>
    <row r="72" spans="1:20" ht="33">
      <c r="A72" s="4">
        <v>68</v>
      </c>
      <c r="B72" s="17" t="s">
        <v>67</v>
      </c>
      <c r="C72" s="18" t="s">
        <v>260</v>
      </c>
      <c r="D72" s="18" t="s">
        <v>29</v>
      </c>
      <c r="E72" s="19">
        <v>24</v>
      </c>
      <c r="F72" s="18"/>
      <c r="G72" s="19">
        <v>30</v>
      </c>
      <c r="H72" s="19">
        <v>35</v>
      </c>
      <c r="I72" s="17">
        <f t="shared" si="1"/>
        <v>65</v>
      </c>
      <c r="J72" s="18">
        <v>8011656673</v>
      </c>
      <c r="K72" s="18" t="s">
        <v>160</v>
      </c>
      <c r="L72" s="18" t="s">
        <v>204</v>
      </c>
      <c r="M72" s="18">
        <v>9401453292</v>
      </c>
      <c r="N72" s="18" t="s">
        <v>301</v>
      </c>
      <c r="O72" s="18">
        <v>9678053517</v>
      </c>
      <c r="P72" s="24">
        <v>43432</v>
      </c>
      <c r="Q72" s="54" t="s">
        <v>167</v>
      </c>
      <c r="R72" s="18" t="s">
        <v>274</v>
      </c>
      <c r="S72" s="18" t="s">
        <v>159</v>
      </c>
      <c r="T72" s="18"/>
    </row>
    <row r="73" spans="1:20" ht="33">
      <c r="A73" s="4">
        <v>69</v>
      </c>
      <c r="B73" s="17" t="s">
        <v>67</v>
      </c>
      <c r="C73" s="18" t="s">
        <v>260</v>
      </c>
      <c r="D73" s="18" t="s">
        <v>29</v>
      </c>
      <c r="E73" s="19">
        <v>120</v>
      </c>
      <c r="F73" s="18"/>
      <c r="G73" s="19">
        <v>30</v>
      </c>
      <c r="H73" s="19">
        <v>35</v>
      </c>
      <c r="I73" s="17">
        <f t="shared" si="1"/>
        <v>65</v>
      </c>
      <c r="J73" s="18">
        <v>8474814432</v>
      </c>
      <c r="K73" s="18" t="s">
        <v>160</v>
      </c>
      <c r="L73" s="18" t="s">
        <v>204</v>
      </c>
      <c r="M73" s="18">
        <v>9401453292</v>
      </c>
      <c r="N73" s="18" t="s">
        <v>301</v>
      </c>
      <c r="O73" s="18">
        <v>9678053517</v>
      </c>
      <c r="P73" s="24">
        <v>43432</v>
      </c>
      <c r="Q73" s="54" t="s">
        <v>167</v>
      </c>
      <c r="R73" s="18" t="s">
        <v>274</v>
      </c>
      <c r="S73" s="18" t="s">
        <v>159</v>
      </c>
      <c r="T73" s="18"/>
    </row>
    <row r="74" spans="1:20">
      <c r="A74" s="4">
        <v>70</v>
      </c>
      <c r="B74" s="17" t="s">
        <v>66</v>
      </c>
      <c r="C74" s="18" t="s">
        <v>261</v>
      </c>
      <c r="D74" s="18" t="s">
        <v>29</v>
      </c>
      <c r="E74" s="19">
        <v>15</v>
      </c>
      <c r="F74" s="18"/>
      <c r="G74" s="19">
        <v>22</v>
      </c>
      <c r="H74" s="19">
        <v>32</v>
      </c>
      <c r="I74" s="17">
        <f t="shared" si="1"/>
        <v>54</v>
      </c>
      <c r="J74" s="18">
        <v>8974830382</v>
      </c>
      <c r="K74" s="18" t="s">
        <v>290</v>
      </c>
      <c r="L74" s="18" t="s">
        <v>291</v>
      </c>
      <c r="M74" s="18">
        <v>9957856904</v>
      </c>
      <c r="N74" s="18" t="s">
        <v>302</v>
      </c>
      <c r="O74" s="18">
        <v>9954927156</v>
      </c>
      <c r="P74" s="24">
        <v>43433</v>
      </c>
      <c r="Q74" s="54" t="s">
        <v>171</v>
      </c>
      <c r="R74" s="18" t="s">
        <v>274</v>
      </c>
      <c r="S74" s="18" t="s">
        <v>159</v>
      </c>
      <c r="T74" s="18"/>
    </row>
    <row r="75" spans="1:20">
      <c r="A75" s="4">
        <v>71</v>
      </c>
      <c r="B75" s="17" t="s">
        <v>66</v>
      </c>
      <c r="C75" s="18" t="s">
        <v>262</v>
      </c>
      <c r="D75" s="18" t="s">
        <v>29</v>
      </c>
      <c r="E75" s="19">
        <v>16</v>
      </c>
      <c r="F75" s="18"/>
      <c r="G75" s="19">
        <v>28</v>
      </c>
      <c r="H75" s="19">
        <v>34</v>
      </c>
      <c r="I75" s="17">
        <f t="shared" si="1"/>
        <v>62</v>
      </c>
      <c r="J75" s="18">
        <v>9954711791</v>
      </c>
      <c r="K75" s="18" t="s">
        <v>290</v>
      </c>
      <c r="L75" s="18" t="s">
        <v>291</v>
      </c>
      <c r="M75" s="18">
        <v>9957856904</v>
      </c>
      <c r="N75" s="18" t="s">
        <v>303</v>
      </c>
      <c r="O75" s="18">
        <v>9678117237</v>
      </c>
      <c r="P75" s="24">
        <v>43433</v>
      </c>
      <c r="Q75" s="54" t="s">
        <v>171</v>
      </c>
      <c r="R75" s="18" t="s">
        <v>274</v>
      </c>
      <c r="S75" s="18" t="s">
        <v>159</v>
      </c>
      <c r="T75" s="18"/>
    </row>
    <row r="76" spans="1:20">
      <c r="A76" s="4">
        <v>72</v>
      </c>
      <c r="B76" s="17" t="s">
        <v>67</v>
      </c>
      <c r="C76" s="18" t="s">
        <v>263</v>
      </c>
      <c r="D76" s="18" t="s">
        <v>29</v>
      </c>
      <c r="E76" s="19">
        <v>63</v>
      </c>
      <c r="F76" s="18"/>
      <c r="G76" s="19">
        <v>25</v>
      </c>
      <c r="H76" s="19">
        <v>28</v>
      </c>
      <c r="I76" s="17">
        <f t="shared" si="1"/>
        <v>53</v>
      </c>
      <c r="J76" s="18">
        <v>9508813741</v>
      </c>
      <c r="K76" s="18" t="s">
        <v>160</v>
      </c>
      <c r="L76" s="18" t="s">
        <v>204</v>
      </c>
      <c r="M76" s="18">
        <v>9401453292</v>
      </c>
      <c r="N76" s="18" t="s">
        <v>205</v>
      </c>
      <c r="O76" s="18">
        <v>9508573087</v>
      </c>
      <c r="P76" s="24">
        <v>43433</v>
      </c>
      <c r="Q76" s="54" t="s">
        <v>171</v>
      </c>
      <c r="R76" s="18" t="s">
        <v>274</v>
      </c>
      <c r="S76" s="18" t="s">
        <v>159</v>
      </c>
      <c r="T76" s="18"/>
    </row>
    <row r="77" spans="1:20">
      <c r="A77" s="4">
        <v>73</v>
      </c>
      <c r="B77" s="17" t="s">
        <v>67</v>
      </c>
      <c r="C77" s="18" t="s">
        <v>264</v>
      </c>
      <c r="D77" s="18" t="s">
        <v>29</v>
      </c>
      <c r="E77" s="19">
        <v>64</v>
      </c>
      <c r="F77" s="18"/>
      <c r="G77" s="19">
        <v>35</v>
      </c>
      <c r="H77" s="19">
        <v>45</v>
      </c>
      <c r="I77" s="17">
        <f t="shared" si="1"/>
        <v>80</v>
      </c>
      <c r="J77" s="18">
        <v>9508518932</v>
      </c>
      <c r="K77" s="18" t="s">
        <v>160</v>
      </c>
      <c r="L77" s="18" t="s">
        <v>204</v>
      </c>
      <c r="M77" s="18">
        <v>9401453292</v>
      </c>
      <c r="N77" s="18" t="s">
        <v>205</v>
      </c>
      <c r="O77" s="18">
        <v>9508573087</v>
      </c>
      <c r="P77" s="24">
        <v>43433</v>
      </c>
      <c r="Q77" s="54" t="s">
        <v>171</v>
      </c>
      <c r="R77" s="18" t="s">
        <v>274</v>
      </c>
      <c r="S77" s="18" t="s">
        <v>159</v>
      </c>
      <c r="T77" s="18"/>
    </row>
    <row r="78" spans="1:20">
      <c r="A78" s="4">
        <v>74</v>
      </c>
      <c r="B78" s="17" t="s">
        <v>66</v>
      </c>
      <c r="C78" s="18" t="s">
        <v>265</v>
      </c>
      <c r="D78" s="18" t="s">
        <v>29</v>
      </c>
      <c r="E78" s="19">
        <v>51</v>
      </c>
      <c r="F78" s="18"/>
      <c r="G78" s="19">
        <v>20</v>
      </c>
      <c r="H78" s="19">
        <v>25</v>
      </c>
      <c r="I78" s="17">
        <f t="shared" si="1"/>
        <v>45</v>
      </c>
      <c r="J78" s="18">
        <v>9707662616</v>
      </c>
      <c r="K78" s="18" t="s">
        <v>181</v>
      </c>
      <c r="L78" s="18" t="s">
        <v>182</v>
      </c>
      <c r="M78" s="18">
        <v>9435370359</v>
      </c>
      <c r="N78" s="18" t="s">
        <v>183</v>
      </c>
      <c r="O78" s="18">
        <v>98649355523</v>
      </c>
      <c r="P78" s="24">
        <v>43434</v>
      </c>
      <c r="Q78" s="54" t="s">
        <v>172</v>
      </c>
      <c r="R78" s="18" t="s">
        <v>274</v>
      </c>
      <c r="S78" s="18" t="s">
        <v>159</v>
      </c>
      <c r="T78" s="18"/>
    </row>
    <row r="79" spans="1:20">
      <c r="A79" s="4">
        <v>75</v>
      </c>
      <c r="B79" s="17" t="s">
        <v>66</v>
      </c>
      <c r="C79" s="18" t="s">
        <v>266</v>
      </c>
      <c r="D79" s="18" t="s">
        <v>29</v>
      </c>
      <c r="E79" s="19">
        <v>52</v>
      </c>
      <c r="F79" s="18"/>
      <c r="G79" s="19">
        <v>20</v>
      </c>
      <c r="H79" s="19">
        <v>23</v>
      </c>
      <c r="I79" s="17">
        <f t="shared" si="1"/>
        <v>43</v>
      </c>
      <c r="J79" s="18">
        <v>8011838061</v>
      </c>
      <c r="K79" s="18" t="s">
        <v>181</v>
      </c>
      <c r="L79" s="18" t="s">
        <v>182</v>
      </c>
      <c r="M79" s="18">
        <v>9435370359</v>
      </c>
      <c r="N79" s="18" t="s">
        <v>183</v>
      </c>
      <c r="O79" s="18">
        <v>98649355523</v>
      </c>
      <c r="P79" s="24">
        <v>43434</v>
      </c>
      <c r="Q79" s="54" t="s">
        <v>172</v>
      </c>
      <c r="R79" s="18" t="s">
        <v>274</v>
      </c>
      <c r="S79" s="18" t="s">
        <v>159</v>
      </c>
      <c r="T79" s="18"/>
    </row>
    <row r="80" spans="1:20">
      <c r="A80" s="4">
        <v>76</v>
      </c>
      <c r="B80" s="17" t="s">
        <v>67</v>
      </c>
      <c r="C80" s="18" t="s">
        <v>267</v>
      </c>
      <c r="D80" s="18" t="s">
        <v>29</v>
      </c>
      <c r="E80" s="19">
        <v>67</v>
      </c>
      <c r="F80" s="18"/>
      <c r="G80" s="19">
        <v>20</v>
      </c>
      <c r="H80" s="19">
        <v>28</v>
      </c>
      <c r="I80" s="17">
        <f t="shared" si="1"/>
        <v>48</v>
      </c>
      <c r="J80" s="18">
        <v>9613230368</v>
      </c>
      <c r="K80" s="18" t="s">
        <v>289</v>
      </c>
      <c r="L80" s="18" t="s">
        <v>232</v>
      </c>
      <c r="M80" s="18">
        <v>9401453287</v>
      </c>
      <c r="N80" s="18" t="s">
        <v>304</v>
      </c>
      <c r="O80" s="18">
        <v>9854122383</v>
      </c>
      <c r="P80" s="24">
        <v>43434</v>
      </c>
      <c r="Q80" s="54" t="s">
        <v>172</v>
      </c>
      <c r="R80" s="18" t="s">
        <v>274</v>
      </c>
      <c r="S80" s="18" t="s">
        <v>159</v>
      </c>
      <c r="T80" s="18"/>
    </row>
    <row r="81" spans="1:20">
      <c r="A81" s="4">
        <v>77</v>
      </c>
      <c r="B81" s="17" t="s">
        <v>67</v>
      </c>
      <c r="C81" s="18" t="s">
        <v>267</v>
      </c>
      <c r="D81" s="18" t="s">
        <v>29</v>
      </c>
      <c r="E81" s="19">
        <v>96</v>
      </c>
      <c r="F81" s="18"/>
      <c r="G81" s="19">
        <v>32</v>
      </c>
      <c r="H81" s="19">
        <v>43</v>
      </c>
      <c r="I81" s="17">
        <f t="shared" si="1"/>
        <v>75</v>
      </c>
      <c r="J81" s="18">
        <v>9577742847</v>
      </c>
      <c r="K81" s="18" t="s">
        <v>289</v>
      </c>
      <c r="L81" s="18" t="s">
        <v>232</v>
      </c>
      <c r="M81" s="18">
        <v>9401453287</v>
      </c>
      <c r="N81" s="18" t="s">
        <v>304</v>
      </c>
      <c r="O81" s="18">
        <v>9854122383</v>
      </c>
      <c r="P81" s="24">
        <v>43434</v>
      </c>
      <c r="Q81" s="54" t="s">
        <v>172</v>
      </c>
      <c r="R81" s="18" t="s">
        <v>274</v>
      </c>
      <c r="S81" s="18" t="s">
        <v>159</v>
      </c>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77</v>
      </c>
      <c r="D165" s="21"/>
      <c r="E165" s="13"/>
      <c r="F165" s="21"/>
      <c r="G165" s="21">
        <f>SUM(G5:G164)</f>
        <v>2238</v>
      </c>
      <c r="H165" s="21">
        <f>SUM(H5:H164)</f>
        <v>2679</v>
      </c>
      <c r="I165" s="21">
        <f>SUM(I5:I164)</f>
        <v>4917</v>
      </c>
      <c r="J165" s="21"/>
      <c r="K165" s="21"/>
      <c r="L165" s="21"/>
      <c r="M165" s="21"/>
      <c r="N165" s="21"/>
      <c r="O165" s="21"/>
      <c r="P165" s="14"/>
      <c r="Q165" s="21"/>
      <c r="R165" s="21"/>
      <c r="S165" s="21"/>
      <c r="T165" s="12"/>
    </row>
    <row r="166" spans="1:20">
      <c r="A166" s="45" t="s">
        <v>66</v>
      </c>
      <c r="B166" s="10">
        <f>COUNTIF(B$5:B$164,"Team 1")</f>
        <v>38</v>
      </c>
      <c r="C166" s="45" t="s">
        <v>29</v>
      </c>
      <c r="D166" s="10">
        <f>COUNTIF(D5:D164,"Anganwadi")</f>
        <v>40</v>
      </c>
    </row>
    <row r="167" spans="1:20">
      <c r="A167" s="45" t="s">
        <v>67</v>
      </c>
      <c r="B167" s="10">
        <f>COUNTIF(B$6:B$164,"Team 2")</f>
        <v>37</v>
      </c>
      <c r="C167" s="45" t="s">
        <v>27</v>
      </c>
      <c r="D167" s="10">
        <f>COUNTIF(D5:D164,"School")</f>
        <v>36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104"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6" t="s">
        <v>670</v>
      </c>
      <c r="B1" s="106"/>
      <c r="C1" s="106"/>
      <c r="D1" s="107"/>
      <c r="E1" s="107"/>
      <c r="F1" s="107"/>
      <c r="G1" s="107"/>
      <c r="H1" s="107"/>
      <c r="I1" s="107"/>
      <c r="J1" s="107"/>
      <c r="K1" s="107"/>
      <c r="L1" s="107"/>
      <c r="M1" s="107"/>
      <c r="N1" s="107"/>
      <c r="O1" s="107"/>
      <c r="P1" s="107"/>
      <c r="Q1" s="107"/>
      <c r="R1" s="107"/>
      <c r="S1" s="107"/>
    </row>
    <row r="2" spans="1:20">
      <c r="A2" s="110" t="s">
        <v>63</v>
      </c>
      <c r="B2" s="111"/>
      <c r="C2" s="111"/>
      <c r="D2" s="25">
        <v>43435</v>
      </c>
      <c r="E2" s="22"/>
      <c r="F2" s="22"/>
      <c r="G2" s="22"/>
      <c r="H2" s="22"/>
      <c r="I2" s="22"/>
      <c r="J2" s="22"/>
      <c r="K2" s="22"/>
      <c r="L2" s="22"/>
      <c r="M2" s="22"/>
      <c r="N2" s="22"/>
      <c r="O2" s="22"/>
      <c r="P2" s="22"/>
      <c r="Q2" s="22"/>
      <c r="R2" s="22"/>
      <c r="S2" s="22"/>
    </row>
    <row r="3" spans="1:20" ht="24" customHeight="1">
      <c r="A3" s="112" t="s">
        <v>14</v>
      </c>
      <c r="B3" s="108" t="s">
        <v>65</v>
      </c>
      <c r="C3" s="113" t="s">
        <v>7</v>
      </c>
      <c r="D3" s="113" t="s">
        <v>59</v>
      </c>
      <c r="E3" s="113" t="s">
        <v>16</v>
      </c>
      <c r="F3" s="114" t="s">
        <v>17</v>
      </c>
      <c r="G3" s="113" t="s">
        <v>8</v>
      </c>
      <c r="H3" s="113"/>
      <c r="I3" s="113"/>
      <c r="J3" s="113" t="s">
        <v>35</v>
      </c>
      <c r="K3" s="108" t="s">
        <v>37</v>
      </c>
      <c r="L3" s="108" t="s">
        <v>54</v>
      </c>
      <c r="M3" s="108" t="s">
        <v>55</v>
      </c>
      <c r="N3" s="108" t="s">
        <v>38</v>
      </c>
      <c r="O3" s="108" t="s">
        <v>39</v>
      </c>
      <c r="P3" s="112" t="s">
        <v>58</v>
      </c>
      <c r="Q3" s="113" t="s">
        <v>56</v>
      </c>
      <c r="R3" s="113" t="s">
        <v>36</v>
      </c>
      <c r="S3" s="113" t="s">
        <v>57</v>
      </c>
      <c r="T3" s="113" t="s">
        <v>13</v>
      </c>
    </row>
    <row r="4" spans="1:20" ht="25.5" customHeight="1">
      <c r="A4" s="112"/>
      <c r="B4" s="115"/>
      <c r="C4" s="113"/>
      <c r="D4" s="113"/>
      <c r="E4" s="113"/>
      <c r="F4" s="114"/>
      <c r="G4" s="23" t="s">
        <v>9</v>
      </c>
      <c r="H4" s="23" t="s">
        <v>10</v>
      </c>
      <c r="I4" s="23" t="s">
        <v>11</v>
      </c>
      <c r="J4" s="113"/>
      <c r="K4" s="109"/>
      <c r="L4" s="109"/>
      <c r="M4" s="109"/>
      <c r="N4" s="109"/>
      <c r="O4" s="109"/>
      <c r="P4" s="112"/>
      <c r="Q4" s="112"/>
      <c r="R4" s="113"/>
      <c r="S4" s="113"/>
      <c r="T4" s="113"/>
    </row>
    <row r="5" spans="1:20" ht="33">
      <c r="A5" s="4">
        <v>1</v>
      </c>
      <c r="B5" s="17" t="s">
        <v>66</v>
      </c>
      <c r="C5" s="18" t="s">
        <v>398</v>
      </c>
      <c r="D5" s="18" t="s">
        <v>29</v>
      </c>
      <c r="E5" s="19">
        <v>34</v>
      </c>
      <c r="F5" s="18"/>
      <c r="G5" s="19">
        <v>20</v>
      </c>
      <c r="H5" s="19">
        <v>22</v>
      </c>
      <c r="I5" s="17">
        <f>+G5+H5</f>
        <v>42</v>
      </c>
      <c r="J5" s="18">
        <v>9954188273</v>
      </c>
      <c r="K5" s="18" t="s">
        <v>285</v>
      </c>
      <c r="L5" s="18" t="s">
        <v>286</v>
      </c>
      <c r="M5" s="18">
        <v>9401453290</v>
      </c>
      <c r="N5" s="18" t="s">
        <v>477</v>
      </c>
      <c r="O5" s="18">
        <v>9957835397</v>
      </c>
      <c r="P5" s="24">
        <v>43435</v>
      </c>
      <c r="Q5" s="54" t="s">
        <v>173</v>
      </c>
      <c r="R5" s="18" t="s">
        <v>392</v>
      </c>
      <c r="S5" s="18" t="s">
        <v>159</v>
      </c>
      <c r="T5" s="18"/>
    </row>
    <row r="6" spans="1:20" ht="33">
      <c r="A6" s="4">
        <v>2</v>
      </c>
      <c r="B6" s="17" t="s">
        <v>66</v>
      </c>
      <c r="C6" s="18" t="s">
        <v>399</v>
      </c>
      <c r="D6" s="18" t="s">
        <v>29</v>
      </c>
      <c r="E6" s="19">
        <v>141</v>
      </c>
      <c r="F6" s="18"/>
      <c r="G6" s="19">
        <v>20</v>
      </c>
      <c r="H6" s="19">
        <v>23</v>
      </c>
      <c r="I6" s="17">
        <f>+G6+H6</f>
        <v>43</v>
      </c>
      <c r="J6" s="18">
        <v>9613595682</v>
      </c>
      <c r="K6" s="18" t="s">
        <v>285</v>
      </c>
      <c r="L6" s="18" t="s">
        <v>286</v>
      </c>
      <c r="M6" s="18">
        <v>9401453290</v>
      </c>
      <c r="N6" s="18" t="s">
        <v>282</v>
      </c>
      <c r="O6" s="18">
        <v>9859383908</v>
      </c>
      <c r="P6" s="24">
        <v>43435</v>
      </c>
      <c r="Q6" s="54" t="s">
        <v>173</v>
      </c>
      <c r="R6" s="18" t="s">
        <v>392</v>
      </c>
      <c r="S6" s="18" t="s">
        <v>159</v>
      </c>
      <c r="T6" s="18"/>
    </row>
    <row r="7" spans="1:20">
      <c r="A7" s="4">
        <v>3</v>
      </c>
      <c r="B7" s="17" t="s">
        <v>67</v>
      </c>
      <c r="C7" s="18" t="s">
        <v>400</v>
      </c>
      <c r="D7" s="18" t="s">
        <v>29</v>
      </c>
      <c r="E7" s="19">
        <v>79</v>
      </c>
      <c r="F7" s="18"/>
      <c r="G7" s="19">
        <v>15</v>
      </c>
      <c r="H7" s="19">
        <v>24</v>
      </c>
      <c r="I7" s="17">
        <f t="shared" ref="I7:I70" si="0">+G7+H7</f>
        <v>39</v>
      </c>
      <c r="J7" s="18">
        <v>9859740916</v>
      </c>
      <c r="K7" s="18" t="s">
        <v>160</v>
      </c>
      <c r="L7" s="18" t="s">
        <v>204</v>
      </c>
      <c r="M7" s="18">
        <v>9401453292</v>
      </c>
      <c r="N7" s="18" t="s">
        <v>239</v>
      </c>
      <c r="O7" s="18">
        <v>9707807588</v>
      </c>
      <c r="P7" s="24">
        <v>43435</v>
      </c>
      <c r="Q7" s="54" t="s">
        <v>173</v>
      </c>
      <c r="R7" s="18" t="s">
        <v>394</v>
      </c>
      <c r="S7" s="18" t="s">
        <v>159</v>
      </c>
      <c r="T7" s="18"/>
    </row>
    <row r="8" spans="1:20">
      <c r="A8" s="4">
        <v>4</v>
      </c>
      <c r="B8" s="17" t="s">
        <v>67</v>
      </c>
      <c r="C8" s="18" t="s">
        <v>401</v>
      </c>
      <c r="D8" s="18" t="s">
        <v>29</v>
      </c>
      <c r="E8" s="19">
        <v>80</v>
      </c>
      <c r="F8" s="18"/>
      <c r="G8" s="19">
        <v>20</v>
      </c>
      <c r="H8" s="19">
        <v>35</v>
      </c>
      <c r="I8" s="17">
        <f t="shared" si="0"/>
        <v>55</v>
      </c>
      <c r="J8" s="17">
        <v>9864843817</v>
      </c>
      <c r="K8" s="18" t="s">
        <v>160</v>
      </c>
      <c r="L8" s="18" t="s">
        <v>204</v>
      </c>
      <c r="M8" s="18">
        <v>9401453292</v>
      </c>
      <c r="N8" s="18" t="s">
        <v>239</v>
      </c>
      <c r="O8" s="18">
        <v>9707807588</v>
      </c>
      <c r="P8" s="24">
        <v>43435</v>
      </c>
      <c r="Q8" s="54" t="s">
        <v>173</v>
      </c>
      <c r="R8" s="18" t="s">
        <v>394</v>
      </c>
      <c r="S8" s="18" t="s">
        <v>159</v>
      </c>
      <c r="T8" s="18"/>
    </row>
    <row r="9" spans="1:20">
      <c r="A9" s="4">
        <v>5</v>
      </c>
      <c r="B9" s="17" t="s">
        <v>66</v>
      </c>
      <c r="C9" s="18" t="s">
        <v>402</v>
      </c>
      <c r="D9" s="18" t="s">
        <v>29</v>
      </c>
      <c r="E9" s="19">
        <v>44</v>
      </c>
      <c r="F9" s="18"/>
      <c r="G9" s="19">
        <v>20</v>
      </c>
      <c r="H9" s="19">
        <v>33</v>
      </c>
      <c r="I9" s="17">
        <f t="shared" si="0"/>
        <v>53</v>
      </c>
      <c r="J9" s="18">
        <v>9613180712</v>
      </c>
      <c r="K9" s="18" t="s">
        <v>206</v>
      </c>
      <c r="L9" s="18" t="s">
        <v>207</v>
      </c>
      <c r="M9" s="18">
        <v>9401453291</v>
      </c>
      <c r="N9" s="18" t="s">
        <v>358</v>
      </c>
      <c r="O9" s="18">
        <v>9508443715</v>
      </c>
      <c r="P9" s="24">
        <v>43437</v>
      </c>
      <c r="Q9" s="54" t="s">
        <v>177</v>
      </c>
      <c r="R9" s="18" t="s">
        <v>394</v>
      </c>
      <c r="S9" s="18" t="s">
        <v>159</v>
      </c>
      <c r="T9" s="18"/>
    </row>
    <row r="10" spans="1:20">
      <c r="A10" s="4">
        <v>6</v>
      </c>
      <c r="B10" s="17" t="s">
        <v>66</v>
      </c>
      <c r="C10" s="18" t="s">
        <v>403</v>
      </c>
      <c r="D10" s="18" t="s">
        <v>29</v>
      </c>
      <c r="E10" s="19">
        <v>45</v>
      </c>
      <c r="F10" s="18"/>
      <c r="G10" s="19">
        <v>18</v>
      </c>
      <c r="H10" s="19">
        <v>22</v>
      </c>
      <c r="I10" s="17">
        <f t="shared" si="0"/>
        <v>40</v>
      </c>
      <c r="J10" s="18">
        <v>9577880255</v>
      </c>
      <c r="K10" s="18" t="s">
        <v>206</v>
      </c>
      <c r="L10" s="18" t="s">
        <v>207</v>
      </c>
      <c r="M10" s="18">
        <v>9401453291</v>
      </c>
      <c r="N10" s="18" t="s">
        <v>358</v>
      </c>
      <c r="O10" s="18">
        <v>9508443715</v>
      </c>
      <c r="P10" s="24">
        <v>43437</v>
      </c>
      <c r="Q10" s="54" t="s">
        <v>177</v>
      </c>
      <c r="R10" s="18" t="s">
        <v>394</v>
      </c>
      <c r="S10" s="18" t="s">
        <v>159</v>
      </c>
      <c r="T10" s="18"/>
    </row>
    <row r="11" spans="1:20">
      <c r="A11" s="4">
        <v>7</v>
      </c>
      <c r="B11" s="17" t="s">
        <v>67</v>
      </c>
      <c r="C11" s="18" t="s">
        <v>404</v>
      </c>
      <c r="D11" s="18" t="s">
        <v>29</v>
      </c>
      <c r="E11" s="19">
        <v>83</v>
      </c>
      <c r="F11" s="18"/>
      <c r="G11" s="19">
        <v>25</v>
      </c>
      <c r="H11" s="19">
        <v>35</v>
      </c>
      <c r="I11" s="17">
        <f t="shared" si="0"/>
        <v>60</v>
      </c>
      <c r="J11" s="18">
        <v>9864567679</v>
      </c>
      <c r="K11" s="18" t="s">
        <v>289</v>
      </c>
      <c r="L11" s="18" t="s">
        <v>232</v>
      </c>
      <c r="M11" s="18">
        <v>9401453287</v>
      </c>
      <c r="N11" s="18" t="s">
        <v>233</v>
      </c>
      <c r="O11" s="18">
        <v>9859248435</v>
      </c>
      <c r="P11" s="24">
        <v>43437</v>
      </c>
      <c r="Q11" s="54" t="s">
        <v>177</v>
      </c>
      <c r="R11" s="18" t="s">
        <v>478</v>
      </c>
      <c r="S11" s="18" t="s">
        <v>159</v>
      </c>
      <c r="T11" s="18"/>
    </row>
    <row r="12" spans="1:20">
      <c r="A12" s="4">
        <v>8</v>
      </c>
      <c r="B12" s="17" t="s">
        <v>67</v>
      </c>
      <c r="C12" s="18" t="s">
        <v>405</v>
      </c>
      <c r="D12" s="18" t="s">
        <v>29</v>
      </c>
      <c r="E12" s="19">
        <v>84</v>
      </c>
      <c r="F12" s="18"/>
      <c r="G12" s="19">
        <v>30</v>
      </c>
      <c r="H12" s="19">
        <v>39</v>
      </c>
      <c r="I12" s="17">
        <f t="shared" si="0"/>
        <v>69</v>
      </c>
      <c r="J12" s="18">
        <v>9864602554</v>
      </c>
      <c r="K12" s="18" t="s">
        <v>289</v>
      </c>
      <c r="L12" s="18" t="s">
        <v>232</v>
      </c>
      <c r="M12" s="18">
        <v>9401453287</v>
      </c>
      <c r="N12" s="18" t="s">
        <v>233</v>
      </c>
      <c r="O12" s="18">
        <v>9859248435</v>
      </c>
      <c r="P12" s="24">
        <v>43437</v>
      </c>
      <c r="Q12" s="54" t="s">
        <v>177</v>
      </c>
      <c r="R12" s="18" t="s">
        <v>478</v>
      </c>
      <c r="S12" s="18" t="s">
        <v>159</v>
      </c>
      <c r="T12" s="18"/>
    </row>
    <row r="13" spans="1:20">
      <c r="A13" s="4">
        <v>9</v>
      </c>
      <c r="B13" s="17" t="s">
        <v>66</v>
      </c>
      <c r="C13" s="18" t="s">
        <v>406</v>
      </c>
      <c r="D13" s="18" t="s">
        <v>29</v>
      </c>
      <c r="E13" s="19">
        <v>25</v>
      </c>
      <c r="F13" s="18"/>
      <c r="G13" s="19">
        <v>27</v>
      </c>
      <c r="H13" s="19">
        <v>38</v>
      </c>
      <c r="I13" s="17">
        <f t="shared" si="0"/>
        <v>65</v>
      </c>
      <c r="J13" s="18">
        <v>9854665597</v>
      </c>
      <c r="K13" s="18" t="s">
        <v>479</v>
      </c>
      <c r="L13" s="18" t="s">
        <v>480</v>
      </c>
      <c r="M13" s="18">
        <v>9854453899</v>
      </c>
      <c r="N13" s="18" t="s">
        <v>232</v>
      </c>
      <c r="O13" s="18">
        <v>9854951167</v>
      </c>
      <c r="P13" s="24">
        <v>43438</v>
      </c>
      <c r="Q13" s="54" t="s">
        <v>157</v>
      </c>
      <c r="R13" s="18" t="s">
        <v>392</v>
      </c>
      <c r="S13" s="18" t="s">
        <v>159</v>
      </c>
      <c r="T13" s="18"/>
    </row>
    <row r="14" spans="1:20">
      <c r="A14" s="4">
        <v>10</v>
      </c>
      <c r="B14" s="17" t="s">
        <v>66</v>
      </c>
      <c r="C14" s="18" t="s">
        <v>407</v>
      </c>
      <c r="D14" s="18" t="s">
        <v>29</v>
      </c>
      <c r="E14" s="19">
        <v>27</v>
      </c>
      <c r="F14" s="18"/>
      <c r="G14" s="19">
        <v>35</v>
      </c>
      <c r="H14" s="19">
        <v>48</v>
      </c>
      <c r="I14" s="17">
        <f t="shared" si="0"/>
        <v>83</v>
      </c>
      <c r="J14" s="18">
        <v>9854723484</v>
      </c>
      <c r="K14" s="18" t="s">
        <v>479</v>
      </c>
      <c r="L14" s="18" t="s">
        <v>480</v>
      </c>
      <c r="M14" s="18">
        <v>9854453899</v>
      </c>
      <c r="N14" s="18" t="s">
        <v>481</v>
      </c>
      <c r="O14" s="18">
        <v>9678461996</v>
      </c>
      <c r="P14" s="24">
        <v>43438</v>
      </c>
      <c r="Q14" s="54" t="s">
        <v>157</v>
      </c>
      <c r="R14" s="18" t="s">
        <v>392</v>
      </c>
      <c r="S14" s="18" t="s">
        <v>159</v>
      </c>
      <c r="T14" s="18"/>
    </row>
    <row r="15" spans="1:20">
      <c r="A15" s="4">
        <v>11</v>
      </c>
      <c r="B15" s="17" t="s">
        <v>67</v>
      </c>
      <c r="C15" s="18" t="s">
        <v>408</v>
      </c>
      <c r="D15" s="18" t="s">
        <v>29</v>
      </c>
      <c r="E15" s="19">
        <v>90</v>
      </c>
      <c r="F15" s="18"/>
      <c r="G15" s="19">
        <v>30</v>
      </c>
      <c r="H15" s="19">
        <v>35</v>
      </c>
      <c r="I15" s="17">
        <f t="shared" si="0"/>
        <v>65</v>
      </c>
      <c r="J15" s="18">
        <v>9508999212</v>
      </c>
      <c r="K15" s="18" t="s">
        <v>178</v>
      </c>
      <c r="L15" s="18" t="s">
        <v>179</v>
      </c>
      <c r="M15" s="18">
        <v>9707474322</v>
      </c>
      <c r="N15" s="18" t="s">
        <v>482</v>
      </c>
      <c r="O15" s="18">
        <v>9864449779</v>
      </c>
      <c r="P15" s="24">
        <v>43438</v>
      </c>
      <c r="Q15" s="54" t="s">
        <v>157</v>
      </c>
      <c r="R15" s="18" t="s">
        <v>478</v>
      </c>
      <c r="S15" s="18" t="s">
        <v>159</v>
      </c>
      <c r="T15" s="18"/>
    </row>
    <row r="16" spans="1:20">
      <c r="A16" s="4">
        <v>12</v>
      </c>
      <c r="B16" s="17" t="s">
        <v>67</v>
      </c>
      <c r="C16" s="18" t="s">
        <v>408</v>
      </c>
      <c r="D16" s="18" t="s">
        <v>29</v>
      </c>
      <c r="E16" s="19">
        <v>100</v>
      </c>
      <c r="F16" s="18"/>
      <c r="G16" s="19">
        <v>25</v>
      </c>
      <c r="H16" s="19">
        <v>30</v>
      </c>
      <c r="I16" s="17">
        <f t="shared" si="0"/>
        <v>55</v>
      </c>
      <c r="J16" s="18">
        <v>9707063017</v>
      </c>
      <c r="K16" s="18" t="s">
        <v>178</v>
      </c>
      <c r="L16" s="18" t="s">
        <v>179</v>
      </c>
      <c r="M16" s="18">
        <v>9707474322</v>
      </c>
      <c r="N16" s="18" t="s">
        <v>482</v>
      </c>
      <c r="O16" s="18">
        <v>9864449779</v>
      </c>
      <c r="P16" s="24">
        <v>43438</v>
      </c>
      <c r="Q16" s="54" t="s">
        <v>157</v>
      </c>
      <c r="R16" s="18" t="s">
        <v>478</v>
      </c>
      <c r="S16" s="18" t="s">
        <v>159</v>
      </c>
      <c r="T16" s="18"/>
    </row>
    <row r="17" spans="1:20" ht="33">
      <c r="A17" s="4">
        <v>13</v>
      </c>
      <c r="B17" s="17" t="s">
        <v>66</v>
      </c>
      <c r="C17" s="18" t="s">
        <v>409</v>
      </c>
      <c r="D17" s="18" t="s">
        <v>29</v>
      </c>
      <c r="E17" s="19">
        <v>70</v>
      </c>
      <c r="F17" s="18"/>
      <c r="G17" s="19">
        <v>30</v>
      </c>
      <c r="H17" s="19">
        <v>40</v>
      </c>
      <c r="I17" s="17">
        <f t="shared" si="0"/>
        <v>70</v>
      </c>
      <c r="J17" s="18">
        <v>9864223886</v>
      </c>
      <c r="K17" s="18" t="s">
        <v>164</v>
      </c>
      <c r="L17" s="18" t="s">
        <v>216</v>
      </c>
      <c r="M17" s="18">
        <v>8822636804</v>
      </c>
      <c r="N17" s="18" t="s">
        <v>483</v>
      </c>
      <c r="O17" s="18">
        <v>9613297990</v>
      </c>
      <c r="P17" s="24">
        <v>43439</v>
      </c>
      <c r="Q17" s="54" t="s">
        <v>167</v>
      </c>
      <c r="R17" s="18" t="s">
        <v>478</v>
      </c>
      <c r="S17" s="18" t="s">
        <v>159</v>
      </c>
      <c r="T17" s="18"/>
    </row>
    <row r="18" spans="1:20" ht="33">
      <c r="A18" s="4">
        <v>14</v>
      </c>
      <c r="B18" s="17" t="s">
        <v>66</v>
      </c>
      <c r="C18" s="18" t="s">
        <v>149</v>
      </c>
      <c r="D18" s="18" t="s">
        <v>29</v>
      </c>
      <c r="E18" s="19">
        <v>71</v>
      </c>
      <c r="F18" s="18"/>
      <c r="G18" s="19">
        <v>35</v>
      </c>
      <c r="H18" s="19">
        <v>40</v>
      </c>
      <c r="I18" s="17">
        <f t="shared" si="0"/>
        <v>75</v>
      </c>
      <c r="J18" s="18">
        <v>9859200629</v>
      </c>
      <c r="K18" s="18" t="s">
        <v>164</v>
      </c>
      <c r="L18" s="18" t="s">
        <v>216</v>
      </c>
      <c r="M18" s="18">
        <v>8822636804</v>
      </c>
      <c r="N18" s="18" t="s">
        <v>483</v>
      </c>
      <c r="O18" s="18">
        <v>9613297990</v>
      </c>
      <c r="P18" s="24">
        <v>43439</v>
      </c>
      <c r="Q18" s="54" t="s">
        <v>167</v>
      </c>
      <c r="R18" s="18" t="s">
        <v>478</v>
      </c>
      <c r="S18" s="18" t="s">
        <v>159</v>
      </c>
      <c r="T18" s="18"/>
    </row>
    <row r="19" spans="1:20" ht="33">
      <c r="A19" s="4">
        <v>15</v>
      </c>
      <c r="B19" s="17" t="s">
        <v>67</v>
      </c>
      <c r="C19" s="18" t="s">
        <v>410</v>
      </c>
      <c r="D19" s="18" t="s">
        <v>29</v>
      </c>
      <c r="E19" s="19">
        <v>94</v>
      </c>
      <c r="F19" s="18"/>
      <c r="G19" s="19">
        <v>25</v>
      </c>
      <c r="H19" s="19">
        <v>35</v>
      </c>
      <c r="I19" s="17">
        <f t="shared" si="0"/>
        <v>60</v>
      </c>
      <c r="J19" s="18"/>
      <c r="K19" s="18" t="s">
        <v>178</v>
      </c>
      <c r="L19" s="18" t="s">
        <v>179</v>
      </c>
      <c r="M19" s="18">
        <v>9707474322</v>
      </c>
      <c r="N19" s="18" t="s">
        <v>484</v>
      </c>
      <c r="O19" s="18">
        <v>9854912907</v>
      </c>
      <c r="P19" s="24">
        <v>43439</v>
      </c>
      <c r="Q19" s="54" t="s">
        <v>167</v>
      </c>
      <c r="R19" s="18" t="s">
        <v>478</v>
      </c>
      <c r="S19" s="18" t="s">
        <v>159</v>
      </c>
      <c r="T19" s="18"/>
    </row>
    <row r="20" spans="1:20" ht="33">
      <c r="A20" s="4">
        <v>16</v>
      </c>
      <c r="B20" s="17" t="s">
        <v>67</v>
      </c>
      <c r="C20" s="18" t="s">
        <v>411</v>
      </c>
      <c r="D20" s="18" t="s">
        <v>29</v>
      </c>
      <c r="E20" s="19">
        <v>95</v>
      </c>
      <c r="F20" s="18"/>
      <c r="G20" s="19">
        <v>25</v>
      </c>
      <c r="H20" s="19">
        <v>27</v>
      </c>
      <c r="I20" s="17">
        <f t="shared" si="0"/>
        <v>52</v>
      </c>
      <c r="J20" s="18">
        <v>9085175242</v>
      </c>
      <c r="K20" s="18" t="s">
        <v>178</v>
      </c>
      <c r="L20" s="18" t="s">
        <v>179</v>
      </c>
      <c r="M20" s="18">
        <v>9707474322</v>
      </c>
      <c r="N20" s="18" t="s">
        <v>484</v>
      </c>
      <c r="O20" s="18">
        <v>9854912907</v>
      </c>
      <c r="P20" s="24">
        <v>43439</v>
      </c>
      <c r="Q20" s="54" t="s">
        <v>167</v>
      </c>
      <c r="R20" s="18" t="s">
        <v>478</v>
      </c>
      <c r="S20" s="18" t="s">
        <v>159</v>
      </c>
      <c r="T20" s="18"/>
    </row>
    <row r="21" spans="1:20">
      <c r="A21" s="4">
        <v>17</v>
      </c>
      <c r="B21" s="17" t="s">
        <v>66</v>
      </c>
      <c r="C21" s="18" t="s">
        <v>412</v>
      </c>
      <c r="D21" s="18" t="s">
        <v>29</v>
      </c>
      <c r="E21" s="19">
        <v>121</v>
      </c>
      <c r="F21" s="18"/>
      <c r="G21" s="19">
        <v>20</v>
      </c>
      <c r="H21" s="19">
        <v>30</v>
      </c>
      <c r="I21" s="17">
        <f t="shared" si="0"/>
        <v>50</v>
      </c>
      <c r="J21" s="18">
        <v>9954920127</v>
      </c>
      <c r="K21" s="18" t="s">
        <v>206</v>
      </c>
      <c r="L21" s="18" t="s">
        <v>207</v>
      </c>
      <c r="M21" s="18">
        <v>9401453291</v>
      </c>
      <c r="N21" s="18" t="s">
        <v>275</v>
      </c>
      <c r="O21" s="18">
        <v>9508548483</v>
      </c>
      <c r="P21" s="24">
        <v>43440</v>
      </c>
      <c r="Q21" s="54" t="s">
        <v>171</v>
      </c>
      <c r="R21" s="18" t="s">
        <v>478</v>
      </c>
      <c r="S21" s="18" t="s">
        <v>159</v>
      </c>
      <c r="T21" s="18"/>
    </row>
    <row r="22" spans="1:20">
      <c r="A22" s="4">
        <v>18</v>
      </c>
      <c r="B22" s="17" t="s">
        <v>66</v>
      </c>
      <c r="C22" s="18" t="s">
        <v>413</v>
      </c>
      <c r="D22" s="18" t="s">
        <v>29</v>
      </c>
      <c r="E22" s="19">
        <v>142</v>
      </c>
      <c r="F22" s="18"/>
      <c r="G22" s="19">
        <v>20</v>
      </c>
      <c r="H22" s="19">
        <v>27</v>
      </c>
      <c r="I22" s="17">
        <f t="shared" si="0"/>
        <v>47</v>
      </c>
      <c r="J22" s="18">
        <v>9864877570</v>
      </c>
      <c r="K22" s="18" t="s">
        <v>206</v>
      </c>
      <c r="L22" s="18" t="s">
        <v>207</v>
      </c>
      <c r="M22" s="18">
        <v>9401453291</v>
      </c>
      <c r="N22" s="18" t="s">
        <v>275</v>
      </c>
      <c r="O22" s="18">
        <v>9508548483</v>
      </c>
      <c r="P22" s="24">
        <v>43440</v>
      </c>
      <c r="Q22" s="54" t="s">
        <v>171</v>
      </c>
      <c r="R22" s="18" t="s">
        <v>478</v>
      </c>
      <c r="S22" s="18" t="s">
        <v>159</v>
      </c>
      <c r="T22" s="18"/>
    </row>
    <row r="23" spans="1:20">
      <c r="A23" s="4">
        <v>19</v>
      </c>
      <c r="B23" s="17" t="s">
        <v>67</v>
      </c>
      <c r="C23" s="18" t="s">
        <v>414</v>
      </c>
      <c r="D23" s="18" t="s">
        <v>29</v>
      </c>
      <c r="E23" s="19">
        <v>92</v>
      </c>
      <c r="F23" s="18"/>
      <c r="G23" s="19">
        <v>30</v>
      </c>
      <c r="H23" s="19">
        <v>35</v>
      </c>
      <c r="I23" s="17">
        <f t="shared" si="0"/>
        <v>65</v>
      </c>
      <c r="J23" s="18">
        <v>8822589939</v>
      </c>
      <c r="K23" s="18" t="s">
        <v>209</v>
      </c>
      <c r="L23" s="18" t="s">
        <v>210</v>
      </c>
      <c r="M23" s="18">
        <v>9401453276</v>
      </c>
      <c r="N23" s="18" t="s">
        <v>485</v>
      </c>
      <c r="O23" s="18">
        <v>8011445879</v>
      </c>
      <c r="P23" s="24">
        <v>43440</v>
      </c>
      <c r="Q23" s="54" t="s">
        <v>171</v>
      </c>
      <c r="R23" s="18" t="s">
        <v>391</v>
      </c>
      <c r="S23" s="18" t="s">
        <v>159</v>
      </c>
      <c r="T23" s="18"/>
    </row>
    <row r="24" spans="1:20">
      <c r="A24" s="4">
        <v>20</v>
      </c>
      <c r="B24" s="17" t="s">
        <v>67</v>
      </c>
      <c r="C24" s="18" t="s">
        <v>415</v>
      </c>
      <c r="D24" s="18" t="s">
        <v>29</v>
      </c>
      <c r="E24" s="19">
        <v>93</v>
      </c>
      <c r="F24" s="18"/>
      <c r="G24" s="19">
        <v>20</v>
      </c>
      <c r="H24" s="19">
        <v>37</v>
      </c>
      <c r="I24" s="17">
        <f t="shared" si="0"/>
        <v>57</v>
      </c>
      <c r="J24" s="18">
        <v>9613730129</v>
      </c>
      <c r="K24" s="18" t="s">
        <v>209</v>
      </c>
      <c r="L24" s="18" t="s">
        <v>210</v>
      </c>
      <c r="M24" s="18">
        <v>9401453276</v>
      </c>
      <c r="N24" s="18" t="s">
        <v>486</v>
      </c>
      <c r="O24" s="18">
        <v>9854332185</v>
      </c>
      <c r="P24" s="24">
        <v>43440</v>
      </c>
      <c r="Q24" s="54" t="s">
        <v>171</v>
      </c>
      <c r="R24" s="18" t="s">
        <v>391</v>
      </c>
      <c r="S24" s="18" t="s">
        <v>159</v>
      </c>
      <c r="T24" s="18"/>
    </row>
    <row r="25" spans="1:20">
      <c r="A25" s="4">
        <v>21</v>
      </c>
      <c r="B25" s="17" t="s">
        <v>66</v>
      </c>
      <c r="C25" s="18" t="s">
        <v>416</v>
      </c>
      <c r="D25" s="18" t="s">
        <v>29</v>
      </c>
      <c r="E25" s="19">
        <v>56</v>
      </c>
      <c r="F25" s="18"/>
      <c r="G25" s="19">
        <v>35</v>
      </c>
      <c r="H25" s="19">
        <v>42</v>
      </c>
      <c r="I25" s="17">
        <f t="shared" si="0"/>
        <v>77</v>
      </c>
      <c r="J25" s="18">
        <v>8752918603</v>
      </c>
      <c r="K25" s="18" t="s">
        <v>160</v>
      </c>
      <c r="L25" s="18" t="s">
        <v>204</v>
      </c>
      <c r="M25" s="18">
        <v>9401453292</v>
      </c>
      <c r="N25" s="18" t="s">
        <v>487</v>
      </c>
      <c r="O25" s="18">
        <v>9859094063</v>
      </c>
      <c r="P25" s="24">
        <v>43441</v>
      </c>
      <c r="Q25" s="54" t="s">
        <v>172</v>
      </c>
      <c r="R25" s="18" t="s">
        <v>394</v>
      </c>
      <c r="S25" s="18" t="s">
        <v>159</v>
      </c>
      <c r="T25" s="18"/>
    </row>
    <row r="26" spans="1:20">
      <c r="A26" s="4">
        <v>22</v>
      </c>
      <c r="B26" s="17" t="s">
        <v>66</v>
      </c>
      <c r="C26" s="18" t="s">
        <v>101</v>
      </c>
      <c r="D26" s="18" t="s">
        <v>29</v>
      </c>
      <c r="E26" s="19">
        <v>57</v>
      </c>
      <c r="F26" s="18"/>
      <c r="G26" s="19">
        <v>30</v>
      </c>
      <c r="H26" s="19">
        <v>35</v>
      </c>
      <c r="I26" s="17">
        <f t="shared" si="0"/>
        <v>65</v>
      </c>
      <c r="J26" s="18">
        <v>8256036689</v>
      </c>
      <c r="K26" s="18" t="s">
        <v>187</v>
      </c>
      <c r="L26" s="18" t="s">
        <v>188</v>
      </c>
      <c r="M26" s="18">
        <v>9401453272</v>
      </c>
      <c r="N26" s="18" t="s">
        <v>189</v>
      </c>
      <c r="O26" s="18">
        <v>98593327771</v>
      </c>
      <c r="P26" s="24">
        <v>43441</v>
      </c>
      <c r="Q26" s="54" t="s">
        <v>172</v>
      </c>
      <c r="R26" s="18" t="s">
        <v>394</v>
      </c>
      <c r="S26" s="18" t="s">
        <v>159</v>
      </c>
      <c r="T26" s="18"/>
    </row>
    <row r="27" spans="1:20">
      <c r="A27" s="4">
        <v>23</v>
      </c>
      <c r="B27" s="17" t="s">
        <v>67</v>
      </c>
      <c r="C27" s="18" t="s">
        <v>92</v>
      </c>
      <c r="D27" s="18" t="s">
        <v>29</v>
      </c>
      <c r="E27" s="19">
        <v>62</v>
      </c>
      <c r="F27" s="18"/>
      <c r="G27" s="19">
        <v>37</v>
      </c>
      <c r="H27" s="19">
        <v>45</v>
      </c>
      <c r="I27" s="17">
        <f t="shared" si="0"/>
        <v>82</v>
      </c>
      <c r="J27" s="18">
        <v>9864314843</v>
      </c>
      <c r="K27" s="18" t="s">
        <v>160</v>
      </c>
      <c r="L27" s="18" t="s">
        <v>204</v>
      </c>
      <c r="M27" s="18">
        <v>9401453292</v>
      </c>
      <c r="N27" s="18" t="s">
        <v>488</v>
      </c>
      <c r="O27" s="18">
        <v>9707807588</v>
      </c>
      <c r="P27" s="24">
        <v>43441</v>
      </c>
      <c r="Q27" s="54" t="s">
        <v>172</v>
      </c>
      <c r="R27" s="18" t="s">
        <v>394</v>
      </c>
      <c r="S27" s="18" t="s">
        <v>159</v>
      </c>
      <c r="T27" s="18"/>
    </row>
    <row r="28" spans="1:20">
      <c r="A28" s="4">
        <v>24</v>
      </c>
      <c r="B28" s="17" t="s">
        <v>67</v>
      </c>
      <c r="C28" s="18" t="s">
        <v>92</v>
      </c>
      <c r="D28" s="18" t="s">
        <v>29</v>
      </c>
      <c r="E28" s="19">
        <v>98</v>
      </c>
      <c r="F28" s="18"/>
      <c r="G28" s="19">
        <v>20</v>
      </c>
      <c r="H28" s="19">
        <v>30</v>
      </c>
      <c r="I28" s="17">
        <f t="shared" si="0"/>
        <v>50</v>
      </c>
      <c r="J28" s="18">
        <v>9859092496</v>
      </c>
      <c r="K28" s="18" t="s">
        <v>160</v>
      </c>
      <c r="L28" s="18" t="s">
        <v>204</v>
      </c>
      <c r="M28" s="18">
        <v>9401453292</v>
      </c>
      <c r="N28" s="18" t="s">
        <v>488</v>
      </c>
      <c r="O28" s="18">
        <v>9707807588</v>
      </c>
      <c r="P28" s="24">
        <v>43441</v>
      </c>
      <c r="Q28" s="54" t="s">
        <v>172</v>
      </c>
      <c r="R28" s="18" t="s">
        <v>394</v>
      </c>
      <c r="S28" s="18" t="s">
        <v>159</v>
      </c>
      <c r="T28" s="18"/>
    </row>
    <row r="29" spans="1:20">
      <c r="A29" s="4">
        <v>25</v>
      </c>
      <c r="B29" s="17" t="s">
        <v>66</v>
      </c>
      <c r="C29" s="18" t="s">
        <v>417</v>
      </c>
      <c r="D29" s="18" t="s">
        <v>29</v>
      </c>
      <c r="E29" s="19">
        <v>72</v>
      </c>
      <c r="F29" s="18"/>
      <c r="G29" s="19">
        <v>28</v>
      </c>
      <c r="H29" s="19">
        <v>32</v>
      </c>
      <c r="I29" s="17">
        <f t="shared" si="0"/>
        <v>60</v>
      </c>
      <c r="J29" s="18">
        <v>9957688639</v>
      </c>
      <c r="K29" s="18" t="s">
        <v>164</v>
      </c>
      <c r="L29" s="18" t="s">
        <v>216</v>
      </c>
      <c r="M29" s="18">
        <v>8822636804</v>
      </c>
      <c r="N29" s="18" t="s">
        <v>489</v>
      </c>
      <c r="O29" s="18">
        <v>9859622496</v>
      </c>
      <c r="P29" s="24">
        <v>43442</v>
      </c>
      <c r="Q29" s="54" t="s">
        <v>173</v>
      </c>
      <c r="R29" s="18" t="s">
        <v>478</v>
      </c>
      <c r="S29" s="18" t="s">
        <v>159</v>
      </c>
      <c r="T29" s="18"/>
    </row>
    <row r="30" spans="1:20">
      <c r="A30" s="4">
        <v>26</v>
      </c>
      <c r="B30" s="17" t="s">
        <v>66</v>
      </c>
      <c r="C30" s="18" t="s">
        <v>89</v>
      </c>
      <c r="D30" s="18" t="s">
        <v>29</v>
      </c>
      <c r="E30" s="19">
        <v>114</v>
      </c>
      <c r="F30" s="18"/>
      <c r="G30" s="19">
        <v>30</v>
      </c>
      <c r="H30" s="19">
        <v>40</v>
      </c>
      <c r="I30" s="17">
        <f t="shared" si="0"/>
        <v>70</v>
      </c>
      <c r="J30" s="18">
        <v>7896044977</v>
      </c>
      <c r="K30" s="18" t="s">
        <v>164</v>
      </c>
      <c r="L30" s="18" t="s">
        <v>216</v>
      </c>
      <c r="M30" s="18">
        <v>8822636804</v>
      </c>
      <c r="N30" s="18" t="s">
        <v>489</v>
      </c>
      <c r="O30" s="18">
        <v>9859622496</v>
      </c>
      <c r="P30" s="24">
        <v>43442</v>
      </c>
      <c r="Q30" s="54" t="s">
        <v>173</v>
      </c>
      <c r="R30" s="18" t="s">
        <v>478</v>
      </c>
      <c r="S30" s="18" t="s">
        <v>159</v>
      </c>
      <c r="T30" s="18"/>
    </row>
    <row r="31" spans="1:20">
      <c r="A31" s="4">
        <v>27</v>
      </c>
      <c r="B31" s="17" t="s">
        <v>67</v>
      </c>
      <c r="C31" s="18" t="s">
        <v>418</v>
      </c>
      <c r="D31" s="18" t="s">
        <v>29</v>
      </c>
      <c r="E31" s="19">
        <v>112</v>
      </c>
      <c r="F31" s="18"/>
      <c r="G31" s="19">
        <v>22</v>
      </c>
      <c r="H31" s="19">
        <v>28</v>
      </c>
      <c r="I31" s="17">
        <f t="shared" si="0"/>
        <v>50</v>
      </c>
      <c r="J31" s="18">
        <v>8135849719</v>
      </c>
      <c r="K31" s="18" t="s">
        <v>160</v>
      </c>
      <c r="L31" s="18" t="s">
        <v>204</v>
      </c>
      <c r="M31" s="18">
        <v>9401453292</v>
      </c>
      <c r="N31" s="18" t="s">
        <v>239</v>
      </c>
      <c r="O31" s="18">
        <v>9707807588</v>
      </c>
      <c r="P31" s="24">
        <v>43442</v>
      </c>
      <c r="Q31" s="54" t="s">
        <v>173</v>
      </c>
      <c r="R31" s="18" t="s">
        <v>478</v>
      </c>
      <c r="S31" s="18" t="s">
        <v>159</v>
      </c>
      <c r="T31" s="18"/>
    </row>
    <row r="32" spans="1:20">
      <c r="A32" s="4">
        <v>28</v>
      </c>
      <c r="B32" s="17" t="s">
        <v>67</v>
      </c>
      <c r="C32" s="18" t="s">
        <v>419</v>
      </c>
      <c r="D32" s="18" t="s">
        <v>29</v>
      </c>
      <c r="E32" s="19">
        <v>128</v>
      </c>
      <c r="F32" s="18"/>
      <c r="G32" s="19">
        <v>22</v>
      </c>
      <c r="H32" s="19">
        <v>28</v>
      </c>
      <c r="I32" s="17">
        <f t="shared" si="0"/>
        <v>50</v>
      </c>
      <c r="J32" s="18">
        <v>9508463417</v>
      </c>
      <c r="K32" s="18" t="s">
        <v>160</v>
      </c>
      <c r="L32" s="18" t="s">
        <v>204</v>
      </c>
      <c r="M32" s="18">
        <v>9401453292</v>
      </c>
      <c r="N32" s="18" t="s">
        <v>239</v>
      </c>
      <c r="O32" s="18">
        <v>9707807588</v>
      </c>
      <c r="P32" s="24">
        <v>43442</v>
      </c>
      <c r="Q32" s="54" t="s">
        <v>173</v>
      </c>
      <c r="R32" s="18" t="s">
        <v>478</v>
      </c>
      <c r="S32" s="18" t="s">
        <v>159</v>
      </c>
      <c r="T32" s="18"/>
    </row>
    <row r="33" spans="1:20" ht="33">
      <c r="A33" s="4">
        <v>29</v>
      </c>
      <c r="B33" s="17" t="s">
        <v>66</v>
      </c>
      <c r="C33" s="18" t="s">
        <v>420</v>
      </c>
      <c r="D33" s="18" t="s">
        <v>29</v>
      </c>
      <c r="E33" s="19">
        <v>40</v>
      </c>
      <c r="F33" s="18"/>
      <c r="G33" s="19">
        <v>20</v>
      </c>
      <c r="H33" s="19">
        <v>25</v>
      </c>
      <c r="I33" s="17">
        <f t="shared" si="0"/>
        <v>45</v>
      </c>
      <c r="J33" s="18">
        <v>9864436502</v>
      </c>
      <c r="K33" s="18" t="s">
        <v>285</v>
      </c>
      <c r="L33" s="18" t="s">
        <v>286</v>
      </c>
      <c r="M33" s="18">
        <v>9401453290</v>
      </c>
      <c r="N33" s="18" t="s">
        <v>335</v>
      </c>
      <c r="O33" s="18">
        <v>9859677925</v>
      </c>
      <c r="P33" s="24">
        <v>43444</v>
      </c>
      <c r="Q33" s="54" t="s">
        <v>177</v>
      </c>
      <c r="R33" s="18" t="s">
        <v>392</v>
      </c>
      <c r="S33" s="18" t="s">
        <v>159</v>
      </c>
      <c r="T33" s="18"/>
    </row>
    <row r="34" spans="1:20" ht="33">
      <c r="A34" s="4">
        <v>30</v>
      </c>
      <c r="B34" s="17" t="s">
        <v>66</v>
      </c>
      <c r="C34" s="18" t="s">
        <v>421</v>
      </c>
      <c r="D34" s="18" t="s">
        <v>29</v>
      </c>
      <c r="E34" s="19">
        <v>41</v>
      </c>
      <c r="F34" s="18"/>
      <c r="G34" s="19">
        <v>20</v>
      </c>
      <c r="H34" s="19">
        <v>22</v>
      </c>
      <c r="I34" s="17">
        <f t="shared" si="0"/>
        <v>42</v>
      </c>
      <c r="J34" s="18">
        <v>9508480232</v>
      </c>
      <c r="K34" s="18" t="s">
        <v>285</v>
      </c>
      <c r="L34" s="18" t="s">
        <v>286</v>
      </c>
      <c r="M34" s="18">
        <v>9401453290</v>
      </c>
      <c r="N34" s="18" t="s">
        <v>335</v>
      </c>
      <c r="O34" s="18">
        <v>9859677925</v>
      </c>
      <c r="P34" s="24">
        <v>43444</v>
      </c>
      <c r="Q34" s="54" t="s">
        <v>177</v>
      </c>
      <c r="R34" s="18" t="s">
        <v>392</v>
      </c>
      <c r="S34" s="18" t="s">
        <v>159</v>
      </c>
      <c r="T34" s="18"/>
    </row>
    <row r="35" spans="1:20">
      <c r="A35" s="4">
        <v>31</v>
      </c>
      <c r="B35" s="17" t="s">
        <v>67</v>
      </c>
      <c r="C35" s="18" t="s">
        <v>422</v>
      </c>
      <c r="D35" s="18" t="s">
        <v>29</v>
      </c>
      <c r="E35" s="19">
        <v>18</v>
      </c>
      <c r="F35" s="18"/>
      <c r="G35" s="19">
        <v>18</v>
      </c>
      <c r="H35" s="19">
        <v>22</v>
      </c>
      <c r="I35" s="17">
        <f t="shared" si="0"/>
        <v>40</v>
      </c>
      <c r="J35" s="18">
        <v>9864843355</v>
      </c>
      <c r="K35" s="18" t="s">
        <v>168</v>
      </c>
      <c r="L35" s="18" t="s">
        <v>169</v>
      </c>
      <c r="M35" s="18">
        <v>9864934831</v>
      </c>
      <c r="N35" s="18" t="s">
        <v>490</v>
      </c>
      <c r="O35" s="18">
        <v>7896339167</v>
      </c>
      <c r="P35" s="24">
        <v>43444</v>
      </c>
      <c r="Q35" s="54" t="s">
        <v>177</v>
      </c>
      <c r="R35" s="18" t="s">
        <v>392</v>
      </c>
      <c r="S35" s="18" t="s">
        <v>159</v>
      </c>
      <c r="T35" s="18"/>
    </row>
    <row r="36" spans="1:20">
      <c r="A36" s="4">
        <v>32</v>
      </c>
      <c r="B36" s="17" t="s">
        <v>67</v>
      </c>
      <c r="C36" s="18" t="s">
        <v>423</v>
      </c>
      <c r="D36" s="18" t="s">
        <v>29</v>
      </c>
      <c r="E36" s="19">
        <v>19</v>
      </c>
      <c r="F36" s="18"/>
      <c r="G36" s="19">
        <v>20</v>
      </c>
      <c r="H36" s="19">
        <v>25</v>
      </c>
      <c r="I36" s="17">
        <f t="shared" si="0"/>
        <v>45</v>
      </c>
      <c r="J36" s="18">
        <v>8135091389</v>
      </c>
      <c r="K36" s="18" t="s">
        <v>168</v>
      </c>
      <c r="L36" s="18" t="s">
        <v>169</v>
      </c>
      <c r="M36" s="18">
        <v>9864934831</v>
      </c>
      <c r="N36" s="18" t="s">
        <v>490</v>
      </c>
      <c r="O36" s="18">
        <v>7896339167</v>
      </c>
      <c r="P36" s="24">
        <v>43444</v>
      </c>
      <c r="Q36" s="54" t="s">
        <v>177</v>
      </c>
      <c r="R36" s="18" t="s">
        <v>392</v>
      </c>
      <c r="S36" s="18" t="s">
        <v>159</v>
      </c>
      <c r="T36" s="18"/>
    </row>
    <row r="37" spans="1:20" ht="33">
      <c r="A37" s="4">
        <v>33</v>
      </c>
      <c r="B37" s="17" t="s">
        <v>66</v>
      </c>
      <c r="C37" s="18" t="s">
        <v>424</v>
      </c>
      <c r="D37" s="18" t="s">
        <v>29</v>
      </c>
      <c r="E37" s="19">
        <v>99</v>
      </c>
      <c r="F37" s="18"/>
      <c r="G37" s="19">
        <v>20</v>
      </c>
      <c r="H37" s="19">
        <v>25</v>
      </c>
      <c r="I37" s="17">
        <f t="shared" si="0"/>
        <v>45</v>
      </c>
      <c r="J37" s="18">
        <v>9864935138</v>
      </c>
      <c r="K37" s="18" t="s">
        <v>285</v>
      </c>
      <c r="L37" s="18" t="s">
        <v>286</v>
      </c>
      <c r="M37" s="18">
        <v>9401453290</v>
      </c>
      <c r="N37" s="18" t="s">
        <v>306</v>
      </c>
      <c r="O37" s="18">
        <v>9864935138</v>
      </c>
      <c r="P37" s="24">
        <v>43445</v>
      </c>
      <c r="Q37" s="54" t="s">
        <v>157</v>
      </c>
      <c r="R37" s="18" t="s">
        <v>394</v>
      </c>
      <c r="S37" s="18" t="s">
        <v>159</v>
      </c>
      <c r="T37" s="18"/>
    </row>
    <row r="38" spans="1:20" ht="33">
      <c r="A38" s="4">
        <v>34</v>
      </c>
      <c r="B38" s="17" t="s">
        <v>66</v>
      </c>
      <c r="C38" s="18" t="s">
        <v>425</v>
      </c>
      <c r="D38" s="18" t="s">
        <v>29</v>
      </c>
      <c r="E38" s="19">
        <v>102</v>
      </c>
      <c r="F38" s="18"/>
      <c r="G38" s="19">
        <v>27</v>
      </c>
      <c r="H38" s="19">
        <v>33</v>
      </c>
      <c r="I38" s="17">
        <f t="shared" si="0"/>
        <v>60</v>
      </c>
      <c r="J38" s="18"/>
      <c r="K38" s="18" t="s">
        <v>285</v>
      </c>
      <c r="L38" s="18" t="s">
        <v>286</v>
      </c>
      <c r="M38" s="18">
        <v>9401453290</v>
      </c>
      <c r="N38" s="18" t="s">
        <v>491</v>
      </c>
      <c r="O38" s="18">
        <v>9613840296</v>
      </c>
      <c r="P38" s="24">
        <v>43445</v>
      </c>
      <c r="Q38" s="54" t="s">
        <v>157</v>
      </c>
      <c r="R38" s="18" t="s">
        <v>392</v>
      </c>
      <c r="S38" s="18" t="s">
        <v>159</v>
      </c>
      <c r="T38" s="18"/>
    </row>
    <row r="39" spans="1:20">
      <c r="A39" s="4">
        <v>35</v>
      </c>
      <c r="B39" s="17" t="s">
        <v>67</v>
      </c>
      <c r="C39" s="18" t="s">
        <v>426</v>
      </c>
      <c r="D39" s="18" t="s">
        <v>29</v>
      </c>
      <c r="E39" s="19">
        <v>81</v>
      </c>
      <c r="F39" s="18"/>
      <c r="G39" s="19">
        <v>20</v>
      </c>
      <c r="H39" s="19">
        <v>25</v>
      </c>
      <c r="I39" s="17">
        <f t="shared" si="0"/>
        <v>45</v>
      </c>
      <c r="J39" s="18">
        <v>9864148370</v>
      </c>
      <c r="K39" s="18" t="s">
        <v>160</v>
      </c>
      <c r="L39" s="18" t="s">
        <v>204</v>
      </c>
      <c r="M39" s="18">
        <v>9401453292</v>
      </c>
      <c r="N39" s="18" t="s">
        <v>492</v>
      </c>
      <c r="O39" s="18">
        <v>9854914160</v>
      </c>
      <c r="P39" s="24">
        <v>43445</v>
      </c>
      <c r="Q39" s="54" t="s">
        <v>157</v>
      </c>
      <c r="R39" s="18" t="s">
        <v>394</v>
      </c>
      <c r="S39" s="18" t="s">
        <v>159</v>
      </c>
      <c r="T39" s="18"/>
    </row>
    <row r="40" spans="1:20">
      <c r="A40" s="4">
        <v>36</v>
      </c>
      <c r="B40" s="17" t="s">
        <v>67</v>
      </c>
      <c r="C40" s="18" t="s">
        <v>427</v>
      </c>
      <c r="D40" s="18" t="s">
        <v>29</v>
      </c>
      <c r="E40" s="19">
        <v>82</v>
      </c>
      <c r="F40" s="18"/>
      <c r="G40" s="19">
        <v>15</v>
      </c>
      <c r="H40" s="19">
        <v>21</v>
      </c>
      <c r="I40" s="17">
        <f t="shared" si="0"/>
        <v>36</v>
      </c>
      <c r="J40" s="18">
        <v>967442793</v>
      </c>
      <c r="K40" s="18" t="s">
        <v>160</v>
      </c>
      <c r="L40" s="18" t="s">
        <v>204</v>
      </c>
      <c r="M40" s="18">
        <v>9401453292</v>
      </c>
      <c r="N40" s="18" t="s">
        <v>493</v>
      </c>
      <c r="O40" s="18">
        <v>9854914160</v>
      </c>
      <c r="P40" s="24">
        <v>43445</v>
      </c>
      <c r="Q40" s="54" t="s">
        <v>157</v>
      </c>
      <c r="R40" s="18" t="s">
        <v>394</v>
      </c>
      <c r="S40" s="18" t="s">
        <v>159</v>
      </c>
      <c r="T40" s="18"/>
    </row>
    <row r="41" spans="1:20" ht="33">
      <c r="A41" s="4">
        <v>37</v>
      </c>
      <c r="B41" s="17" t="s">
        <v>66</v>
      </c>
      <c r="C41" s="18" t="s">
        <v>428</v>
      </c>
      <c r="D41" s="18" t="s">
        <v>29</v>
      </c>
      <c r="E41" s="19">
        <v>3</v>
      </c>
      <c r="F41" s="18"/>
      <c r="G41" s="19">
        <v>20</v>
      </c>
      <c r="H41" s="19">
        <v>35</v>
      </c>
      <c r="I41" s="17">
        <f t="shared" si="0"/>
        <v>55</v>
      </c>
      <c r="J41" s="18">
        <v>9854525818</v>
      </c>
      <c r="K41" s="18" t="s">
        <v>323</v>
      </c>
      <c r="L41" s="18" t="s">
        <v>324</v>
      </c>
      <c r="M41" s="18">
        <v>9401453279</v>
      </c>
      <c r="N41" s="18" t="s">
        <v>490</v>
      </c>
      <c r="O41" s="18">
        <v>7896339167</v>
      </c>
      <c r="P41" s="24">
        <v>43446</v>
      </c>
      <c r="Q41" s="54" t="s">
        <v>167</v>
      </c>
      <c r="R41" s="18" t="s">
        <v>478</v>
      </c>
      <c r="S41" s="18" t="s">
        <v>159</v>
      </c>
      <c r="T41" s="18"/>
    </row>
    <row r="42" spans="1:20" ht="33">
      <c r="A42" s="4">
        <v>38</v>
      </c>
      <c r="B42" s="17" t="s">
        <v>66</v>
      </c>
      <c r="C42" s="18" t="s">
        <v>429</v>
      </c>
      <c r="D42" s="18" t="s">
        <v>29</v>
      </c>
      <c r="E42" s="19">
        <v>4</v>
      </c>
      <c r="F42" s="18"/>
      <c r="G42" s="19">
        <v>18</v>
      </c>
      <c r="H42" s="19">
        <v>31</v>
      </c>
      <c r="I42" s="17">
        <f t="shared" si="0"/>
        <v>49</v>
      </c>
      <c r="J42" s="18"/>
      <c r="K42" s="18" t="s">
        <v>323</v>
      </c>
      <c r="L42" s="18" t="s">
        <v>324</v>
      </c>
      <c r="M42" s="18">
        <v>9401453279</v>
      </c>
      <c r="N42" s="18" t="s">
        <v>220</v>
      </c>
      <c r="O42" s="18">
        <v>9854909143</v>
      </c>
      <c r="P42" s="24">
        <v>43446</v>
      </c>
      <c r="Q42" s="54" t="s">
        <v>167</v>
      </c>
      <c r="R42" s="18" t="s">
        <v>478</v>
      </c>
      <c r="S42" s="18" t="s">
        <v>159</v>
      </c>
      <c r="T42" s="18"/>
    </row>
    <row r="43" spans="1:20" ht="33">
      <c r="A43" s="4">
        <v>39</v>
      </c>
      <c r="B43" s="17" t="s">
        <v>67</v>
      </c>
      <c r="C43" s="18" t="s">
        <v>430</v>
      </c>
      <c r="D43" s="18" t="s">
        <v>29</v>
      </c>
      <c r="E43" s="19">
        <v>6</v>
      </c>
      <c r="F43" s="18"/>
      <c r="G43" s="19">
        <v>18</v>
      </c>
      <c r="H43" s="19">
        <v>31</v>
      </c>
      <c r="I43" s="17">
        <f t="shared" si="0"/>
        <v>49</v>
      </c>
      <c r="J43" s="18">
        <v>9707533692</v>
      </c>
      <c r="K43" s="18" t="s">
        <v>229</v>
      </c>
      <c r="L43" s="18" t="s">
        <v>371</v>
      </c>
      <c r="M43" s="18">
        <v>8876296755</v>
      </c>
      <c r="N43" s="18" t="s">
        <v>230</v>
      </c>
      <c r="O43" s="18">
        <v>9854262518</v>
      </c>
      <c r="P43" s="24">
        <v>43446</v>
      </c>
      <c r="Q43" s="54" t="s">
        <v>167</v>
      </c>
      <c r="R43" s="18" t="s">
        <v>478</v>
      </c>
      <c r="S43" s="18" t="s">
        <v>159</v>
      </c>
      <c r="T43" s="18"/>
    </row>
    <row r="44" spans="1:20" ht="33">
      <c r="A44" s="4">
        <v>40</v>
      </c>
      <c r="B44" s="17" t="s">
        <v>67</v>
      </c>
      <c r="C44" s="18" t="s">
        <v>431</v>
      </c>
      <c r="D44" s="18" t="s">
        <v>29</v>
      </c>
      <c r="E44" s="19">
        <v>7</v>
      </c>
      <c r="F44" s="18"/>
      <c r="G44" s="19">
        <v>22</v>
      </c>
      <c r="H44" s="19">
        <v>29</v>
      </c>
      <c r="I44" s="17">
        <f t="shared" si="0"/>
        <v>51</v>
      </c>
      <c r="J44" s="18">
        <v>9854352684</v>
      </c>
      <c r="K44" s="18" t="s">
        <v>229</v>
      </c>
      <c r="L44" s="18" t="s">
        <v>371</v>
      </c>
      <c r="M44" s="18">
        <v>8876296755</v>
      </c>
      <c r="N44" s="18" t="s">
        <v>230</v>
      </c>
      <c r="O44" s="18">
        <v>9854262518</v>
      </c>
      <c r="P44" s="24">
        <v>43446</v>
      </c>
      <c r="Q44" s="54" t="s">
        <v>167</v>
      </c>
      <c r="R44" s="18" t="s">
        <v>478</v>
      </c>
      <c r="S44" s="18" t="s">
        <v>159</v>
      </c>
      <c r="T44" s="18"/>
    </row>
    <row r="45" spans="1:20">
      <c r="A45" s="4">
        <v>41</v>
      </c>
      <c r="B45" s="17" t="s">
        <v>66</v>
      </c>
      <c r="C45" s="18" t="s">
        <v>432</v>
      </c>
      <c r="D45" s="18" t="s">
        <v>29</v>
      </c>
      <c r="E45" s="19">
        <v>8</v>
      </c>
      <c r="F45" s="18"/>
      <c r="G45" s="19">
        <v>13</v>
      </c>
      <c r="H45" s="19">
        <v>18</v>
      </c>
      <c r="I45" s="17">
        <f t="shared" si="0"/>
        <v>31</v>
      </c>
      <c r="J45" s="18">
        <v>9957769691</v>
      </c>
      <c r="K45" s="18" t="s">
        <v>323</v>
      </c>
      <c r="L45" s="18" t="s">
        <v>324</v>
      </c>
      <c r="M45" s="18">
        <v>9401453279</v>
      </c>
      <c r="N45" s="18" t="s">
        <v>494</v>
      </c>
      <c r="O45" s="18">
        <v>9577364193</v>
      </c>
      <c r="P45" s="24">
        <v>43447</v>
      </c>
      <c r="Q45" s="54" t="s">
        <v>171</v>
      </c>
      <c r="R45" s="18" t="s">
        <v>478</v>
      </c>
      <c r="S45" s="18" t="s">
        <v>159</v>
      </c>
      <c r="T45" s="18"/>
    </row>
    <row r="46" spans="1:20">
      <c r="A46" s="4">
        <v>42</v>
      </c>
      <c r="B46" s="17" t="s">
        <v>66</v>
      </c>
      <c r="C46" s="18" t="s">
        <v>433</v>
      </c>
      <c r="D46" s="18" t="s">
        <v>29</v>
      </c>
      <c r="E46" s="19">
        <v>9</v>
      </c>
      <c r="F46" s="18"/>
      <c r="G46" s="19">
        <v>21</v>
      </c>
      <c r="H46" s="19">
        <v>36</v>
      </c>
      <c r="I46" s="17">
        <f t="shared" si="0"/>
        <v>57</v>
      </c>
      <c r="J46" s="18">
        <v>8812837864</v>
      </c>
      <c r="K46" s="18" t="s">
        <v>323</v>
      </c>
      <c r="L46" s="18" t="s">
        <v>324</v>
      </c>
      <c r="M46" s="18">
        <v>9401453279</v>
      </c>
      <c r="N46" s="18" t="s">
        <v>494</v>
      </c>
      <c r="O46" s="18">
        <v>9577364193</v>
      </c>
      <c r="P46" s="24">
        <v>43447</v>
      </c>
      <c r="Q46" s="54" t="s">
        <v>171</v>
      </c>
      <c r="R46" s="18" t="s">
        <v>478</v>
      </c>
      <c r="S46" s="18" t="s">
        <v>159</v>
      </c>
      <c r="T46" s="18"/>
    </row>
    <row r="47" spans="1:20">
      <c r="A47" s="4">
        <v>43</v>
      </c>
      <c r="B47" s="17" t="s">
        <v>67</v>
      </c>
      <c r="C47" s="18" t="s">
        <v>434</v>
      </c>
      <c r="D47" s="18" t="s">
        <v>29</v>
      </c>
      <c r="E47" s="19">
        <v>88</v>
      </c>
      <c r="F47" s="18"/>
      <c r="G47" s="19">
        <v>22</v>
      </c>
      <c r="H47" s="19">
        <v>28</v>
      </c>
      <c r="I47" s="17">
        <f t="shared" si="0"/>
        <v>50</v>
      </c>
      <c r="J47" s="18">
        <v>8753846952</v>
      </c>
      <c r="K47" s="18" t="s">
        <v>234</v>
      </c>
      <c r="L47" s="18" t="s">
        <v>495</v>
      </c>
      <c r="M47" s="18">
        <v>9401453293</v>
      </c>
      <c r="N47" s="18" t="s">
        <v>496</v>
      </c>
      <c r="O47" s="18">
        <v>8011692763</v>
      </c>
      <c r="P47" s="24">
        <v>43447</v>
      </c>
      <c r="Q47" s="54" t="s">
        <v>171</v>
      </c>
      <c r="R47" s="18" t="s">
        <v>478</v>
      </c>
      <c r="S47" s="18" t="s">
        <v>159</v>
      </c>
      <c r="T47" s="18"/>
    </row>
    <row r="48" spans="1:20">
      <c r="A48" s="4">
        <v>44</v>
      </c>
      <c r="B48" s="17" t="s">
        <v>67</v>
      </c>
      <c r="C48" s="18" t="s">
        <v>435</v>
      </c>
      <c r="D48" s="18" t="s">
        <v>29</v>
      </c>
      <c r="E48" s="19">
        <v>89</v>
      </c>
      <c r="F48" s="18"/>
      <c r="G48" s="19">
        <v>6</v>
      </c>
      <c r="H48" s="19">
        <v>7</v>
      </c>
      <c r="I48" s="17">
        <f t="shared" si="0"/>
        <v>13</v>
      </c>
      <c r="J48" s="18">
        <v>8822854583</v>
      </c>
      <c r="K48" s="18" t="s">
        <v>234</v>
      </c>
      <c r="L48" s="18" t="s">
        <v>495</v>
      </c>
      <c r="M48" s="18">
        <v>9401453293</v>
      </c>
      <c r="N48" s="18" t="s">
        <v>496</v>
      </c>
      <c r="O48" s="18">
        <v>8011692763</v>
      </c>
      <c r="P48" s="24">
        <v>43447</v>
      </c>
      <c r="Q48" s="54" t="s">
        <v>171</v>
      </c>
      <c r="R48" s="18" t="s">
        <v>478</v>
      </c>
      <c r="S48" s="18" t="s">
        <v>159</v>
      </c>
      <c r="T48" s="18"/>
    </row>
    <row r="49" spans="1:20">
      <c r="A49" s="4">
        <v>45</v>
      </c>
      <c r="B49" s="17" t="s">
        <v>66</v>
      </c>
      <c r="C49" s="18" t="s">
        <v>436</v>
      </c>
      <c r="D49" s="18" t="s">
        <v>29</v>
      </c>
      <c r="E49" s="19">
        <v>13</v>
      </c>
      <c r="F49" s="18"/>
      <c r="G49" s="19">
        <v>18</v>
      </c>
      <c r="H49" s="19">
        <v>24</v>
      </c>
      <c r="I49" s="17">
        <f t="shared" si="0"/>
        <v>42</v>
      </c>
      <c r="J49" s="18">
        <v>8011220920</v>
      </c>
      <c r="K49" s="18" t="s">
        <v>290</v>
      </c>
      <c r="L49" s="18" t="s">
        <v>291</v>
      </c>
      <c r="M49" s="18">
        <v>9957856904</v>
      </c>
      <c r="N49" s="18" t="s">
        <v>176</v>
      </c>
      <c r="O49" s="18">
        <v>9508071866</v>
      </c>
      <c r="P49" s="24">
        <v>43448</v>
      </c>
      <c r="Q49" s="54" t="s">
        <v>172</v>
      </c>
      <c r="R49" s="18" t="s">
        <v>394</v>
      </c>
      <c r="S49" s="18" t="s">
        <v>159</v>
      </c>
      <c r="T49" s="18"/>
    </row>
    <row r="50" spans="1:20">
      <c r="A50" s="4">
        <v>46</v>
      </c>
      <c r="B50" s="17" t="s">
        <v>66</v>
      </c>
      <c r="C50" s="18" t="s">
        <v>108</v>
      </c>
      <c r="D50" s="18" t="s">
        <v>29</v>
      </c>
      <c r="E50" s="19">
        <v>14</v>
      </c>
      <c r="F50" s="18"/>
      <c r="G50" s="19">
        <v>20</v>
      </c>
      <c r="H50" s="19">
        <v>29</v>
      </c>
      <c r="I50" s="17">
        <f t="shared" si="0"/>
        <v>49</v>
      </c>
      <c r="J50" s="18">
        <v>8471960447</v>
      </c>
      <c r="K50" s="18" t="s">
        <v>290</v>
      </c>
      <c r="L50" s="18" t="s">
        <v>291</v>
      </c>
      <c r="M50" s="18">
        <v>9957856904</v>
      </c>
      <c r="N50" s="18" t="s">
        <v>497</v>
      </c>
      <c r="O50" s="18">
        <v>9707627335</v>
      </c>
      <c r="P50" s="24">
        <v>43448</v>
      </c>
      <c r="Q50" s="54" t="s">
        <v>172</v>
      </c>
      <c r="R50" s="18" t="s">
        <v>394</v>
      </c>
      <c r="S50" s="18" t="s">
        <v>159</v>
      </c>
      <c r="T50" s="18"/>
    </row>
    <row r="51" spans="1:20">
      <c r="A51" s="4">
        <v>47</v>
      </c>
      <c r="B51" s="17" t="s">
        <v>67</v>
      </c>
      <c r="C51" s="18" t="s">
        <v>437</v>
      </c>
      <c r="D51" s="18" t="s">
        <v>29</v>
      </c>
      <c r="E51" s="19">
        <v>54</v>
      </c>
      <c r="F51" s="18"/>
      <c r="G51" s="19">
        <v>7</v>
      </c>
      <c r="H51" s="19">
        <v>7</v>
      </c>
      <c r="I51" s="17">
        <f t="shared" si="0"/>
        <v>14</v>
      </c>
      <c r="J51" s="18"/>
      <c r="K51" s="18" t="s">
        <v>212</v>
      </c>
      <c r="L51" s="18" t="s">
        <v>213</v>
      </c>
      <c r="M51" s="18">
        <v>9401453275</v>
      </c>
      <c r="N51" s="18" t="s">
        <v>325</v>
      </c>
      <c r="O51" s="18">
        <v>9707784254</v>
      </c>
      <c r="P51" s="24">
        <v>43448</v>
      </c>
      <c r="Q51" s="54" t="s">
        <v>172</v>
      </c>
      <c r="R51" s="18" t="s">
        <v>478</v>
      </c>
      <c r="S51" s="18" t="s">
        <v>159</v>
      </c>
      <c r="T51" s="18"/>
    </row>
    <row r="52" spans="1:20">
      <c r="A52" s="4">
        <v>48</v>
      </c>
      <c r="B52" s="17" t="s">
        <v>67</v>
      </c>
      <c r="C52" s="18" t="s">
        <v>438</v>
      </c>
      <c r="D52" s="18" t="s">
        <v>29</v>
      </c>
      <c r="E52" s="19">
        <v>110</v>
      </c>
      <c r="F52" s="18"/>
      <c r="G52" s="19">
        <v>8</v>
      </c>
      <c r="H52" s="19">
        <v>9</v>
      </c>
      <c r="I52" s="17">
        <f t="shared" si="0"/>
        <v>17</v>
      </c>
      <c r="J52" s="18"/>
      <c r="K52" s="18" t="s">
        <v>212</v>
      </c>
      <c r="L52" s="18" t="s">
        <v>213</v>
      </c>
      <c r="M52" s="18">
        <v>9401453275</v>
      </c>
      <c r="N52" s="18" t="s">
        <v>325</v>
      </c>
      <c r="O52" s="18">
        <v>9707784254</v>
      </c>
      <c r="P52" s="24">
        <v>43448</v>
      </c>
      <c r="Q52" s="54" t="s">
        <v>172</v>
      </c>
      <c r="R52" s="18" t="s">
        <v>478</v>
      </c>
      <c r="S52" s="18" t="s">
        <v>159</v>
      </c>
      <c r="T52" s="18"/>
    </row>
    <row r="53" spans="1:20">
      <c r="A53" s="4">
        <v>49</v>
      </c>
      <c r="B53" s="17" t="s">
        <v>67</v>
      </c>
      <c r="C53" s="18" t="s">
        <v>438</v>
      </c>
      <c r="D53" s="18" t="s">
        <v>29</v>
      </c>
      <c r="E53" s="19">
        <v>111</v>
      </c>
      <c r="F53" s="18"/>
      <c r="G53" s="19">
        <v>21</v>
      </c>
      <c r="H53" s="19">
        <v>19</v>
      </c>
      <c r="I53" s="17">
        <f t="shared" si="0"/>
        <v>40</v>
      </c>
      <c r="J53" s="18"/>
      <c r="K53" s="18" t="s">
        <v>212</v>
      </c>
      <c r="L53" s="18" t="s">
        <v>213</v>
      </c>
      <c r="M53" s="18">
        <v>9401453275</v>
      </c>
      <c r="N53" s="18" t="s">
        <v>325</v>
      </c>
      <c r="O53" s="18">
        <v>9707784254</v>
      </c>
      <c r="P53" s="24">
        <v>43448</v>
      </c>
      <c r="Q53" s="54" t="s">
        <v>172</v>
      </c>
      <c r="R53" s="18" t="s">
        <v>478</v>
      </c>
      <c r="S53" s="18" t="s">
        <v>159</v>
      </c>
      <c r="T53" s="18"/>
    </row>
    <row r="54" spans="1:20">
      <c r="A54" s="4">
        <v>50</v>
      </c>
      <c r="B54" s="17" t="s">
        <v>66</v>
      </c>
      <c r="C54" s="18" t="s">
        <v>439</v>
      </c>
      <c r="D54" s="18" t="s">
        <v>29</v>
      </c>
      <c r="E54" s="19">
        <v>110</v>
      </c>
      <c r="F54" s="18"/>
      <c r="G54" s="19">
        <v>25</v>
      </c>
      <c r="H54" s="19">
        <v>35</v>
      </c>
      <c r="I54" s="17">
        <f t="shared" si="0"/>
        <v>60</v>
      </c>
      <c r="J54" s="18">
        <v>9613662116</v>
      </c>
      <c r="K54" s="18" t="s">
        <v>193</v>
      </c>
      <c r="L54" s="18" t="s">
        <v>194</v>
      </c>
      <c r="M54" s="18">
        <v>9401453281</v>
      </c>
      <c r="N54" s="18" t="s">
        <v>195</v>
      </c>
      <c r="O54" s="18">
        <v>9707701981</v>
      </c>
      <c r="P54" s="24">
        <v>43449</v>
      </c>
      <c r="Q54" s="54" t="s">
        <v>173</v>
      </c>
      <c r="R54" s="18" t="s">
        <v>394</v>
      </c>
      <c r="S54" s="18" t="s">
        <v>159</v>
      </c>
      <c r="T54" s="18"/>
    </row>
    <row r="55" spans="1:20">
      <c r="A55" s="4">
        <v>51</v>
      </c>
      <c r="B55" s="17" t="s">
        <v>66</v>
      </c>
      <c r="C55" s="18" t="s">
        <v>105</v>
      </c>
      <c r="D55" s="18" t="s">
        <v>29</v>
      </c>
      <c r="E55" s="19">
        <v>125</v>
      </c>
      <c r="F55" s="18"/>
      <c r="G55" s="19">
        <v>25</v>
      </c>
      <c r="H55" s="19">
        <v>35</v>
      </c>
      <c r="I55" s="17">
        <f t="shared" si="0"/>
        <v>60</v>
      </c>
      <c r="J55" s="18">
        <v>9613146705</v>
      </c>
      <c r="K55" s="18" t="s">
        <v>193</v>
      </c>
      <c r="L55" s="18" t="s">
        <v>194</v>
      </c>
      <c r="M55" s="18">
        <v>9401453281</v>
      </c>
      <c r="N55" s="18" t="s">
        <v>195</v>
      </c>
      <c r="O55" s="18">
        <v>9859270322</v>
      </c>
      <c r="P55" s="24">
        <v>43449</v>
      </c>
      <c r="Q55" s="54" t="s">
        <v>173</v>
      </c>
      <c r="R55" s="18" t="s">
        <v>394</v>
      </c>
      <c r="S55" s="18" t="s">
        <v>159</v>
      </c>
      <c r="T55" s="18"/>
    </row>
    <row r="56" spans="1:20" ht="33">
      <c r="A56" s="4">
        <v>52</v>
      </c>
      <c r="B56" s="17" t="s">
        <v>67</v>
      </c>
      <c r="C56" s="18" t="s">
        <v>440</v>
      </c>
      <c r="D56" s="18" t="s">
        <v>29</v>
      </c>
      <c r="E56" s="19">
        <v>139</v>
      </c>
      <c r="F56" s="18"/>
      <c r="G56" s="19">
        <v>20</v>
      </c>
      <c r="H56" s="19">
        <v>28</v>
      </c>
      <c r="I56" s="17">
        <f t="shared" si="0"/>
        <v>48</v>
      </c>
      <c r="J56" s="18">
        <v>8486831754</v>
      </c>
      <c r="K56" s="18" t="s">
        <v>178</v>
      </c>
      <c r="L56" s="18" t="s">
        <v>179</v>
      </c>
      <c r="M56" s="18">
        <v>9707474322</v>
      </c>
      <c r="N56" s="18" t="s">
        <v>498</v>
      </c>
      <c r="O56" s="18">
        <v>9577263687</v>
      </c>
      <c r="P56" s="24">
        <v>43449</v>
      </c>
      <c r="Q56" s="54" t="s">
        <v>173</v>
      </c>
      <c r="R56" s="18" t="s">
        <v>478</v>
      </c>
      <c r="S56" s="18" t="s">
        <v>159</v>
      </c>
      <c r="T56" s="18"/>
    </row>
    <row r="57" spans="1:20" ht="33">
      <c r="A57" s="4">
        <v>53</v>
      </c>
      <c r="B57" s="17" t="s">
        <v>67</v>
      </c>
      <c r="C57" s="18" t="s">
        <v>441</v>
      </c>
      <c r="D57" s="18" t="s">
        <v>29</v>
      </c>
      <c r="E57" s="19">
        <v>140</v>
      </c>
      <c r="F57" s="18"/>
      <c r="G57" s="19">
        <v>22</v>
      </c>
      <c r="H57" s="19">
        <v>28</v>
      </c>
      <c r="I57" s="17">
        <f t="shared" si="0"/>
        <v>50</v>
      </c>
      <c r="J57" s="18">
        <v>8753846952</v>
      </c>
      <c r="K57" s="18" t="s">
        <v>178</v>
      </c>
      <c r="L57" s="18" t="s">
        <v>179</v>
      </c>
      <c r="M57" s="18">
        <v>9707474322</v>
      </c>
      <c r="N57" s="18" t="s">
        <v>498</v>
      </c>
      <c r="O57" s="18">
        <v>9577263687</v>
      </c>
      <c r="P57" s="24">
        <v>43449</v>
      </c>
      <c r="Q57" s="54" t="s">
        <v>173</v>
      </c>
      <c r="R57" s="18" t="s">
        <v>478</v>
      </c>
      <c r="S57" s="18" t="s">
        <v>159</v>
      </c>
      <c r="T57" s="18"/>
    </row>
    <row r="58" spans="1:20">
      <c r="A58" s="4">
        <v>54</v>
      </c>
      <c r="B58" s="17" t="s">
        <v>66</v>
      </c>
      <c r="C58" s="18" t="s">
        <v>442</v>
      </c>
      <c r="D58" s="18" t="s">
        <v>29</v>
      </c>
      <c r="E58" s="19">
        <v>23</v>
      </c>
      <c r="F58" s="18"/>
      <c r="G58" s="19">
        <v>24</v>
      </c>
      <c r="H58" s="19">
        <v>34</v>
      </c>
      <c r="I58" s="17">
        <f t="shared" si="0"/>
        <v>58</v>
      </c>
      <c r="J58" s="18">
        <v>8724828055</v>
      </c>
      <c r="K58" s="18" t="s">
        <v>196</v>
      </c>
      <c r="L58" s="18" t="s">
        <v>197</v>
      </c>
      <c r="M58" s="18">
        <v>9678335542</v>
      </c>
      <c r="N58" s="18" t="s">
        <v>198</v>
      </c>
      <c r="O58" s="18">
        <v>8011717502</v>
      </c>
      <c r="P58" s="24">
        <v>43451</v>
      </c>
      <c r="Q58" s="54" t="s">
        <v>177</v>
      </c>
      <c r="R58" s="18" t="s">
        <v>394</v>
      </c>
      <c r="S58" s="18" t="s">
        <v>159</v>
      </c>
      <c r="T58" s="18"/>
    </row>
    <row r="59" spans="1:20">
      <c r="A59" s="4">
        <v>55</v>
      </c>
      <c r="B59" s="17" t="s">
        <v>66</v>
      </c>
      <c r="C59" s="18" t="s">
        <v>443</v>
      </c>
      <c r="D59" s="18" t="s">
        <v>29</v>
      </c>
      <c r="E59" s="19">
        <v>103</v>
      </c>
      <c r="F59" s="18"/>
      <c r="G59" s="19">
        <v>20</v>
      </c>
      <c r="H59" s="19">
        <v>26</v>
      </c>
      <c r="I59" s="17">
        <f t="shared" si="0"/>
        <v>46</v>
      </c>
      <c r="J59" s="18">
        <v>8724009705</v>
      </c>
      <c r="K59" s="18" t="s">
        <v>196</v>
      </c>
      <c r="L59" s="18" t="s">
        <v>197</v>
      </c>
      <c r="M59" s="18">
        <v>9678335542</v>
      </c>
      <c r="N59" s="18" t="s">
        <v>176</v>
      </c>
      <c r="O59" s="18">
        <v>9508071866</v>
      </c>
      <c r="P59" s="24">
        <v>43451</v>
      </c>
      <c r="Q59" s="54" t="s">
        <v>177</v>
      </c>
      <c r="R59" s="18" t="s">
        <v>394</v>
      </c>
      <c r="S59" s="18" t="s">
        <v>159</v>
      </c>
      <c r="T59" s="18"/>
    </row>
    <row r="60" spans="1:20">
      <c r="A60" s="4">
        <v>56</v>
      </c>
      <c r="B60" s="17" t="s">
        <v>67</v>
      </c>
      <c r="C60" s="18" t="s">
        <v>444</v>
      </c>
      <c r="D60" s="18" t="s">
        <v>29</v>
      </c>
      <c r="E60" s="19">
        <v>33</v>
      </c>
      <c r="F60" s="18"/>
      <c r="G60" s="19">
        <v>30</v>
      </c>
      <c r="H60" s="19">
        <v>36</v>
      </c>
      <c r="I60" s="17">
        <f t="shared" si="0"/>
        <v>66</v>
      </c>
      <c r="J60" s="18">
        <v>9864833774</v>
      </c>
      <c r="K60" s="18" t="s">
        <v>221</v>
      </c>
      <c r="L60" s="18" t="s">
        <v>222</v>
      </c>
      <c r="M60" s="18">
        <v>9401453285</v>
      </c>
      <c r="N60" s="18" t="s">
        <v>499</v>
      </c>
      <c r="O60" s="18">
        <v>9577044586</v>
      </c>
      <c r="P60" s="24">
        <v>43451</v>
      </c>
      <c r="Q60" s="54" t="s">
        <v>177</v>
      </c>
      <c r="R60" s="18" t="s">
        <v>394</v>
      </c>
      <c r="S60" s="18" t="s">
        <v>159</v>
      </c>
      <c r="T60" s="18"/>
    </row>
    <row r="61" spans="1:20">
      <c r="A61" s="4">
        <v>57</v>
      </c>
      <c r="B61" s="17" t="s">
        <v>67</v>
      </c>
      <c r="C61" s="24">
        <v>43451</v>
      </c>
      <c r="D61" s="18" t="s">
        <v>29</v>
      </c>
      <c r="E61" s="19">
        <v>113</v>
      </c>
      <c r="F61" s="18"/>
      <c r="G61" s="19">
        <v>30</v>
      </c>
      <c r="H61" s="19">
        <v>33</v>
      </c>
      <c r="I61" s="17">
        <f t="shared" si="0"/>
        <v>63</v>
      </c>
      <c r="J61" s="18">
        <v>9678582783</v>
      </c>
      <c r="K61" s="18" t="s">
        <v>221</v>
      </c>
      <c r="L61" s="18" t="s">
        <v>222</v>
      </c>
      <c r="M61" s="18">
        <v>9401453285</v>
      </c>
      <c r="N61" s="18" t="s">
        <v>223</v>
      </c>
      <c r="O61" s="18">
        <v>98759094396</v>
      </c>
      <c r="P61" s="24">
        <v>43451</v>
      </c>
      <c r="Q61" s="54" t="s">
        <v>177</v>
      </c>
      <c r="R61" s="18" t="s">
        <v>394</v>
      </c>
      <c r="S61" s="18" t="s">
        <v>159</v>
      </c>
      <c r="T61" s="18"/>
    </row>
    <row r="62" spans="1:20">
      <c r="A62" s="4">
        <v>58</v>
      </c>
      <c r="B62" s="17" t="s">
        <v>66</v>
      </c>
      <c r="C62" s="18" t="s">
        <v>446</v>
      </c>
      <c r="D62" s="18" t="s">
        <v>29</v>
      </c>
      <c r="E62" s="19">
        <v>127</v>
      </c>
      <c r="F62" s="18"/>
      <c r="G62" s="19">
        <v>20</v>
      </c>
      <c r="H62" s="19">
        <v>28</v>
      </c>
      <c r="I62" s="17">
        <f t="shared" si="0"/>
        <v>48</v>
      </c>
      <c r="J62" s="18">
        <v>8472044599</v>
      </c>
      <c r="K62" s="18" t="s">
        <v>196</v>
      </c>
      <c r="L62" s="18" t="s">
        <v>197</v>
      </c>
      <c r="M62" s="18">
        <v>9678335542</v>
      </c>
      <c r="N62" s="18" t="s">
        <v>500</v>
      </c>
      <c r="O62" s="18">
        <v>9678738733</v>
      </c>
      <c r="P62" s="24">
        <v>43452</v>
      </c>
      <c r="Q62" s="54" t="s">
        <v>157</v>
      </c>
      <c r="R62" s="18" t="s">
        <v>394</v>
      </c>
      <c r="S62" s="18" t="s">
        <v>159</v>
      </c>
      <c r="T62" s="18"/>
    </row>
    <row r="63" spans="1:20">
      <c r="A63" s="4">
        <v>59</v>
      </c>
      <c r="B63" s="17" t="s">
        <v>66</v>
      </c>
      <c r="C63" s="18" t="s">
        <v>447</v>
      </c>
      <c r="D63" s="18" t="s">
        <v>29</v>
      </c>
      <c r="E63" s="19">
        <v>29</v>
      </c>
      <c r="F63" s="18"/>
      <c r="G63" s="19">
        <v>30</v>
      </c>
      <c r="H63" s="19">
        <v>47</v>
      </c>
      <c r="I63" s="17">
        <f t="shared" si="0"/>
        <v>77</v>
      </c>
      <c r="J63" s="18">
        <v>9613181706</v>
      </c>
      <c r="K63" s="18" t="s">
        <v>196</v>
      </c>
      <c r="L63" s="18" t="s">
        <v>197</v>
      </c>
      <c r="M63" s="18">
        <v>9678335542</v>
      </c>
      <c r="N63" s="18" t="s">
        <v>501</v>
      </c>
      <c r="O63" s="18">
        <v>9859231473</v>
      </c>
      <c r="P63" s="24">
        <v>43452</v>
      </c>
      <c r="Q63" s="54" t="s">
        <v>157</v>
      </c>
      <c r="R63" s="18" t="s">
        <v>394</v>
      </c>
      <c r="S63" s="18" t="s">
        <v>159</v>
      </c>
      <c r="T63" s="18"/>
    </row>
    <row r="64" spans="1:20">
      <c r="A64" s="4">
        <v>60</v>
      </c>
      <c r="B64" s="17" t="s">
        <v>67</v>
      </c>
      <c r="C64" s="18" t="s">
        <v>448</v>
      </c>
      <c r="D64" s="18" t="s">
        <v>29</v>
      </c>
      <c r="E64" s="19">
        <v>123</v>
      </c>
      <c r="F64" s="18"/>
      <c r="G64" s="19">
        <v>20</v>
      </c>
      <c r="H64" s="19">
        <v>23</v>
      </c>
      <c r="I64" s="17">
        <f t="shared" si="0"/>
        <v>43</v>
      </c>
      <c r="J64" s="18"/>
      <c r="K64" s="18" t="s">
        <v>221</v>
      </c>
      <c r="L64" s="18" t="s">
        <v>222</v>
      </c>
      <c r="M64" s="18">
        <v>9401453285</v>
      </c>
      <c r="N64" s="18" t="s">
        <v>502</v>
      </c>
      <c r="O64" s="18">
        <v>9859034452</v>
      </c>
      <c r="P64" s="24">
        <v>43452</v>
      </c>
      <c r="Q64" s="54" t="s">
        <v>157</v>
      </c>
      <c r="R64" s="18" t="s">
        <v>394</v>
      </c>
      <c r="S64" s="18" t="s">
        <v>159</v>
      </c>
      <c r="T64" s="18"/>
    </row>
    <row r="65" spans="1:20">
      <c r="A65" s="4">
        <v>61</v>
      </c>
      <c r="B65" s="17" t="s">
        <v>67</v>
      </c>
      <c r="C65" s="18" t="s">
        <v>449</v>
      </c>
      <c r="D65" s="18" t="s">
        <v>29</v>
      </c>
      <c r="E65" s="19">
        <v>130</v>
      </c>
      <c r="F65" s="18"/>
      <c r="G65" s="19">
        <v>16</v>
      </c>
      <c r="H65" s="19">
        <v>20</v>
      </c>
      <c r="I65" s="17">
        <f t="shared" si="0"/>
        <v>36</v>
      </c>
      <c r="J65" s="18">
        <v>9678253489</v>
      </c>
      <c r="K65" s="18" t="s">
        <v>221</v>
      </c>
      <c r="L65" s="18" t="s">
        <v>222</v>
      </c>
      <c r="M65" s="18">
        <v>9401453285</v>
      </c>
      <c r="N65" s="18" t="s">
        <v>502</v>
      </c>
      <c r="O65" s="18">
        <v>9859034452</v>
      </c>
      <c r="P65" s="24">
        <v>43452</v>
      </c>
      <c r="Q65" s="54" t="s">
        <v>157</v>
      </c>
      <c r="R65" s="18" t="s">
        <v>394</v>
      </c>
      <c r="S65" s="18" t="s">
        <v>159</v>
      </c>
      <c r="T65" s="18"/>
    </row>
    <row r="66" spans="1:20" ht="33">
      <c r="A66" s="4">
        <v>62</v>
      </c>
      <c r="B66" s="17" t="s">
        <v>66</v>
      </c>
      <c r="C66" s="18" t="s">
        <v>450</v>
      </c>
      <c r="D66" s="18" t="s">
        <v>29</v>
      </c>
      <c r="E66" s="19">
        <v>26</v>
      </c>
      <c r="F66" s="18"/>
      <c r="G66" s="19">
        <v>35</v>
      </c>
      <c r="H66" s="19">
        <v>40</v>
      </c>
      <c r="I66" s="17">
        <f t="shared" si="0"/>
        <v>75</v>
      </c>
      <c r="J66" s="18">
        <v>9854723543</v>
      </c>
      <c r="K66" s="18" t="s">
        <v>479</v>
      </c>
      <c r="L66" s="18" t="s">
        <v>480</v>
      </c>
      <c r="M66" s="18">
        <v>9854453899</v>
      </c>
      <c r="N66" s="18" t="s">
        <v>503</v>
      </c>
      <c r="O66" s="18">
        <v>9859649600</v>
      </c>
      <c r="P66" s="24">
        <v>43453</v>
      </c>
      <c r="Q66" s="54" t="s">
        <v>167</v>
      </c>
      <c r="R66" s="18" t="s">
        <v>394</v>
      </c>
      <c r="S66" s="18" t="s">
        <v>159</v>
      </c>
      <c r="T66" s="18"/>
    </row>
    <row r="67" spans="1:20" ht="33">
      <c r="A67" s="4">
        <v>63</v>
      </c>
      <c r="B67" s="17" t="s">
        <v>66</v>
      </c>
      <c r="C67" s="18" t="s">
        <v>451</v>
      </c>
      <c r="D67" s="18" t="s">
        <v>29</v>
      </c>
      <c r="E67" s="19">
        <v>28</v>
      </c>
      <c r="F67" s="18"/>
      <c r="G67" s="19">
        <v>30</v>
      </c>
      <c r="H67" s="19">
        <v>38</v>
      </c>
      <c r="I67" s="17">
        <f t="shared" si="0"/>
        <v>68</v>
      </c>
      <c r="J67" s="18">
        <v>8876127348</v>
      </c>
      <c r="K67" s="18" t="s">
        <v>479</v>
      </c>
      <c r="L67" s="18" t="s">
        <v>480</v>
      </c>
      <c r="M67" s="18">
        <v>9854453899</v>
      </c>
      <c r="N67" s="18" t="s">
        <v>225</v>
      </c>
      <c r="O67" s="18">
        <v>9613181308</v>
      </c>
      <c r="P67" s="24">
        <v>43453</v>
      </c>
      <c r="Q67" s="54" t="s">
        <v>167</v>
      </c>
      <c r="R67" s="18" t="s">
        <v>394</v>
      </c>
      <c r="S67" s="18" t="s">
        <v>159</v>
      </c>
      <c r="T67" s="18"/>
    </row>
    <row r="68" spans="1:20" ht="33">
      <c r="A68" s="4">
        <v>64</v>
      </c>
      <c r="B68" s="17" t="s">
        <v>67</v>
      </c>
      <c r="C68" s="18" t="s">
        <v>452</v>
      </c>
      <c r="D68" s="18" t="s">
        <v>29</v>
      </c>
      <c r="E68" s="19">
        <v>87</v>
      </c>
      <c r="F68" s="18"/>
      <c r="G68" s="19">
        <v>30</v>
      </c>
      <c r="H68" s="19">
        <v>40</v>
      </c>
      <c r="I68" s="17">
        <f t="shared" si="0"/>
        <v>70</v>
      </c>
      <c r="J68" s="18">
        <v>9954062026</v>
      </c>
      <c r="K68" s="18" t="s">
        <v>234</v>
      </c>
      <c r="L68" s="18" t="s">
        <v>495</v>
      </c>
      <c r="M68" s="18">
        <v>9401453293</v>
      </c>
      <c r="N68" s="18" t="s">
        <v>180</v>
      </c>
      <c r="O68" s="18">
        <v>9859226755</v>
      </c>
      <c r="P68" s="24">
        <v>43453</v>
      </c>
      <c r="Q68" s="54" t="s">
        <v>167</v>
      </c>
      <c r="R68" s="18" t="s">
        <v>478</v>
      </c>
      <c r="S68" s="18" t="s">
        <v>159</v>
      </c>
      <c r="T68" s="18"/>
    </row>
    <row r="69" spans="1:20" ht="33">
      <c r="A69" s="4">
        <v>65</v>
      </c>
      <c r="B69" s="17" t="s">
        <v>67</v>
      </c>
      <c r="C69" s="18" t="s">
        <v>453</v>
      </c>
      <c r="D69" s="18" t="s">
        <v>29</v>
      </c>
      <c r="E69" s="19">
        <v>91</v>
      </c>
      <c r="F69" s="18"/>
      <c r="G69" s="19">
        <v>7</v>
      </c>
      <c r="H69" s="19">
        <v>10</v>
      </c>
      <c r="I69" s="17">
        <f t="shared" si="0"/>
        <v>17</v>
      </c>
      <c r="J69" s="18">
        <v>9508632375</v>
      </c>
      <c r="K69" s="18" t="s">
        <v>178</v>
      </c>
      <c r="L69" s="18" t="s">
        <v>179</v>
      </c>
      <c r="M69" s="18">
        <v>9707474322</v>
      </c>
      <c r="N69" s="18" t="s">
        <v>180</v>
      </c>
      <c r="O69" s="18">
        <v>9859226755</v>
      </c>
      <c r="P69" s="24">
        <v>43453</v>
      </c>
      <c r="Q69" s="54" t="s">
        <v>167</v>
      </c>
      <c r="R69" s="18" t="s">
        <v>478</v>
      </c>
      <c r="S69" s="18" t="s">
        <v>159</v>
      </c>
      <c r="T69" s="18"/>
    </row>
    <row r="70" spans="1:20">
      <c r="A70" s="4">
        <v>66</v>
      </c>
      <c r="B70" s="17" t="s">
        <v>66</v>
      </c>
      <c r="C70" s="18" t="s">
        <v>454</v>
      </c>
      <c r="D70" s="18" t="s">
        <v>29</v>
      </c>
      <c r="E70" s="19">
        <v>46</v>
      </c>
      <c r="F70" s="18"/>
      <c r="G70" s="19">
        <v>24</v>
      </c>
      <c r="H70" s="19">
        <v>30</v>
      </c>
      <c r="I70" s="17">
        <f t="shared" si="0"/>
        <v>54</v>
      </c>
      <c r="J70" s="18">
        <v>9577374914</v>
      </c>
      <c r="K70" s="18" t="s">
        <v>193</v>
      </c>
      <c r="L70" s="18" t="s">
        <v>194</v>
      </c>
      <c r="M70" s="18">
        <v>9401453281</v>
      </c>
      <c r="N70" s="18" t="s">
        <v>504</v>
      </c>
      <c r="O70" s="18">
        <v>986427663</v>
      </c>
      <c r="P70" s="24">
        <v>43454</v>
      </c>
      <c r="Q70" s="54" t="s">
        <v>171</v>
      </c>
      <c r="R70" s="18" t="s">
        <v>394</v>
      </c>
      <c r="S70" s="18" t="s">
        <v>159</v>
      </c>
      <c r="T70" s="18"/>
    </row>
    <row r="71" spans="1:20">
      <c r="A71" s="4">
        <v>67</v>
      </c>
      <c r="B71" s="17" t="s">
        <v>66</v>
      </c>
      <c r="C71" s="18" t="s">
        <v>455</v>
      </c>
      <c r="D71" s="18" t="s">
        <v>29</v>
      </c>
      <c r="E71" s="19">
        <v>48</v>
      </c>
      <c r="F71" s="18"/>
      <c r="G71" s="19">
        <v>15</v>
      </c>
      <c r="H71" s="19">
        <v>20</v>
      </c>
      <c r="I71" s="17">
        <f t="shared" ref="I71:I134" si="1">+G71+H71</f>
        <v>35</v>
      </c>
      <c r="J71" s="18">
        <v>9707410338</v>
      </c>
      <c r="K71" s="18" t="s">
        <v>193</v>
      </c>
      <c r="L71" s="18" t="s">
        <v>194</v>
      </c>
      <c r="M71" s="18">
        <v>9401453281</v>
      </c>
      <c r="N71" s="18" t="s">
        <v>396</v>
      </c>
      <c r="O71" s="18">
        <v>9707701981</v>
      </c>
      <c r="P71" s="24">
        <v>43454</v>
      </c>
      <c r="Q71" s="54" t="s">
        <v>171</v>
      </c>
      <c r="R71" s="18" t="s">
        <v>394</v>
      </c>
      <c r="S71" s="18" t="s">
        <v>159</v>
      </c>
      <c r="T71" s="18"/>
    </row>
    <row r="72" spans="1:20">
      <c r="A72" s="4">
        <v>68</v>
      </c>
      <c r="B72" s="17" t="s">
        <v>67</v>
      </c>
      <c r="C72" s="18" t="s">
        <v>456</v>
      </c>
      <c r="D72" s="18" t="s">
        <v>29</v>
      </c>
      <c r="E72" s="19">
        <v>105</v>
      </c>
      <c r="F72" s="18"/>
      <c r="G72" s="19">
        <v>32</v>
      </c>
      <c r="H72" s="19">
        <v>41</v>
      </c>
      <c r="I72" s="17">
        <f t="shared" si="1"/>
        <v>73</v>
      </c>
      <c r="J72" s="18">
        <v>9085851581</v>
      </c>
      <c r="K72" s="18" t="s">
        <v>168</v>
      </c>
      <c r="L72" s="18" t="s">
        <v>169</v>
      </c>
      <c r="M72" s="18">
        <v>9864934831</v>
      </c>
      <c r="N72" s="18" t="s">
        <v>201</v>
      </c>
      <c r="O72" s="18">
        <v>9678461983</v>
      </c>
      <c r="P72" s="24">
        <v>43454</v>
      </c>
      <c r="Q72" s="54" t="s">
        <v>171</v>
      </c>
      <c r="R72" s="18" t="s">
        <v>394</v>
      </c>
      <c r="S72" s="18" t="s">
        <v>159</v>
      </c>
      <c r="T72" s="18"/>
    </row>
    <row r="73" spans="1:20">
      <c r="A73" s="4">
        <v>69</v>
      </c>
      <c r="B73" s="17" t="s">
        <v>67</v>
      </c>
      <c r="C73" s="18" t="s">
        <v>457</v>
      </c>
      <c r="D73" s="18" t="s">
        <v>29</v>
      </c>
      <c r="E73" s="19">
        <v>122</v>
      </c>
      <c r="F73" s="18"/>
      <c r="G73" s="19">
        <v>21</v>
      </c>
      <c r="H73" s="19">
        <v>28</v>
      </c>
      <c r="I73" s="17">
        <f t="shared" si="1"/>
        <v>49</v>
      </c>
      <c r="J73" s="18">
        <v>7896387421</v>
      </c>
      <c r="K73" s="18" t="s">
        <v>168</v>
      </c>
      <c r="L73" s="18" t="s">
        <v>169</v>
      </c>
      <c r="M73" s="18">
        <v>9864934831</v>
      </c>
      <c r="N73" s="18" t="s">
        <v>505</v>
      </c>
      <c r="O73" s="18">
        <v>9678275156</v>
      </c>
      <c r="P73" s="24">
        <v>43454</v>
      </c>
      <c r="Q73" s="54" t="s">
        <v>171</v>
      </c>
      <c r="R73" s="18" t="s">
        <v>394</v>
      </c>
      <c r="S73" s="18" t="s">
        <v>159</v>
      </c>
      <c r="T73" s="18"/>
    </row>
    <row r="74" spans="1:20">
      <c r="A74" s="4">
        <v>70</v>
      </c>
      <c r="B74" s="17" t="s">
        <v>66</v>
      </c>
      <c r="C74" s="18" t="s">
        <v>458</v>
      </c>
      <c r="D74" s="18" t="s">
        <v>29</v>
      </c>
      <c r="E74" s="19">
        <v>104</v>
      </c>
      <c r="F74" s="18"/>
      <c r="G74" s="19">
        <v>22</v>
      </c>
      <c r="H74" s="19">
        <v>28</v>
      </c>
      <c r="I74" s="17">
        <f t="shared" si="1"/>
        <v>50</v>
      </c>
      <c r="J74" s="18">
        <v>9577681605</v>
      </c>
      <c r="K74" s="18" t="s">
        <v>206</v>
      </c>
      <c r="L74" s="18" t="s">
        <v>207</v>
      </c>
      <c r="M74" s="18">
        <v>9401453291</v>
      </c>
      <c r="N74" s="18" t="s">
        <v>342</v>
      </c>
      <c r="O74" s="18">
        <v>9859890420</v>
      </c>
      <c r="P74" s="24">
        <v>43455</v>
      </c>
      <c r="Q74" s="54" t="s">
        <v>172</v>
      </c>
      <c r="R74" s="18" t="s">
        <v>394</v>
      </c>
      <c r="S74" s="18" t="s">
        <v>159</v>
      </c>
      <c r="T74" s="18"/>
    </row>
    <row r="75" spans="1:20">
      <c r="A75" s="4">
        <v>71</v>
      </c>
      <c r="B75" s="17" t="s">
        <v>66</v>
      </c>
      <c r="C75" s="18" t="s">
        <v>459</v>
      </c>
      <c r="D75" s="18" t="s">
        <v>29</v>
      </c>
      <c r="E75" s="19">
        <v>108</v>
      </c>
      <c r="F75" s="18"/>
      <c r="G75" s="19">
        <v>25</v>
      </c>
      <c r="H75" s="19">
        <v>34</v>
      </c>
      <c r="I75" s="17">
        <f t="shared" si="1"/>
        <v>59</v>
      </c>
      <c r="J75" s="18">
        <v>8753855215</v>
      </c>
      <c r="K75" s="18" t="s">
        <v>181</v>
      </c>
      <c r="L75" s="18" t="s">
        <v>182</v>
      </c>
      <c r="M75" s="18">
        <v>9435370359</v>
      </c>
      <c r="N75" s="18" t="s">
        <v>183</v>
      </c>
      <c r="O75" s="18">
        <v>98649355523</v>
      </c>
      <c r="P75" s="24">
        <v>43455</v>
      </c>
      <c r="Q75" s="54" t="s">
        <v>172</v>
      </c>
      <c r="R75" s="18" t="s">
        <v>394</v>
      </c>
      <c r="S75" s="18" t="s">
        <v>159</v>
      </c>
      <c r="T75" s="18"/>
    </row>
    <row r="76" spans="1:20" ht="33">
      <c r="A76" s="4">
        <v>72</v>
      </c>
      <c r="B76" s="17" t="s">
        <v>67</v>
      </c>
      <c r="C76" s="18" t="s">
        <v>460</v>
      </c>
      <c r="D76" s="18" t="s">
        <v>29</v>
      </c>
      <c r="E76" s="19">
        <v>65</v>
      </c>
      <c r="F76" s="18"/>
      <c r="G76" s="19">
        <v>25</v>
      </c>
      <c r="H76" s="19">
        <v>33</v>
      </c>
      <c r="I76" s="17">
        <f t="shared" si="1"/>
        <v>58</v>
      </c>
      <c r="J76" s="18"/>
      <c r="K76" s="18" t="s">
        <v>160</v>
      </c>
      <c r="L76" s="18" t="s">
        <v>204</v>
      </c>
      <c r="M76" s="18">
        <v>9401453292</v>
      </c>
      <c r="N76" s="18" t="s">
        <v>205</v>
      </c>
      <c r="O76" s="18">
        <v>9508573087</v>
      </c>
      <c r="P76" s="24">
        <v>43455</v>
      </c>
      <c r="Q76" s="54" t="s">
        <v>172</v>
      </c>
      <c r="R76" s="18" t="s">
        <v>394</v>
      </c>
      <c r="S76" s="18" t="s">
        <v>159</v>
      </c>
      <c r="T76" s="18"/>
    </row>
    <row r="77" spans="1:20">
      <c r="A77" s="4">
        <v>73</v>
      </c>
      <c r="B77" s="17" t="s">
        <v>67</v>
      </c>
      <c r="C77" s="18" t="s">
        <v>461</v>
      </c>
      <c r="D77" s="18" t="s">
        <v>29</v>
      </c>
      <c r="E77" s="19">
        <v>66</v>
      </c>
      <c r="F77" s="18"/>
      <c r="G77" s="19">
        <v>23</v>
      </c>
      <c r="H77" s="19">
        <v>20</v>
      </c>
      <c r="I77" s="17">
        <f t="shared" si="1"/>
        <v>43</v>
      </c>
      <c r="J77" s="18"/>
      <c r="K77" s="18" t="s">
        <v>160</v>
      </c>
      <c r="L77" s="18" t="s">
        <v>204</v>
      </c>
      <c r="M77" s="18">
        <v>9401453292</v>
      </c>
      <c r="N77" s="18" t="s">
        <v>205</v>
      </c>
      <c r="O77" s="18">
        <v>9508573087</v>
      </c>
      <c r="P77" s="24">
        <v>43455</v>
      </c>
      <c r="Q77" s="54" t="s">
        <v>172</v>
      </c>
      <c r="R77" s="18" t="s">
        <v>394</v>
      </c>
      <c r="S77" s="18" t="s">
        <v>159</v>
      </c>
      <c r="T77" s="18"/>
    </row>
    <row r="78" spans="1:20" ht="33">
      <c r="A78" s="4">
        <v>74</v>
      </c>
      <c r="B78" s="17" t="s">
        <v>66</v>
      </c>
      <c r="C78" s="18" t="s">
        <v>89</v>
      </c>
      <c r="D78" s="18" t="s">
        <v>29</v>
      </c>
      <c r="E78" s="19">
        <v>73</v>
      </c>
      <c r="F78" s="18"/>
      <c r="G78" s="19">
        <v>30</v>
      </c>
      <c r="H78" s="19">
        <v>40</v>
      </c>
      <c r="I78" s="17">
        <f t="shared" si="1"/>
        <v>70</v>
      </c>
      <c r="J78" s="18">
        <v>7896044977</v>
      </c>
      <c r="K78" s="18" t="s">
        <v>164</v>
      </c>
      <c r="L78" s="18" t="s">
        <v>216</v>
      </c>
      <c r="M78" s="18">
        <v>8822636804</v>
      </c>
      <c r="N78" s="18" t="s">
        <v>217</v>
      </c>
      <c r="O78" s="18">
        <v>9864939379</v>
      </c>
      <c r="P78" s="24">
        <v>43456</v>
      </c>
      <c r="Q78" s="54" t="s">
        <v>173</v>
      </c>
      <c r="R78" s="18" t="s">
        <v>478</v>
      </c>
      <c r="S78" s="18" t="s">
        <v>159</v>
      </c>
      <c r="T78" s="18"/>
    </row>
    <row r="79" spans="1:20">
      <c r="A79" s="4">
        <v>75</v>
      </c>
      <c r="B79" s="17" t="s">
        <v>66</v>
      </c>
      <c r="C79" s="18" t="s">
        <v>150</v>
      </c>
      <c r="D79" s="18" t="s">
        <v>29</v>
      </c>
      <c r="E79" s="19">
        <v>77</v>
      </c>
      <c r="F79" s="18"/>
      <c r="G79" s="19">
        <v>30</v>
      </c>
      <c r="H79" s="19">
        <v>35</v>
      </c>
      <c r="I79" s="17">
        <f t="shared" si="1"/>
        <v>65</v>
      </c>
      <c r="J79" s="18">
        <v>9859987850</v>
      </c>
      <c r="K79" s="18" t="s">
        <v>164</v>
      </c>
      <c r="L79" s="18" t="s">
        <v>216</v>
      </c>
      <c r="M79" s="18">
        <v>8822636804</v>
      </c>
      <c r="N79" s="18" t="s">
        <v>506</v>
      </c>
      <c r="O79" s="18">
        <v>9854746020</v>
      </c>
      <c r="P79" s="24">
        <v>43456</v>
      </c>
      <c r="Q79" s="54" t="s">
        <v>173</v>
      </c>
      <c r="R79" s="18" t="s">
        <v>478</v>
      </c>
      <c r="S79" s="18" t="s">
        <v>159</v>
      </c>
      <c r="T79" s="18"/>
    </row>
    <row r="80" spans="1:20">
      <c r="A80" s="4">
        <v>76</v>
      </c>
      <c r="B80" s="17" t="s">
        <v>67</v>
      </c>
      <c r="C80" s="18" t="s">
        <v>462</v>
      </c>
      <c r="D80" s="18" t="s">
        <v>29</v>
      </c>
      <c r="E80" s="19">
        <v>85</v>
      </c>
      <c r="F80" s="18"/>
      <c r="G80" s="19">
        <v>4</v>
      </c>
      <c r="H80" s="19">
        <v>9</v>
      </c>
      <c r="I80" s="17">
        <f t="shared" si="1"/>
        <v>13</v>
      </c>
      <c r="J80" s="18"/>
      <c r="K80" s="18" t="s">
        <v>212</v>
      </c>
      <c r="L80" s="18" t="s">
        <v>213</v>
      </c>
      <c r="M80" s="18">
        <v>9401453275</v>
      </c>
      <c r="N80" s="18" t="s">
        <v>276</v>
      </c>
      <c r="O80" s="18">
        <v>9707339128</v>
      </c>
      <c r="P80" s="24">
        <v>43456</v>
      </c>
      <c r="Q80" s="54" t="s">
        <v>173</v>
      </c>
      <c r="R80" s="18" t="s">
        <v>478</v>
      </c>
      <c r="S80" s="18" t="s">
        <v>159</v>
      </c>
      <c r="T80" s="18"/>
    </row>
    <row r="81" spans="1:20">
      <c r="A81" s="4">
        <v>77</v>
      </c>
      <c r="B81" s="17" t="s">
        <v>67</v>
      </c>
      <c r="C81" s="18" t="s">
        <v>121</v>
      </c>
      <c r="D81" s="18" t="s">
        <v>29</v>
      </c>
      <c r="E81" s="19">
        <v>86</v>
      </c>
      <c r="F81" s="18"/>
      <c r="G81" s="19">
        <v>20</v>
      </c>
      <c r="H81" s="19">
        <v>6</v>
      </c>
      <c r="I81" s="17">
        <f t="shared" si="1"/>
        <v>26</v>
      </c>
      <c r="J81" s="18"/>
      <c r="K81" s="18" t="s">
        <v>212</v>
      </c>
      <c r="L81" s="18" t="s">
        <v>213</v>
      </c>
      <c r="M81" s="18">
        <v>9401453275</v>
      </c>
      <c r="N81" s="18" t="s">
        <v>276</v>
      </c>
      <c r="O81" s="18">
        <v>9707339128</v>
      </c>
      <c r="P81" s="24">
        <v>43456</v>
      </c>
      <c r="Q81" s="54" t="s">
        <v>173</v>
      </c>
      <c r="R81" s="18" t="s">
        <v>478</v>
      </c>
      <c r="S81" s="18" t="s">
        <v>159</v>
      </c>
      <c r="T81" s="18"/>
    </row>
    <row r="82" spans="1:20">
      <c r="A82" s="4">
        <v>78</v>
      </c>
      <c r="B82" s="17" t="s">
        <v>67</v>
      </c>
      <c r="C82" s="18" t="s">
        <v>438</v>
      </c>
      <c r="D82" s="18" t="s">
        <v>29</v>
      </c>
      <c r="E82" s="19">
        <v>109</v>
      </c>
      <c r="F82" s="18"/>
      <c r="G82" s="19">
        <v>9</v>
      </c>
      <c r="H82" s="19">
        <v>7</v>
      </c>
      <c r="I82" s="17">
        <f t="shared" si="1"/>
        <v>16</v>
      </c>
      <c r="J82" s="18"/>
      <c r="K82" s="18" t="s">
        <v>212</v>
      </c>
      <c r="L82" s="18" t="s">
        <v>213</v>
      </c>
      <c r="M82" s="18">
        <v>9401453275</v>
      </c>
      <c r="N82" s="18" t="s">
        <v>276</v>
      </c>
      <c r="O82" s="18">
        <v>9707339128</v>
      </c>
      <c r="P82" s="24">
        <v>43456</v>
      </c>
      <c r="Q82" s="54" t="s">
        <v>173</v>
      </c>
      <c r="R82" s="18" t="s">
        <v>478</v>
      </c>
      <c r="S82" s="18" t="s">
        <v>159</v>
      </c>
      <c r="T82" s="18"/>
    </row>
    <row r="83" spans="1:20">
      <c r="A83" s="4">
        <v>79</v>
      </c>
      <c r="B83" s="17" t="s">
        <v>66</v>
      </c>
      <c r="C83" s="18" t="s">
        <v>463</v>
      </c>
      <c r="D83" s="18"/>
      <c r="E83" s="19">
        <v>76</v>
      </c>
      <c r="F83" s="18"/>
      <c r="G83" s="19">
        <v>25</v>
      </c>
      <c r="H83" s="19">
        <v>37</v>
      </c>
      <c r="I83" s="17">
        <f t="shared" si="1"/>
        <v>62</v>
      </c>
      <c r="J83" s="18">
        <v>9854455833</v>
      </c>
      <c r="K83" s="18" t="s">
        <v>164</v>
      </c>
      <c r="L83" s="18" t="s">
        <v>216</v>
      </c>
      <c r="M83" s="18">
        <v>8822636804</v>
      </c>
      <c r="N83" s="18" t="s">
        <v>390</v>
      </c>
      <c r="O83" s="18">
        <v>9577293195</v>
      </c>
      <c r="P83" s="24">
        <v>43458</v>
      </c>
      <c r="Q83" s="54" t="s">
        <v>177</v>
      </c>
      <c r="R83" s="18" t="s">
        <v>478</v>
      </c>
      <c r="S83" s="18" t="s">
        <v>159</v>
      </c>
      <c r="T83" s="18"/>
    </row>
    <row r="84" spans="1:20" ht="33">
      <c r="A84" s="4">
        <v>80</v>
      </c>
      <c r="B84" s="17" t="s">
        <v>66</v>
      </c>
      <c r="C84" s="18" t="s">
        <v>464</v>
      </c>
      <c r="D84" s="18" t="s">
        <v>29</v>
      </c>
      <c r="E84" s="19">
        <v>126</v>
      </c>
      <c r="F84" s="18"/>
      <c r="G84" s="19">
        <v>40</v>
      </c>
      <c r="H84" s="19">
        <v>43</v>
      </c>
      <c r="I84" s="17">
        <f t="shared" si="1"/>
        <v>83</v>
      </c>
      <c r="J84" s="18">
        <v>9508154366</v>
      </c>
      <c r="K84" s="18" t="s">
        <v>164</v>
      </c>
      <c r="L84" s="18" t="s">
        <v>216</v>
      </c>
      <c r="M84" s="18">
        <v>8822636804</v>
      </c>
      <c r="N84" s="18" t="s">
        <v>390</v>
      </c>
      <c r="O84" s="18">
        <v>9577293195</v>
      </c>
      <c r="P84" s="24">
        <v>43458</v>
      </c>
      <c r="Q84" s="54" t="s">
        <v>177</v>
      </c>
      <c r="R84" s="18" t="s">
        <v>478</v>
      </c>
      <c r="S84" s="18" t="s">
        <v>159</v>
      </c>
      <c r="T84" s="18"/>
    </row>
    <row r="85" spans="1:20">
      <c r="A85" s="4">
        <v>81</v>
      </c>
      <c r="B85" s="17" t="s">
        <v>67</v>
      </c>
      <c r="C85" s="18" t="s">
        <v>465</v>
      </c>
      <c r="D85" s="18" t="s">
        <v>29</v>
      </c>
      <c r="E85" s="19">
        <v>61</v>
      </c>
      <c r="F85" s="18"/>
      <c r="G85" s="19">
        <v>18</v>
      </c>
      <c r="H85" s="19">
        <v>19</v>
      </c>
      <c r="I85" s="17">
        <f t="shared" si="1"/>
        <v>37</v>
      </c>
      <c r="J85" s="18"/>
      <c r="K85" s="18" t="s">
        <v>212</v>
      </c>
      <c r="L85" s="18" t="s">
        <v>213</v>
      </c>
      <c r="M85" s="18">
        <v>9401453275</v>
      </c>
      <c r="N85" s="18" t="s">
        <v>214</v>
      </c>
      <c r="O85" s="18">
        <v>9859760092</v>
      </c>
      <c r="P85" s="24">
        <v>43458</v>
      </c>
      <c r="Q85" s="54" t="s">
        <v>177</v>
      </c>
      <c r="R85" s="18" t="s">
        <v>478</v>
      </c>
      <c r="S85" s="18" t="s">
        <v>159</v>
      </c>
      <c r="T85" s="18"/>
    </row>
    <row r="86" spans="1:20">
      <c r="A86" s="4">
        <v>82</v>
      </c>
      <c r="B86" s="17" t="s">
        <v>67</v>
      </c>
      <c r="C86" s="18" t="s">
        <v>466</v>
      </c>
      <c r="D86" s="18" t="s">
        <v>29</v>
      </c>
      <c r="E86" s="19">
        <v>62</v>
      </c>
      <c r="F86" s="18"/>
      <c r="G86" s="19">
        <v>5</v>
      </c>
      <c r="H86" s="19">
        <v>10</v>
      </c>
      <c r="I86" s="17">
        <f t="shared" si="1"/>
        <v>15</v>
      </c>
      <c r="J86" s="18"/>
      <c r="K86" s="18" t="s">
        <v>212</v>
      </c>
      <c r="L86" s="18" t="s">
        <v>213</v>
      </c>
      <c r="M86" s="18">
        <v>9401453275</v>
      </c>
      <c r="N86" s="18" t="s">
        <v>507</v>
      </c>
      <c r="O86" s="18">
        <v>9577315198</v>
      </c>
      <c r="P86" s="24">
        <v>43458</v>
      </c>
      <c r="Q86" s="54" t="s">
        <v>177</v>
      </c>
      <c r="R86" s="18" t="s">
        <v>478</v>
      </c>
      <c r="S86" s="18" t="s">
        <v>159</v>
      </c>
      <c r="T86" s="18"/>
    </row>
    <row r="87" spans="1:20">
      <c r="A87" s="4">
        <v>83</v>
      </c>
      <c r="B87" s="17" t="s">
        <v>67</v>
      </c>
      <c r="C87" s="18" t="s">
        <v>466</v>
      </c>
      <c r="D87" s="18" t="s">
        <v>29</v>
      </c>
      <c r="E87" s="19">
        <v>75</v>
      </c>
      <c r="F87" s="18"/>
      <c r="G87" s="19">
        <v>12</v>
      </c>
      <c r="H87" s="19">
        <v>12</v>
      </c>
      <c r="I87" s="17">
        <f t="shared" si="1"/>
        <v>24</v>
      </c>
      <c r="J87" s="18"/>
      <c r="K87" s="18" t="s">
        <v>212</v>
      </c>
      <c r="L87" s="18" t="s">
        <v>213</v>
      </c>
      <c r="M87" s="18">
        <v>9401453275</v>
      </c>
      <c r="N87" s="18" t="s">
        <v>507</v>
      </c>
      <c r="O87" s="18">
        <v>9577315198</v>
      </c>
      <c r="P87" s="24">
        <v>43458</v>
      </c>
      <c r="Q87" s="54" t="s">
        <v>177</v>
      </c>
      <c r="R87" s="18" t="s">
        <v>478</v>
      </c>
      <c r="S87" s="18" t="s">
        <v>159</v>
      </c>
      <c r="T87" s="18"/>
    </row>
    <row r="88" spans="1:20" ht="33">
      <c r="A88" s="4">
        <v>84</v>
      </c>
      <c r="B88" s="17" t="s">
        <v>66</v>
      </c>
      <c r="C88" s="18" t="s">
        <v>467</v>
      </c>
      <c r="D88" s="18" t="s">
        <v>29</v>
      </c>
      <c r="E88" s="19">
        <v>55</v>
      </c>
      <c r="F88" s="18"/>
      <c r="G88" s="19">
        <v>20</v>
      </c>
      <c r="H88" s="19">
        <v>25</v>
      </c>
      <c r="I88" s="17">
        <f t="shared" si="1"/>
        <v>45</v>
      </c>
      <c r="J88" s="18">
        <v>9707565538</v>
      </c>
      <c r="K88" s="18" t="s">
        <v>187</v>
      </c>
      <c r="L88" s="18" t="s">
        <v>188</v>
      </c>
      <c r="M88" s="18">
        <v>9401453272</v>
      </c>
      <c r="N88" s="18" t="s">
        <v>326</v>
      </c>
      <c r="O88" s="18">
        <v>9854274392</v>
      </c>
      <c r="P88" s="24">
        <v>43460</v>
      </c>
      <c r="Q88" s="54" t="s">
        <v>167</v>
      </c>
      <c r="R88" s="18" t="s">
        <v>394</v>
      </c>
      <c r="S88" s="18" t="s">
        <v>159</v>
      </c>
      <c r="T88" s="18"/>
    </row>
    <row r="89" spans="1:20" ht="33">
      <c r="A89" s="4">
        <v>85</v>
      </c>
      <c r="B89" s="17" t="s">
        <v>66</v>
      </c>
      <c r="C89" s="18" t="s">
        <v>468</v>
      </c>
      <c r="D89" s="18" t="s">
        <v>29</v>
      </c>
      <c r="E89" s="19">
        <v>132</v>
      </c>
      <c r="F89" s="18"/>
      <c r="G89" s="19">
        <v>15</v>
      </c>
      <c r="H89" s="19">
        <v>20</v>
      </c>
      <c r="I89" s="17">
        <f t="shared" si="1"/>
        <v>35</v>
      </c>
      <c r="J89" s="18">
        <v>9954392362</v>
      </c>
      <c r="K89" s="18" t="s">
        <v>187</v>
      </c>
      <c r="L89" s="18" t="s">
        <v>188</v>
      </c>
      <c r="M89" s="18">
        <v>9401453272</v>
      </c>
      <c r="N89" s="18" t="s">
        <v>335</v>
      </c>
      <c r="O89" s="18">
        <v>9859677925</v>
      </c>
      <c r="P89" s="24">
        <v>43460</v>
      </c>
      <c r="Q89" s="54" t="s">
        <v>167</v>
      </c>
      <c r="R89" s="18" t="s">
        <v>394</v>
      </c>
      <c r="S89" s="18" t="s">
        <v>159</v>
      </c>
      <c r="T89" s="18"/>
    </row>
    <row r="90" spans="1:20" ht="33">
      <c r="A90" s="4">
        <v>86</v>
      </c>
      <c r="B90" s="17" t="s">
        <v>67</v>
      </c>
      <c r="C90" s="18" t="s">
        <v>469</v>
      </c>
      <c r="D90" s="18" t="s">
        <v>29</v>
      </c>
      <c r="E90" s="19">
        <v>131</v>
      </c>
      <c r="F90" s="18"/>
      <c r="G90" s="19">
        <v>25</v>
      </c>
      <c r="H90" s="19">
        <v>40</v>
      </c>
      <c r="I90" s="17">
        <f t="shared" si="1"/>
        <v>65</v>
      </c>
      <c r="J90" s="18"/>
      <c r="K90" s="18" t="s">
        <v>285</v>
      </c>
      <c r="L90" s="18" t="s">
        <v>286</v>
      </c>
      <c r="M90" s="18">
        <v>9401453290</v>
      </c>
      <c r="N90" s="18" t="s">
        <v>335</v>
      </c>
      <c r="O90" s="18">
        <v>9859677925</v>
      </c>
      <c r="P90" s="24">
        <v>43460</v>
      </c>
      <c r="Q90" s="54" t="s">
        <v>167</v>
      </c>
      <c r="R90" s="18" t="s">
        <v>394</v>
      </c>
      <c r="S90" s="18" t="s">
        <v>159</v>
      </c>
      <c r="T90" s="18"/>
    </row>
    <row r="91" spans="1:20" ht="33">
      <c r="A91" s="4">
        <v>87</v>
      </c>
      <c r="B91" s="17" t="s">
        <v>67</v>
      </c>
      <c r="C91" s="18" t="s">
        <v>470</v>
      </c>
      <c r="D91" s="18" t="s">
        <v>29</v>
      </c>
      <c r="E91" s="19">
        <v>117</v>
      </c>
      <c r="F91" s="18"/>
      <c r="G91" s="19">
        <v>28</v>
      </c>
      <c r="H91" s="19">
        <v>40</v>
      </c>
      <c r="I91" s="17">
        <f t="shared" si="1"/>
        <v>68</v>
      </c>
      <c r="J91" s="18"/>
      <c r="K91" s="18" t="s">
        <v>160</v>
      </c>
      <c r="L91" s="18" t="s">
        <v>204</v>
      </c>
      <c r="M91" s="18">
        <v>9401453292</v>
      </c>
      <c r="N91" s="18" t="s">
        <v>304</v>
      </c>
      <c r="O91" s="18">
        <v>9854122383</v>
      </c>
      <c r="P91" s="24">
        <v>43460</v>
      </c>
      <c r="Q91" s="54" t="s">
        <v>167</v>
      </c>
      <c r="R91" s="18" t="s">
        <v>392</v>
      </c>
      <c r="S91" s="18" t="s">
        <v>159</v>
      </c>
      <c r="T91" s="18"/>
    </row>
    <row r="92" spans="1:20">
      <c r="A92" s="4">
        <v>88</v>
      </c>
      <c r="B92" s="17" t="s">
        <v>66</v>
      </c>
      <c r="C92" s="18" t="s">
        <v>151</v>
      </c>
      <c r="D92" s="18" t="s">
        <v>29</v>
      </c>
      <c r="E92" s="19">
        <v>111</v>
      </c>
      <c r="F92" s="18"/>
      <c r="G92" s="19">
        <v>17</v>
      </c>
      <c r="H92" s="19">
        <v>22</v>
      </c>
      <c r="I92" s="17">
        <f t="shared" si="1"/>
        <v>39</v>
      </c>
      <c r="J92" s="18">
        <v>9678998413</v>
      </c>
      <c r="K92" s="18" t="s">
        <v>196</v>
      </c>
      <c r="L92" s="18" t="s">
        <v>197</v>
      </c>
      <c r="M92" s="18">
        <v>9678335542</v>
      </c>
      <c r="N92" s="18" t="s">
        <v>297</v>
      </c>
      <c r="O92" s="18">
        <v>9678461983</v>
      </c>
      <c r="P92" s="24">
        <v>43461</v>
      </c>
      <c r="Q92" s="54" t="s">
        <v>171</v>
      </c>
      <c r="R92" s="18" t="s">
        <v>392</v>
      </c>
      <c r="S92" s="18" t="s">
        <v>159</v>
      </c>
      <c r="T92" s="18"/>
    </row>
    <row r="93" spans="1:20" ht="33">
      <c r="A93" s="4">
        <v>89</v>
      </c>
      <c r="B93" s="17" t="s">
        <v>66</v>
      </c>
      <c r="C93" s="18" t="s">
        <v>257</v>
      </c>
      <c r="D93" s="18" t="s">
        <v>29</v>
      </c>
      <c r="E93" s="19">
        <v>119</v>
      </c>
      <c r="F93" s="18"/>
      <c r="G93" s="19">
        <v>20</v>
      </c>
      <c r="H93" s="19">
        <v>24</v>
      </c>
      <c r="I93" s="17">
        <f t="shared" si="1"/>
        <v>44</v>
      </c>
      <c r="J93" s="18">
        <v>9864169281</v>
      </c>
      <c r="K93" s="18" t="s">
        <v>196</v>
      </c>
      <c r="L93" s="18" t="s">
        <v>197</v>
      </c>
      <c r="M93" s="18">
        <v>9678335542</v>
      </c>
      <c r="N93" s="18" t="s">
        <v>298</v>
      </c>
      <c r="O93" s="18">
        <v>9706532474</v>
      </c>
      <c r="P93" s="24">
        <v>43461</v>
      </c>
      <c r="Q93" s="54" t="s">
        <v>171</v>
      </c>
      <c r="R93" s="18" t="s">
        <v>508</v>
      </c>
      <c r="S93" s="18" t="s">
        <v>159</v>
      </c>
      <c r="T93" s="18"/>
    </row>
    <row r="94" spans="1:20">
      <c r="A94" s="4">
        <v>90</v>
      </c>
      <c r="B94" s="17" t="s">
        <v>67</v>
      </c>
      <c r="C94" s="18" t="s">
        <v>101</v>
      </c>
      <c r="D94" s="18" t="s">
        <v>29</v>
      </c>
      <c r="E94" s="19">
        <v>101</v>
      </c>
      <c r="F94" s="18"/>
      <c r="G94" s="19">
        <v>30</v>
      </c>
      <c r="H94" s="19">
        <v>37</v>
      </c>
      <c r="I94" s="17">
        <f t="shared" si="1"/>
        <v>67</v>
      </c>
      <c r="J94" s="18">
        <v>9864679844</v>
      </c>
      <c r="K94" s="18" t="s">
        <v>187</v>
      </c>
      <c r="L94" s="18" t="s">
        <v>188</v>
      </c>
      <c r="M94" s="18">
        <v>9401453272</v>
      </c>
      <c r="N94" s="18" t="s">
        <v>189</v>
      </c>
      <c r="O94" s="18">
        <v>98593327771</v>
      </c>
      <c r="P94" s="24">
        <v>43461</v>
      </c>
      <c r="Q94" s="54" t="s">
        <v>171</v>
      </c>
      <c r="R94" s="18" t="s">
        <v>392</v>
      </c>
      <c r="S94" s="18" t="s">
        <v>159</v>
      </c>
      <c r="T94" s="18"/>
    </row>
    <row r="95" spans="1:20">
      <c r="A95" s="4">
        <v>91</v>
      </c>
      <c r="B95" s="17" t="s">
        <v>67</v>
      </c>
      <c r="C95" s="18" t="s">
        <v>102</v>
      </c>
      <c r="D95" s="18" t="s">
        <v>29</v>
      </c>
      <c r="E95" s="19">
        <v>109</v>
      </c>
      <c r="F95" s="18"/>
      <c r="G95" s="19">
        <v>30</v>
      </c>
      <c r="H95" s="19">
        <v>40</v>
      </c>
      <c r="I95" s="17">
        <f t="shared" si="1"/>
        <v>70</v>
      </c>
      <c r="J95" s="18">
        <v>7399699594</v>
      </c>
      <c r="K95" s="18" t="s">
        <v>187</v>
      </c>
      <c r="L95" s="18" t="s">
        <v>188</v>
      </c>
      <c r="M95" s="18">
        <v>9401453272</v>
      </c>
      <c r="N95" s="18" t="s">
        <v>189</v>
      </c>
      <c r="O95" s="18">
        <v>98593327771</v>
      </c>
      <c r="P95" s="24">
        <v>43461</v>
      </c>
      <c r="Q95" s="54" t="s">
        <v>171</v>
      </c>
      <c r="R95" s="18" t="s">
        <v>508</v>
      </c>
      <c r="S95" s="18" t="s">
        <v>159</v>
      </c>
      <c r="T95" s="18"/>
    </row>
    <row r="96" spans="1:20">
      <c r="A96" s="4">
        <v>92</v>
      </c>
      <c r="B96" s="17" t="s">
        <v>66</v>
      </c>
      <c r="C96" s="18" t="s">
        <v>91</v>
      </c>
      <c r="D96" s="18" t="s">
        <v>29</v>
      </c>
      <c r="E96" s="19">
        <v>97</v>
      </c>
      <c r="F96" s="18"/>
      <c r="G96" s="19">
        <v>30</v>
      </c>
      <c r="H96" s="19">
        <v>40</v>
      </c>
      <c r="I96" s="17">
        <f t="shared" si="1"/>
        <v>70</v>
      </c>
      <c r="J96" s="18">
        <v>9508086371</v>
      </c>
      <c r="K96" s="18" t="s">
        <v>164</v>
      </c>
      <c r="L96" s="18" t="s">
        <v>216</v>
      </c>
      <c r="M96" s="18">
        <v>8822636804</v>
      </c>
      <c r="N96" s="18" t="s">
        <v>322</v>
      </c>
      <c r="O96" s="18">
        <v>9859222190</v>
      </c>
      <c r="P96" s="24">
        <v>43462</v>
      </c>
      <c r="Q96" s="54" t="s">
        <v>172</v>
      </c>
      <c r="R96" s="18" t="s">
        <v>391</v>
      </c>
      <c r="S96" s="18" t="s">
        <v>159</v>
      </c>
      <c r="T96" s="18"/>
    </row>
    <row r="97" spans="1:20">
      <c r="A97" s="4">
        <v>93</v>
      </c>
      <c r="B97" s="17" t="s">
        <v>66</v>
      </c>
      <c r="C97" s="18" t="s">
        <v>90</v>
      </c>
      <c r="D97" s="18" t="s">
        <v>29</v>
      </c>
      <c r="E97" s="19">
        <v>78</v>
      </c>
      <c r="F97" s="18"/>
      <c r="G97" s="19">
        <v>30</v>
      </c>
      <c r="H97" s="19">
        <v>40</v>
      </c>
      <c r="I97" s="17">
        <f t="shared" si="1"/>
        <v>70</v>
      </c>
      <c r="J97" s="18">
        <v>9864395681</v>
      </c>
      <c r="K97" s="18" t="s">
        <v>164</v>
      </c>
      <c r="L97" s="18" t="s">
        <v>216</v>
      </c>
      <c r="M97" s="18">
        <v>8822636804</v>
      </c>
      <c r="N97" s="18" t="s">
        <v>322</v>
      </c>
      <c r="O97" s="18">
        <v>9859222190</v>
      </c>
      <c r="P97" s="24">
        <v>43462</v>
      </c>
      <c r="Q97" s="54" t="s">
        <v>172</v>
      </c>
      <c r="R97" s="18" t="s">
        <v>391</v>
      </c>
      <c r="S97" s="18" t="s">
        <v>159</v>
      </c>
      <c r="T97" s="18"/>
    </row>
    <row r="98" spans="1:20">
      <c r="A98" s="4">
        <v>94</v>
      </c>
      <c r="B98" s="17" t="s">
        <v>67</v>
      </c>
      <c r="C98" s="18" t="s">
        <v>471</v>
      </c>
      <c r="D98" s="18" t="s">
        <v>29</v>
      </c>
      <c r="E98" s="19">
        <v>118</v>
      </c>
      <c r="F98" s="18"/>
      <c r="G98" s="19">
        <v>13</v>
      </c>
      <c r="H98" s="19">
        <v>20</v>
      </c>
      <c r="I98" s="17">
        <f t="shared" si="1"/>
        <v>33</v>
      </c>
      <c r="J98" s="18"/>
      <c r="K98" s="18" t="s">
        <v>290</v>
      </c>
      <c r="L98" s="18" t="s">
        <v>291</v>
      </c>
      <c r="M98" s="18">
        <v>9957856904</v>
      </c>
      <c r="N98" s="18" t="s">
        <v>509</v>
      </c>
      <c r="O98" s="18">
        <v>9707735262</v>
      </c>
      <c r="P98" s="24">
        <v>43462</v>
      </c>
      <c r="Q98" s="54" t="s">
        <v>172</v>
      </c>
      <c r="R98" s="18" t="s">
        <v>392</v>
      </c>
      <c r="S98" s="18" t="s">
        <v>159</v>
      </c>
      <c r="T98" s="18"/>
    </row>
    <row r="99" spans="1:20">
      <c r="A99" s="4">
        <v>95</v>
      </c>
      <c r="B99" s="17" t="s">
        <v>67</v>
      </c>
      <c r="C99" s="18" t="s">
        <v>472</v>
      </c>
      <c r="D99" s="18" t="s">
        <v>29</v>
      </c>
      <c r="E99" s="19">
        <v>10</v>
      </c>
      <c r="F99" s="18"/>
      <c r="G99" s="19">
        <v>20</v>
      </c>
      <c r="H99" s="19">
        <v>27</v>
      </c>
      <c r="I99" s="17">
        <f t="shared" si="1"/>
        <v>47</v>
      </c>
      <c r="J99" s="18">
        <v>9954498964</v>
      </c>
      <c r="K99" s="18" t="s">
        <v>229</v>
      </c>
      <c r="L99" s="18" t="s">
        <v>371</v>
      </c>
      <c r="M99" s="18">
        <v>8876296755</v>
      </c>
      <c r="N99" s="18" t="s">
        <v>510</v>
      </c>
      <c r="O99" s="18">
        <v>9678736697</v>
      </c>
      <c r="P99" s="24">
        <v>43462</v>
      </c>
      <c r="Q99" s="54" t="s">
        <v>172</v>
      </c>
      <c r="R99" s="18" t="s">
        <v>392</v>
      </c>
      <c r="S99" s="18" t="s">
        <v>159</v>
      </c>
      <c r="T99" s="18"/>
    </row>
    <row r="100" spans="1:20">
      <c r="A100" s="4">
        <v>96</v>
      </c>
      <c r="B100" s="17" t="s">
        <v>66</v>
      </c>
      <c r="C100" s="18" t="s">
        <v>473</v>
      </c>
      <c r="D100" s="18" t="s">
        <v>29</v>
      </c>
      <c r="E100" s="19">
        <v>30</v>
      </c>
      <c r="F100" s="18"/>
      <c r="G100" s="19">
        <v>30</v>
      </c>
      <c r="H100" s="19">
        <v>35</v>
      </c>
      <c r="I100" s="17">
        <f t="shared" si="1"/>
        <v>65</v>
      </c>
      <c r="J100" s="18">
        <v>8011146980</v>
      </c>
      <c r="K100" s="18" t="s">
        <v>168</v>
      </c>
      <c r="L100" s="18" t="s">
        <v>169</v>
      </c>
      <c r="M100" s="18">
        <v>9864934831</v>
      </c>
      <c r="N100" s="18" t="s">
        <v>490</v>
      </c>
      <c r="O100" s="18">
        <v>7896339167</v>
      </c>
      <c r="P100" s="24">
        <v>43463</v>
      </c>
      <c r="Q100" s="54" t="s">
        <v>173</v>
      </c>
      <c r="R100" s="18" t="s">
        <v>511</v>
      </c>
      <c r="S100" s="18" t="s">
        <v>159</v>
      </c>
      <c r="T100" s="18"/>
    </row>
    <row r="101" spans="1:20">
      <c r="A101" s="4">
        <v>97</v>
      </c>
      <c r="B101" s="17" t="s">
        <v>66</v>
      </c>
      <c r="C101" s="18" t="s">
        <v>474</v>
      </c>
      <c r="D101" s="18" t="s">
        <v>29</v>
      </c>
      <c r="E101" s="19">
        <v>137</v>
      </c>
      <c r="F101" s="18"/>
      <c r="G101" s="19">
        <v>15</v>
      </c>
      <c r="H101" s="19">
        <v>20</v>
      </c>
      <c r="I101" s="17">
        <f t="shared" si="1"/>
        <v>35</v>
      </c>
      <c r="J101" s="18">
        <v>9577075205</v>
      </c>
      <c r="K101" s="18" t="s">
        <v>168</v>
      </c>
      <c r="L101" s="18" t="s">
        <v>169</v>
      </c>
      <c r="M101" s="18">
        <v>9864934831</v>
      </c>
      <c r="N101" s="18" t="s">
        <v>490</v>
      </c>
      <c r="O101" s="18">
        <v>7896339167</v>
      </c>
      <c r="P101" s="24">
        <v>43463</v>
      </c>
      <c r="Q101" s="54" t="s">
        <v>173</v>
      </c>
      <c r="R101" s="18" t="s">
        <v>511</v>
      </c>
      <c r="S101" s="18" t="s">
        <v>159</v>
      </c>
      <c r="T101" s="18"/>
    </row>
    <row r="102" spans="1:20">
      <c r="A102" s="4">
        <v>98</v>
      </c>
      <c r="B102" s="17" t="s">
        <v>67</v>
      </c>
      <c r="C102" s="18" t="s">
        <v>475</v>
      </c>
      <c r="D102" s="18" t="s">
        <v>29</v>
      </c>
      <c r="E102" s="19">
        <v>69</v>
      </c>
      <c r="F102" s="18"/>
      <c r="G102" s="19">
        <v>25</v>
      </c>
      <c r="H102" s="19">
        <v>36</v>
      </c>
      <c r="I102" s="17">
        <f t="shared" si="1"/>
        <v>61</v>
      </c>
      <c r="J102" s="18">
        <v>8135953070</v>
      </c>
      <c r="K102" s="18" t="s">
        <v>154</v>
      </c>
      <c r="L102" s="18" t="s">
        <v>155</v>
      </c>
      <c r="M102" s="18">
        <v>9864407929</v>
      </c>
      <c r="N102" s="18" t="s">
        <v>156</v>
      </c>
      <c r="O102" s="18">
        <v>9577842907</v>
      </c>
      <c r="P102" s="24">
        <v>43463</v>
      </c>
      <c r="Q102" s="54" t="s">
        <v>173</v>
      </c>
      <c r="R102" s="18" t="s">
        <v>478</v>
      </c>
      <c r="S102" s="18" t="s">
        <v>159</v>
      </c>
      <c r="T102" s="18"/>
    </row>
    <row r="103" spans="1:20">
      <c r="A103" s="4">
        <v>99</v>
      </c>
      <c r="B103" s="17" t="s">
        <v>67</v>
      </c>
      <c r="C103" s="18" t="s">
        <v>476</v>
      </c>
      <c r="D103" s="18" t="s">
        <v>29</v>
      </c>
      <c r="E103" s="19">
        <v>125</v>
      </c>
      <c r="F103" s="18"/>
      <c r="G103" s="19">
        <v>12</v>
      </c>
      <c r="H103" s="19">
        <v>19</v>
      </c>
      <c r="I103" s="17">
        <f t="shared" si="1"/>
        <v>31</v>
      </c>
      <c r="J103" s="18">
        <v>8822310765</v>
      </c>
      <c r="K103" s="18" t="s">
        <v>212</v>
      </c>
      <c r="L103" s="18" t="s">
        <v>213</v>
      </c>
      <c r="M103" s="18">
        <v>9401453275</v>
      </c>
      <c r="N103" s="18" t="s">
        <v>276</v>
      </c>
      <c r="O103" s="18">
        <v>9707339128</v>
      </c>
      <c r="P103" s="24">
        <v>43463</v>
      </c>
      <c r="Q103" s="54" t="s">
        <v>173</v>
      </c>
      <c r="R103" s="18" t="s">
        <v>478</v>
      </c>
      <c r="S103" s="18" t="s">
        <v>159</v>
      </c>
      <c r="T103" s="18"/>
    </row>
    <row r="104" spans="1:20">
      <c r="A104" s="4">
        <v>100</v>
      </c>
      <c r="B104" s="17" t="s">
        <v>66</v>
      </c>
      <c r="C104" s="18" t="s">
        <v>271</v>
      </c>
      <c r="D104" s="18" t="s">
        <v>29</v>
      </c>
      <c r="E104" s="19">
        <v>86</v>
      </c>
      <c r="F104" s="18"/>
      <c r="G104" s="19">
        <v>25</v>
      </c>
      <c r="H104" s="19">
        <v>30</v>
      </c>
      <c r="I104" s="17">
        <f t="shared" si="1"/>
        <v>55</v>
      </c>
      <c r="J104" s="18">
        <v>7917828403</v>
      </c>
      <c r="K104" s="18" t="s">
        <v>234</v>
      </c>
      <c r="L104" s="18" t="s">
        <v>235</v>
      </c>
      <c r="M104" s="18">
        <v>9401453293</v>
      </c>
      <c r="N104" s="18" t="s">
        <v>236</v>
      </c>
      <c r="O104" s="18">
        <v>9859574953</v>
      </c>
      <c r="P104" s="24">
        <v>43465</v>
      </c>
      <c r="Q104" s="54" t="s">
        <v>177</v>
      </c>
      <c r="R104" s="18" t="s">
        <v>274</v>
      </c>
      <c r="S104" s="18" t="s">
        <v>159</v>
      </c>
      <c r="T104" s="18"/>
    </row>
    <row r="105" spans="1:20">
      <c r="A105" s="4">
        <v>101</v>
      </c>
      <c r="B105" s="17" t="s">
        <v>66</v>
      </c>
      <c r="C105" s="18" t="s">
        <v>141</v>
      </c>
      <c r="D105" s="18" t="s">
        <v>29</v>
      </c>
      <c r="E105" s="19">
        <v>115</v>
      </c>
      <c r="F105" s="18"/>
      <c r="G105" s="19">
        <v>26</v>
      </c>
      <c r="H105" s="19">
        <v>32</v>
      </c>
      <c r="I105" s="17">
        <f t="shared" si="1"/>
        <v>58</v>
      </c>
      <c r="J105" s="18">
        <v>9508733570</v>
      </c>
      <c r="K105" s="18" t="s">
        <v>231</v>
      </c>
      <c r="L105" s="18" t="s">
        <v>232</v>
      </c>
      <c r="M105" s="18">
        <v>9401453287</v>
      </c>
      <c r="N105" s="18" t="s">
        <v>233</v>
      </c>
      <c r="O105" s="18">
        <v>9859248435</v>
      </c>
      <c r="P105" s="24">
        <v>43465</v>
      </c>
      <c r="Q105" s="54" t="s">
        <v>177</v>
      </c>
      <c r="R105" s="18" t="s">
        <v>274</v>
      </c>
      <c r="S105" s="18" t="s">
        <v>159</v>
      </c>
      <c r="T105" s="18"/>
    </row>
    <row r="106" spans="1:20" ht="33">
      <c r="A106" s="4">
        <v>102</v>
      </c>
      <c r="B106" s="17" t="s">
        <v>67</v>
      </c>
      <c r="C106" s="18" t="s">
        <v>272</v>
      </c>
      <c r="D106" s="18" t="s">
        <v>29</v>
      </c>
      <c r="E106" s="19">
        <v>61</v>
      </c>
      <c r="F106" s="18"/>
      <c r="G106" s="19">
        <v>24</v>
      </c>
      <c r="H106" s="19">
        <v>40</v>
      </c>
      <c r="I106" s="17">
        <f t="shared" si="1"/>
        <v>64</v>
      </c>
      <c r="J106" s="18">
        <v>9854708388</v>
      </c>
      <c r="K106" s="18" t="s">
        <v>285</v>
      </c>
      <c r="L106" s="18" t="s">
        <v>286</v>
      </c>
      <c r="M106" s="18">
        <v>9401453290</v>
      </c>
      <c r="N106" s="18" t="s">
        <v>306</v>
      </c>
      <c r="O106" s="18">
        <v>9864935138</v>
      </c>
      <c r="P106" s="24">
        <v>43465</v>
      </c>
      <c r="Q106" s="54" t="s">
        <v>177</v>
      </c>
      <c r="R106" s="18" t="s">
        <v>274</v>
      </c>
      <c r="S106" s="18" t="s">
        <v>159</v>
      </c>
      <c r="T106" s="18"/>
    </row>
    <row r="107" spans="1:20" ht="33">
      <c r="A107" s="4">
        <v>103</v>
      </c>
      <c r="B107" s="17" t="s">
        <v>67</v>
      </c>
      <c r="C107" s="18" t="s">
        <v>273</v>
      </c>
      <c r="D107" s="18" t="s">
        <v>29</v>
      </c>
      <c r="E107" s="19">
        <v>59</v>
      </c>
      <c r="F107" s="18"/>
      <c r="G107" s="19">
        <v>30</v>
      </c>
      <c r="H107" s="19">
        <v>35</v>
      </c>
      <c r="I107" s="17">
        <f t="shared" si="1"/>
        <v>65</v>
      </c>
      <c r="J107" s="18">
        <v>8752082566</v>
      </c>
      <c r="K107" s="18" t="s">
        <v>285</v>
      </c>
      <c r="L107" s="18" t="s">
        <v>286</v>
      </c>
      <c r="M107" s="18">
        <v>9401453290</v>
      </c>
      <c r="N107" s="18" t="s">
        <v>287</v>
      </c>
      <c r="O107" s="18">
        <v>7399111487</v>
      </c>
      <c r="P107" s="24">
        <v>43465</v>
      </c>
      <c r="Q107" s="54" t="s">
        <v>177</v>
      </c>
      <c r="R107" s="18" t="s">
        <v>274</v>
      </c>
      <c r="S107" s="18" t="s">
        <v>159</v>
      </c>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102</v>
      </c>
      <c r="D165" s="21"/>
      <c r="E165" s="13"/>
      <c r="F165" s="21"/>
      <c r="G165" s="21">
        <f>SUM(G5:G164)</f>
        <v>2317</v>
      </c>
      <c r="H165" s="21">
        <f>SUM(H5:H164)</f>
        <v>3011</v>
      </c>
      <c r="I165" s="21">
        <f>SUM(I5:I164)</f>
        <v>5328</v>
      </c>
      <c r="J165" s="21"/>
      <c r="K165" s="21"/>
      <c r="L165" s="21"/>
      <c r="M165" s="21"/>
      <c r="N165" s="21"/>
      <c r="O165" s="21"/>
      <c r="P165" s="14"/>
      <c r="Q165" s="21"/>
      <c r="R165" s="21"/>
      <c r="S165" s="21"/>
      <c r="T165" s="12"/>
    </row>
    <row r="166" spans="1:20">
      <c r="A166" s="45" t="s">
        <v>66</v>
      </c>
      <c r="B166" s="10">
        <f>COUNTIF(B$5:B$164,"Team 1")</f>
        <v>50</v>
      </c>
      <c r="C166" s="45" t="s">
        <v>29</v>
      </c>
      <c r="D166" s="10">
        <f>COUNTIF(D5:D164,"Anganwadi")</f>
        <v>102</v>
      </c>
    </row>
    <row r="167" spans="1:20">
      <c r="A167" s="45" t="s">
        <v>67</v>
      </c>
      <c r="B167" s="10">
        <f>COUNTIF(B$6:B$164,"Team 2")</f>
        <v>53</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9"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6" t="s">
        <v>670</v>
      </c>
      <c r="B1" s="106"/>
      <c r="C1" s="106"/>
      <c r="D1" s="107"/>
      <c r="E1" s="107"/>
      <c r="F1" s="107"/>
      <c r="G1" s="107"/>
      <c r="H1" s="107"/>
      <c r="I1" s="107"/>
      <c r="J1" s="107"/>
      <c r="K1" s="107"/>
      <c r="L1" s="107"/>
      <c r="M1" s="107"/>
      <c r="N1" s="107"/>
      <c r="O1" s="107"/>
      <c r="P1" s="107"/>
      <c r="Q1" s="107"/>
      <c r="R1" s="107"/>
      <c r="S1" s="107"/>
    </row>
    <row r="2" spans="1:20">
      <c r="A2" s="110" t="s">
        <v>63</v>
      </c>
      <c r="B2" s="111"/>
      <c r="C2" s="111"/>
      <c r="D2" s="25">
        <v>43466</v>
      </c>
      <c r="E2" s="22"/>
      <c r="F2" s="22"/>
      <c r="G2" s="22"/>
      <c r="H2" s="22"/>
      <c r="I2" s="22"/>
      <c r="J2" s="22"/>
      <c r="K2" s="22"/>
      <c r="L2" s="22"/>
      <c r="M2" s="22"/>
      <c r="N2" s="22"/>
      <c r="O2" s="22"/>
      <c r="P2" s="22"/>
      <c r="Q2" s="22"/>
      <c r="R2" s="22"/>
      <c r="S2" s="22"/>
    </row>
    <row r="3" spans="1:20" ht="24" customHeight="1">
      <c r="A3" s="112" t="s">
        <v>14</v>
      </c>
      <c r="B3" s="108" t="s">
        <v>65</v>
      </c>
      <c r="C3" s="113" t="s">
        <v>7</v>
      </c>
      <c r="D3" s="113" t="s">
        <v>59</v>
      </c>
      <c r="E3" s="113" t="s">
        <v>16</v>
      </c>
      <c r="F3" s="114" t="s">
        <v>17</v>
      </c>
      <c r="G3" s="113" t="s">
        <v>8</v>
      </c>
      <c r="H3" s="113"/>
      <c r="I3" s="113"/>
      <c r="J3" s="113" t="s">
        <v>35</v>
      </c>
      <c r="K3" s="108" t="s">
        <v>37</v>
      </c>
      <c r="L3" s="108" t="s">
        <v>54</v>
      </c>
      <c r="M3" s="108" t="s">
        <v>55</v>
      </c>
      <c r="N3" s="108" t="s">
        <v>38</v>
      </c>
      <c r="O3" s="108" t="s">
        <v>39</v>
      </c>
      <c r="P3" s="112" t="s">
        <v>58</v>
      </c>
      <c r="Q3" s="113" t="s">
        <v>56</v>
      </c>
      <c r="R3" s="113" t="s">
        <v>36</v>
      </c>
      <c r="S3" s="113" t="s">
        <v>57</v>
      </c>
      <c r="T3" s="113" t="s">
        <v>13</v>
      </c>
    </row>
    <row r="4" spans="1:20" ht="25.5" customHeight="1">
      <c r="A4" s="112"/>
      <c r="B4" s="115"/>
      <c r="C4" s="113"/>
      <c r="D4" s="113"/>
      <c r="E4" s="113"/>
      <c r="F4" s="114"/>
      <c r="G4" s="23" t="s">
        <v>9</v>
      </c>
      <c r="H4" s="23" t="s">
        <v>10</v>
      </c>
      <c r="I4" s="23" t="s">
        <v>11</v>
      </c>
      <c r="J4" s="113"/>
      <c r="K4" s="109"/>
      <c r="L4" s="109"/>
      <c r="M4" s="109"/>
      <c r="N4" s="109"/>
      <c r="O4" s="109"/>
      <c r="P4" s="112"/>
      <c r="Q4" s="112"/>
      <c r="R4" s="113"/>
      <c r="S4" s="113"/>
      <c r="T4" s="113"/>
    </row>
    <row r="5" spans="1:20">
      <c r="A5" s="4">
        <v>1</v>
      </c>
      <c r="B5" s="17" t="s">
        <v>513</v>
      </c>
      <c r="C5" s="18" t="s">
        <v>512</v>
      </c>
      <c r="D5" s="18" t="s">
        <v>29</v>
      </c>
      <c r="E5" s="19">
        <v>1</v>
      </c>
      <c r="F5" s="18"/>
      <c r="G5" s="19">
        <v>15</v>
      </c>
      <c r="H5" s="19">
        <v>20</v>
      </c>
      <c r="I5" s="17">
        <f>+G5+H5</f>
        <v>35</v>
      </c>
      <c r="J5" s="18">
        <v>7399839184</v>
      </c>
      <c r="K5" s="18" t="s">
        <v>212</v>
      </c>
      <c r="L5" s="18" t="s">
        <v>213</v>
      </c>
      <c r="M5" s="18">
        <v>9401453275</v>
      </c>
      <c r="N5" s="18" t="s">
        <v>276</v>
      </c>
      <c r="O5" s="18">
        <v>9707339128</v>
      </c>
      <c r="P5" s="24">
        <v>43466</v>
      </c>
      <c r="Q5" s="54" t="s">
        <v>157</v>
      </c>
      <c r="R5" s="18" t="s">
        <v>478</v>
      </c>
      <c r="S5" s="18" t="s">
        <v>159</v>
      </c>
      <c r="T5" s="18"/>
    </row>
    <row r="6" spans="1:20">
      <c r="A6" s="4">
        <v>2</v>
      </c>
      <c r="B6" s="17" t="s">
        <v>513</v>
      </c>
      <c r="C6" s="18" t="s">
        <v>123</v>
      </c>
      <c r="D6" s="18" t="s">
        <v>29</v>
      </c>
      <c r="E6" s="19">
        <v>55</v>
      </c>
      <c r="F6" s="18"/>
      <c r="G6" s="19">
        <v>13</v>
      </c>
      <c r="H6" s="19">
        <v>17</v>
      </c>
      <c r="I6" s="17">
        <f>+G6+H6</f>
        <v>30</v>
      </c>
      <c r="J6" s="18">
        <v>9707590866</v>
      </c>
      <c r="K6" s="18" t="s">
        <v>212</v>
      </c>
      <c r="L6" s="18" t="s">
        <v>213</v>
      </c>
      <c r="M6" s="18">
        <v>9401453275</v>
      </c>
      <c r="N6" s="18" t="s">
        <v>276</v>
      </c>
      <c r="O6" s="18">
        <v>9707339128</v>
      </c>
      <c r="P6" s="24">
        <v>43466</v>
      </c>
      <c r="Q6" s="54" t="s">
        <v>157</v>
      </c>
      <c r="R6" s="18" t="s">
        <v>478</v>
      </c>
      <c r="S6" s="18" t="s">
        <v>159</v>
      </c>
      <c r="T6" s="18"/>
    </row>
    <row r="7" spans="1:20">
      <c r="A7" s="4">
        <v>3</v>
      </c>
      <c r="B7" s="17" t="s">
        <v>513</v>
      </c>
      <c r="C7" s="18" t="s">
        <v>122</v>
      </c>
      <c r="D7" s="18" t="s">
        <v>29</v>
      </c>
      <c r="E7" s="19">
        <v>60</v>
      </c>
      <c r="F7" s="18"/>
      <c r="G7" s="19">
        <v>18</v>
      </c>
      <c r="H7" s="19">
        <v>8</v>
      </c>
      <c r="I7" s="17">
        <f t="shared" ref="I7:I70" si="0">+G7+H7</f>
        <v>26</v>
      </c>
      <c r="J7" s="18">
        <v>9854622692</v>
      </c>
      <c r="K7" s="18" t="s">
        <v>212</v>
      </c>
      <c r="L7" s="18" t="s">
        <v>213</v>
      </c>
      <c r="M7" s="18">
        <v>9401453275</v>
      </c>
      <c r="N7" s="18" t="s">
        <v>276</v>
      </c>
      <c r="O7" s="18">
        <v>9707339128</v>
      </c>
      <c r="P7" s="24">
        <v>43466</v>
      </c>
      <c r="Q7" s="54" t="s">
        <v>157</v>
      </c>
      <c r="R7" s="18" t="s">
        <v>478</v>
      </c>
      <c r="S7" s="18" t="s">
        <v>159</v>
      </c>
      <c r="T7" s="18"/>
    </row>
    <row r="8" spans="1:20">
      <c r="A8" s="4">
        <v>4</v>
      </c>
      <c r="B8" s="17" t="s">
        <v>514</v>
      </c>
      <c r="C8" s="18" t="s">
        <v>100</v>
      </c>
      <c r="D8" s="18" t="s">
        <v>29</v>
      </c>
      <c r="E8" s="19">
        <v>54</v>
      </c>
      <c r="F8" s="18"/>
      <c r="G8" s="19">
        <v>37</v>
      </c>
      <c r="H8" s="19">
        <v>48</v>
      </c>
      <c r="I8" s="17">
        <f t="shared" si="0"/>
        <v>85</v>
      </c>
      <c r="J8" s="17">
        <v>9854525818</v>
      </c>
      <c r="K8" s="18" t="s">
        <v>187</v>
      </c>
      <c r="L8" s="18" t="s">
        <v>188</v>
      </c>
      <c r="M8" s="18">
        <v>9401453272</v>
      </c>
      <c r="N8" s="18" t="s">
        <v>326</v>
      </c>
      <c r="O8" s="18">
        <v>9854274392</v>
      </c>
      <c r="P8" s="24">
        <v>43466</v>
      </c>
      <c r="Q8" s="54" t="s">
        <v>157</v>
      </c>
      <c r="R8" s="18" t="s">
        <v>508</v>
      </c>
      <c r="S8" s="18" t="s">
        <v>159</v>
      </c>
      <c r="T8" s="18"/>
    </row>
    <row r="9" spans="1:20">
      <c r="A9" s="4">
        <v>5</v>
      </c>
      <c r="B9" s="17" t="s">
        <v>514</v>
      </c>
      <c r="C9" s="18" t="s">
        <v>515</v>
      </c>
      <c r="D9" s="18" t="s">
        <v>29</v>
      </c>
      <c r="E9" s="19">
        <v>129</v>
      </c>
      <c r="F9" s="18"/>
      <c r="G9" s="19">
        <v>22</v>
      </c>
      <c r="H9" s="19">
        <v>28</v>
      </c>
      <c r="I9" s="17">
        <f t="shared" si="0"/>
        <v>50</v>
      </c>
      <c r="J9" s="18">
        <v>8254863079</v>
      </c>
      <c r="K9" s="18" t="s">
        <v>181</v>
      </c>
      <c r="L9" s="18" t="s">
        <v>182</v>
      </c>
      <c r="M9" s="18">
        <v>9435370359</v>
      </c>
      <c r="N9" s="18" t="s">
        <v>183</v>
      </c>
      <c r="O9" s="18">
        <v>98649355523</v>
      </c>
      <c r="P9" s="24">
        <v>43466</v>
      </c>
      <c r="Q9" s="54" t="s">
        <v>157</v>
      </c>
      <c r="R9" s="18" t="s">
        <v>392</v>
      </c>
      <c r="S9" s="18" t="s">
        <v>159</v>
      </c>
      <c r="T9" s="18"/>
    </row>
    <row r="10" spans="1:20" ht="33">
      <c r="A10" s="4">
        <v>6</v>
      </c>
      <c r="B10" s="17" t="s">
        <v>513</v>
      </c>
      <c r="C10" s="18" t="s">
        <v>516</v>
      </c>
      <c r="D10" s="18" t="s">
        <v>27</v>
      </c>
      <c r="E10" s="19">
        <v>18070305202</v>
      </c>
      <c r="F10" s="18" t="s">
        <v>74</v>
      </c>
      <c r="G10" s="19">
        <v>18</v>
      </c>
      <c r="H10" s="19">
        <v>20</v>
      </c>
      <c r="I10" s="17">
        <f t="shared" si="0"/>
        <v>38</v>
      </c>
      <c r="J10" s="18">
        <v>9864749714</v>
      </c>
      <c r="K10" s="18" t="s">
        <v>184</v>
      </c>
      <c r="L10" s="18" t="s">
        <v>185</v>
      </c>
      <c r="M10" s="18">
        <v>9864429005</v>
      </c>
      <c r="N10" s="18" t="s">
        <v>288</v>
      </c>
      <c r="O10" s="18">
        <v>9508558295</v>
      </c>
      <c r="P10" s="24">
        <v>43467</v>
      </c>
      <c r="Q10" s="54" t="s">
        <v>167</v>
      </c>
      <c r="R10" s="18" t="s">
        <v>392</v>
      </c>
      <c r="S10" s="18" t="s">
        <v>159</v>
      </c>
      <c r="T10" s="18"/>
    </row>
    <row r="11" spans="1:20" ht="33">
      <c r="A11" s="4">
        <v>7</v>
      </c>
      <c r="B11" s="17" t="s">
        <v>513</v>
      </c>
      <c r="C11" s="18" t="s">
        <v>517</v>
      </c>
      <c r="D11" s="18" t="s">
        <v>27</v>
      </c>
      <c r="E11" s="19">
        <v>18070306201</v>
      </c>
      <c r="F11" s="18" t="s">
        <v>74</v>
      </c>
      <c r="G11" s="19">
        <v>33</v>
      </c>
      <c r="H11" s="19">
        <v>37</v>
      </c>
      <c r="I11" s="17">
        <f t="shared" si="0"/>
        <v>70</v>
      </c>
      <c r="J11" s="18">
        <v>9854088832</v>
      </c>
      <c r="K11" s="18" t="s">
        <v>206</v>
      </c>
      <c r="L11" s="18" t="s">
        <v>207</v>
      </c>
      <c r="M11" s="18">
        <v>9401453291</v>
      </c>
      <c r="N11" s="18" t="s">
        <v>275</v>
      </c>
      <c r="O11" s="18">
        <v>9508548483</v>
      </c>
      <c r="P11" s="24">
        <v>43467</v>
      </c>
      <c r="Q11" s="54" t="s">
        <v>167</v>
      </c>
      <c r="R11" s="18" t="s">
        <v>478</v>
      </c>
      <c r="S11" s="18" t="s">
        <v>159</v>
      </c>
      <c r="T11" s="18"/>
    </row>
    <row r="12" spans="1:20" ht="33">
      <c r="A12" s="4">
        <v>8</v>
      </c>
      <c r="B12" s="17" t="s">
        <v>514</v>
      </c>
      <c r="C12" s="18" t="s">
        <v>518</v>
      </c>
      <c r="D12" s="18" t="s">
        <v>27</v>
      </c>
      <c r="E12" s="19">
        <v>18070304203</v>
      </c>
      <c r="F12" s="18" t="s">
        <v>74</v>
      </c>
      <c r="G12" s="19">
        <v>39</v>
      </c>
      <c r="H12" s="19">
        <v>52</v>
      </c>
      <c r="I12" s="17">
        <f t="shared" si="0"/>
        <v>91</v>
      </c>
      <c r="J12" s="18">
        <v>9854691578</v>
      </c>
      <c r="K12" s="18" t="s">
        <v>285</v>
      </c>
      <c r="L12" s="18" t="s">
        <v>286</v>
      </c>
      <c r="M12" s="18">
        <v>9401453290</v>
      </c>
      <c r="N12" s="18" t="s">
        <v>192</v>
      </c>
      <c r="O12" s="18">
        <v>9859673485</v>
      </c>
      <c r="P12" s="24">
        <v>43467</v>
      </c>
      <c r="Q12" s="54" t="s">
        <v>167</v>
      </c>
      <c r="R12" s="18" t="s">
        <v>392</v>
      </c>
      <c r="S12" s="18" t="s">
        <v>159</v>
      </c>
      <c r="T12" s="18"/>
    </row>
    <row r="13" spans="1:20" ht="33">
      <c r="A13" s="4">
        <v>9</v>
      </c>
      <c r="B13" s="17" t="s">
        <v>513</v>
      </c>
      <c r="C13" s="18" t="s">
        <v>519</v>
      </c>
      <c r="D13" s="18" t="s">
        <v>27</v>
      </c>
      <c r="E13" s="19" t="s">
        <v>520</v>
      </c>
      <c r="F13" s="18" t="s">
        <v>74</v>
      </c>
      <c r="G13" s="19">
        <v>40</v>
      </c>
      <c r="H13" s="19">
        <v>59</v>
      </c>
      <c r="I13" s="17">
        <f t="shared" si="0"/>
        <v>99</v>
      </c>
      <c r="J13" s="18">
        <v>9613923810</v>
      </c>
      <c r="K13" s="18" t="s">
        <v>160</v>
      </c>
      <c r="L13" s="18" t="s">
        <v>161</v>
      </c>
      <c r="M13" s="18">
        <v>8471934357</v>
      </c>
      <c r="N13" s="18" t="s">
        <v>205</v>
      </c>
      <c r="O13" s="18">
        <v>9508573087</v>
      </c>
      <c r="P13" s="24">
        <v>43468</v>
      </c>
      <c r="Q13" s="54" t="s">
        <v>171</v>
      </c>
      <c r="R13" s="18" t="s">
        <v>163</v>
      </c>
      <c r="S13" s="18" t="s">
        <v>159</v>
      </c>
      <c r="T13" s="18"/>
    </row>
    <row r="14" spans="1:20" ht="33">
      <c r="A14" s="4">
        <v>10</v>
      </c>
      <c r="B14" s="17" t="s">
        <v>514</v>
      </c>
      <c r="C14" s="18" t="s">
        <v>521</v>
      </c>
      <c r="D14" s="18" t="s">
        <v>27</v>
      </c>
      <c r="E14" s="19" t="s">
        <v>522</v>
      </c>
      <c r="F14" s="18" t="s">
        <v>74</v>
      </c>
      <c r="G14" s="19">
        <v>60</v>
      </c>
      <c r="H14" s="19">
        <v>80</v>
      </c>
      <c r="I14" s="17">
        <f t="shared" si="0"/>
        <v>140</v>
      </c>
      <c r="J14" s="18">
        <v>9859261731</v>
      </c>
      <c r="K14" s="18" t="s">
        <v>160</v>
      </c>
      <c r="L14" s="18" t="s">
        <v>161</v>
      </c>
      <c r="M14" s="18">
        <v>8471934357</v>
      </c>
      <c r="N14" s="18" t="s">
        <v>162</v>
      </c>
      <c r="O14" s="18">
        <v>9859094063</v>
      </c>
      <c r="P14" s="24">
        <v>43468</v>
      </c>
      <c r="Q14" s="54" t="s">
        <v>171</v>
      </c>
      <c r="R14" s="18" t="s">
        <v>163</v>
      </c>
      <c r="S14" s="18" t="s">
        <v>159</v>
      </c>
      <c r="T14" s="18"/>
    </row>
    <row r="15" spans="1:20">
      <c r="A15" s="4">
        <v>11</v>
      </c>
      <c r="B15" s="17" t="s">
        <v>513</v>
      </c>
      <c r="C15" s="18" t="s">
        <v>523</v>
      </c>
      <c r="D15" s="18" t="s">
        <v>27</v>
      </c>
      <c r="E15" s="19" t="s">
        <v>524</v>
      </c>
      <c r="F15" s="18" t="s">
        <v>83</v>
      </c>
      <c r="G15" s="19">
        <v>45</v>
      </c>
      <c r="H15" s="19">
        <v>59</v>
      </c>
      <c r="I15" s="17">
        <f t="shared" si="0"/>
        <v>104</v>
      </c>
      <c r="J15" s="18">
        <v>9957442838</v>
      </c>
      <c r="K15" s="18" t="s">
        <v>277</v>
      </c>
      <c r="L15" s="18" t="s">
        <v>278</v>
      </c>
      <c r="M15" s="18">
        <v>9678335542</v>
      </c>
      <c r="N15" s="18" t="s">
        <v>305</v>
      </c>
      <c r="O15" s="18">
        <v>9678595057</v>
      </c>
      <c r="P15" s="24">
        <v>43469</v>
      </c>
      <c r="Q15" s="54" t="s">
        <v>172</v>
      </c>
      <c r="R15" s="18" t="s">
        <v>525</v>
      </c>
      <c r="S15" s="18" t="s">
        <v>159</v>
      </c>
      <c r="T15" s="18"/>
    </row>
    <row r="16" spans="1:20">
      <c r="A16" s="4">
        <v>12</v>
      </c>
      <c r="B16" s="17" t="s">
        <v>514</v>
      </c>
      <c r="C16" s="18" t="s">
        <v>526</v>
      </c>
      <c r="D16" s="18" t="s">
        <v>27</v>
      </c>
      <c r="E16" s="19" t="s">
        <v>527</v>
      </c>
      <c r="F16" s="18" t="s">
        <v>74</v>
      </c>
      <c r="G16" s="19">
        <v>65</v>
      </c>
      <c r="H16" s="19">
        <v>84</v>
      </c>
      <c r="I16" s="17">
        <f t="shared" si="0"/>
        <v>149</v>
      </c>
      <c r="J16" s="18">
        <v>9864287887</v>
      </c>
      <c r="K16" s="18" t="s">
        <v>193</v>
      </c>
      <c r="L16" s="18" t="s">
        <v>224</v>
      </c>
      <c r="M16" s="18">
        <v>9401453281</v>
      </c>
      <c r="N16" s="18" t="s">
        <v>225</v>
      </c>
      <c r="O16" s="18">
        <v>9613181308</v>
      </c>
      <c r="P16" s="24">
        <v>43469</v>
      </c>
      <c r="Q16" s="54" t="s">
        <v>172</v>
      </c>
      <c r="R16" s="18" t="s">
        <v>525</v>
      </c>
      <c r="S16" s="18" t="s">
        <v>159</v>
      </c>
      <c r="T16" s="18"/>
    </row>
    <row r="17" spans="1:20">
      <c r="A17" s="4">
        <v>13</v>
      </c>
      <c r="B17" s="17" t="s">
        <v>513</v>
      </c>
      <c r="C17" s="18" t="s">
        <v>528</v>
      </c>
      <c r="D17" s="18" t="s">
        <v>27</v>
      </c>
      <c r="E17" s="19" t="s">
        <v>529</v>
      </c>
      <c r="F17" s="18" t="s">
        <v>74</v>
      </c>
      <c r="G17" s="19">
        <v>25</v>
      </c>
      <c r="H17" s="19">
        <v>34</v>
      </c>
      <c r="I17" s="17">
        <f t="shared" si="0"/>
        <v>59</v>
      </c>
      <c r="J17" s="18">
        <v>9508411855</v>
      </c>
      <c r="K17" s="18" t="s">
        <v>357</v>
      </c>
      <c r="L17" s="18" t="s">
        <v>207</v>
      </c>
      <c r="M17" s="18">
        <v>9401453291</v>
      </c>
      <c r="N17" s="18" t="s">
        <v>530</v>
      </c>
      <c r="O17" s="18">
        <v>9954307067</v>
      </c>
      <c r="P17" s="24">
        <v>43470</v>
      </c>
      <c r="Q17" s="54" t="s">
        <v>173</v>
      </c>
      <c r="R17" s="18" t="s">
        <v>163</v>
      </c>
      <c r="S17" s="18" t="s">
        <v>159</v>
      </c>
      <c r="T17" s="18"/>
    </row>
    <row r="18" spans="1:20">
      <c r="A18" s="4">
        <v>14</v>
      </c>
      <c r="B18" s="17" t="s">
        <v>513</v>
      </c>
      <c r="C18" s="18" t="s">
        <v>531</v>
      </c>
      <c r="D18" s="18" t="s">
        <v>27</v>
      </c>
      <c r="E18" s="19" t="s">
        <v>532</v>
      </c>
      <c r="F18" s="18" t="s">
        <v>74</v>
      </c>
      <c r="G18" s="19">
        <v>14</v>
      </c>
      <c r="H18" s="19">
        <v>28</v>
      </c>
      <c r="I18" s="17">
        <f t="shared" si="0"/>
        <v>42</v>
      </c>
      <c r="J18" s="18"/>
      <c r="K18" s="18" t="s">
        <v>533</v>
      </c>
      <c r="L18" s="18" t="s">
        <v>534</v>
      </c>
      <c r="M18" s="18">
        <v>9864485047</v>
      </c>
      <c r="N18" s="18" t="s">
        <v>239</v>
      </c>
      <c r="O18" s="18">
        <v>9707807588</v>
      </c>
      <c r="P18" s="24">
        <v>43470</v>
      </c>
      <c r="Q18" s="54" t="s">
        <v>173</v>
      </c>
      <c r="R18" s="18" t="s">
        <v>525</v>
      </c>
      <c r="S18" s="18" t="s">
        <v>159</v>
      </c>
      <c r="T18" s="18"/>
    </row>
    <row r="19" spans="1:20">
      <c r="A19" s="4">
        <v>15</v>
      </c>
      <c r="B19" s="17" t="s">
        <v>514</v>
      </c>
      <c r="C19" s="18" t="s">
        <v>535</v>
      </c>
      <c r="D19" s="18" t="s">
        <v>27</v>
      </c>
      <c r="E19" s="19" t="s">
        <v>536</v>
      </c>
      <c r="F19" s="18" t="s">
        <v>74</v>
      </c>
      <c r="G19" s="19">
        <v>30</v>
      </c>
      <c r="H19" s="19">
        <v>37</v>
      </c>
      <c r="I19" s="17">
        <f t="shared" si="0"/>
        <v>67</v>
      </c>
      <c r="J19" s="18">
        <v>9854860992</v>
      </c>
      <c r="K19" s="18" t="s">
        <v>237</v>
      </c>
      <c r="L19" s="18" t="s">
        <v>238</v>
      </c>
      <c r="M19" s="18">
        <v>9401453293</v>
      </c>
      <c r="N19" s="18" t="s">
        <v>239</v>
      </c>
      <c r="O19" s="18">
        <v>9707807588</v>
      </c>
      <c r="P19" s="24">
        <v>43470</v>
      </c>
      <c r="Q19" s="54" t="s">
        <v>173</v>
      </c>
      <c r="R19" s="18" t="s">
        <v>163</v>
      </c>
      <c r="S19" s="18" t="s">
        <v>159</v>
      </c>
      <c r="T19" s="18"/>
    </row>
    <row r="20" spans="1:20">
      <c r="A20" s="4">
        <v>16</v>
      </c>
      <c r="B20" s="17" t="s">
        <v>514</v>
      </c>
      <c r="C20" s="18" t="s">
        <v>537</v>
      </c>
      <c r="D20" s="18" t="s">
        <v>27</v>
      </c>
      <c r="E20" s="19" t="s">
        <v>538</v>
      </c>
      <c r="F20" s="18" t="s">
        <v>74</v>
      </c>
      <c r="G20" s="19">
        <v>18</v>
      </c>
      <c r="H20" s="19">
        <v>24</v>
      </c>
      <c r="I20" s="17">
        <f t="shared" si="0"/>
        <v>42</v>
      </c>
      <c r="J20" s="18"/>
      <c r="K20" s="18" t="s">
        <v>237</v>
      </c>
      <c r="L20" s="18" t="s">
        <v>238</v>
      </c>
      <c r="M20" s="18">
        <v>9401453293</v>
      </c>
      <c r="N20" s="18" t="s">
        <v>239</v>
      </c>
      <c r="O20" s="18">
        <v>9707807588</v>
      </c>
      <c r="P20" s="24">
        <v>43470</v>
      </c>
      <c r="Q20" s="54" t="s">
        <v>173</v>
      </c>
      <c r="R20" s="18" t="s">
        <v>163</v>
      </c>
      <c r="S20" s="18" t="s">
        <v>159</v>
      </c>
      <c r="T20" s="18"/>
    </row>
    <row r="21" spans="1:20" ht="33">
      <c r="A21" s="4">
        <v>17</v>
      </c>
      <c r="B21" s="17" t="s">
        <v>513</v>
      </c>
      <c r="C21" s="18" t="s">
        <v>539</v>
      </c>
      <c r="D21" s="18" t="s">
        <v>27</v>
      </c>
      <c r="E21" s="19" t="s">
        <v>540</v>
      </c>
      <c r="F21" s="18" t="s">
        <v>74</v>
      </c>
      <c r="G21" s="19">
        <v>15</v>
      </c>
      <c r="H21" s="19">
        <v>19</v>
      </c>
      <c r="I21" s="17">
        <f t="shared" si="0"/>
        <v>34</v>
      </c>
      <c r="J21" s="18">
        <v>9859110412</v>
      </c>
      <c r="K21" s="18" t="s">
        <v>190</v>
      </c>
      <c r="L21" s="18" t="s">
        <v>191</v>
      </c>
      <c r="M21" s="18">
        <v>9401453290</v>
      </c>
      <c r="N21" s="18" t="s">
        <v>192</v>
      </c>
      <c r="O21" s="18">
        <v>9859673485</v>
      </c>
      <c r="P21" s="24">
        <v>43472</v>
      </c>
      <c r="Q21" s="54" t="s">
        <v>177</v>
      </c>
      <c r="R21" s="18" t="s">
        <v>525</v>
      </c>
      <c r="S21" s="18" t="s">
        <v>159</v>
      </c>
      <c r="T21" s="18"/>
    </row>
    <row r="22" spans="1:20">
      <c r="A22" s="4">
        <v>18</v>
      </c>
      <c r="B22" s="17" t="s">
        <v>513</v>
      </c>
      <c r="C22" s="18" t="s">
        <v>541</v>
      </c>
      <c r="D22" s="18" t="s">
        <v>27</v>
      </c>
      <c r="E22" s="19" t="s">
        <v>542</v>
      </c>
      <c r="F22" s="18" t="s">
        <v>74</v>
      </c>
      <c r="G22" s="19">
        <v>28</v>
      </c>
      <c r="H22" s="19">
        <v>36</v>
      </c>
      <c r="I22" s="17">
        <f t="shared" si="0"/>
        <v>64</v>
      </c>
      <c r="J22" s="18">
        <v>9613819720</v>
      </c>
      <c r="K22" s="18" t="s">
        <v>187</v>
      </c>
      <c r="L22" s="18" t="s">
        <v>340</v>
      </c>
      <c r="M22" s="18">
        <v>9864344877</v>
      </c>
      <c r="N22" s="18" t="s">
        <v>341</v>
      </c>
      <c r="O22" s="18">
        <v>9859332471</v>
      </c>
      <c r="P22" s="24">
        <v>43472</v>
      </c>
      <c r="Q22" s="54" t="s">
        <v>177</v>
      </c>
      <c r="R22" s="18" t="s">
        <v>525</v>
      </c>
      <c r="S22" s="18" t="s">
        <v>159</v>
      </c>
      <c r="T22" s="18"/>
    </row>
    <row r="23" spans="1:20" ht="33">
      <c r="A23" s="4">
        <v>19</v>
      </c>
      <c r="B23" s="17" t="s">
        <v>514</v>
      </c>
      <c r="C23" s="18" t="s">
        <v>543</v>
      </c>
      <c r="D23" s="18" t="s">
        <v>27</v>
      </c>
      <c r="E23" s="19" t="s">
        <v>544</v>
      </c>
      <c r="F23" s="18" t="s">
        <v>74</v>
      </c>
      <c r="G23" s="19">
        <v>8</v>
      </c>
      <c r="H23" s="19">
        <v>14</v>
      </c>
      <c r="I23" s="17">
        <f t="shared" si="0"/>
        <v>22</v>
      </c>
      <c r="J23" s="18">
        <v>8011775705</v>
      </c>
      <c r="K23" s="18" t="s">
        <v>277</v>
      </c>
      <c r="L23" s="18" t="s">
        <v>278</v>
      </c>
      <c r="M23" s="18">
        <v>9678335542</v>
      </c>
      <c r="N23" s="18" t="s">
        <v>500</v>
      </c>
      <c r="O23" s="18">
        <v>8876295853</v>
      </c>
      <c r="P23" s="24">
        <v>43472</v>
      </c>
      <c r="Q23" s="54" t="s">
        <v>177</v>
      </c>
      <c r="R23" s="18" t="s">
        <v>525</v>
      </c>
      <c r="S23" s="18" t="s">
        <v>159</v>
      </c>
      <c r="T23" s="18"/>
    </row>
    <row r="24" spans="1:20" ht="33">
      <c r="A24" s="4">
        <v>20</v>
      </c>
      <c r="B24" s="17" t="s">
        <v>514</v>
      </c>
      <c r="C24" s="18" t="s">
        <v>545</v>
      </c>
      <c r="D24" s="18" t="s">
        <v>27</v>
      </c>
      <c r="E24" s="19" t="s">
        <v>546</v>
      </c>
      <c r="F24" s="18" t="s">
        <v>83</v>
      </c>
      <c r="G24" s="19">
        <v>33</v>
      </c>
      <c r="H24" s="19">
        <v>43</v>
      </c>
      <c r="I24" s="17">
        <f t="shared" si="0"/>
        <v>76</v>
      </c>
      <c r="J24" s="18">
        <v>9859271494</v>
      </c>
      <c r="K24" s="18" t="s">
        <v>277</v>
      </c>
      <c r="L24" s="18" t="s">
        <v>278</v>
      </c>
      <c r="M24" s="18">
        <v>9678335542</v>
      </c>
      <c r="N24" s="18" t="s">
        <v>500</v>
      </c>
      <c r="O24" s="18">
        <v>8876295853</v>
      </c>
      <c r="P24" s="24">
        <v>43472</v>
      </c>
      <c r="Q24" s="54" t="s">
        <v>177</v>
      </c>
      <c r="R24" s="18" t="s">
        <v>525</v>
      </c>
      <c r="S24" s="18" t="s">
        <v>159</v>
      </c>
      <c r="T24" s="18"/>
    </row>
    <row r="25" spans="1:20" ht="33">
      <c r="A25" s="4">
        <v>21</v>
      </c>
      <c r="B25" s="17" t="s">
        <v>513</v>
      </c>
      <c r="C25" s="18" t="s">
        <v>547</v>
      </c>
      <c r="D25" s="18" t="s">
        <v>27</v>
      </c>
      <c r="E25" s="19" t="s">
        <v>548</v>
      </c>
      <c r="F25" s="18" t="s">
        <v>83</v>
      </c>
      <c r="G25" s="19">
        <v>60</v>
      </c>
      <c r="H25" s="19">
        <v>80</v>
      </c>
      <c r="I25" s="17">
        <f t="shared" si="0"/>
        <v>140</v>
      </c>
      <c r="J25" s="18">
        <v>8753919818</v>
      </c>
      <c r="K25" s="18" t="s">
        <v>231</v>
      </c>
      <c r="L25" s="18" t="s">
        <v>232</v>
      </c>
      <c r="M25" s="18">
        <v>9401453287</v>
      </c>
      <c r="N25" s="18" t="s">
        <v>233</v>
      </c>
      <c r="O25" s="18">
        <v>9859248435</v>
      </c>
      <c r="P25" s="24">
        <v>43473</v>
      </c>
      <c r="Q25" s="54" t="s">
        <v>157</v>
      </c>
      <c r="R25" s="18" t="s">
        <v>163</v>
      </c>
      <c r="S25" s="18" t="s">
        <v>159</v>
      </c>
      <c r="T25" s="18"/>
    </row>
    <row r="26" spans="1:20" ht="33">
      <c r="A26" s="4">
        <v>22</v>
      </c>
      <c r="B26" s="17" t="s">
        <v>514</v>
      </c>
      <c r="C26" s="18" t="s">
        <v>549</v>
      </c>
      <c r="D26" s="18" t="s">
        <v>27</v>
      </c>
      <c r="E26" s="19" t="s">
        <v>550</v>
      </c>
      <c r="F26" s="18" t="s">
        <v>83</v>
      </c>
      <c r="G26" s="19">
        <v>50</v>
      </c>
      <c r="H26" s="19">
        <v>61</v>
      </c>
      <c r="I26" s="17">
        <f t="shared" si="0"/>
        <v>111</v>
      </c>
      <c r="J26" s="18">
        <v>7399607343</v>
      </c>
      <c r="K26" s="18" t="s">
        <v>190</v>
      </c>
      <c r="L26" s="18" t="s">
        <v>191</v>
      </c>
      <c r="M26" s="18">
        <v>9401453290</v>
      </c>
      <c r="N26" s="18" t="s">
        <v>551</v>
      </c>
      <c r="O26" s="18">
        <v>9859383908</v>
      </c>
      <c r="P26" s="24">
        <v>43473</v>
      </c>
      <c r="Q26" s="54" t="s">
        <v>157</v>
      </c>
      <c r="R26" s="18" t="s">
        <v>525</v>
      </c>
      <c r="S26" s="18" t="s">
        <v>159</v>
      </c>
      <c r="T26" s="18"/>
    </row>
    <row r="27" spans="1:20" ht="33">
      <c r="A27" s="4">
        <v>23</v>
      </c>
      <c r="B27" s="17" t="s">
        <v>513</v>
      </c>
      <c r="C27" s="18" t="s">
        <v>82</v>
      </c>
      <c r="D27" s="18" t="s">
        <v>27</v>
      </c>
      <c r="E27" s="19" t="s">
        <v>552</v>
      </c>
      <c r="F27" s="18" t="s">
        <v>345</v>
      </c>
      <c r="G27" s="19">
        <v>12</v>
      </c>
      <c r="H27" s="19">
        <v>15</v>
      </c>
      <c r="I27" s="17">
        <f t="shared" si="0"/>
        <v>27</v>
      </c>
      <c r="J27" s="18"/>
      <c r="K27" s="18" t="s">
        <v>168</v>
      </c>
      <c r="L27" s="18" t="s">
        <v>169</v>
      </c>
      <c r="M27" s="18">
        <v>9864934831</v>
      </c>
      <c r="N27" s="18" t="s">
        <v>170</v>
      </c>
      <c r="O27" s="18">
        <v>9859034452</v>
      </c>
      <c r="P27" s="24">
        <v>43474</v>
      </c>
      <c r="Q27" s="54" t="s">
        <v>167</v>
      </c>
      <c r="R27" s="18" t="s">
        <v>508</v>
      </c>
      <c r="S27" s="18" t="s">
        <v>159</v>
      </c>
      <c r="T27" s="18"/>
    </row>
    <row r="28" spans="1:20" ht="33">
      <c r="A28" s="4">
        <v>24</v>
      </c>
      <c r="B28" s="17" t="s">
        <v>513</v>
      </c>
      <c r="C28" s="18" t="s">
        <v>87</v>
      </c>
      <c r="D28" s="18" t="s">
        <v>27</v>
      </c>
      <c r="E28" s="19" t="s">
        <v>553</v>
      </c>
      <c r="F28" s="18" t="s">
        <v>345</v>
      </c>
      <c r="G28" s="19">
        <v>11</v>
      </c>
      <c r="H28" s="19">
        <v>18</v>
      </c>
      <c r="I28" s="17">
        <f t="shared" si="0"/>
        <v>29</v>
      </c>
      <c r="J28" s="18">
        <v>9707393274</v>
      </c>
      <c r="K28" s="18" t="s">
        <v>168</v>
      </c>
      <c r="L28" s="18" t="s">
        <v>169</v>
      </c>
      <c r="M28" s="18">
        <v>9864934831</v>
      </c>
      <c r="N28" s="18" t="s">
        <v>170</v>
      </c>
      <c r="O28" s="18">
        <v>9859034452</v>
      </c>
      <c r="P28" s="24">
        <v>43474</v>
      </c>
      <c r="Q28" s="54" t="s">
        <v>167</v>
      </c>
      <c r="R28" s="18" t="s">
        <v>508</v>
      </c>
      <c r="S28" s="18" t="s">
        <v>159</v>
      </c>
      <c r="T28" s="18"/>
    </row>
    <row r="29" spans="1:20" ht="33">
      <c r="A29" s="4">
        <v>25</v>
      </c>
      <c r="B29" s="17" t="s">
        <v>513</v>
      </c>
      <c r="C29" s="18" t="s">
        <v>88</v>
      </c>
      <c r="D29" s="18" t="s">
        <v>27</v>
      </c>
      <c r="E29" s="19" t="s">
        <v>554</v>
      </c>
      <c r="F29" s="18" t="s">
        <v>345</v>
      </c>
      <c r="G29" s="19">
        <v>11</v>
      </c>
      <c r="H29" s="19">
        <v>14</v>
      </c>
      <c r="I29" s="17">
        <f t="shared" si="0"/>
        <v>25</v>
      </c>
      <c r="J29" s="18">
        <v>9957439288</v>
      </c>
      <c r="K29" s="18" t="s">
        <v>174</v>
      </c>
      <c r="L29" s="18" t="s">
        <v>175</v>
      </c>
      <c r="M29" s="18">
        <v>9707392422</v>
      </c>
      <c r="N29" s="18" t="s">
        <v>176</v>
      </c>
      <c r="O29" s="18">
        <v>9508071866</v>
      </c>
      <c r="P29" s="24">
        <v>43474</v>
      </c>
      <c r="Q29" s="54" t="s">
        <v>167</v>
      </c>
      <c r="R29" s="18" t="s">
        <v>511</v>
      </c>
      <c r="S29" s="18" t="s">
        <v>159</v>
      </c>
      <c r="T29" s="18"/>
    </row>
    <row r="30" spans="1:20" ht="33">
      <c r="A30" s="4">
        <v>26</v>
      </c>
      <c r="B30" s="17" t="s">
        <v>514</v>
      </c>
      <c r="C30" s="18" t="s">
        <v>555</v>
      </c>
      <c r="D30" s="18" t="s">
        <v>27</v>
      </c>
      <c r="E30" s="19" t="s">
        <v>556</v>
      </c>
      <c r="F30" s="18" t="s">
        <v>81</v>
      </c>
      <c r="G30" s="19">
        <v>0</v>
      </c>
      <c r="H30" s="19">
        <v>64</v>
      </c>
      <c r="I30" s="17">
        <f t="shared" si="0"/>
        <v>64</v>
      </c>
      <c r="J30" s="18">
        <v>9954208667</v>
      </c>
      <c r="K30" s="18" t="s">
        <v>229</v>
      </c>
      <c r="L30" s="18" t="s">
        <v>371</v>
      </c>
      <c r="M30" s="18">
        <v>8876296755</v>
      </c>
      <c r="N30" s="18" t="s">
        <v>230</v>
      </c>
      <c r="O30" s="18">
        <v>9854262518</v>
      </c>
      <c r="P30" s="24">
        <v>43474</v>
      </c>
      <c r="Q30" s="54" t="s">
        <v>167</v>
      </c>
      <c r="R30" s="18" t="s">
        <v>508</v>
      </c>
      <c r="S30" s="18" t="s">
        <v>159</v>
      </c>
      <c r="T30" s="18"/>
    </row>
    <row r="31" spans="1:20" ht="33">
      <c r="A31" s="4">
        <v>27</v>
      </c>
      <c r="B31" s="17" t="s">
        <v>514</v>
      </c>
      <c r="C31" s="18" t="s">
        <v>557</v>
      </c>
      <c r="D31" s="18" t="s">
        <v>27</v>
      </c>
      <c r="E31" s="19" t="s">
        <v>558</v>
      </c>
      <c r="F31" s="18" t="s">
        <v>345</v>
      </c>
      <c r="G31" s="19">
        <v>0</v>
      </c>
      <c r="H31" s="19">
        <v>49</v>
      </c>
      <c r="I31" s="17">
        <f t="shared" si="0"/>
        <v>49</v>
      </c>
      <c r="J31" s="18">
        <v>9577294470</v>
      </c>
      <c r="K31" s="18" t="s">
        <v>229</v>
      </c>
      <c r="L31" s="18" t="s">
        <v>371</v>
      </c>
      <c r="M31" s="18">
        <v>8876296755</v>
      </c>
      <c r="N31" s="18" t="s">
        <v>230</v>
      </c>
      <c r="O31" s="18">
        <v>9854262518</v>
      </c>
      <c r="P31" s="24">
        <v>43474</v>
      </c>
      <c r="Q31" s="54" t="s">
        <v>167</v>
      </c>
      <c r="R31" s="18" t="s">
        <v>508</v>
      </c>
      <c r="S31" s="18" t="s">
        <v>159</v>
      </c>
      <c r="T31" s="18"/>
    </row>
    <row r="32" spans="1:20" ht="33">
      <c r="A32" s="4">
        <v>28</v>
      </c>
      <c r="B32" s="17" t="s">
        <v>513</v>
      </c>
      <c r="C32" s="18" t="s">
        <v>364</v>
      </c>
      <c r="D32" s="18" t="s">
        <v>27</v>
      </c>
      <c r="E32" s="19" t="s">
        <v>365</v>
      </c>
      <c r="F32" s="18" t="s">
        <v>81</v>
      </c>
      <c r="G32" s="19">
        <v>27</v>
      </c>
      <c r="H32" s="19">
        <v>62</v>
      </c>
      <c r="I32" s="17">
        <f t="shared" si="0"/>
        <v>89</v>
      </c>
      <c r="J32" s="18">
        <v>9864417762</v>
      </c>
      <c r="K32" s="18" t="s">
        <v>229</v>
      </c>
      <c r="L32" s="18" t="s">
        <v>371</v>
      </c>
      <c r="M32" s="18">
        <v>8876296755</v>
      </c>
      <c r="N32" s="18" t="s">
        <v>230</v>
      </c>
      <c r="O32" s="18">
        <v>9854262518</v>
      </c>
      <c r="P32" s="24">
        <v>43475</v>
      </c>
      <c r="Q32" s="54" t="s">
        <v>171</v>
      </c>
      <c r="R32" s="18" t="s">
        <v>392</v>
      </c>
      <c r="S32" s="18" t="s">
        <v>159</v>
      </c>
      <c r="T32" s="18"/>
    </row>
    <row r="33" spans="1:20">
      <c r="A33" s="4">
        <v>29</v>
      </c>
      <c r="B33" s="17" t="s">
        <v>513</v>
      </c>
      <c r="C33" s="18" t="s">
        <v>366</v>
      </c>
      <c r="D33" s="18" t="s">
        <v>27</v>
      </c>
      <c r="E33" s="19" t="s">
        <v>367</v>
      </c>
      <c r="F33" s="18" t="s">
        <v>74</v>
      </c>
      <c r="G33" s="19">
        <v>14</v>
      </c>
      <c r="H33" s="19">
        <v>21</v>
      </c>
      <c r="I33" s="17">
        <f t="shared" si="0"/>
        <v>35</v>
      </c>
      <c r="J33" s="18">
        <v>8254883306</v>
      </c>
      <c r="K33" s="18" t="s">
        <v>229</v>
      </c>
      <c r="L33" s="18" t="s">
        <v>371</v>
      </c>
      <c r="M33" s="18">
        <v>8876296755</v>
      </c>
      <c r="N33" s="18" t="s">
        <v>230</v>
      </c>
      <c r="O33" s="18">
        <v>9854262518</v>
      </c>
      <c r="P33" s="24">
        <v>43110</v>
      </c>
      <c r="Q33" s="54" t="s">
        <v>171</v>
      </c>
      <c r="R33" s="18" t="s">
        <v>508</v>
      </c>
      <c r="S33" s="18" t="s">
        <v>159</v>
      </c>
      <c r="T33" s="18"/>
    </row>
    <row r="34" spans="1:20" ht="33">
      <c r="A34" s="4">
        <v>30</v>
      </c>
      <c r="B34" s="17" t="s">
        <v>514</v>
      </c>
      <c r="C34" s="18" t="s">
        <v>559</v>
      </c>
      <c r="D34" s="18" t="s">
        <v>27</v>
      </c>
      <c r="E34" s="19" t="s">
        <v>560</v>
      </c>
      <c r="F34" s="18" t="s">
        <v>345</v>
      </c>
      <c r="G34" s="19">
        <v>13</v>
      </c>
      <c r="H34" s="19">
        <v>19</v>
      </c>
      <c r="I34" s="17">
        <f t="shared" si="0"/>
        <v>32</v>
      </c>
      <c r="J34" s="18">
        <v>9678636512</v>
      </c>
      <c r="K34" s="18" t="s">
        <v>199</v>
      </c>
      <c r="L34" s="18" t="s">
        <v>200</v>
      </c>
      <c r="M34" s="18">
        <v>9957856904</v>
      </c>
      <c r="N34" s="18" t="s">
        <v>201</v>
      </c>
      <c r="O34" s="18">
        <v>9678461983</v>
      </c>
      <c r="P34" s="24">
        <v>43110</v>
      </c>
      <c r="Q34" s="54" t="s">
        <v>171</v>
      </c>
      <c r="R34" s="18" t="s">
        <v>508</v>
      </c>
      <c r="S34" s="18" t="s">
        <v>159</v>
      </c>
      <c r="T34" s="18"/>
    </row>
    <row r="35" spans="1:20" ht="33">
      <c r="A35" s="4">
        <v>31</v>
      </c>
      <c r="B35" s="17" t="s">
        <v>514</v>
      </c>
      <c r="C35" s="18" t="s">
        <v>98</v>
      </c>
      <c r="D35" s="18" t="s">
        <v>27</v>
      </c>
      <c r="E35" s="19" t="s">
        <v>561</v>
      </c>
      <c r="F35" s="18" t="s">
        <v>562</v>
      </c>
      <c r="G35" s="19">
        <v>30</v>
      </c>
      <c r="H35" s="19">
        <v>34</v>
      </c>
      <c r="I35" s="17">
        <f t="shared" si="0"/>
        <v>64</v>
      </c>
      <c r="J35" s="18">
        <v>9500837554</v>
      </c>
      <c r="K35" s="18" t="s">
        <v>277</v>
      </c>
      <c r="L35" s="18" t="s">
        <v>278</v>
      </c>
      <c r="M35" s="18">
        <v>9678335542</v>
      </c>
      <c r="N35" s="18" t="s">
        <v>305</v>
      </c>
      <c r="O35" s="18">
        <v>9678595057</v>
      </c>
      <c r="P35" s="24">
        <v>43475</v>
      </c>
      <c r="Q35" s="54" t="s">
        <v>171</v>
      </c>
      <c r="R35" s="18" t="s">
        <v>508</v>
      </c>
      <c r="S35" s="18" t="s">
        <v>159</v>
      </c>
      <c r="T35" s="18"/>
    </row>
    <row r="36" spans="1:20" ht="33">
      <c r="A36" s="4">
        <v>32</v>
      </c>
      <c r="B36" s="17"/>
      <c r="C36" s="18" t="s">
        <v>563</v>
      </c>
      <c r="D36" s="18" t="s">
        <v>27</v>
      </c>
      <c r="E36" s="19"/>
      <c r="F36" s="18" t="s">
        <v>81</v>
      </c>
      <c r="G36" s="19">
        <v>82</v>
      </c>
      <c r="H36" s="19">
        <v>138</v>
      </c>
      <c r="I36" s="17">
        <f t="shared" si="0"/>
        <v>220</v>
      </c>
      <c r="J36" s="18">
        <v>8720931257</v>
      </c>
      <c r="K36" s="18" t="s">
        <v>231</v>
      </c>
      <c r="L36" s="18" t="s">
        <v>232</v>
      </c>
      <c r="M36" s="18">
        <v>9401453287</v>
      </c>
      <c r="N36" s="18" t="s">
        <v>233</v>
      </c>
      <c r="O36" s="18">
        <v>9859248435</v>
      </c>
      <c r="P36" s="24">
        <v>43476</v>
      </c>
      <c r="Q36" s="54" t="s">
        <v>172</v>
      </c>
      <c r="R36" s="18" t="s">
        <v>478</v>
      </c>
      <c r="S36" s="18" t="s">
        <v>159</v>
      </c>
      <c r="T36" s="18"/>
    </row>
    <row r="37" spans="1:20" ht="33">
      <c r="A37" s="4">
        <v>33</v>
      </c>
      <c r="B37" s="17" t="s">
        <v>513</v>
      </c>
      <c r="C37" s="18" t="s">
        <v>564</v>
      </c>
      <c r="D37" s="18" t="s">
        <v>27</v>
      </c>
      <c r="E37" s="19" t="s">
        <v>565</v>
      </c>
      <c r="F37" s="18" t="s">
        <v>83</v>
      </c>
      <c r="G37" s="19">
        <v>42</v>
      </c>
      <c r="H37" s="19">
        <v>53</v>
      </c>
      <c r="I37" s="17">
        <f t="shared" si="0"/>
        <v>95</v>
      </c>
      <c r="J37" s="18">
        <v>9401399776</v>
      </c>
      <c r="K37" s="18" t="s">
        <v>229</v>
      </c>
      <c r="L37" s="18" t="s">
        <v>371</v>
      </c>
      <c r="M37" s="18">
        <v>8876296755</v>
      </c>
      <c r="N37" s="18" t="s">
        <v>230</v>
      </c>
      <c r="O37" s="18">
        <v>9854262518</v>
      </c>
      <c r="P37" s="24">
        <v>43477</v>
      </c>
      <c r="Q37" s="54" t="s">
        <v>173</v>
      </c>
      <c r="R37" s="18" t="s">
        <v>566</v>
      </c>
      <c r="S37" s="18" t="s">
        <v>159</v>
      </c>
      <c r="T37" s="18"/>
    </row>
    <row r="38" spans="1:20">
      <c r="A38" s="4">
        <v>34</v>
      </c>
      <c r="B38" s="17" t="s">
        <v>514</v>
      </c>
      <c r="C38" s="18" t="s">
        <v>79</v>
      </c>
      <c r="D38" s="18" t="s">
        <v>27</v>
      </c>
      <c r="E38" s="19" t="s">
        <v>567</v>
      </c>
      <c r="F38" s="18" t="s">
        <v>74</v>
      </c>
      <c r="G38" s="19">
        <v>17</v>
      </c>
      <c r="H38" s="19">
        <v>28</v>
      </c>
      <c r="I38" s="17">
        <f t="shared" si="0"/>
        <v>45</v>
      </c>
      <c r="J38" s="18">
        <v>9707711067</v>
      </c>
      <c r="K38" s="18" t="s">
        <v>168</v>
      </c>
      <c r="L38" s="18" t="s">
        <v>169</v>
      </c>
      <c r="M38" s="18">
        <v>9864934831</v>
      </c>
      <c r="N38" s="18" t="s">
        <v>490</v>
      </c>
      <c r="O38" s="18">
        <v>7896339167</v>
      </c>
      <c r="P38" s="24">
        <v>43477</v>
      </c>
      <c r="Q38" s="54" t="s">
        <v>173</v>
      </c>
      <c r="R38" s="18" t="s">
        <v>392</v>
      </c>
      <c r="S38" s="18" t="s">
        <v>159</v>
      </c>
      <c r="T38" s="18"/>
    </row>
    <row r="39" spans="1:20" ht="33">
      <c r="A39" s="4">
        <v>35</v>
      </c>
      <c r="B39" s="17" t="s">
        <v>514</v>
      </c>
      <c r="C39" s="18" t="s">
        <v>559</v>
      </c>
      <c r="D39" s="18" t="s">
        <v>27</v>
      </c>
      <c r="E39" s="19" t="s">
        <v>560</v>
      </c>
      <c r="F39" s="18" t="s">
        <v>83</v>
      </c>
      <c r="G39" s="19">
        <v>17</v>
      </c>
      <c r="H39" s="19">
        <v>20</v>
      </c>
      <c r="I39" s="17">
        <f t="shared" si="0"/>
        <v>37</v>
      </c>
      <c r="J39" s="18">
        <v>9678636512</v>
      </c>
      <c r="K39" s="18" t="s">
        <v>199</v>
      </c>
      <c r="L39" s="18" t="s">
        <v>200</v>
      </c>
      <c r="M39" s="18">
        <v>9957856904</v>
      </c>
      <c r="N39" s="18" t="s">
        <v>201</v>
      </c>
      <c r="O39" s="18">
        <v>9678461983</v>
      </c>
      <c r="P39" s="24">
        <v>43477</v>
      </c>
      <c r="Q39" s="54" t="s">
        <v>173</v>
      </c>
      <c r="R39" s="18" t="s">
        <v>392</v>
      </c>
      <c r="S39" s="18" t="s">
        <v>159</v>
      </c>
      <c r="T39" s="18"/>
    </row>
    <row r="40" spans="1:20" ht="33">
      <c r="A40" s="4">
        <v>36</v>
      </c>
      <c r="B40" s="17" t="s">
        <v>513</v>
      </c>
      <c r="C40" s="18" t="s">
        <v>568</v>
      </c>
      <c r="D40" s="18" t="s">
        <v>27</v>
      </c>
      <c r="E40" s="19" t="s">
        <v>569</v>
      </c>
      <c r="F40" s="18" t="s">
        <v>74</v>
      </c>
      <c r="G40" s="19">
        <v>13</v>
      </c>
      <c r="H40" s="19">
        <v>16</v>
      </c>
      <c r="I40" s="17">
        <f t="shared" si="0"/>
        <v>29</v>
      </c>
      <c r="J40" s="18">
        <v>8749946236</v>
      </c>
      <c r="K40" s="18" t="s">
        <v>285</v>
      </c>
      <c r="L40" s="18" t="s">
        <v>286</v>
      </c>
      <c r="M40" s="18">
        <v>9401453290</v>
      </c>
      <c r="N40" s="18" t="s">
        <v>287</v>
      </c>
      <c r="O40" s="18">
        <v>7399111487</v>
      </c>
      <c r="P40" s="24">
        <v>43481</v>
      </c>
      <c r="Q40" s="54" t="s">
        <v>167</v>
      </c>
      <c r="R40" s="18" t="s">
        <v>511</v>
      </c>
      <c r="S40" s="18" t="s">
        <v>159</v>
      </c>
      <c r="T40" s="18"/>
    </row>
    <row r="41" spans="1:20" ht="33">
      <c r="A41" s="4">
        <v>37</v>
      </c>
      <c r="B41" s="17" t="s">
        <v>513</v>
      </c>
      <c r="C41" s="18" t="s">
        <v>570</v>
      </c>
      <c r="D41" s="18" t="s">
        <v>27</v>
      </c>
      <c r="E41" s="19">
        <v>18070307802</v>
      </c>
      <c r="F41" s="18" t="s">
        <v>83</v>
      </c>
      <c r="G41" s="19">
        <v>0</v>
      </c>
      <c r="H41" s="19">
        <v>71</v>
      </c>
      <c r="I41" s="17">
        <f t="shared" si="0"/>
        <v>71</v>
      </c>
      <c r="J41" s="18">
        <v>9954699133</v>
      </c>
      <c r="K41" s="18" t="s">
        <v>164</v>
      </c>
      <c r="L41" s="18" t="s">
        <v>216</v>
      </c>
      <c r="M41" s="18">
        <v>8822636804</v>
      </c>
      <c r="N41" s="18" t="s">
        <v>506</v>
      </c>
      <c r="O41" s="18">
        <v>9854746020</v>
      </c>
      <c r="P41" s="24">
        <v>43481</v>
      </c>
      <c r="Q41" s="54" t="s">
        <v>167</v>
      </c>
      <c r="R41" s="18" t="s">
        <v>478</v>
      </c>
      <c r="S41" s="18" t="s">
        <v>159</v>
      </c>
      <c r="T41" s="18"/>
    </row>
    <row r="42" spans="1:20" ht="33">
      <c r="A42" s="4">
        <v>38</v>
      </c>
      <c r="B42" s="17" t="s">
        <v>514</v>
      </c>
      <c r="C42" s="18" t="s">
        <v>571</v>
      </c>
      <c r="D42" s="18" t="s">
        <v>27</v>
      </c>
      <c r="E42" s="19">
        <v>18070303501</v>
      </c>
      <c r="F42" s="18" t="s">
        <v>74</v>
      </c>
      <c r="G42" s="19">
        <v>47</v>
      </c>
      <c r="H42" s="19">
        <v>50</v>
      </c>
      <c r="I42" s="17">
        <f t="shared" si="0"/>
        <v>97</v>
      </c>
      <c r="J42" s="18">
        <v>9707147108</v>
      </c>
      <c r="K42" s="18" t="s">
        <v>479</v>
      </c>
      <c r="L42" s="18" t="s">
        <v>480</v>
      </c>
      <c r="M42" s="18">
        <v>9854453899</v>
      </c>
      <c r="N42" s="18" t="s">
        <v>232</v>
      </c>
      <c r="O42" s="18">
        <v>9854951167</v>
      </c>
      <c r="P42" s="24">
        <v>43481</v>
      </c>
      <c r="Q42" s="54" t="s">
        <v>167</v>
      </c>
      <c r="R42" s="18" t="s">
        <v>392</v>
      </c>
      <c r="S42" s="18" t="s">
        <v>159</v>
      </c>
      <c r="T42" s="18"/>
    </row>
    <row r="43" spans="1:20" ht="33">
      <c r="A43" s="4">
        <v>39</v>
      </c>
      <c r="B43" s="17" t="s">
        <v>513</v>
      </c>
      <c r="C43" s="18" t="s">
        <v>327</v>
      </c>
      <c r="D43" s="18" t="s">
        <v>27</v>
      </c>
      <c r="E43" s="19" t="s">
        <v>328</v>
      </c>
      <c r="F43" s="18" t="s">
        <v>74</v>
      </c>
      <c r="G43" s="19">
        <v>27</v>
      </c>
      <c r="H43" s="19">
        <v>36</v>
      </c>
      <c r="I43" s="17">
        <f t="shared" si="0"/>
        <v>63</v>
      </c>
      <c r="J43" s="18">
        <v>7399993082</v>
      </c>
      <c r="K43" s="18" t="s">
        <v>285</v>
      </c>
      <c r="L43" s="18" t="s">
        <v>286</v>
      </c>
      <c r="M43" s="18">
        <v>9401453290</v>
      </c>
      <c r="N43" s="18" t="s">
        <v>335</v>
      </c>
      <c r="O43" s="18">
        <v>9859677925</v>
      </c>
      <c r="P43" s="24">
        <v>43482</v>
      </c>
      <c r="Q43" s="54" t="s">
        <v>171</v>
      </c>
      <c r="R43" s="18" t="s">
        <v>511</v>
      </c>
      <c r="S43" s="18" t="s">
        <v>159</v>
      </c>
      <c r="T43" s="18"/>
    </row>
    <row r="44" spans="1:20" ht="33">
      <c r="A44" s="4">
        <v>40</v>
      </c>
      <c r="B44" s="17" t="s">
        <v>513</v>
      </c>
      <c r="C44" s="18" t="s">
        <v>572</v>
      </c>
      <c r="D44" s="18" t="s">
        <v>27</v>
      </c>
      <c r="E44" s="19" t="s">
        <v>573</v>
      </c>
      <c r="F44" s="18" t="s">
        <v>74</v>
      </c>
      <c r="G44" s="19">
        <v>21</v>
      </c>
      <c r="H44" s="19">
        <v>28</v>
      </c>
      <c r="I44" s="17">
        <f t="shared" si="0"/>
        <v>49</v>
      </c>
      <c r="J44" s="18"/>
      <c r="K44" s="18" t="s">
        <v>285</v>
      </c>
      <c r="L44" s="18" t="s">
        <v>286</v>
      </c>
      <c r="M44" s="18">
        <v>9401453290</v>
      </c>
      <c r="N44" s="18" t="s">
        <v>335</v>
      </c>
      <c r="O44" s="18">
        <v>9859677925</v>
      </c>
      <c r="P44" s="24">
        <v>43482</v>
      </c>
      <c r="Q44" s="54" t="s">
        <v>171</v>
      </c>
      <c r="R44" s="18" t="s">
        <v>511</v>
      </c>
      <c r="S44" s="18" t="s">
        <v>159</v>
      </c>
      <c r="T44" s="18"/>
    </row>
    <row r="45" spans="1:20">
      <c r="A45" s="4">
        <v>41</v>
      </c>
      <c r="B45" s="17" t="s">
        <v>514</v>
      </c>
      <c r="C45" s="18" t="s">
        <v>574</v>
      </c>
      <c r="D45" s="18" t="s">
        <v>27</v>
      </c>
      <c r="E45" s="19" t="s">
        <v>575</v>
      </c>
      <c r="F45" s="18" t="s">
        <v>74</v>
      </c>
      <c r="G45" s="19">
        <v>12</v>
      </c>
      <c r="H45" s="19">
        <v>18</v>
      </c>
      <c r="I45" s="17">
        <f t="shared" si="0"/>
        <v>30</v>
      </c>
      <c r="J45" s="18">
        <v>9854332169</v>
      </c>
      <c r="K45" s="18" t="s">
        <v>479</v>
      </c>
      <c r="L45" s="18" t="s">
        <v>576</v>
      </c>
      <c r="M45" s="18">
        <v>9854453899</v>
      </c>
      <c r="N45" s="18" t="s">
        <v>232</v>
      </c>
      <c r="O45" s="18">
        <v>9854951167</v>
      </c>
      <c r="P45" s="24">
        <v>43482</v>
      </c>
      <c r="Q45" s="54" t="s">
        <v>171</v>
      </c>
      <c r="R45" s="18" t="s">
        <v>525</v>
      </c>
      <c r="S45" s="18" t="s">
        <v>159</v>
      </c>
      <c r="T45" s="18"/>
    </row>
    <row r="46" spans="1:20">
      <c r="A46" s="4">
        <v>42</v>
      </c>
      <c r="B46" s="17" t="s">
        <v>514</v>
      </c>
      <c r="C46" s="18" t="s">
        <v>577</v>
      </c>
      <c r="D46" s="18" t="s">
        <v>27</v>
      </c>
      <c r="E46" s="19" t="s">
        <v>578</v>
      </c>
      <c r="F46" s="18" t="s">
        <v>74</v>
      </c>
      <c r="G46" s="19">
        <v>12</v>
      </c>
      <c r="H46" s="19">
        <v>17</v>
      </c>
      <c r="I46" s="17">
        <f t="shared" si="0"/>
        <v>29</v>
      </c>
      <c r="J46" s="18">
        <v>8472885139</v>
      </c>
      <c r="K46" s="18" t="s">
        <v>184</v>
      </c>
      <c r="L46" s="18" t="s">
        <v>185</v>
      </c>
      <c r="M46" s="18">
        <v>9864429005</v>
      </c>
      <c r="N46" s="18" t="s">
        <v>186</v>
      </c>
      <c r="O46" s="18">
        <v>9859231473</v>
      </c>
      <c r="P46" s="24">
        <v>43482</v>
      </c>
      <c r="Q46" s="54" t="s">
        <v>171</v>
      </c>
      <c r="R46" s="18" t="s">
        <v>525</v>
      </c>
      <c r="S46" s="18" t="s">
        <v>159</v>
      </c>
      <c r="T46" s="18"/>
    </row>
    <row r="47" spans="1:20">
      <c r="A47" s="4">
        <v>43</v>
      </c>
      <c r="B47" s="17" t="s">
        <v>514</v>
      </c>
      <c r="C47" s="18" t="s">
        <v>579</v>
      </c>
      <c r="D47" s="18" t="s">
        <v>27</v>
      </c>
      <c r="E47" s="19" t="s">
        <v>580</v>
      </c>
      <c r="F47" s="18" t="s">
        <v>74</v>
      </c>
      <c r="G47" s="19">
        <v>4</v>
      </c>
      <c r="H47" s="19">
        <v>7</v>
      </c>
      <c r="I47" s="17">
        <f t="shared" si="0"/>
        <v>11</v>
      </c>
      <c r="J47" s="18">
        <v>9854011570</v>
      </c>
      <c r="K47" s="18" t="s">
        <v>479</v>
      </c>
      <c r="L47" s="18" t="s">
        <v>576</v>
      </c>
      <c r="M47" s="18">
        <v>9854453899</v>
      </c>
      <c r="N47" s="18" t="s">
        <v>232</v>
      </c>
      <c r="O47" s="18">
        <v>9854951167</v>
      </c>
      <c r="P47" s="24">
        <v>43482</v>
      </c>
      <c r="Q47" s="54" t="s">
        <v>171</v>
      </c>
      <c r="R47" s="18" t="s">
        <v>525</v>
      </c>
      <c r="S47" s="18" t="s">
        <v>159</v>
      </c>
      <c r="T47" s="18"/>
    </row>
    <row r="48" spans="1:20" ht="33">
      <c r="A48" s="4">
        <v>44</v>
      </c>
      <c r="B48" s="17" t="s">
        <v>513</v>
      </c>
      <c r="C48" s="18" t="s">
        <v>581</v>
      </c>
      <c r="D48" s="18" t="s">
        <v>27</v>
      </c>
      <c r="E48" s="19">
        <v>18070309402</v>
      </c>
      <c r="F48" s="18" t="s">
        <v>74</v>
      </c>
      <c r="G48" s="19">
        <v>14</v>
      </c>
      <c r="H48" s="19">
        <v>29</v>
      </c>
      <c r="I48" s="17">
        <f t="shared" si="0"/>
        <v>43</v>
      </c>
      <c r="J48" s="18">
        <v>9864473433</v>
      </c>
      <c r="K48" s="18" t="s">
        <v>285</v>
      </c>
      <c r="L48" s="18" t="s">
        <v>286</v>
      </c>
      <c r="M48" s="18">
        <v>9401453290</v>
      </c>
      <c r="N48" s="18" t="s">
        <v>582</v>
      </c>
      <c r="O48" s="18">
        <v>7399111487</v>
      </c>
      <c r="P48" s="24">
        <v>43483</v>
      </c>
      <c r="Q48" s="54" t="s">
        <v>172</v>
      </c>
      <c r="R48" s="18" t="s">
        <v>394</v>
      </c>
      <c r="S48" s="18" t="s">
        <v>159</v>
      </c>
      <c r="T48" s="18"/>
    </row>
    <row r="49" spans="1:20">
      <c r="A49" s="4">
        <v>45</v>
      </c>
      <c r="B49" s="17" t="s">
        <v>513</v>
      </c>
      <c r="C49" s="18" t="s">
        <v>355</v>
      </c>
      <c r="D49" s="18" t="s">
        <v>27</v>
      </c>
      <c r="E49" s="19" t="s">
        <v>356</v>
      </c>
      <c r="F49" s="18" t="s">
        <v>74</v>
      </c>
      <c r="G49" s="19">
        <v>30</v>
      </c>
      <c r="H49" s="19">
        <v>40</v>
      </c>
      <c r="I49" s="17">
        <f t="shared" si="0"/>
        <v>70</v>
      </c>
      <c r="J49" s="18">
        <v>9957367470</v>
      </c>
      <c r="K49" s="18" t="s">
        <v>357</v>
      </c>
      <c r="L49" s="18" t="s">
        <v>207</v>
      </c>
      <c r="M49" s="18">
        <v>9401453291</v>
      </c>
      <c r="N49" s="18" t="s">
        <v>359</v>
      </c>
      <c r="O49" s="18">
        <v>9707234760</v>
      </c>
      <c r="P49" s="24">
        <v>43483</v>
      </c>
      <c r="Q49" s="54" t="s">
        <v>172</v>
      </c>
      <c r="R49" s="18" t="s">
        <v>525</v>
      </c>
      <c r="S49" s="18" t="s">
        <v>159</v>
      </c>
      <c r="T49" s="18"/>
    </row>
    <row r="50" spans="1:20" ht="33">
      <c r="A50" s="4">
        <v>46</v>
      </c>
      <c r="B50" s="17" t="s">
        <v>514</v>
      </c>
      <c r="C50" s="18" t="s">
        <v>583</v>
      </c>
      <c r="D50" s="18" t="s">
        <v>27</v>
      </c>
      <c r="E50" s="19" t="s">
        <v>584</v>
      </c>
      <c r="F50" s="18" t="s">
        <v>74</v>
      </c>
      <c r="G50" s="19">
        <v>10</v>
      </c>
      <c r="H50" s="19">
        <v>18</v>
      </c>
      <c r="I50" s="17">
        <f t="shared" si="0"/>
        <v>28</v>
      </c>
      <c r="J50" s="18">
        <v>9508768741</v>
      </c>
      <c r="K50" s="18" t="s">
        <v>174</v>
      </c>
      <c r="L50" s="18" t="s">
        <v>175</v>
      </c>
      <c r="M50" s="18">
        <v>9707392422</v>
      </c>
      <c r="N50" s="18" t="s">
        <v>176</v>
      </c>
      <c r="O50" s="18">
        <v>9508071866</v>
      </c>
      <c r="P50" s="24">
        <v>43483</v>
      </c>
      <c r="Q50" s="54" t="s">
        <v>172</v>
      </c>
      <c r="R50" s="18" t="s">
        <v>525</v>
      </c>
      <c r="S50" s="18" t="s">
        <v>159</v>
      </c>
      <c r="T50" s="18"/>
    </row>
    <row r="51" spans="1:20">
      <c r="A51" s="4">
        <v>47</v>
      </c>
      <c r="B51" s="17" t="s">
        <v>514</v>
      </c>
      <c r="C51" s="18" t="s">
        <v>585</v>
      </c>
      <c r="D51" s="18" t="s">
        <v>27</v>
      </c>
      <c r="E51" s="19" t="s">
        <v>586</v>
      </c>
      <c r="F51" s="18" t="s">
        <v>74</v>
      </c>
      <c r="G51" s="19">
        <v>5</v>
      </c>
      <c r="H51" s="19">
        <v>8</v>
      </c>
      <c r="I51" s="17">
        <f t="shared" si="0"/>
        <v>13</v>
      </c>
      <c r="J51" s="18">
        <v>7896229284</v>
      </c>
      <c r="K51" s="18" t="s">
        <v>174</v>
      </c>
      <c r="L51" s="18" t="s">
        <v>175</v>
      </c>
      <c r="M51" s="18">
        <v>9707392422</v>
      </c>
      <c r="N51" s="18" t="s">
        <v>176</v>
      </c>
      <c r="O51" s="18">
        <v>9508071866</v>
      </c>
      <c r="P51" s="24">
        <v>43483</v>
      </c>
      <c r="Q51" s="54" t="s">
        <v>172</v>
      </c>
      <c r="R51" s="18" t="s">
        <v>525</v>
      </c>
      <c r="S51" s="18" t="s">
        <v>159</v>
      </c>
      <c r="T51" s="18"/>
    </row>
    <row r="52" spans="1:20">
      <c r="A52" s="4">
        <v>48</v>
      </c>
      <c r="B52" s="17" t="s">
        <v>514</v>
      </c>
      <c r="C52" s="18" t="s">
        <v>587</v>
      </c>
      <c r="D52" s="18" t="s">
        <v>27</v>
      </c>
      <c r="E52" s="19" t="s">
        <v>588</v>
      </c>
      <c r="F52" s="18" t="s">
        <v>74</v>
      </c>
      <c r="G52" s="19">
        <v>14</v>
      </c>
      <c r="H52" s="19">
        <v>17</v>
      </c>
      <c r="I52" s="17">
        <f t="shared" si="0"/>
        <v>31</v>
      </c>
      <c r="J52" s="18">
        <v>9613773226</v>
      </c>
      <c r="K52" s="18" t="s">
        <v>174</v>
      </c>
      <c r="L52" s="18" t="s">
        <v>175</v>
      </c>
      <c r="M52" s="18">
        <v>9707392422</v>
      </c>
      <c r="N52" s="18" t="s">
        <v>176</v>
      </c>
      <c r="O52" s="18">
        <v>9508071866</v>
      </c>
      <c r="P52" s="24">
        <v>43483</v>
      </c>
      <c r="Q52" s="54" t="s">
        <v>172</v>
      </c>
      <c r="R52" s="18" t="s">
        <v>525</v>
      </c>
      <c r="S52" s="18" t="s">
        <v>159</v>
      </c>
      <c r="T52" s="18"/>
    </row>
    <row r="53" spans="1:20">
      <c r="A53" s="4">
        <v>49</v>
      </c>
      <c r="B53" s="17" t="s">
        <v>513</v>
      </c>
      <c r="C53" s="18" t="s">
        <v>97</v>
      </c>
      <c r="D53" s="18" t="s">
        <v>27</v>
      </c>
      <c r="E53" s="19">
        <v>18070306401</v>
      </c>
      <c r="F53" s="18" t="s">
        <v>74</v>
      </c>
      <c r="G53" s="19">
        <v>20</v>
      </c>
      <c r="H53" s="19">
        <v>23</v>
      </c>
      <c r="I53" s="17">
        <f t="shared" si="0"/>
        <v>43</v>
      </c>
      <c r="J53" s="18">
        <v>9706429357</v>
      </c>
      <c r="K53" s="18" t="s">
        <v>181</v>
      </c>
      <c r="L53" s="18" t="s">
        <v>182</v>
      </c>
      <c r="M53" s="18">
        <v>9435370359</v>
      </c>
      <c r="N53" s="18" t="s">
        <v>589</v>
      </c>
      <c r="O53" s="18">
        <v>9707276540</v>
      </c>
      <c r="P53" s="24">
        <v>43484</v>
      </c>
      <c r="Q53" s="54" t="s">
        <v>173</v>
      </c>
      <c r="R53" s="18" t="s">
        <v>394</v>
      </c>
      <c r="S53" s="18" t="s">
        <v>159</v>
      </c>
      <c r="T53" s="18"/>
    </row>
    <row r="54" spans="1:20">
      <c r="A54" s="4">
        <v>50</v>
      </c>
      <c r="B54" s="17" t="s">
        <v>513</v>
      </c>
      <c r="C54" s="18" t="s">
        <v>590</v>
      </c>
      <c r="D54" s="18" t="s">
        <v>27</v>
      </c>
      <c r="E54" s="19">
        <v>18070306402</v>
      </c>
      <c r="F54" s="18" t="s">
        <v>345</v>
      </c>
      <c r="G54" s="19">
        <v>18</v>
      </c>
      <c r="H54" s="19">
        <v>16</v>
      </c>
      <c r="I54" s="17">
        <f t="shared" si="0"/>
        <v>34</v>
      </c>
      <c r="J54" s="18">
        <v>9864687008</v>
      </c>
      <c r="K54" s="18" t="s">
        <v>181</v>
      </c>
      <c r="L54" s="18" t="s">
        <v>182</v>
      </c>
      <c r="M54" s="18">
        <v>9435370359</v>
      </c>
      <c r="N54" s="18" t="s">
        <v>589</v>
      </c>
      <c r="O54" s="18">
        <v>9707276540</v>
      </c>
      <c r="P54" s="24">
        <v>43484</v>
      </c>
      <c r="Q54" s="54" t="s">
        <v>173</v>
      </c>
      <c r="R54" s="18" t="s">
        <v>394</v>
      </c>
      <c r="S54" s="18" t="s">
        <v>159</v>
      </c>
      <c r="T54" s="18"/>
    </row>
    <row r="55" spans="1:20">
      <c r="A55" s="4">
        <v>51</v>
      </c>
      <c r="B55" s="17" t="s">
        <v>514</v>
      </c>
      <c r="C55" s="18" t="s">
        <v>591</v>
      </c>
      <c r="D55" s="18" t="s">
        <v>27</v>
      </c>
      <c r="E55" s="19" t="s">
        <v>592</v>
      </c>
      <c r="F55" s="18" t="s">
        <v>74</v>
      </c>
      <c r="G55" s="19">
        <v>24</v>
      </c>
      <c r="H55" s="19">
        <v>28</v>
      </c>
      <c r="I55" s="17">
        <f t="shared" si="0"/>
        <v>52</v>
      </c>
      <c r="J55" s="18">
        <v>9854627476</v>
      </c>
      <c r="K55" s="18" t="s">
        <v>231</v>
      </c>
      <c r="L55" s="18" t="s">
        <v>232</v>
      </c>
      <c r="M55" s="18">
        <v>9401453287</v>
      </c>
      <c r="N55" s="18" t="s">
        <v>233</v>
      </c>
      <c r="O55" s="18">
        <v>9859248435</v>
      </c>
      <c r="P55" s="24">
        <v>43484</v>
      </c>
      <c r="Q55" s="54" t="s">
        <v>173</v>
      </c>
      <c r="R55" s="18" t="s">
        <v>593</v>
      </c>
      <c r="S55" s="18" t="s">
        <v>159</v>
      </c>
      <c r="T55" s="18"/>
    </row>
    <row r="56" spans="1:20" ht="33">
      <c r="A56" s="4">
        <v>52</v>
      </c>
      <c r="B56" s="17" t="s">
        <v>514</v>
      </c>
      <c r="C56" s="18" t="s">
        <v>594</v>
      </c>
      <c r="D56" s="18" t="s">
        <v>27</v>
      </c>
      <c r="E56" s="19" t="s">
        <v>595</v>
      </c>
      <c r="F56" s="18" t="s">
        <v>74</v>
      </c>
      <c r="G56" s="19">
        <v>25</v>
      </c>
      <c r="H56" s="19">
        <v>36</v>
      </c>
      <c r="I56" s="17">
        <f t="shared" si="0"/>
        <v>61</v>
      </c>
      <c r="J56" s="18">
        <v>7896627685</v>
      </c>
      <c r="K56" s="18" t="s">
        <v>231</v>
      </c>
      <c r="L56" s="18" t="s">
        <v>232</v>
      </c>
      <c r="M56" s="18">
        <v>9401453287</v>
      </c>
      <c r="N56" s="18" t="s">
        <v>279</v>
      </c>
      <c r="O56" s="18">
        <v>9957883020</v>
      </c>
      <c r="P56" s="24">
        <v>43484</v>
      </c>
      <c r="Q56" s="54" t="s">
        <v>173</v>
      </c>
      <c r="R56" s="18" t="s">
        <v>593</v>
      </c>
      <c r="S56" s="18" t="s">
        <v>159</v>
      </c>
      <c r="T56" s="18"/>
    </row>
    <row r="57" spans="1:20" ht="33">
      <c r="A57" s="4">
        <v>53</v>
      </c>
      <c r="B57" s="17" t="s">
        <v>513</v>
      </c>
      <c r="C57" s="18" t="s">
        <v>596</v>
      </c>
      <c r="D57" s="18" t="s">
        <v>27</v>
      </c>
      <c r="E57" s="19">
        <v>18070304225</v>
      </c>
      <c r="F57" s="18" t="s">
        <v>81</v>
      </c>
      <c r="G57" s="19">
        <v>31</v>
      </c>
      <c r="H57" s="19">
        <v>20</v>
      </c>
      <c r="I57" s="17">
        <f t="shared" si="0"/>
        <v>51</v>
      </c>
      <c r="J57" s="18">
        <v>9707913961</v>
      </c>
      <c r="K57" s="18" t="s">
        <v>285</v>
      </c>
      <c r="L57" s="18" t="s">
        <v>286</v>
      </c>
      <c r="M57" s="18">
        <v>9401453290</v>
      </c>
      <c r="N57" s="18" t="s">
        <v>192</v>
      </c>
      <c r="O57" s="18">
        <v>9859673485</v>
      </c>
      <c r="P57" s="24">
        <v>43486</v>
      </c>
      <c r="Q57" s="54" t="s">
        <v>177</v>
      </c>
      <c r="R57" s="18" t="s">
        <v>394</v>
      </c>
      <c r="S57" s="18" t="s">
        <v>159</v>
      </c>
      <c r="T57" s="18"/>
    </row>
    <row r="58" spans="1:20" ht="33">
      <c r="A58" s="4">
        <v>54</v>
      </c>
      <c r="B58" s="17" t="s">
        <v>513</v>
      </c>
      <c r="C58" s="18" t="s">
        <v>103</v>
      </c>
      <c r="D58" s="18" t="s">
        <v>27</v>
      </c>
      <c r="E58" s="19">
        <v>18070304206</v>
      </c>
      <c r="F58" s="18" t="s">
        <v>74</v>
      </c>
      <c r="G58" s="19">
        <v>17</v>
      </c>
      <c r="H58" s="19">
        <v>17</v>
      </c>
      <c r="I58" s="17">
        <f t="shared" si="0"/>
        <v>34</v>
      </c>
      <c r="J58" s="18">
        <v>9854400870</v>
      </c>
      <c r="K58" s="18" t="s">
        <v>285</v>
      </c>
      <c r="L58" s="18" t="s">
        <v>286</v>
      </c>
      <c r="M58" s="18">
        <v>9401453290</v>
      </c>
      <c r="N58" s="18" t="s">
        <v>192</v>
      </c>
      <c r="O58" s="18">
        <v>9859673485</v>
      </c>
      <c r="P58" s="24">
        <v>43486</v>
      </c>
      <c r="Q58" s="54" t="s">
        <v>177</v>
      </c>
      <c r="R58" s="18" t="s">
        <v>394</v>
      </c>
      <c r="S58" s="18" t="s">
        <v>159</v>
      </c>
      <c r="T58" s="18"/>
    </row>
    <row r="59" spans="1:20">
      <c r="A59" s="4">
        <v>55</v>
      </c>
      <c r="B59" s="17" t="s">
        <v>514</v>
      </c>
      <c r="C59" s="18" t="s">
        <v>597</v>
      </c>
      <c r="D59" s="18" t="s">
        <v>27</v>
      </c>
      <c r="E59" s="19" t="s">
        <v>598</v>
      </c>
      <c r="F59" s="18" t="s">
        <v>74</v>
      </c>
      <c r="G59" s="19">
        <v>20</v>
      </c>
      <c r="H59" s="19">
        <v>26</v>
      </c>
      <c r="I59" s="17">
        <f t="shared" si="0"/>
        <v>46</v>
      </c>
      <c r="J59" s="18">
        <v>9957519077</v>
      </c>
      <c r="K59" s="18" t="s">
        <v>174</v>
      </c>
      <c r="L59" s="18" t="s">
        <v>175</v>
      </c>
      <c r="M59" s="18">
        <v>9707392422</v>
      </c>
      <c r="N59" s="18" t="s">
        <v>166</v>
      </c>
      <c r="O59" s="18">
        <v>8011115303</v>
      </c>
      <c r="P59" s="24">
        <v>43486</v>
      </c>
      <c r="Q59" s="54" t="s">
        <v>177</v>
      </c>
      <c r="R59" s="18" t="s">
        <v>525</v>
      </c>
      <c r="S59" s="18" t="s">
        <v>159</v>
      </c>
      <c r="T59" s="18"/>
    </row>
    <row r="60" spans="1:20">
      <c r="A60" s="4">
        <v>56</v>
      </c>
      <c r="B60" s="17" t="s">
        <v>514</v>
      </c>
      <c r="C60" s="18" t="s">
        <v>110</v>
      </c>
      <c r="D60" s="18" t="s">
        <v>27</v>
      </c>
      <c r="E60" s="19" t="s">
        <v>599</v>
      </c>
      <c r="F60" s="18" t="s">
        <v>74</v>
      </c>
      <c r="G60" s="19">
        <v>4</v>
      </c>
      <c r="H60" s="19">
        <v>6</v>
      </c>
      <c r="I60" s="17">
        <f t="shared" si="0"/>
        <v>10</v>
      </c>
      <c r="J60" s="18">
        <v>9957901402</v>
      </c>
      <c r="K60" s="18" t="s">
        <v>199</v>
      </c>
      <c r="L60" s="18" t="s">
        <v>200</v>
      </c>
      <c r="M60" s="18">
        <v>9957856904</v>
      </c>
      <c r="N60" s="18" t="s">
        <v>201</v>
      </c>
      <c r="O60" s="18">
        <v>9678461983</v>
      </c>
      <c r="P60" s="24">
        <v>43486</v>
      </c>
      <c r="Q60" s="54" t="s">
        <v>177</v>
      </c>
      <c r="R60" s="18" t="s">
        <v>600</v>
      </c>
      <c r="S60" s="18" t="s">
        <v>159</v>
      </c>
      <c r="T60" s="18"/>
    </row>
    <row r="61" spans="1:20">
      <c r="A61" s="4">
        <v>57</v>
      </c>
      <c r="B61" s="17" t="s">
        <v>514</v>
      </c>
      <c r="C61" s="18" t="s">
        <v>601</v>
      </c>
      <c r="D61" s="18" t="s">
        <v>27</v>
      </c>
      <c r="E61" s="19" t="s">
        <v>602</v>
      </c>
      <c r="F61" s="18" t="s">
        <v>74</v>
      </c>
      <c r="G61" s="19">
        <v>8</v>
      </c>
      <c r="H61" s="19">
        <v>11</v>
      </c>
      <c r="I61" s="17">
        <f t="shared" si="0"/>
        <v>19</v>
      </c>
      <c r="J61" s="18">
        <v>9957443383</v>
      </c>
      <c r="K61" s="18" t="s">
        <v>199</v>
      </c>
      <c r="L61" s="18" t="s">
        <v>200</v>
      </c>
      <c r="M61" s="18">
        <v>9957856904</v>
      </c>
      <c r="N61" s="18" t="s">
        <v>166</v>
      </c>
      <c r="O61" s="18">
        <v>8011115303</v>
      </c>
      <c r="P61" s="24">
        <v>43486</v>
      </c>
      <c r="Q61" s="54" t="s">
        <v>177</v>
      </c>
      <c r="R61" s="18" t="s">
        <v>600</v>
      </c>
      <c r="S61" s="18" t="s">
        <v>159</v>
      </c>
      <c r="T61" s="18"/>
    </row>
    <row r="62" spans="1:20">
      <c r="A62" s="4">
        <v>58</v>
      </c>
      <c r="B62" s="17" t="s">
        <v>513</v>
      </c>
      <c r="C62" s="18" t="s">
        <v>95</v>
      </c>
      <c r="D62" s="18" t="s">
        <v>27</v>
      </c>
      <c r="E62" s="19" t="s">
        <v>603</v>
      </c>
      <c r="F62" s="18" t="s">
        <v>74</v>
      </c>
      <c r="G62" s="19">
        <v>5</v>
      </c>
      <c r="H62" s="19">
        <v>8</v>
      </c>
      <c r="I62" s="17">
        <f t="shared" si="0"/>
        <v>13</v>
      </c>
      <c r="J62" s="18">
        <v>9707824738</v>
      </c>
      <c r="K62" s="18" t="s">
        <v>368</v>
      </c>
      <c r="L62" s="18" t="s">
        <v>369</v>
      </c>
      <c r="M62" s="18">
        <v>9435370359</v>
      </c>
      <c r="N62" s="18" t="s">
        <v>370</v>
      </c>
      <c r="O62" s="18">
        <v>9864855616</v>
      </c>
      <c r="P62" s="24">
        <v>43487</v>
      </c>
      <c r="Q62" s="54" t="s">
        <v>157</v>
      </c>
      <c r="R62" s="18" t="s">
        <v>525</v>
      </c>
      <c r="S62" s="18" t="s">
        <v>159</v>
      </c>
      <c r="T62" s="18"/>
    </row>
    <row r="63" spans="1:20">
      <c r="A63" s="4">
        <v>59</v>
      </c>
      <c r="B63" s="17" t="s">
        <v>513</v>
      </c>
      <c r="C63" s="18" t="s">
        <v>312</v>
      </c>
      <c r="D63" s="18" t="s">
        <v>27</v>
      </c>
      <c r="E63" s="19" t="s">
        <v>604</v>
      </c>
      <c r="F63" s="18" t="s">
        <v>74</v>
      </c>
      <c r="G63" s="19">
        <v>4</v>
      </c>
      <c r="H63" s="19">
        <v>6</v>
      </c>
      <c r="I63" s="17">
        <f t="shared" si="0"/>
        <v>10</v>
      </c>
      <c r="J63" s="18">
        <v>9613134002</v>
      </c>
      <c r="K63" s="18" t="s">
        <v>368</v>
      </c>
      <c r="L63" s="18" t="s">
        <v>369</v>
      </c>
      <c r="M63" s="18">
        <v>9435370359</v>
      </c>
      <c r="N63" s="18" t="s">
        <v>370</v>
      </c>
      <c r="O63" s="18">
        <v>9864855616</v>
      </c>
      <c r="P63" s="24">
        <v>43487</v>
      </c>
      <c r="Q63" s="54" t="s">
        <v>157</v>
      </c>
      <c r="R63" s="18" t="s">
        <v>525</v>
      </c>
      <c r="S63" s="18" t="s">
        <v>159</v>
      </c>
      <c r="T63" s="18"/>
    </row>
    <row r="64" spans="1:20">
      <c r="A64" s="4">
        <v>60</v>
      </c>
      <c r="B64" s="17" t="s">
        <v>513</v>
      </c>
      <c r="C64" s="18" t="s">
        <v>605</v>
      </c>
      <c r="D64" s="18" t="s">
        <v>27</v>
      </c>
      <c r="E64" s="19" t="s">
        <v>606</v>
      </c>
      <c r="F64" s="18" t="s">
        <v>74</v>
      </c>
      <c r="G64" s="19">
        <v>28</v>
      </c>
      <c r="H64" s="19">
        <v>37</v>
      </c>
      <c r="I64" s="17">
        <f t="shared" si="0"/>
        <v>65</v>
      </c>
      <c r="J64" s="18">
        <v>9613850784</v>
      </c>
      <c r="K64" s="18" t="s">
        <v>533</v>
      </c>
      <c r="L64" s="18" t="s">
        <v>534</v>
      </c>
      <c r="M64" s="18">
        <v>9864485047</v>
      </c>
      <c r="N64" s="18" t="s">
        <v>296</v>
      </c>
      <c r="O64" s="18">
        <v>9577263477</v>
      </c>
      <c r="P64" s="24">
        <v>43487</v>
      </c>
      <c r="Q64" s="54" t="s">
        <v>157</v>
      </c>
      <c r="R64" s="18" t="s">
        <v>525</v>
      </c>
      <c r="S64" s="18" t="s">
        <v>159</v>
      </c>
      <c r="T64" s="18"/>
    </row>
    <row r="65" spans="1:20">
      <c r="A65" s="4">
        <v>61</v>
      </c>
      <c r="B65" s="17" t="s">
        <v>514</v>
      </c>
      <c r="C65" s="18" t="s">
        <v>607</v>
      </c>
      <c r="D65" s="18" t="s">
        <v>27</v>
      </c>
      <c r="E65" s="19" t="s">
        <v>608</v>
      </c>
      <c r="F65" s="18" t="s">
        <v>74</v>
      </c>
      <c r="G65" s="19">
        <v>11</v>
      </c>
      <c r="H65" s="19">
        <v>15</v>
      </c>
      <c r="I65" s="17">
        <f t="shared" si="0"/>
        <v>26</v>
      </c>
      <c r="J65" s="18">
        <v>7399701124</v>
      </c>
      <c r="K65" s="18" t="s">
        <v>229</v>
      </c>
      <c r="L65" s="18" t="s">
        <v>219</v>
      </c>
      <c r="M65" s="18">
        <v>9864523666</v>
      </c>
      <c r="N65" s="18" t="s">
        <v>230</v>
      </c>
      <c r="O65" s="18">
        <v>9854262518</v>
      </c>
      <c r="P65" s="24">
        <v>43487</v>
      </c>
      <c r="Q65" s="54" t="s">
        <v>157</v>
      </c>
      <c r="R65" s="18" t="s">
        <v>163</v>
      </c>
      <c r="S65" s="18" t="s">
        <v>159</v>
      </c>
      <c r="T65" s="18"/>
    </row>
    <row r="66" spans="1:20">
      <c r="A66" s="4">
        <v>62</v>
      </c>
      <c r="B66" s="17" t="s">
        <v>514</v>
      </c>
      <c r="C66" s="18" t="s">
        <v>609</v>
      </c>
      <c r="D66" s="18" t="s">
        <v>27</v>
      </c>
      <c r="E66" s="19" t="s">
        <v>610</v>
      </c>
      <c r="F66" s="18" t="s">
        <v>74</v>
      </c>
      <c r="G66" s="19">
        <v>30</v>
      </c>
      <c r="H66" s="19">
        <v>37</v>
      </c>
      <c r="I66" s="17">
        <f t="shared" si="0"/>
        <v>67</v>
      </c>
      <c r="J66" s="18">
        <v>8134017364</v>
      </c>
      <c r="K66" s="18" t="s">
        <v>229</v>
      </c>
      <c r="L66" s="18" t="s">
        <v>219</v>
      </c>
      <c r="M66" s="18">
        <v>9864523666</v>
      </c>
      <c r="N66" s="18" t="s">
        <v>230</v>
      </c>
      <c r="O66" s="18">
        <v>9854262518</v>
      </c>
      <c r="P66" s="24">
        <v>43487</v>
      </c>
      <c r="Q66" s="54" t="s">
        <v>157</v>
      </c>
      <c r="R66" s="18" t="s">
        <v>163</v>
      </c>
      <c r="S66" s="18" t="s">
        <v>159</v>
      </c>
      <c r="T66" s="18"/>
    </row>
    <row r="67" spans="1:20" ht="33">
      <c r="A67" s="4">
        <v>63</v>
      </c>
      <c r="B67" s="17" t="s">
        <v>514</v>
      </c>
      <c r="C67" s="18" t="s">
        <v>138</v>
      </c>
      <c r="D67" s="18" t="s">
        <v>27</v>
      </c>
      <c r="E67" s="19" t="s">
        <v>611</v>
      </c>
      <c r="F67" s="18" t="s">
        <v>74</v>
      </c>
      <c r="G67" s="19">
        <v>8</v>
      </c>
      <c r="H67" s="19">
        <v>9</v>
      </c>
      <c r="I67" s="17">
        <f t="shared" si="0"/>
        <v>17</v>
      </c>
      <c r="J67" s="18">
        <v>7662044809</v>
      </c>
      <c r="K67" s="18" t="s">
        <v>229</v>
      </c>
      <c r="L67" s="18" t="s">
        <v>219</v>
      </c>
      <c r="M67" s="18">
        <v>9864523666</v>
      </c>
      <c r="N67" s="18" t="s">
        <v>230</v>
      </c>
      <c r="O67" s="18">
        <v>9854262518</v>
      </c>
      <c r="P67" s="24">
        <v>43487</v>
      </c>
      <c r="Q67" s="54" t="s">
        <v>157</v>
      </c>
      <c r="R67" s="18" t="s">
        <v>163</v>
      </c>
      <c r="S67" s="18" t="s">
        <v>159</v>
      </c>
      <c r="T67" s="18"/>
    </row>
    <row r="68" spans="1:20">
      <c r="A68" s="4">
        <v>64</v>
      </c>
      <c r="B68" s="17" t="s">
        <v>513</v>
      </c>
      <c r="C68" s="18" t="s">
        <v>612</v>
      </c>
      <c r="D68" s="18" t="s">
        <v>27</v>
      </c>
      <c r="E68" s="19" t="s">
        <v>613</v>
      </c>
      <c r="F68" s="18" t="s">
        <v>74</v>
      </c>
      <c r="G68" s="19">
        <v>30</v>
      </c>
      <c r="H68" s="19">
        <v>40</v>
      </c>
      <c r="I68" s="17">
        <f t="shared" si="0"/>
        <v>70</v>
      </c>
      <c r="J68" s="18">
        <v>9401074299</v>
      </c>
      <c r="K68" s="18" t="s">
        <v>221</v>
      </c>
      <c r="L68" s="18" t="s">
        <v>222</v>
      </c>
      <c r="M68" s="18">
        <v>9401453285</v>
      </c>
      <c r="N68" s="18" t="s">
        <v>223</v>
      </c>
      <c r="O68" s="18">
        <v>98759094396</v>
      </c>
      <c r="P68" s="24">
        <v>43489</v>
      </c>
      <c r="Q68" s="54" t="s">
        <v>171</v>
      </c>
      <c r="R68" s="18" t="s">
        <v>614</v>
      </c>
      <c r="S68" s="18" t="s">
        <v>159</v>
      </c>
      <c r="T68" s="18"/>
    </row>
    <row r="69" spans="1:20">
      <c r="A69" s="4">
        <v>65</v>
      </c>
      <c r="B69" s="17" t="s">
        <v>513</v>
      </c>
      <c r="C69" s="18" t="s">
        <v>615</v>
      </c>
      <c r="D69" s="18" t="s">
        <v>27</v>
      </c>
      <c r="E69" s="19" t="s">
        <v>616</v>
      </c>
      <c r="F69" s="18" t="s">
        <v>74</v>
      </c>
      <c r="G69" s="19">
        <v>15</v>
      </c>
      <c r="H69" s="19">
        <v>18</v>
      </c>
      <c r="I69" s="17">
        <f t="shared" si="0"/>
        <v>33</v>
      </c>
      <c r="J69" s="18">
        <v>9854330969</v>
      </c>
      <c r="K69" s="18" t="s">
        <v>184</v>
      </c>
      <c r="L69" s="18" t="s">
        <v>185</v>
      </c>
      <c r="M69" s="18">
        <v>9864429005</v>
      </c>
      <c r="N69" s="18" t="s">
        <v>186</v>
      </c>
      <c r="O69" s="18">
        <v>9859231473</v>
      </c>
      <c r="P69" s="24">
        <v>43489</v>
      </c>
      <c r="Q69" s="54" t="s">
        <v>171</v>
      </c>
      <c r="R69" s="18" t="s">
        <v>617</v>
      </c>
      <c r="S69" s="18" t="s">
        <v>159</v>
      </c>
      <c r="T69" s="18"/>
    </row>
    <row r="70" spans="1:20" ht="33">
      <c r="A70" s="4">
        <v>66</v>
      </c>
      <c r="B70" s="17" t="s">
        <v>514</v>
      </c>
      <c r="C70" s="18" t="s">
        <v>618</v>
      </c>
      <c r="D70" s="18" t="s">
        <v>27</v>
      </c>
      <c r="E70" s="19" t="s">
        <v>619</v>
      </c>
      <c r="F70" s="18" t="s">
        <v>74</v>
      </c>
      <c r="G70" s="19">
        <v>10</v>
      </c>
      <c r="H70" s="19">
        <v>14</v>
      </c>
      <c r="I70" s="17">
        <f t="shared" si="0"/>
        <v>24</v>
      </c>
      <c r="J70" s="18">
        <v>9957541772</v>
      </c>
      <c r="K70" s="18" t="s">
        <v>184</v>
      </c>
      <c r="L70" s="18" t="s">
        <v>185</v>
      </c>
      <c r="M70" s="18">
        <v>9864429005</v>
      </c>
      <c r="N70" s="18" t="s">
        <v>186</v>
      </c>
      <c r="O70" s="18">
        <v>9859231473</v>
      </c>
      <c r="P70" s="24">
        <v>43489</v>
      </c>
      <c r="Q70" s="54" t="s">
        <v>171</v>
      </c>
      <c r="R70" s="18" t="s">
        <v>620</v>
      </c>
      <c r="S70" s="18" t="s">
        <v>159</v>
      </c>
      <c r="T70" s="18"/>
    </row>
    <row r="71" spans="1:20">
      <c r="A71" s="4">
        <v>67</v>
      </c>
      <c r="B71" s="17" t="s">
        <v>514</v>
      </c>
      <c r="C71" s="18" t="s">
        <v>621</v>
      </c>
      <c r="D71" s="18" t="s">
        <v>27</v>
      </c>
      <c r="E71" s="19" t="s">
        <v>622</v>
      </c>
      <c r="F71" s="18" t="s">
        <v>74</v>
      </c>
      <c r="G71" s="19">
        <v>8</v>
      </c>
      <c r="H71" s="19">
        <v>12</v>
      </c>
      <c r="I71" s="17">
        <f t="shared" ref="I71:I164" si="1">+G71+H71</f>
        <v>20</v>
      </c>
      <c r="J71" s="18">
        <v>9085230242</v>
      </c>
      <c r="K71" s="18" t="s">
        <v>184</v>
      </c>
      <c r="L71" s="18" t="s">
        <v>185</v>
      </c>
      <c r="M71" s="18">
        <v>9864429005</v>
      </c>
      <c r="N71" s="18" t="s">
        <v>186</v>
      </c>
      <c r="O71" s="18">
        <v>9859231473</v>
      </c>
      <c r="P71" s="24">
        <v>43489</v>
      </c>
      <c r="Q71" s="54" t="s">
        <v>171</v>
      </c>
      <c r="R71" s="18" t="s">
        <v>623</v>
      </c>
      <c r="S71" s="18" t="s">
        <v>159</v>
      </c>
      <c r="T71" s="18"/>
    </row>
    <row r="72" spans="1:20" ht="33">
      <c r="A72" s="4">
        <v>68</v>
      </c>
      <c r="B72" s="17" t="s">
        <v>514</v>
      </c>
      <c r="C72" s="18" t="s">
        <v>624</v>
      </c>
      <c r="D72" s="18" t="s">
        <v>27</v>
      </c>
      <c r="E72" s="19" t="s">
        <v>625</v>
      </c>
      <c r="F72" s="18" t="s">
        <v>74</v>
      </c>
      <c r="G72" s="19">
        <v>6</v>
      </c>
      <c r="H72" s="19">
        <v>9</v>
      </c>
      <c r="I72" s="17">
        <f t="shared" si="1"/>
        <v>15</v>
      </c>
      <c r="J72" s="18">
        <v>9613246021</v>
      </c>
      <c r="K72" s="18" t="s">
        <v>190</v>
      </c>
      <c r="L72" s="18" t="s">
        <v>191</v>
      </c>
      <c r="M72" s="18">
        <v>9401453290</v>
      </c>
      <c r="N72" s="18" t="s">
        <v>192</v>
      </c>
      <c r="O72" s="18">
        <v>9859673485</v>
      </c>
      <c r="P72" s="24">
        <v>43489</v>
      </c>
      <c r="Q72" s="54" t="s">
        <v>171</v>
      </c>
      <c r="R72" s="18" t="s">
        <v>623</v>
      </c>
      <c r="S72" s="18" t="s">
        <v>159</v>
      </c>
      <c r="T72" s="18"/>
    </row>
    <row r="73" spans="1:20">
      <c r="A73" s="4">
        <v>69</v>
      </c>
      <c r="B73" s="17" t="s">
        <v>513</v>
      </c>
      <c r="C73" s="18" t="s">
        <v>113</v>
      </c>
      <c r="D73" s="18" t="s">
        <v>27</v>
      </c>
      <c r="E73" s="19" t="s">
        <v>344</v>
      </c>
      <c r="F73" s="18" t="s">
        <v>345</v>
      </c>
      <c r="G73" s="19">
        <v>22</v>
      </c>
      <c r="H73" s="19">
        <v>30</v>
      </c>
      <c r="I73" s="17">
        <f t="shared" si="1"/>
        <v>52</v>
      </c>
      <c r="J73" s="18">
        <v>9508576169</v>
      </c>
      <c r="K73" s="18" t="s">
        <v>160</v>
      </c>
      <c r="L73" s="18" t="s">
        <v>161</v>
      </c>
      <c r="M73" s="18">
        <v>8471934357</v>
      </c>
      <c r="N73" s="18" t="s">
        <v>162</v>
      </c>
      <c r="O73" s="18">
        <v>9859094063</v>
      </c>
      <c r="P73" s="24">
        <v>43490</v>
      </c>
      <c r="Q73" s="54" t="s">
        <v>172</v>
      </c>
      <c r="R73" s="18" t="s">
        <v>508</v>
      </c>
      <c r="S73" s="18" t="s">
        <v>159</v>
      </c>
      <c r="T73" s="18"/>
    </row>
    <row r="74" spans="1:20">
      <c r="A74" s="4">
        <v>70</v>
      </c>
      <c r="B74" s="17" t="s">
        <v>513</v>
      </c>
      <c r="C74" s="18" t="s">
        <v>346</v>
      </c>
      <c r="D74" s="18" t="s">
        <v>27</v>
      </c>
      <c r="E74" s="19" t="s">
        <v>347</v>
      </c>
      <c r="F74" s="18" t="s">
        <v>345</v>
      </c>
      <c r="G74" s="19">
        <v>30</v>
      </c>
      <c r="H74" s="19">
        <v>37</v>
      </c>
      <c r="I74" s="17">
        <f t="shared" si="1"/>
        <v>67</v>
      </c>
      <c r="J74" s="18">
        <v>9707685848</v>
      </c>
      <c r="K74" s="18" t="s">
        <v>160</v>
      </c>
      <c r="L74" s="18" t="s">
        <v>161</v>
      </c>
      <c r="M74" s="18">
        <v>8471934357</v>
      </c>
      <c r="N74" s="18" t="s">
        <v>162</v>
      </c>
      <c r="O74" s="18">
        <v>9859094063</v>
      </c>
      <c r="P74" s="24">
        <v>43490</v>
      </c>
      <c r="Q74" s="54" t="s">
        <v>172</v>
      </c>
      <c r="R74" s="18" t="s">
        <v>392</v>
      </c>
      <c r="S74" s="18" t="s">
        <v>159</v>
      </c>
      <c r="T74" s="18"/>
    </row>
    <row r="75" spans="1:20" ht="33">
      <c r="A75" s="4">
        <v>71</v>
      </c>
      <c r="B75" s="17" t="s">
        <v>514</v>
      </c>
      <c r="C75" s="18" t="s">
        <v>360</v>
      </c>
      <c r="D75" s="18" t="s">
        <v>27</v>
      </c>
      <c r="E75" s="19" t="s">
        <v>361</v>
      </c>
      <c r="F75" s="18" t="s">
        <v>81</v>
      </c>
      <c r="G75" s="19">
        <v>52</v>
      </c>
      <c r="H75" s="19">
        <v>31</v>
      </c>
      <c r="I75" s="17">
        <f t="shared" si="1"/>
        <v>83</v>
      </c>
      <c r="J75" s="18"/>
      <c r="K75" s="18" t="s">
        <v>368</v>
      </c>
      <c r="L75" s="18" t="s">
        <v>369</v>
      </c>
      <c r="M75" s="18">
        <v>9435370359</v>
      </c>
      <c r="N75" s="18" t="s">
        <v>370</v>
      </c>
      <c r="O75" s="18">
        <v>9864855616</v>
      </c>
      <c r="P75" s="24">
        <v>43490</v>
      </c>
      <c r="Q75" s="54" t="s">
        <v>172</v>
      </c>
      <c r="R75" s="18" t="s">
        <v>392</v>
      </c>
      <c r="S75" s="18" t="s">
        <v>159</v>
      </c>
      <c r="T75" s="18"/>
    </row>
    <row r="76" spans="1:20">
      <c r="A76" s="4">
        <v>72</v>
      </c>
      <c r="B76" s="17" t="s">
        <v>514</v>
      </c>
      <c r="C76" s="18" t="s">
        <v>362</v>
      </c>
      <c r="D76" s="18" t="s">
        <v>27</v>
      </c>
      <c r="E76" s="19" t="s">
        <v>363</v>
      </c>
      <c r="F76" s="18" t="s">
        <v>74</v>
      </c>
      <c r="G76" s="19">
        <v>16</v>
      </c>
      <c r="H76" s="19">
        <v>21</v>
      </c>
      <c r="I76" s="17">
        <f t="shared" si="1"/>
        <v>37</v>
      </c>
      <c r="J76" s="18">
        <v>9508127699</v>
      </c>
      <c r="K76" s="18" t="s">
        <v>368</v>
      </c>
      <c r="L76" s="18" t="s">
        <v>369</v>
      </c>
      <c r="M76" s="18">
        <v>9435370359</v>
      </c>
      <c r="N76" s="18" t="s">
        <v>370</v>
      </c>
      <c r="O76" s="18">
        <v>9864855616</v>
      </c>
      <c r="P76" s="24">
        <v>43490</v>
      </c>
      <c r="Q76" s="54" t="s">
        <v>172</v>
      </c>
      <c r="R76" s="18" t="s">
        <v>392</v>
      </c>
      <c r="S76" s="18" t="s">
        <v>159</v>
      </c>
      <c r="T76" s="18"/>
    </row>
    <row r="77" spans="1:20">
      <c r="A77" s="4">
        <v>73</v>
      </c>
      <c r="B77" s="17" t="s">
        <v>513</v>
      </c>
      <c r="C77" s="18" t="s">
        <v>86</v>
      </c>
      <c r="D77" s="18"/>
      <c r="E77" s="19" t="s">
        <v>626</v>
      </c>
      <c r="F77" s="18" t="s">
        <v>74</v>
      </c>
      <c r="G77" s="19">
        <v>12</v>
      </c>
      <c r="H77" s="19">
        <v>16</v>
      </c>
      <c r="I77" s="17">
        <f t="shared" si="1"/>
        <v>28</v>
      </c>
      <c r="J77" s="18"/>
      <c r="K77" s="18" t="s">
        <v>168</v>
      </c>
      <c r="L77" s="18" t="s">
        <v>169</v>
      </c>
      <c r="M77" s="18">
        <v>9864934831</v>
      </c>
      <c r="N77" s="18" t="s">
        <v>170</v>
      </c>
      <c r="O77" s="18">
        <v>9859034452</v>
      </c>
      <c r="P77" s="24">
        <v>43493</v>
      </c>
      <c r="Q77" s="54" t="s">
        <v>177</v>
      </c>
      <c r="R77" s="18" t="s">
        <v>508</v>
      </c>
      <c r="S77" s="18" t="s">
        <v>159</v>
      </c>
      <c r="T77" s="18"/>
    </row>
    <row r="78" spans="1:20">
      <c r="A78" s="4">
        <v>74</v>
      </c>
      <c r="B78" s="17" t="s">
        <v>513</v>
      </c>
      <c r="C78" s="18" t="s">
        <v>627</v>
      </c>
      <c r="D78" s="18"/>
      <c r="E78" s="19" t="s">
        <v>628</v>
      </c>
      <c r="F78" s="18" t="s">
        <v>74</v>
      </c>
      <c r="G78" s="19">
        <v>16</v>
      </c>
      <c r="H78" s="19">
        <v>22</v>
      </c>
      <c r="I78" s="17">
        <f t="shared" si="1"/>
        <v>38</v>
      </c>
      <c r="J78" s="18">
        <v>9401350922</v>
      </c>
      <c r="K78" s="18" t="s">
        <v>174</v>
      </c>
      <c r="L78" s="18" t="s">
        <v>175</v>
      </c>
      <c r="M78" s="18">
        <v>9707392422</v>
      </c>
      <c r="N78" s="18" t="s">
        <v>166</v>
      </c>
      <c r="O78" s="18">
        <v>8011115303</v>
      </c>
      <c r="P78" s="24">
        <v>43493</v>
      </c>
      <c r="Q78" s="54" t="s">
        <v>177</v>
      </c>
      <c r="R78" s="18" t="s">
        <v>511</v>
      </c>
      <c r="S78" s="18" t="s">
        <v>159</v>
      </c>
      <c r="T78" s="18"/>
    </row>
    <row r="79" spans="1:20">
      <c r="A79" s="4">
        <v>75</v>
      </c>
      <c r="B79" s="17" t="s">
        <v>514</v>
      </c>
      <c r="C79" s="18" t="s">
        <v>107</v>
      </c>
      <c r="D79" s="18"/>
      <c r="E79" s="19" t="s">
        <v>629</v>
      </c>
      <c r="F79" s="18" t="s">
        <v>74</v>
      </c>
      <c r="G79" s="19">
        <v>7</v>
      </c>
      <c r="H79" s="19">
        <v>12</v>
      </c>
      <c r="I79" s="17">
        <f t="shared" si="1"/>
        <v>19</v>
      </c>
      <c r="J79" s="18">
        <v>9954984577</v>
      </c>
      <c r="K79" s="18" t="s">
        <v>277</v>
      </c>
      <c r="L79" s="18" t="s">
        <v>278</v>
      </c>
      <c r="M79" s="18">
        <v>9678335542</v>
      </c>
      <c r="N79" s="18" t="s">
        <v>305</v>
      </c>
      <c r="O79" s="18">
        <v>9678595057</v>
      </c>
      <c r="P79" s="24">
        <v>43493</v>
      </c>
      <c r="Q79" s="54" t="s">
        <v>177</v>
      </c>
      <c r="R79" s="18" t="s">
        <v>511</v>
      </c>
      <c r="S79" s="18" t="s">
        <v>159</v>
      </c>
      <c r="T79" s="18"/>
    </row>
    <row r="80" spans="1:20">
      <c r="A80" s="4">
        <v>76</v>
      </c>
      <c r="B80" s="17" t="s">
        <v>514</v>
      </c>
      <c r="C80" s="18" t="s">
        <v>147</v>
      </c>
      <c r="D80" s="18"/>
      <c r="E80" s="19" t="s">
        <v>630</v>
      </c>
      <c r="F80" s="18" t="s">
        <v>74</v>
      </c>
      <c r="G80" s="19">
        <v>20</v>
      </c>
      <c r="H80" s="19">
        <v>29</v>
      </c>
      <c r="I80" s="17">
        <f t="shared" si="1"/>
        <v>49</v>
      </c>
      <c r="J80" s="18">
        <v>9854366701</v>
      </c>
      <c r="K80" s="18" t="s">
        <v>234</v>
      </c>
      <c r="L80" s="18" t="s">
        <v>235</v>
      </c>
      <c r="M80" s="18">
        <v>9401453293</v>
      </c>
      <c r="N80" s="18" t="s">
        <v>236</v>
      </c>
      <c r="O80" s="18">
        <v>9859574953</v>
      </c>
      <c r="P80" s="24">
        <v>43493</v>
      </c>
      <c r="Q80" s="54" t="s">
        <v>177</v>
      </c>
      <c r="R80" s="18" t="s">
        <v>593</v>
      </c>
      <c r="S80" s="18" t="s">
        <v>159</v>
      </c>
      <c r="T80" s="18"/>
    </row>
    <row r="81" spans="1:20">
      <c r="A81" s="4">
        <v>77</v>
      </c>
      <c r="B81" s="17" t="s">
        <v>513</v>
      </c>
      <c r="C81" s="18" t="s">
        <v>631</v>
      </c>
      <c r="D81" s="18" t="s">
        <v>27</v>
      </c>
      <c r="E81" s="19" t="s">
        <v>632</v>
      </c>
      <c r="F81" s="18" t="s">
        <v>74</v>
      </c>
      <c r="G81" s="19">
        <v>28</v>
      </c>
      <c r="H81" s="19">
        <v>34</v>
      </c>
      <c r="I81" s="17">
        <f t="shared" si="1"/>
        <v>62</v>
      </c>
      <c r="J81" s="18"/>
      <c r="K81" s="18" t="s">
        <v>323</v>
      </c>
      <c r="L81" s="18" t="s">
        <v>324</v>
      </c>
      <c r="M81" s="18">
        <v>9401453279</v>
      </c>
      <c r="N81" s="18" t="s">
        <v>490</v>
      </c>
      <c r="O81" s="18">
        <v>7896339167</v>
      </c>
      <c r="P81" s="24">
        <v>43494</v>
      </c>
      <c r="Q81" s="54" t="s">
        <v>157</v>
      </c>
      <c r="R81" s="18" t="s">
        <v>478</v>
      </c>
      <c r="S81" s="18" t="s">
        <v>159</v>
      </c>
      <c r="T81" s="18"/>
    </row>
    <row r="82" spans="1:20">
      <c r="A82" s="4">
        <v>78</v>
      </c>
      <c r="B82" s="17" t="s">
        <v>513</v>
      </c>
      <c r="C82" s="18" t="s">
        <v>313</v>
      </c>
      <c r="D82" s="18" t="s">
        <v>27</v>
      </c>
      <c r="E82" s="19" t="s">
        <v>633</v>
      </c>
      <c r="F82" s="18" t="s">
        <v>74</v>
      </c>
      <c r="G82" s="19">
        <v>6</v>
      </c>
      <c r="H82" s="19">
        <v>7</v>
      </c>
      <c r="I82" s="17">
        <f t="shared" si="1"/>
        <v>13</v>
      </c>
      <c r="J82" s="18">
        <v>9435311459</v>
      </c>
      <c r="K82" s="18" t="s">
        <v>323</v>
      </c>
      <c r="L82" s="18" t="s">
        <v>324</v>
      </c>
      <c r="M82" s="18">
        <v>9401453279</v>
      </c>
      <c r="N82" s="18" t="s">
        <v>490</v>
      </c>
      <c r="O82" s="18">
        <v>7896339167</v>
      </c>
      <c r="P82" s="24">
        <v>43494</v>
      </c>
      <c r="Q82" s="54" t="s">
        <v>157</v>
      </c>
      <c r="R82" s="18" t="s">
        <v>478</v>
      </c>
      <c r="S82" s="18" t="s">
        <v>159</v>
      </c>
      <c r="T82" s="18"/>
    </row>
    <row r="83" spans="1:20">
      <c r="A83" s="4">
        <v>79</v>
      </c>
      <c r="B83" s="17" t="s">
        <v>513</v>
      </c>
      <c r="C83" s="18" t="s">
        <v>634</v>
      </c>
      <c r="D83" s="18" t="s">
        <v>27</v>
      </c>
      <c r="E83" s="19" t="s">
        <v>635</v>
      </c>
      <c r="F83" s="18" t="s">
        <v>74</v>
      </c>
      <c r="G83" s="19">
        <v>4</v>
      </c>
      <c r="H83" s="19">
        <v>6</v>
      </c>
      <c r="I83" s="17">
        <f t="shared" si="1"/>
        <v>10</v>
      </c>
      <c r="J83" s="18">
        <v>7399362122</v>
      </c>
      <c r="K83" s="18" t="s">
        <v>323</v>
      </c>
      <c r="L83" s="18" t="s">
        <v>324</v>
      </c>
      <c r="M83" s="18">
        <v>9401453279</v>
      </c>
      <c r="N83" s="18" t="s">
        <v>490</v>
      </c>
      <c r="O83" s="18">
        <v>7896339167</v>
      </c>
      <c r="P83" s="24">
        <v>43494</v>
      </c>
      <c r="Q83" s="54" t="s">
        <v>157</v>
      </c>
      <c r="R83" s="18" t="s">
        <v>478</v>
      </c>
      <c r="S83" s="18" t="s">
        <v>159</v>
      </c>
      <c r="T83" s="18"/>
    </row>
    <row r="84" spans="1:20" ht="33">
      <c r="A84" s="4">
        <v>80</v>
      </c>
      <c r="B84" s="17" t="s">
        <v>514</v>
      </c>
      <c r="C84" s="18" t="s">
        <v>636</v>
      </c>
      <c r="D84" s="18" t="s">
        <v>27</v>
      </c>
      <c r="E84" s="19" t="s">
        <v>637</v>
      </c>
      <c r="F84" s="18" t="s">
        <v>74</v>
      </c>
      <c r="G84" s="19">
        <v>30</v>
      </c>
      <c r="H84" s="19">
        <v>36</v>
      </c>
      <c r="I84" s="17">
        <f t="shared" si="1"/>
        <v>66</v>
      </c>
      <c r="J84" s="18">
        <v>9577041752</v>
      </c>
      <c r="K84" s="18" t="s">
        <v>285</v>
      </c>
      <c r="L84" s="18" t="s">
        <v>286</v>
      </c>
      <c r="M84" s="18">
        <v>9401453290</v>
      </c>
      <c r="N84" s="18" t="s">
        <v>287</v>
      </c>
      <c r="O84" s="18">
        <v>7399111487</v>
      </c>
      <c r="P84" s="24">
        <v>43494</v>
      </c>
      <c r="Q84" s="54" t="s">
        <v>157</v>
      </c>
      <c r="R84" s="18" t="s">
        <v>620</v>
      </c>
      <c r="S84" s="18" t="s">
        <v>159</v>
      </c>
      <c r="T84" s="18"/>
    </row>
    <row r="85" spans="1:20">
      <c r="A85" s="4">
        <v>81</v>
      </c>
      <c r="B85" s="17" t="s">
        <v>514</v>
      </c>
      <c r="C85" s="18" t="s">
        <v>638</v>
      </c>
      <c r="D85" s="18" t="s">
        <v>27</v>
      </c>
      <c r="E85" s="19" t="s">
        <v>639</v>
      </c>
      <c r="F85" s="18" t="s">
        <v>74</v>
      </c>
      <c r="G85" s="19">
        <v>11</v>
      </c>
      <c r="H85" s="19">
        <v>15</v>
      </c>
      <c r="I85" s="17">
        <f t="shared" si="1"/>
        <v>26</v>
      </c>
      <c r="J85" s="18">
        <v>9706831255</v>
      </c>
      <c r="K85" s="18" t="s">
        <v>280</v>
      </c>
      <c r="L85" s="18" t="s">
        <v>281</v>
      </c>
      <c r="M85" s="18">
        <v>9401453288</v>
      </c>
      <c r="N85" s="18" t="s">
        <v>395</v>
      </c>
      <c r="O85" s="18">
        <v>9859158630</v>
      </c>
      <c r="P85" s="24">
        <v>43494</v>
      </c>
      <c r="Q85" s="54" t="s">
        <v>157</v>
      </c>
      <c r="R85" s="18" t="s">
        <v>620</v>
      </c>
      <c r="S85" s="18" t="s">
        <v>159</v>
      </c>
      <c r="T85" s="18"/>
    </row>
    <row r="86" spans="1:20" ht="33">
      <c r="A86" s="4">
        <v>82</v>
      </c>
      <c r="B86" s="17" t="s">
        <v>513</v>
      </c>
      <c r="C86" s="18" t="s">
        <v>96</v>
      </c>
      <c r="D86" s="18" t="s">
        <v>27</v>
      </c>
      <c r="E86" s="19" t="s">
        <v>640</v>
      </c>
      <c r="F86" s="18" t="s">
        <v>74</v>
      </c>
      <c r="G86" s="19">
        <v>9</v>
      </c>
      <c r="H86" s="19">
        <v>14</v>
      </c>
      <c r="I86" s="17">
        <f t="shared" si="1"/>
        <v>23</v>
      </c>
      <c r="J86" s="18">
        <v>9957798432</v>
      </c>
      <c r="K86" s="18" t="s">
        <v>181</v>
      </c>
      <c r="L86" s="18" t="s">
        <v>182</v>
      </c>
      <c r="M86" s="18">
        <v>9435370359</v>
      </c>
      <c r="N86" s="18" t="s">
        <v>183</v>
      </c>
      <c r="O86" s="18">
        <v>98649355523</v>
      </c>
      <c r="P86" s="24">
        <v>43495</v>
      </c>
      <c r="Q86" s="54" t="s">
        <v>167</v>
      </c>
      <c r="R86" s="18" t="s">
        <v>392</v>
      </c>
      <c r="S86" s="18" t="s">
        <v>159</v>
      </c>
      <c r="T86" s="18"/>
    </row>
    <row r="87" spans="1:20" ht="33">
      <c r="A87" s="4">
        <v>83</v>
      </c>
      <c r="B87" s="17" t="s">
        <v>513</v>
      </c>
      <c r="C87" s="18" t="s">
        <v>641</v>
      </c>
      <c r="D87" s="18" t="s">
        <v>27</v>
      </c>
      <c r="E87" s="19" t="s">
        <v>642</v>
      </c>
      <c r="F87" s="18" t="s">
        <v>74</v>
      </c>
      <c r="G87" s="19">
        <v>24</v>
      </c>
      <c r="H87" s="19">
        <v>31</v>
      </c>
      <c r="I87" s="17">
        <f t="shared" si="1"/>
        <v>55</v>
      </c>
      <c r="J87" s="18">
        <v>8822458254</v>
      </c>
      <c r="K87" s="18" t="s">
        <v>206</v>
      </c>
      <c r="L87" s="18" t="s">
        <v>207</v>
      </c>
      <c r="M87" s="18">
        <v>9401453291</v>
      </c>
      <c r="N87" s="18" t="s">
        <v>208</v>
      </c>
      <c r="O87" s="18">
        <v>9859535809</v>
      </c>
      <c r="P87" s="24">
        <v>43495</v>
      </c>
      <c r="Q87" s="54" t="s">
        <v>167</v>
      </c>
      <c r="R87" s="18" t="s">
        <v>392</v>
      </c>
      <c r="S87" s="18" t="s">
        <v>159</v>
      </c>
      <c r="T87" s="18"/>
    </row>
    <row r="88" spans="1:20" ht="33">
      <c r="A88" s="4">
        <v>84</v>
      </c>
      <c r="B88" s="17" t="s">
        <v>513</v>
      </c>
      <c r="C88" s="18" t="s">
        <v>95</v>
      </c>
      <c r="D88" s="18" t="s">
        <v>27</v>
      </c>
      <c r="E88" s="19" t="s">
        <v>603</v>
      </c>
      <c r="F88" s="18" t="s">
        <v>74</v>
      </c>
      <c r="G88" s="19">
        <v>7</v>
      </c>
      <c r="H88" s="19">
        <v>10</v>
      </c>
      <c r="I88" s="17">
        <f t="shared" si="1"/>
        <v>17</v>
      </c>
      <c r="J88" s="18">
        <v>9707824738</v>
      </c>
      <c r="K88" s="18" t="s">
        <v>206</v>
      </c>
      <c r="L88" s="18" t="s">
        <v>207</v>
      </c>
      <c r="M88" s="18">
        <v>9401453291</v>
      </c>
      <c r="N88" s="18" t="s">
        <v>208</v>
      </c>
      <c r="O88" s="18">
        <v>9859535809</v>
      </c>
      <c r="P88" s="24">
        <v>43495</v>
      </c>
      <c r="Q88" s="54" t="s">
        <v>167</v>
      </c>
      <c r="R88" s="18" t="s">
        <v>392</v>
      </c>
      <c r="S88" s="18" t="s">
        <v>159</v>
      </c>
      <c r="T88" s="18"/>
    </row>
    <row r="89" spans="1:20" ht="33">
      <c r="A89" s="4">
        <v>85</v>
      </c>
      <c r="B89" s="17" t="s">
        <v>514</v>
      </c>
      <c r="C89" s="18" t="s">
        <v>152</v>
      </c>
      <c r="D89" s="18" t="s">
        <v>27</v>
      </c>
      <c r="E89" s="19" t="s">
        <v>643</v>
      </c>
      <c r="F89" s="18" t="s">
        <v>74</v>
      </c>
      <c r="G89" s="19">
        <v>10</v>
      </c>
      <c r="H89" s="19">
        <v>11</v>
      </c>
      <c r="I89" s="17">
        <f t="shared" si="1"/>
        <v>21</v>
      </c>
      <c r="J89" s="18">
        <v>9577728325</v>
      </c>
      <c r="K89" s="18" t="s">
        <v>193</v>
      </c>
      <c r="L89" s="18" t="s">
        <v>194</v>
      </c>
      <c r="M89" s="18">
        <v>9401453281</v>
      </c>
      <c r="N89" s="18" t="s">
        <v>195</v>
      </c>
      <c r="O89" s="18">
        <v>9707701981</v>
      </c>
      <c r="P89" s="24">
        <v>43495</v>
      </c>
      <c r="Q89" s="54" t="s">
        <v>167</v>
      </c>
      <c r="R89" s="18" t="s">
        <v>392</v>
      </c>
      <c r="S89" s="18" t="s">
        <v>159</v>
      </c>
      <c r="T89" s="18"/>
    </row>
    <row r="90" spans="1:20" ht="33">
      <c r="A90" s="4">
        <v>86</v>
      </c>
      <c r="B90" s="17" t="s">
        <v>514</v>
      </c>
      <c r="C90" s="18" t="s">
        <v>153</v>
      </c>
      <c r="D90" s="18" t="s">
        <v>27</v>
      </c>
      <c r="E90" s="19" t="s">
        <v>644</v>
      </c>
      <c r="F90" s="18" t="s">
        <v>74</v>
      </c>
      <c r="G90" s="19">
        <v>22</v>
      </c>
      <c r="H90" s="19">
        <v>29</v>
      </c>
      <c r="I90" s="17">
        <f t="shared" si="1"/>
        <v>51</v>
      </c>
      <c r="J90" s="18">
        <v>9085804066</v>
      </c>
      <c r="K90" s="18" t="s">
        <v>193</v>
      </c>
      <c r="L90" s="18" t="s">
        <v>194</v>
      </c>
      <c r="M90" s="18">
        <v>9401453281</v>
      </c>
      <c r="N90" s="18" t="s">
        <v>195</v>
      </c>
      <c r="O90" s="18">
        <v>9707701981</v>
      </c>
      <c r="P90" s="24">
        <v>43495</v>
      </c>
      <c r="Q90" s="54" t="s">
        <v>167</v>
      </c>
      <c r="R90" s="18" t="s">
        <v>392</v>
      </c>
      <c r="S90" s="18" t="s">
        <v>159</v>
      </c>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86</v>
      </c>
      <c r="D165" s="21"/>
      <c r="E165" s="13"/>
      <c r="F165" s="21"/>
      <c r="G165" s="21">
        <f>SUM(G5:G164)</f>
        <v>1819</v>
      </c>
      <c r="H165" s="21">
        <f>SUM(H5:H164)</f>
        <v>2557</v>
      </c>
      <c r="I165" s="21">
        <f>SUM(I5:I164)</f>
        <v>4376</v>
      </c>
      <c r="J165" s="21"/>
      <c r="K165" s="21"/>
      <c r="L165" s="21"/>
      <c r="M165" s="21"/>
      <c r="N165" s="21"/>
      <c r="O165" s="21"/>
      <c r="P165" s="14"/>
      <c r="Q165" s="21"/>
      <c r="R165" s="21"/>
      <c r="S165" s="21"/>
      <c r="T165" s="12"/>
    </row>
    <row r="166" spans="1:20">
      <c r="A166" s="45" t="s">
        <v>66</v>
      </c>
      <c r="B166" s="10">
        <f>COUNTIF(B$5:B$164,"Team 1")</f>
        <v>0</v>
      </c>
      <c r="C166" s="45" t="s">
        <v>29</v>
      </c>
      <c r="D166" s="10">
        <f>COUNTIF(D5:D164,"Anganwadi")</f>
        <v>5</v>
      </c>
    </row>
    <row r="167" spans="1:20">
      <c r="A167" s="45" t="s">
        <v>67</v>
      </c>
      <c r="B167" s="10">
        <f>COUNTIF(B$6:B$164,"Team 2")</f>
        <v>0</v>
      </c>
      <c r="C167" s="45" t="s">
        <v>27</v>
      </c>
      <c r="D167" s="10">
        <f>COUNTIF(D5:D164,"School")</f>
        <v>77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view="pageBreakPreview" zoomScaleSheetLayoutView="100" workbookViewId="0">
      <pane xSplit="3" ySplit="4" topLeftCell="D98"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6" t="s">
        <v>671</v>
      </c>
      <c r="B1" s="106"/>
      <c r="C1" s="106"/>
      <c r="D1" s="107"/>
      <c r="E1" s="107"/>
      <c r="F1" s="107"/>
      <c r="G1" s="107"/>
      <c r="H1" s="107"/>
      <c r="I1" s="107"/>
      <c r="J1" s="107"/>
      <c r="K1" s="107"/>
      <c r="L1" s="107"/>
      <c r="M1" s="107"/>
      <c r="N1" s="107"/>
      <c r="O1" s="107"/>
      <c r="P1" s="107"/>
      <c r="Q1" s="107"/>
      <c r="R1" s="107"/>
      <c r="S1" s="107"/>
    </row>
    <row r="2" spans="1:20">
      <c r="A2" s="110" t="s">
        <v>63</v>
      </c>
      <c r="B2" s="111"/>
      <c r="C2" s="111"/>
      <c r="D2" s="25">
        <v>43497</v>
      </c>
      <c r="E2" s="22"/>
      <c r="F2" s="22"/>
      <c r="G2" s="22"/>
      <c r="H2" s="22"/>
      <c r="I2" s="22"/>
      <c r="J2" s="22"/>
      <c r="K2" s="22"/>
      <c r="L2" s="22"/>
      <c r="M2" s="22"/>
      <c r="N2" s="22"/>
      <c r="O2" s="22"/>
      <c r="P2" s="22"/>
      <c r="Q2" s="22"/>
      <c r="R2" s="22"/>
      <c r="S2" s="22"/>
    </row>
    <row r="3" spans="1:20" ht="24" customHeight="1">
      <c r="A3" s="112" t="s">
        <v>14</v>
      </c>
      <c r="B3" s="108" t="s">
        <v>65</v>
      </c>
      <c r="C3" s="113" t="s">
        <v>7</v>
      </c>
      <c r="D3" s="113" t="s">
        <v>59</v>
      </c>
      <c r="E3" s="113" t="s">
        <v>16</v>
      </c>
      <c r="F3" s="114" t="s">
        <v>17</v>
      </c>
      <c r="G3" s="113" t="s">
        <v>8</v>
      </c>
      <c r="H3" s="113"/>
      <c r="I3" s="113"/>
      <c r="J3" s="113" t="s">
        <v>35</v>
      </c>
      <c r="K3" s="108" t="s">
        <v>37</v>
      </c>
      <c r="L3" s="108" t="s">
        <v>54</v>
      </c>
      <c r="M3" s="108" t="s">
        <v>55</v>
      </c>
      <c r="N3" s="108" t="s">
        <v>38</v>
      </c>
      <c r="O3" s="108" t="s">
        <v>39</v>
      </c>
      <c r="P3" s="112" t="s">
        <v>58</v>
      </c>
      <c r="Q3" s="113" t="s">
        <v>56</v>
      </c>
      <c r="R3" s="113" t="s">
        <v>36</v>
      </c>
      <c r="S3" s="113" t="s">
        <v>57</v>
      </c>
      <c r="T3" s="113" t="s">
        <v>13</v>
      </c>
    </row>
    <row r="4" spans="1:20" ht="25.5" customHeight="1">
      <c r="A4" s="112"/>
      <c r="B4" s="115"/>
      <c r="C4" s="113"/>
      <c r="D4" s="113"/>
      <c r="E4" s="113"/>
      <c r="F4" s="114"/>
      <c r="G4" s="23" t="s">
        <v>9</v>
      </c>
      <c r="H4" s="23" t="s">
        <v>10</v>
      </c>
      <c r="I4" s="23" t="s">
        <v>11</v>
      </c>
      <c r="J4" s="113"/>
      <c r="K4" s="109"/>
      <c r="L4" s="109"/>
      <c r="M4" s="109"/>
      <c r="N4" s="109"/>
      <c r="O4" s="109"/>
      <c r="P4" s="112"/>
      <c r="Q4" s="112"/>
      <c r="R4" s="113"/>
      <c r="S4" s="113"/>
      <c r="T4" s="113"/>
    </row>
    <row r="5" spans="1:20" s="57" customFormat="1">
      <c r="A5" s="52">
        <v>1</v>
      </c>
      <c r="B5" s="53" t="s">
        <v>66</v>
      </c>
      <c r="C5" s="54" t="s">
        <v>72</v>
      </c>
      <c r="D5" s="54" t="s">
        <v>29</v>
      </c>
      <c r="E5" s="55">
        <v>106</v>
      </c>
      <c r="F5" s="54"/>
      <c r="G5" s="55">
        <v>35</v>
      </c>
      <c r="H5" s="55">
        <v>40</v>
      </c>
      <c r="I5" s="53">
        <f>+G5+H5</f>
        <v>75</v>
      </c>
      <c r="J5" s="54">
        <v>9859478662</v>
      </c>
      <c r="K5" s="54" t="s">
        <v>164</v>
      </c>
      <c r="L5" s="54" t="s">
        <v>216</v>
      </c>
      <c r="M5" s="54">
        <v>8822636804</v>
      </c>
      <c r="N5" s="54" t="s">
        <v>390</v>
      </c>
      <c r="O5" s="54">
        <v>9577293195</v>
      </c>
      <c r="P5" s="56">
        <v>43497</v>
      </c>
      <c r="Q5" s="54" t="s">
        <v>172</v>
      </c>
      <c r="R5" s="54" t="s">
        <v>391</v>
      </c>
      <c r="S5" s="54" t="s">
        <v>159</v>
      </c>
      <c r="T5" s="54"/>
    </row>
    <row r="6" spans="1:20" s="57" customFormat="1">
      <c r="A6" s="52">
        <v>2</v>
      </c>
      <c r="B6" s="53" t="s">
        <v>66</v>
      </c>
      <c r="C6" s="54" t="s">
        <v>383</v>
      </c>
      <c r="D6" s="54" t="s">
        <v>29</v>
      </c>
      <c r="E6" s="55">
        <v>68</v>
      </c>
      <c r="F6" s="54"/>
      <c r="G6" s="55">
        <v>30</v>
      </c>
      <c r="H6" s="55">
        <v>40</v>
      </c>
      <c r="I6" s="53">
        <f>+G6+H6</f>
        <v>70</v>
      </c>
      <c r="J6" s="54">
        <v>7399282812</v>
      </c>
      <c r="K6" s="54" t="s">
        <v>164</v>
      </c>
      <c r="L6" s="54" t="s">
        <v>216</v>
      </c>
      <c r="M6" s="54">
        <v>8822636804</v>
      </c>
      <c r="N6" s="54" t="s">
        <v>156</v>
      </c>
      <c r="O6" s="54">
        <v>9577842907</v>
      </c>
      <c r="P6" s="56">
        <v>43497</v>
      </c>
      <c r="Q6" s="54" t="s">
        <v>172</v>
      </c>
      <c r="R6" s="54" t="s">
        <v>391</v>
      </c>
      <c r="S6" s="54" t="s">
        <v>159</v>
      </c>
      <c r="T6" s="54"/>
    </row>
    <row r="7" spans="1:20" s="57" customFormat="1" ht="33">
      <c r="A7" s="52">
        <v>3</v>
      </c>
      <c r="B7" s="53" t="s">
        <v>67</v>
      </c>
      <c r="C7" s="54" t="s">
        <v>384</v>
      </c>
      <c r="D7" s="54" t="s">
        <v>29</v>
      </c>
      <c r="E7" s="55">
        <v>116</v>
      </c>
      <c r="F7" s="54"/>
      <c r="G7" s="55">
        <v>15</v>
      </c>
      <c r="H7" s="55">
        <v>22</v>
      </c>
      <c r="I7" s="53">
        <f t="shared" ref="I7:I70" si="0">+G7+H7</f>
        <v>37</v>
      </c>
      <c r="J7" s="54">
        <v>9577841656</v>
      </c>
      <c r="K7" s="54" t="s">
        <v>160</v>
      </c>
      <c r="L7" s="54" t="s">
        <v>204</v>
      </c>
      <c r="M7" s="54">
        <v>9401453292</v>
      </c>
      <c r="N7" s="54" t="s">
        <v>304</v>
      </c>
      <c r="O7" s="54">
        <v>9854122383</v>
      </c>
      <c r="P7" s="56">
        <v>43497</v>
      </c>
      <c r="Q7" s="54" t="s">
        <v>172</v>
      </c>
      <c r="R7" s="54" t="s">
        <v>392</v>
      </c>
      <c r="S7" s="54" t="s">
        <v>159</v>
      </c>
      <c r="T7" s="54"/>
    </row>
    <row r="8" spans="1:20" s="57" customFormat="1">
      <c r="A8" s="52">
        <v>4</v>
      </c>
      <c r="B8" s="53" t="s">
        <v>67</v>
      </c>
      <c r="C8" s="54" t="s">
        <v>385</v>
      </c>
      <c r="D8" s="54" t="s">
        <v>29</v>
      </c>
      <c r="E8" s="55">
        <v>49</v>
      </c>
      <c r="F8" s="54"/>
      <c r="G8" s="55">
        <v>26</v>
      </c>
      <c r="H8" s="55">
        <v>32</v>
      </c>
      <c r="I8" s="53">
        <f t="shared" si="0"/>
        <v>58</v>
      </c>
      <c r="J8" s="53">
        <v>9577937655</v>
      </c>
      <c r="K8" s="54" t="s">
        <v>206</v>
      </c>
      <c r="L8" s="54" t="s">
        <v>207</v>
      </c>
      <c r="M8" s="54">
        <v>9401453291</v>
      </c>
      <c r="N8" s="54" t="s">
        <v>208</v>
      </c>
      <c r="O8" s="54">
        <v>9859535809</v>
      </c>
      <c r="P8" s="56">
        <v>43497</v>
      </c>
      <c r="Q8" s="54" t="s">
        <v>172</v>
      </c>
      <c r="R8" s="54" t="s">
        <v>392</v>
      </c>
      <c r="S8" s="54" t="s">
        <v>159</v>
      </c>
      <c r="T8" s="54"/>
    </row>
    <row r="9" spans="1:20" s="57" customFormat="1">
      <c r="A9" s="52">
        <v>5</v>
      </c>
      <c r="B9" s="53" t="s">
        <v>66</v>
      </c>
      <c r="C9" s="54" t="s">
        <v>386</v>
      </c>
      <c r="D9" s="54" t="s">
        <v>29</v>
      </c>
      <c r="E9" s="55">
        <v>74</v>
      </c>
      <c r="F9" s="54"/>
      <c r="G9" s="55">
        <v>23</v>
      </c>
      <c r="H9" s="55">
        <v>27</v>
      </c>
      <c r="I9" s="53">
        <f t="shared" si="0"/>
        <v>50</v>
      </c>
      <c r="J9" s="54">
        <v>9859094035</v>
      </c>
      <c r="K9" s="54" t="s">
        <v>187</v>
      </c>
      <c r="L9" s="54" t="s">
        <v>188</v>
      </c>
      <c r="M9" s="54">
        <v>9401453272</v>
      </c>
      <c r="N9" s="54" t="s">
        <v>393</v>
      </c>
      <c r="O9" s="54">
        <v>9613245302</v>
      </c>
      <c r="P9" s="56">
        <v>43498</v>
      </c>
      <c r="Q9" s="54" t="s">
        <v>173</v>
      </c>
      <c r="R9" s="54" t="s">
        <v>394</v>
      </c>
      <c r="S9" s="54" t="s">
        <v>159</v>
      </c>
      <c r="T9" s="54"/>
    </row>
    <row r="10" spans="1:20" s="57" customFormat="1">
      <c r="A10" s="52">
        <v>6</v>
      </c>
      <c r="B10" s="53" t="s">
        <v>66</v>
      </c>
      <c r="C10" s="54" t="s">
        <v>387</v>
      </c>
      <c r="D10" s="54" t="s">
        <v>29</v>
      </c>
      <c r="E10" s="55">
        <v>75</v>
      </c>
      <c r="F10" s="54"/>
      <c r="G10" s="55">
        <v>35</v>
      </c>
      <c r="H10" s="55">
        <v>42</v>
      </c>
      <c r="I10" s="53">
        <f t="shared" si="0"/>
        <v>77</v>
      </c>
      <c r="J10" s="54">
        <v>9859421047</v>
      </c>
      <c r="K10" s="54" t="s">
        <v>187</v>
      </c>
      <c r="L10" s="54" t="s">
        <v>188</v>
      </c>
      <c r="M10" s="54">
        <v>9401453272</v>
      </c>
      <c r="N10" s="54" t="s">
        <v>393</v>
      </c>
      <c r="O10" s="54">
        <v>9613245302</v>
      </c>
      <c r="P10" s="56">
        <v>43498</v>
      </c>
      <c r="Q10" s="54" t="s">
        <v>173</v>
      </c>
      <c r="R10" s="54" t="s">
        <v>394</v>
      </c>
      <c r="S10" s="54" t="s">
        <v>159</v>
      </c>
      <c r="T10" s="54"/>
    </row>
    <row r="11" spans="1:20" s="57" customFormat="1">
      <c r="A11" s="52">
        <v>7</v>
      </c>
      <c r="B11" s="53" t="s">
        <v>67</v>
      </c>
      <c r="C11" s="54" t="s">
        <v>388</v>
      </c>
      <c r="D11" s="54" t="s">
        <v>29</v>
      </c>
      <c r="E11" s="55">
        <v>42</v>
      </c>
      <c r="F11" s="54"/>
      <c r="G11" s="55">
        <v>20</v>
      </c>
      <c r="H11" s="55">
        <v>22</v>
      </c>
      <c r="I11" s="53">
        <f t="shared" si="0"/>
        <v>42</v>
      </c>
      <c r="J11" s="54">
        <v>9085164104</v>
      </c>
      <c r="K11" s="54" t="s">
        <v>280</v>
      </c>
      <c r="L11" s="54" t="s">
        <v>281</v>
      </c>
      <c r="M11" s="54">
        <v>9401453288</v>
      </c>
      <c r="N11" s="54" t="s">
        <v>395</v>
      </c>
      <c r="O11" s="54">
        <v>9859158630</v>
      </c>
      <c r="P11" s="56">
        <v>43498</v>
      </c>
      <c r="Q11" s="54" t="s">
        <v>173</v>
      </c>
      <c r="R11" s="54" t="s">
        <v>392</v>
      </c>
      <c r="S11" s="54" t="s">
        <v>159</v>
      </c>
      <c r="T11" s="54"/>
    </row>
    <row r="12" spans="1:20" s="57" customFormat="1">
      <c r="A12" s="52">
        <v>8</v>
      </c>
      <c r="B12" s="53" t="s">
        <v>67</v>
      </c>
      <c r="C12" s="54" t="s">
        <v>389</v>
      </c>
      <c r="D12" s="54" t="s">
        <v>29</v>
      </c>
      <c r="E12" s="55">
        <v>43</v>
      </c>
      <c r="F12" s="54"/>
      <c r="G12" s="55">
        <v>24</v>
      </c>
      <c r="H12" s="55">
        <v>26</v>
      </c>
      <c r="I12" s="53">
        <f t="shared" si="0"/>
        <v>50</v>
      </c>
      <c r="J12" s="54">
        <v>9707410338</v>
      </c>
      <c r="K12" s="54" t="s">
        <v>280</v>
      </c>
      <c r="L12" s="54" t="s">
        <v>281</v>
      </c>
      <c r="M12" s="54">
        <v>9401453288</v>
      </c>
      <c r="N12" s="54" t="s">
        <v>396</v>
      </c>
      <c r="O12" s="54">
        <v>9707701981</v>
      </c>
      <c r="P12" s="56">
        <v>43498</v>
      </c>
      <c r="Q12" s="54" t="s">
        <v>173</v>
      </c>
      <c r="R12" s="54" t="s">
        <v>392</v>
      </c>
      <c r="S12" s="54" t="s">
        <v>159</v>
      </c>
      <c r="T12" s="54"/>
    </row>
    <row r="13" spans="1:20" s="57" customFormat="1" ht="33">
      <c r="A13" s="52">
        <v>9</v>
      </c>
      <c r="B13" s="53" t="s">
        <v>66</v>
      </c>
      <c r="C13" s="54" t="s">
        <v>398</v>
      </c>
      <c r="D13" s="54" t="s">
        <v>29</v>
      </c>
      <c r="E13" s="55">
        <v>34</v>
      </c>
      <c r="F13" s="54"/>
      <c r="G13" s="55">
        <v>20</v>
      </c>
      <c r="H13" s="55">
        <v>22</v>
      </c>
      <c r="I13" s="53">
        <f t="shared" si="0"/>
        <v>42</v>
      </c>
      <c r="J13" s="54">
        <v>9954188273</v>
      </c>
      <c r="K13" s="54" t="s">
        <v>285</v>
      </c>
      <c r="L13" s="54" t="s">
        <v>286</v>
      </c>
      <c r="M13" s="54">
        <v>9401453290</v>
      </c>
      <c r="N13" s="54" t="s">
        <v>477</v>
      </c>
      <c r="O13" s="54">
        <v>9957835397</v>
      </c>
      <c r="P13" s="56">
        <v>43500</v>
      </c>
      <c r="Q13" s="54" t="s">
        <v>177</v>
      </c>
      <c r="R13" s="54" t="s">
        <v>392</v>
      </c>
      <c r="S13" s="54" t="s">
        <v>159</v>
      </c>
      <c r="T13" s="54"/>
    </row>
    <row r="14" spans="1:20" s="57" customFormat="1" ht="33">
      <c r="A14" s="52">
        <v>10</v>
      </c>
      <c r="B14" s="53" t="s">
        <v>66</v>
      </c>
      <c r="C14" s="54" t="s">
        <v>399</v>
      </c>
      <c r="D14" s="54" t="s">
        <v>29</v>
      </c>
      <c r="E14" s="55">
        <v>141</v>
      </c>
      <c r="F14" s="54"/>
      <c r="G14" s="55">
        <v>20</v>
      </c>
      <c r="H14" s="55">
        <v>23</v>
      </c>
      <c r="I14" s="53">
        <f t="shared" si="0"/>
        <v>43</v>
      </c>
      <c r="J14" s="54">
        <v>9613595682</v>
      </c>
      <c r="K14" s="54" t="s">
        <v>285</v>
      </c>
      <c r="L14" s="54" t="s">
        <v>286</v>
      </c>
      <c r="M14" s="54">
        <v>9401453290</v>
      </c>
      <c r="N14" s="54" t="s">
        <v>282</v>
      </c>
      <c r="O14" s="54">
        <v>9859383908</v>
      </c>
      <c r="P14" s="56">
        <v>43500</v>
      </c>
      <c r="Q14" s="54" t="s">
        <v>177</v>
      </c>
      <c r="R14" s="54" t="s">
        <v>392</v>
      </c>
      <c r="S14" s="54" t="s">
        <v>159</v>
      </c>
      <c r="T14" s="54"/>
    </row>
    <row r="15" spans="1:20" s="57" customFormat="1">
      <c r="A15" s="52">
        <v>11</v>
      </c>
      <c r="B15" s="53" t="s">
        <v>67</v>
      </c>
      <c r="C15" s="54" t="s">
        <v>400</v>
      </c>
      <c r="D15" s="54" t="s">
        <v>29</v>
      </c>
      <c r="E15" s="55">
        <v>79</v>
      </c>
      <c r="F15" s="54"/>
      <c r="G15" s="55">
        <v>15</v>
      </c>
      <c r="H15" s="55">
        <v>24</v>
      </c>
      <c r="I15" s="53">
        <f t="shared" si="0"/>
        <v>39</v>
      </c>
      <c r="J15" s="54">
        <v>9859740916</v>
      </c>
      <c r="K15" s="54" t="s">
        <v>160</v>
      </c>
      <c r="L15" s="54" t="s">
        <v>204</v>
      </c>
      <c r="M15" s="54">
        <v>9401453292</v>
      </c>
      <c r="N15" s="54" t="s">
        <v>239</v>
      </c>
      <c r="O15" s="54">
        <v>9707807588</v>
      </c>
      <c r="P15" s="56">
        <v>43500</v>
      </c>
      <c r="Q15" s="54" t="s">
        <v>177</v>
      </c>
      <c r="R15" s="54" t="s">
        <v>394</v>
      </c>
      <c r="S15" s="54" t="s">
        <v>159</v>
      </c>
      <c r="T15" s="54"/>
    </row>
    <row r="16" spans="1:20" s="57" customFormat="1">
      <c r="A16" s="52">
        <v>12</v>
      </c>
      <c r="B16" s="53" t="s">
        <v>67</v>
      </c>
      <c r="C16" s="54" t="s">
        <v>401</v>
      </c>
      <c r="D16" s="54" t="s">
        <v>29</v>
      </c>
      <c r="E16" s="55">
        <v>80</v>
      </c>
      <c r="F16" s="54"/>
      <c r="G16" s="55">
        <v>20</v>
      </c>
      <c r="H16" s="55">
        <v>35</v>
      </c>
      <c r="I16" s="53">
        <f t="shared" si="0"/>
        <v>55</v>
      </c>
      <c r="J16" s="54">
        <v>9864843817</v>
      </c>
      <c r="K16" s="54" t="s">
        <v>160</v>
      </c>
      <c r="L16" s="54" t="s">
        <v>204</v>
      </c>
      <c r="M16" s="54">
        <v>9401453292</v>
      </c>
      <c r="N16" s="54" t="s">
        <v>239</v>
      </c>
      <c r="O16" s="54">
        <v>9707807588</v>
      </c>
      <c r="P16" s="56">
        <v>43500</v>
      </c>
      <c r="Q16" s="54" t="s">
        <v>177</v>
      </c>
      <c r="R16" s="54" t="s">
        <v>394</v>
      </c>
      <c r="S16" s="54" t="s">
        <v>159</v>
      </c>
      <c r="T16" s="54"/>
    </row>
    <row r="17" spans="1:20" s="57" customFormat="1">
      <c r="A17" s="52">
        <v>13</v>
      </c>
      <c r="B17" s="53" t="s">
        <v>66</v>
      </c>
      <c r="C17" s="54" t="s">
        <v>402</v>
      </c>
      <c r="D17" s="54" t="s">
        <v>29</v>
      </c>
      <c r="E17" s="55">
        <v>44</v>
      </c>
      <c r="F17" s="54"/>
      <c r="G17" s="55">
        <v>20</v>
      </c>
      <c r="H17" s="55">
        <v>33</v>
      </c>
      <c r="I17" s="53">
        <f t="shared" si="0"/>
        <v>53</v>
      </c>
      <c r="J17" s="54">
        <v>9613180712</v>
      </c>
      <c r="K17" s="54" t="s">
        <v>206</v>
      </c>
      <c r="L17" s="54" t="s">
        <v>207</v>
      </c>
      <c r="M17" s="54">
        <v>9401453291</v>
      </c>
      <c r="N17" s="54" t="s">
        <v>358</v>
      </c>
      <c r="O17" s="54">
        <v>9508443715</v>
      </c>
      <c r="P17" s="56">
        <v>43501</v>
      </c>
      <c r="Q17" s="54" t="s">
        <v>157</v>
      </c>
      <c r="R17" s="54" t="s">
        <v>394</v>
      </c>
      <c r="S17" s="54" t="s">
        <v>159</v>
      </c>
      <c r="T17" s="54"/>
    </row>
    <row r="18" spans="1:20" s="57" customFormat="1">
      <c r="A18" s="52">
        <v>14</v>
      </c>
      <c r="B18" s="53" t="s">
        <v>66</v>
      </c>
      <c r="C18" s="54" t="s">
        <v>403</v>
      </c>
      <c r="D18" s="54" t="s">
        <v>29</v>
      </c>
      <c r="E18" s="55">
        <v>45</v>
      </c>
      <c r="F18" s="54"/>
      <c r="G18" s="55">
        <v>18</v>
      </c>
      <c r="H18" s="55">
        <v>22</v>
      </c>
      <c r="I18" s="53">
        <f t="shared" si="0"/>
        <v>40</v>
      </c>
      <c r="J18" s="54">
        <v>9577880255</v>
      </c>
      <c r="K18" s="54" t="s">
        <v>206</v>
      </c>
      <c r="L18" s="54" t="s">
        <v>207</v>
      </c>
      <c r="M18" s="54">
        <v>9401453291</v>
      </c>
      <c r="N18" s="54" t="s">
        <v>358</v>
      </c>
      <c r="O18" s="54">
        <v>9508443715</v>
      </c>
      <c r="P18" s="56">
        <v>43501</v>
      </c>
      <c r="Q18" s="54" t="s">
        <v>157</v>
      </c>
      <c r="R18" s="54" t="s">
        <v>394</v>
      </c>
      <c r="S18" s="54" t="s">
        <v>159</v>
      </c>
      <c r="T18" s="54"/>
    </row>
    <row r="19" spans="1:20" s="57" customFormat="1">
      <c r="A19" s="52">
        <v>15</v>
      </c>
      <c r="B19" s="53" t="s">
        <v>67</v>
      </c>
      <c r="C19" s="54" t="s">
        <v>404</v>
      </c>
      <c r="D19" s="54" t="s">
        <v>29</v>
      </c>
      <c r="E19" s="55">
        <v>83</v>
      </c>
      <c r="F19" s="54"/>
      <c r="G19" s="55">
        <v>25</v>
      </c>
      <c r="H19" s="55">
        <v>35</v>
      </c>
      <c r="I19" s="53">
        <f t="shared" si="0"/>
        <v>60</v>
      </c>
      <c r="J19" s="54">
        <v>9864567679</v>
      </c>
      <c r="K19" s="54" t="s">
        <v>289</v>
      </c>
      <c r="L19" s="54" t="s">
        <v>232</v>
      </c>
      <c r="M19" s="54">
        <v>9401453287</v>
      </c>
      <c r="N19" s="54" t="s">
        <v>233</v>
      </c>
      <c r="O19" s="54">
        <v>9859248435</v>
      </c>
      <c r="P19" s="56">
        <v>43501</v>
      </c>
      <c r="Q19" s="54" t="s">
        <v>157</v>
      </c>
      <c r="R19" s="54" t="s">
        <v>478</v>
      </c>
      <c r="S19" s="54" t="s">
        <v>159</v>
      </c>
      <c r="T19" s="54"/>
    </row>
    <row r="20" spans="1:20" s="57" customFormat="1">
      <c r="A20" s="52">
        <v>16</v>
      </c>
      <c r="B20" s="53" t="s">
        <v>67</v>
      </c>
      <c r="C20" s="54" t="s">
        <v>405</v>
      </c>
      <c r="D20" s="54" t="s">
        <v>29</v>
      </c>
      <c r="E20" s="55">
        <v>84</v>
      </c>
      <c r="F20" s="54"/>
      <c r="G20" s="55">
        <v>30</v>
      </c>
      <c r="H20" s="55">
        <v>39</v>
      </c>
      <c r="I20" s="53">
        <f t="shared" si="0"/>
        <v>69</v>
      </c>
      <c r="J20" s="54">
        <v>9864602554</v>
      </c>
      <c r="K20" s="54" t="s">
        <v>289</v>
      </c>
      <c r="L20" s="54" t="s">
        <v>232</v>
      </c>
      <c r="M20" s="54">
        <v>9401453287</v>
      </c>
      <c r="N20" s="54" t="s">
        <v>233</v>
      </c>
      <c r="O20" s="54">
        <v>9859248435</v>
      </c>
      <c r="P20" s="56">
        <v>43501</v>
      </c>
      <c r="Q20" s="54" t="s">
        <v>157</v>
      </c>
      <c r="R20" s="54" t="s">
        <v>478</v>
      </c>
      <c r="S20" s="54" t="s">
        <v>159</v>
      </c>
      <c r="T20" s="54"/>
    </row>
    <row r="21" spans="1:20" s="57" customFormat="1" ht="33">
      <c r="A21" s="52">
        <v>17</v>
      </c>
      <c r="B21" s="53" t="s">
        <v>66</v>
      </c>
      <c r="C21" s="54" t="s">
        <v>406</v>
      </c>
      <c r="D21" s="54" t="s">
        <v>29</v>
      </c>
      <c r="E21" s="55">
        <v>25</v>
      </c>
      <c r="F21" s="54"/>
      <c r="G21" s="55">
        <v>27</v>
      </c>
      <c r="H21" s="55">
        <v>38</v>
      </c>
      <c r="I21" s="53">
        <f t="shared" si="0"/>
        <v>65</v>
      </c>
      <c r="J21" s="54">
        <v>9854665597</v>
      </c>
      <c r="K21" s="54" t="s">
        <v>479</v>
      </c>
      <c r="L21" s="54" t="s">
        <v>480</v>
      </c>
      <c r="M21" s="54">
        <v>9854453899</v>
      </c>
      <c r="N21" s="54" t="s">
        <v>232</v>
      </c>
      <c r="O21" s="54">
        <v>9854951167</v>
      </c>
      <c r="P21" s="56">
        <v>43502</v>
      </c>
      <c r="Q21" s="54" t="s">
        <v>167</v>
      </c>
      <c r="R21" s="54" t="s">
        <v>392</v>
      </c>
      <c r="S21" s="54" t="s">
        <v>159</v>
      </c>
      <c r="T21" s="54"/>
    </row>
    <row r="22" spans="1:20" s="57" customFormat="1" ht="33">
      <c r="A22" s="52">
        <v>18</v>
      </c>
      <c r="B22" s="53" t="s">
        <v>66</v>
      </c>
      <c r="C22" s="54" t="s">
        <v>407</v>
      </c>
      <c r="D22" s="54" t="s">
        <v>29</v>
      </c>
      <c r="E22" s="55">
        <v>27</v>
      </c>
      <c r="F22" s="54"/>
      <c r="G22" s="55">
        <v>35</v>
      </c>
      <c r="H22" s="55">
        <v>48</v>
      </c>
      <c r="I22" s="53">
        <f t="shared" si="0"/>
        <v>83</v>
      </c>
      <c r="J22" s="54">
        <v>9854723484</v>
      </c>
      <c r="K22" s="54" t="s">
        <v>479</v>
      </c>
      <c r="L22" s="54" t="s">
        <v>480</v>
      </c>
      <c r="M22" s="54">
        <v>9854453899</v>
      </c>
      <c r="N22" s="54" t="s">
        <v>481</v>
      </c>
      <c r="O22" s="54">
        <v>9678461996</v>
      </c>
      <c r="P22" s="56">
        <v>43502</v>
      </c>
      <c r="Q22" s="54" t="s">
        <v>167</v>
      </c>
      <c r="R22" s="54" t="s">
        <v>392</v>
      </c>
      <c r="S22" s="54" t="s">
        <v>159</v>
      </c>
      <c r="T22" s="54"/>
    </row>
    <row r="23" spans="1:20" s="57" customFormat="1" ht="33">
      <c r="A23" s="52">
        <v>19</v>
      </c>
      <c r="B23" s="53" t="s">
        <v>67</v>
      </c>
      <c r="C23" s="54" t="s">
        <v>408</v>
      </c>
      <c r="D23" s="54" t="s">
        <v>29</v>
      </c>
      <c r="E23" s="55">
        <v>90</v>
      </c>
      <c r="F23" s="54"/>
      <c r="G23" s="55">
        <v>30</v>
      </c>
      <c r="H23" s="55">
        <v>35</v>
      </c>
      <c r="I23" s="53">
        <f t="shared" si="0"/>
        <v>65</v>
      </c>
      <c r="J23" s="54">
        <v>9508999212</v>
      </c>
      <c r="K23" s="54" t="s">
        <v>178</v>
      </c>
      <c r="L23" s="54" t="s">
        <v>179</v>
      </c>
      <c r="M23" s="54">
        <v>9707474322</v>
      </c>
      <c r="N23" s="54" t="s">
        <v>482</v>
      </c>
      <c r="O23" s="54">
        <v>9864449779</v>
      </c>
      <c r="P23" s="56">
        <v>43502</v>
      </c>
      <c r="Q23" s="54" t="s">
        <v>167</v>
      </c>
      <c r="R23" s="54" t="s">
        <v>478</v>
      </c>
      <c r="S23" s="54" t="s">
        <v>159</v>
      </c>
      <c r="T23" s="54"/>
    </row>
    <row r="24" spans="1:20" s="57" customFormat="1" ht="33">
      <c r="A24" s="52">
        <v>20</v>
      </c>
      <c r="B24" s="53" t="s">
        <v>67</v>
      </c>
      <c r="C24" s="54" t="s">
        <v>408</v>
      </c>
      <c r="D24" s="54" t="s">
        <v>29</v>
      </c>
      <c r="E24" s="55">
        <v>100</v>
      </c>
      <c r="F24" s="54"/>
      <c r="G24" s="55">
        <v>25</v>
      </c>
      <c r="H24" s="55">
        <v>30</v>
      </c>
      <c r="I24" s="53">
        <f t="shared" si="0"/>
        <v>55</v>
      </c>
      <c r="J24" s="54">
        <v>9707063017</v>
      </c>
      <c r="K24" s="54" t="s">
        <v>178</v>
      </c>
      <c r="L24" s="54" t="s">
        <v>179</v>
      </c>
      <c r="M24" s="54">
        <v>9707474322</v>
      </c>
      <c r="N24" s="54" t="s">
        <v>482</v>
      </c>
      <c r="O24" s="54">
        <v>9864449779</v>
      </c>
      <c r="P24" s="56">
        <v>43502</v>
      </c>
      <c r="Q24" s="54" t="s">
        <v>167</v>
      </c>
      <c r="R24" s="54" t="s">
        <v>478</v>
      </c>
      <c r="S24" s="54" t="s">
        <v>159</v>
      </c>
      <c r="T24" s="54"/>
    </row>
    <row r="25" spans="1:20" s="57" customFormat="1">
      <c r="A25" s="52">
        <v>21</v>
      </c>
      <c r="B25" s="53" t="s">
        <v>66</v>
      </c>
      <c r="C25" s="54" t="s">
        <v>409</v>
      </c>
      <c r="D25" s="54" t="s">
        <v>29</v>
      </c>
      <c r="E25" s="55">
        <v>70</v>
      </c>
      <c r="F25" s="54"/>
      <c r="G25" s="55">
        <v>30</v>
      </c>
      <c r="H25" s="55">
        <v>40</v>
      </c>
      <c r="I25" s="53">
        <f t="shared" si="0"/>
        <v>70</v>
      </c>
      <c r="J25" s="54">
        <v>9864223886</v>
      </c>
      <c r="K25" s="54" t="s">
        <v>164</v>
      </c>
      <c r="L25" s="54" t="s">
        <v>216</v>
      </c>
      <c r="M25" s="54">
        <v>8822636804</v>
      </c>
      <c r="N25" s="54" t="s">
        <v>483</v>
      </c>
      <c r="O25" s="54">
        <v>9613297990</v>
      </c>
      <c r="P25" s="56">
        <v>43503</v>
      </c>
      <c r="Q25" s="54" t="s">
        <v>171</v>
      </c>
      <c r="R25" s="54" t="s">
        <v>478</v>
      </c>
      <c r="S25" s="54" t="s">
        <v>159</v>
      </c>
      <c r="T25" s="54"/>
    </row>
    <row r="26" spans="1:20" s="57" customFormat="1">
      <c r="A26" s="52">
        <v>22</v>
      </c>
      <c r="B26" s="53" t="s">
        <v>66</v>
      </c>
      <c r="C26" s="54" t="s">
        <v>149</v>
      </c>
      <c r="D26" s="54" t="s">
        <v>29</v>
      </c>
      <c r="E26" s="55">
        <v>71</v>
      </c>
      <c r="F26" s="54"/>
      <c r="G26" s="55">
        <v>35</v>
      </c>
      <c r="H26" s="55">
        <v>40</v>
      </c>
      <c r="I26" s="53">
        <f t="shared" si="0"/>
        <v>75</v>
      </c>
      <c r="J26" s="54">
        <v>9859200629</v>
      </c>
      <c r="K26" s="54" t="s">
        <v>164</v>
      </c>
      <c r="L26" s="54" t="s">
        <v>216</v>
      </c>
      <c r="M26" s="54">
        <v>8822636804</v>
      </c>
      <c r="N26" s="54" t="s">
        <v>483</v>
      </c>
      <c r="O26" s="54">
        <v>9613297990</v>
      </c>
      <c r="P26" s="56">
        <v>43503</v>
      </c>
      <c r="Q26" s="54" t="s">
        <v>171</v>
      </c>
      <c r="R26" s="54" t="s">
        <v>478</v>
      </c>
      <c r="S26" s="54" t="s">
        <v>159</v>
      </c>
      <c r="T26" s="54"/>
    </row>
    <row r="27" spans="1:20" s="57" customFormat="1">
      <c r="A27" s="52">
        <v>23</v>
      </c>
      <c r="B27" s="53" t="s">
        <v>67</v>
      </c>
      <c r="C27" s="54" t="s">
        <v>410</v>
      </c>
      <c r="D27" s="54" t="s">
        <v>29</v>
      </c>
      <c r="E27" s="55">
        <v>94</v>
      </c>
      <c r="F27" s="54"/>
      <c r="G27" s="55">
        <v>25</v>
      </c>
      <c r="H27" s="55">
        <v>35</v>
      </c>
      <c r="I27" s="53">
        <f t="shared" si="0"/>
        <v>60</v>
      </c>
      <c r="J27" s="54"/>
      <c r="K27" s="54" t="s">
        <v>178</v>
      </c>
      <c r="L27" s="54" t="s">
        <v>179</v>
      </c>
      <c r="M27" s="54">
        <v>9707474322</v>
      </c>
      <c r="N27" s="54" t="s">
        <v>484</v>
      </c>
      <c r="O27" s="54">
        <v>9854912907</v>
      </c>
      <c r="P27" s="56">
        <v>43503</v>
      </c>
      <c r="Q27" s="54" t="s">
        <v>171</v>
      </c>
      <c r="R27" s="54" t="s">
        <v>478</v>
      </c>
      <c r="S27" s="54" t="s">
        <v>159</v>
      </c>
      <c r="T27" s="54"/>
    </row>
    <row r="28" spans="1:20" s="57" customFormat="1">
      <c r="A28" s="52">
        <v>24</v>
      </c>
      <c r="B28" s="53" t="s">
        <v>67</v>
      </c>
      <c r="C28" s="54" t="s">
        <v>411</v>
      </c>
      <c r="D28" s="54" t="s">
        <v>29</v>
      </c>
      <c r="E28" s="55">
        <v>95</v>
      </c>
      <c r="F28" s="54"/>
      <c r="G28" s="55">
        <v>25</v>
      </c>
      <c r="H28" s="55">
        <v>27</v>
      </c>
      <c r="I28" s="53">
        <f t="shared" si="0"/>
        <v>52</v>
      </c>
      <c r="J28" s="54">
        <v>9085175242</v>
      </c>
      <c r="K28" s="54" t="s">
        <v>178</v>
      </c>
      <c r="L28" s="54" t="s">
        <v>179</v>
      </c>
      <c r="M28" s="54">
        <v>9707474322</v>
      </c>
      <c r="N28" s="54" t="s">
        <v>484</v>
      </c>
      <c r="O28" s="54">
        <v>9854912907</v>
      </c>
      <c r="P28" s="56">
        <v>43503</v>
      </c>
      <c r="Q28" s="54" t="s">
        <v>171</v>
      </c>
      <c r="R28" s="54" t="s">
        <v>478</v>
      </c>
      <c r="S28" s="54" t="s">
        <v>159</v>
      </c>
      <c r="T28" s="54"/>
    </row>
    <row r="29" spans="1:20" s="57" customFormat="1">
      <c r="A29" s="52">
        <v>25</v>
      </c>
      <c r="B29" s="53" t="s">
        <v>66</v>
      </c>
      <c r="C29" s="54" t="s">
        <v>412</v>
      </c>
      <c r="D29" s="54" t="s">
        <v>29</v>
      </c>
      <c r="E29" s="55">
        <v>121</v>
      </c>
      <c r="F29" s="54"/>
      <c r="G29" s="55">
        <v>20</v>
      </c>
      <c r="H29" s="55">
        <v>30</v>
      </c>
      <c r="I29" s="53">
        <f t="shared" si="0"/>
        <v>50</v>
      </c>
      <c r="J29" s="54">
        <v>9954920127</v>
      </c>
      <c r="K29" s="54" t="s">
        <v>206</v>
      </c>
      <c r="L29" s="54" t="s">
        <v>207</v>
      </c>
      <c r="M29" s="54">
        <v>9401453291</v>
      </c>
      <c r="N29" s="54" t="s">
        <v>275</v>
      </c>
      <c r="O29" s="54">
        <v>9508548483</v>
      </c>
      <c r="P29" s="56">
        <v>43504</v>
      </c>
      <c r="Q29" s="54" t="s">
        <v>172</v>
      </c>
      <c r="R29" s="54" t="s">
        <v>478</v>
      </c>
      <c r="S29" s="54" t="s">
        <v>159</v>
      </c>
      <c r="T29" s="54"/>
    </row>
    <row r="30" spans="1:20" s="57" customFormat="1">
      <c r="A30" s="52">
        <v>26</v>
      </c>
      <c r="B30" s="53" t="s">
        <v>66</v>
      </c>
      <c r="C30" s="54" t="s">
        <v>413</v>
      </c>
      <c r="D30" s="54" t="s">
        <v>29</v>
      </c>
      <c r="E30" s="55">
        <v>142</v>
      </c>
      <c r="F30" s="54"/>
      <c r="G30" s="55">
        <v>20</v>
      </c>
      <c r="H30" s="55">
        <v>27</v>
      </c>
      <c r="I30" s="53">
        <f t="shared" si="0"/>
        <v>47</v>
      </c>
      <c r="J30" s="54">
        <v>9864877570</v>
      </c>
      <c r="K30" s="54" t="s">
        <v>206</v>
      </c>
      <c r="L30" s="54" t="s">
        <v>207</v>
      </c>
      <c r="M30" s="54">
        <v>9401453291</v>
      </c>
      <c r="N30" s="54" t="s">
        <v>275</v>
      </c>
      <c r="O30" s="54">
        <v>9508548483</v>
      </c>
      <c r="P30" s="56">
        <v>43504</v>
      </c>
      <c r="Q30" s="54" t="s">
        <v>172</v>
      </c>
      <c r="R30" s="54" t="s">
        <v>478</v>
      </c>
      <c r="S30" s="54" t="s">
        <v>159</v>
      </c>
      <c r="T30" s="54"/>
    </row>
    <row r="31" spans="1:20" s="57" customFormat="1">
      <c r="A31" s="52">
        <v>27</v>
      </c>
      <c r="B31" s="53" t="s">
        <v>67</v>
      </c>
      <c r="C31" s="54" t="s">
        <v>414</v>
      </c>
      <c r="D31" s="54" t="s">
        <v>29</v>
      </c>
      <c r="E31" s="55">
        <v>92</v>
      </c>
      <c r="F31" s="54"/>
      <c r="G31" s="55">
        <v>30</v>
      </c>
      <c r="H31" s="55">
        <v>35</v>
      </c>
      <c r="I31" s="53">
        <f t="shared" si="0"/>
        <v>65</v>
      </c>
      <c r="J31" s="54">
        <v>8822589939</v>
      </c>
      <c r="K31" s="54" t="s">
        <v>209</v>
      </c>
      <c r="L31" s="54" t="s">
        <v>210</v>
      </c>
      <c r="M31" s="54">
        <v>9401453276</v>
      </c>
      <c r="N31" s="54" t="s">
        <v>485</v>
      </c>
      <c r="O31" s="54">
        <v>8011445879</v>
      </c>
      <c r="P31" s="56">
        <v>43504</v>
      </c>
      <c r="Q31" s="54" t="s">
        <v>172</v>
      </c>
      <c r="R31" s="54" t="s">
        <v>391</v>
      </c>
      <c r="S31" s="54" t="s">
        <v>159</v>
      </c>
      <c r="T31" s="54"/>
    </row>
    <row r="32" spans="1:20" s="57" customFormat="1">
      <c r="A32" s="52">
        <v>28</v>
      </c>
      <c r="B32" s="53" t="s">
        <v>67</v>
      </c>
      <c r="C32" s="54" t="s">
        <v>415</v>
      </c>
      <c r="D32" s="54" t="s">
        <v>29</v>
      </c>
      <c r="E32" s="55">
        <v>93</v>
      </c>
      <c r="F32" s="54"/>
      <c r="G32" s="55">
        <v>20</v>
      </c>
      <c r="H32" s="55">
        <v>37</v>
      </c>
      <c r="I32" s="53">
        <f t="shared" si="0"/>
        <v>57</v>
      </c>
      <c r="J32" s="54">
        <v>9613730129</v>
      </c>
      <c r="K32" s="54" t="s">
        <v>209</v>
      </c>
      <c r="L32" s="54" t="s">
        <v>210</v>
      </c>
      <c r="M32" s="54">
        <v>9401453276</v>
      </c>
      <c r="N32" s="54" t="s">
        <v>486</v>
      </c>
      <c r="O32" s="54">
        <v>9854332185</v>
      </c>
      <c r="P32" s="56">
        <v>43504</v>
      </c>
      <c r="Q32" s="54" t="s">
        <v>172</v>
      </c>
      <c r="R32" s="54" t="s">
        <v>391</v>
      </c>
      <c r="S32" s="54" t="s">
        <v>159</v>
      </c>
      <c r="T32" s="54"/>
    </row>
    <row r="33" spans="1:20" s="57" customFormat="1">
      <c r="A33" s="52">
        <v>29</v>
      </c>
      <c r="B33" s="53" t="s">
        <v>66</v>
      </c>
      <c r="C33" s="54" t="s">
        <v>416</v>
      </c>
      <c r="D33" s="54" t="s">
        <v>29</v>
      </c>
      <c r="E33" s="55">
        <v>56</v>
      </c>
      <c r="F33" s="54"/>
      <c r="G33" s="55">
        <v>35</v>
      </c>
      <c r="H33" s="55">
        <v>42</v>
      </c>
      <c r="I33" s="53">
        <f t="shared" si="0"/>
        <v>77</v>
      </c>
      <c r="J33" s="54">
        <v>8752918603</v>
      </c>
      <c r="K33" s="54" t="s">
        <v>160</v>
      </c>
      <c r="L33" s="54" t="s">
        <v>204</v>
      </c>
      <c r="M33" s="54">
        <v>9401453292</v>
      </c>
      <c r="N33" s="54" t="s">
        <v>487</v>
      </c>
      <c r="O33" s="54">
        <v>9859094063</v>
      </c>
      <c r="P33" s="56">
        <v>43505</v>
      </c>
      <c r="Q33" s="54" t="s">
        <v>173</v>
      </c>
      <c r="R33" s="54" t="s">
        <v>394</v>
      </c>
      <c r="S33" s="54" t="s">
        <v>159</v>
      </c>
      <c r="T33" s="54"/>
    </row>
    <row r="34" spans="1:20" s="57" customFormat="1">
      <c r="A34" s="52">
        <v>30</v>
      </c>
      <c r="B34" s="53" t="s">
        <v>66</v>
      </c>
      <c r="C34" s="54" t="s">
        <v>101</v>
      </c>
      <c r="D34" s="54" t="s">
        <v>29</v>
      </c>
      <c r="E34" s="55">
        <v>57</v>
      </c>
      <c r="F34" s="54"/>
      <c r="G34" s="55">
        <v>30</v>
      </c>
      <c r="H34" s="55">
        <v>35</v>
      </c>
      <c r="I34" s="53">
        <f t="shared" si="0"/>
        <v>65</v>
      </c>
      <c r="J34" s="54">
        <v>8256036689</v>
      </c>
      <c r="K34" s="54" t="s">
        <v>187</v>
      </c>
      <c r="L34" s="54" t="s">
        <v>188</v>
      </c>
      <c r="M34" s="54">
        <v>9401453272</v>
      </c>
      <c r="N34" s="54" t="s">
        <v>189</v>
      </c>
      <c r="O34" s="54">
        <v>98593327771</v>
      </c>
      <c r="P34" s="56">
        <v>43505</v>
      </c>
      <c r="Q34" s="54" t="s">
        <v>173</v>
      </c>
      <c r="R34" s="54" t="s">
        <v>394</v>
      </c>
      <c r="S34" s="54" t="s">
        <v>159</v>
      </c>
      <c r="T34" s="54"/>
    </row>
    <row r="35" spans="1:20" s="57" customFormat="1">
      <c r="A35" s="52">
        <v>31</v>
      </c>
      <c r="B35" s="53" t="s">
        <v>67</v>
      </c>
      <c r="C35" s="54" t="s">
        <v>92</v>
      </c>
      <c r="D35" s="54" t="s">
        <v>29</v>
      </c>
      <c r="E35" s="55">
        <v>62</v>
      </c>
      <c r="F35" s="54"/>
      <c r="G35" s="55">
        <v>37</v>
      </c>
      <c r="H35" s="55">
        <v>45</v>
      </c>
      <c r="I35" s="53">
        <f t="shared" si="0"/>
        <v>82</v>
      </c>
      <c r="J35" s="54">
        <v>9864314843</v>
      </c>
      <c r="K35" s="54" t="s">
        <v>160</v>
      </c>
      <c r="L35" s="54" t="s">
        <v>204</v>
      </c>
      <c r="M35" s="54">
        <v>9401453292</v>
      </c>
      <c r="N35" s="54" t="s">
        <v>488</v>
      </c>
      <c r="O35" s="54">
        <v>9707807588</v>
      </c>
      <c r="P35" s="56">
        <v>43505</v>
      </c>
      <c r="Q35" s="54" t="s">
        <v>173</v>
      </c>
      <c r="R35" s="54" t="s">
        <v>394</v>
      </c>
      <c r="S35" s="54" t="s">
        <v>159</v>
      </c>
      <c r="T35" s="54"/>
    </row>
    <row r="36" spans="1:20" s="57" customFormat="1">
      <c r="A36" s="52">
        <v>32</v>
      </c>
      <c r="B36" s="53" t="s">
        <v>67</v>
      </c>
      <c r="C36" s="54" t="s">
        <v>92</v>
      </c>
      <c r="D36" s="54" t="s">
        <v>29</v>
      </c>
      <c r="E36" s="55">
        <v>98</v>
      </c>
      <c r="F36" s="54"/>
      <c r="G36" s="55">
        <v>20</v>
      </c>
      <c r="H36" s="55">
        <v>30</v>
      </c>
      <c r="I36" s="53">
        <f t="shared" si="0"/>
        <v>50</v>
      </c>
      <c r="J36" s="54">
        <v>9859092496</v>
      </c>
      <c r="K36" s="54" t="s">
        <v>160</v>
      </c>
      <c r="L36" s="54" t="s">
        <v>204</v>
      </c>
      <c r="M36" s="54">
        <v>9401453292</v>
      </c>
      <c r="N36" s="54" t="s">
        <v>488</v>
      </c>
      <c r="O36" s="54">
        <v>9707807588</v>
      </c>
      <c r="P36" s="56">
        <v>43505</v>
      </c>
      <c r="Q36" s="54" t="s">
        <v>173</v>
      </c>
      <c r="R36" s="54" t="s">
        <v>394</v>
      </c>
      <c r="S36" s="54" t="s">
        <v>159</v>
      </c>
      <c r="T36" s="54"/>
    </row>
    <row r="37" spans="1:20" s="57" customFormat="1">
      <c r="A37" s="52">
        <v>33</v>
      </c>
      <c r="B37" s="53" t="s">
        <v>66</v>
      </c>
      <c r="C37" s="54" t="s">
        <v>417</v>
      </c>
      <c r="D37" s="54" t="s">
        <v>29</v>
      </c>
      <c r="E37" s="55">
        <v>72</v>
      </c>
      <c r="F37" s="54"/>
      <c r="G37" s="55">
        <v>28</v>
      </c>
      <c r="H37" s="55">
        <v>32</v>
      </c>
      <c r="I37" s="53">
        <f t="shared" si="0"/>
        <v>60</v>
      </c>
      <c r="J37" s="54">
        <v>9957688639</v>
      </c>
      <c r="K37" s="54" t="s">
        <v>164</v>
      </c>
      <c r="L37" s="54" t="s">
        <v>216</v>
      </c>
      <c r="M37" s="54">
        <v>8822636804</v>
      </c>
      <c r="N37" s="54" t="s">
        <v>489</v>
      </c>
      <c r="O37" s="54">
        <v>9859622496</v>
      </c>
      <c r="P37" s="56">
        <v>43507</v>
      </c>
      <c r="Q37" s="54" t="s">
        <v>177</v>
      </c>
      <c r="R37" s="54" t="s">
        <v>478</v>
      </c>
      <c r="S37" s="54" t="s">
        <v>159</v>
      </c>
      <c r="T37" s="54"/>
    </row>
    <row r="38" spans="1:20" s="57" customFormat="1">
      <c r="A38" s="52">
        <v>34</v>
      </c>
      <c r="B38" s="53" t="s">
        <v>66</v>
      </c>
      <c r="C38" s="54" t="s">
        <v>89</v>
      </c>
      <c r="D38" s="54" t="s">
        <v>29</v>
      </c>
      <c r="E38" s="55">
        <v>114</v>
      </c>
      <c r="F38" s="54"/>
      <c r="G38" s="55">
        <v>30</v>
      </c>
      <c r="H38" s="55">
        <v>40</v>
      </c>
      <c r="I38" s="53">
        <f t="shared" si="0"/>
        <v>70</v>
      </c>
      <c r="J38" s="54">
        <v>7896044977</v>
      </c>
      <c r="K38" s="54" t="s">
        <v>164</v>
      </c>
      <c r="L38" s="54" t="s">
        <v>216</v>
      </c>
      <c r="M38" s="54">
        <v>8822636804</v>
      </c>
      <c r="N38" s="54" t="s">
        <v>489</v>
      </c>
      <c r="O38" s="54">
        <v>9859622496</v>
      </c>
      <c r="P38" s="56">
        <v>43507</v>
      </c>
      <c r="Q38" s="54" t="s">
        <v>177</v>
      </c>
      <c r="R38" s="54" t="s">
        <v>478</v>
      </c>
      <c r="S38" s="54" t="s">
        <v>159</v>
      </c>
      <c r="T38" s="54"/>
    </row>
    <row r="39" spans="1:20" s="57" customFormat="1">
      <c r="A39" s="52">
        <v>35</v>
      </c>
      <c r="B39" s="53" t="s">
        <v>67</v>
      </c>
      <c r="C39" s="54" t="s">
        <v>418</v>
      </c>
      <c r="D39" s="54" t="s">
        <v>29</v>
      </c>
      <c r="E39" s="55">
        <v>112</v>
      </c>
      <c r="F39" s="54"/>
      <c r="G39" s="55">
        <v>22</v>
      </c>
      <c r="H39" s="55">
        <v>28</v>
      </c>
      <c r="I39" s="53">
        <f t="shared" si="0"/>
        <v>50</v>
      </c>
      <c r="J39" s="54">
        <v>8135849719</v>
      </c>
      <c r="K39" s="54" t="s">
        <v>160</v>
      </c>
      <c r="L39" s="54" t="s">
        <v>204</v>
      </c>
      <c r="M39" s="54">
        <v>9401453292</v>
      </c>
      <c r="N39" s="54" t="s">
        <v>239</v>
      </c>
      <c r="O39" s="54">
        <v>9707807588</v>
      </c>
      <c r="P39" s="56">
        <v>43507</v>
      </c>
      <c r="Q39" s="54" t="s">
        <v>177</v>
      </c>
      <c r="R39" s="54" t="s">
        <v>478</v>
      </c>
      <c r="S39" s="54" t="s">
        <v>159</v>
      </c>
      <c r="T39" s="54"/>
    </row>
    <row r="40" spans="1:20" s="57" customFormat="1">
      <c r="A40" s="52">
        <v>36</v>
      </c>
      <c r="B40" s="53" t="s">
        <v>67</v>
      </c>
      <c r="C40" s="54" t="s">
        <v>419</v>
      </c>
      <c r="D40" s="54" t="s">
        <v>29</v>
      </c>
      <c r="E40" s="55">
        <v>128</v>
      </c>
      <c r="F40" s="54"/>
      <c r="G40" s="55">
        <v>22</v>
      </c>
      <c r="H40" s="55">
        <v>28</v>
      </c>
      <c r="I40" s="53">
        <f t="shared" si="0"/>
        <v>50</v>
      </c>
      <c r="J40" s="54">
        <v>9508463417</v>
      </c>
      <c r="K40" s="54" t="s">
        <v>160</v>
      </c>
      <c r="L40" s="54" t="s">
        <v>204</v>
      </c>
      <c r="M40" s="54">
        <v>9401453292</v>
      </c>
      <c r="N40" s="54" t="s">
        <v>239</v>
      </c>
      <c r="O40" s="54">
        <v>9707807588</v>
      </c>
      <c r="P40" s="56">
        <v>43507</v>
      </c>
      <c r="Q40" s="54" t="s">
        <v>177</v>
      </c>
      <c r="R40" s="54" t="s">
        <v>478</v>
      </c>
      <c r="S40" s="54" t="s">
        <v>159</v>
      </c>
      <c r="T40" s="54"/>
    </row>
    <row r="41" spans="1:20" s="57" customFormat="1" ht="33">
      <c r="A41" s="52">
        <v>37</v>
      </c>
      <c r="B41" s="53" t="s">
        <v>66</v>
      </c>
      <c r="C41" s="54" t="s">
        <v>420</v>
      </c>
      <c r="D41" s="54" t="s">
        <v>29</v>
      </c>
      <c r="E41" s="55">
        <v>40</v>
      </c>
      <c r="F41" s="54"/>
      <c r="G41" s="55">
        <v>20</v>
      </c>
      <c r="H41" s="55">
        <v>25</v>
      </c>
      <c r="I41" s="53">
        <f t="shared" si="0"/>
        <v>45</v>
      </c>
      <c r="J41" s="54">
        <v>9864436502</v>
      </c>
      <c r="K41" s="54" t="s">
        <v>285</v>
      </c>
      <c r="L41" s="54" t="s">
        <v>286</v>
      </c>
      <c r="M41" s="54">
        <v>9401453290</v>
      </c>
      <c r="N41" s="54" t="s">
        <v>335</v>
      </c>
      <c r="O41" s="54">
        <v>9859677925</v>
      </c>
      <c r="P41" s="56">
        <v>43508</v>
      </c>
      <c r="Q41" s="54" t="s">
        <v>157</v>
      </c>
      <c r="R41" s="54" t="s">
        <v>392</v>
      </c>
      <c r="S41" s="54" t="s">
        <v>159</v>
      </c>
      <c r="T41" s="54"/>
    </row>
    <row r="42" spans="1:20" s="57" customFormat="1" ht="33">
      <c r="A42" s="52">
        <v>38</v>
      </c>
      <c r="B42" s="53" t="s">
        <v>66</v>
      </c>
      <c r="C42" s="54" t="s">
        <v>421</v>
      </c>
      <c r="D42" s="54" t="s">
        <v>29</v>
      </c>
      <c r="E42" s="55">
        <v>41</v>
      </c>
      <c r="F42" s="54"/>
      <c r="G42" s="55">
        <v>20</v>
      </c>
      <c r="H42" s="55">
        <v>22</v>
      </c>
      <c r="I42" s="53">
        <f t="shared" si="0"/>
        <v>42</v>
      </c>
      <c r="J42" s="54">
        <v>9508480232</v>
      </c>
      <c r="K42" s="54" t="s">
        <v>285</v>
      </c>
      <c r="L42" s="54" t="s">
        <v>286</v>
      </c>
      <c r="M42" s="54">
        <v>9401453290</v>
      </c>
      <c r="N42" s="54" t="s">
        <v>335</v>
      </c>
      <c r="O42" s="54">
        <v>9859677925</v>
      </c>
      <c r="P42" s="56">
        <v>43508</v>
      </c>
      <c r="Q42" s="54" t="s">
        <v>157</v>
      </c>
      <c r="R42" s="54" t="s">
        <v>392</v>
      </c>
      <c r="S42" s="54" t="s">
        <v>159</v>
      </c>
      <c r="T42" s="54"/>
    </row>
    <row r="43" spans="1:20" s="57" customFormat="1">
      <c r="A43" s="52">
        <v>39</v>
      </c>
      <c r="B43" s="53" t="s">
        <v>67</v>
      </c>
      <c r="C43" s="54" t="s">
        <v>422</v>
      </c>
      <c r="D43" s="54" t="s">
        <v>29</v>
      </c>
      <c r="E43" s="55">
        <v>18</v>
      </c>
      <c r="F43" s="54"/>
      <c r="G43" s="55">
        <v>18</v>
      </c>
      <c r="H43" s="55">
        <v>22</v>
      </c>
      <c r="I43" s="53">
        <f t="shared" si="0"/>
        <v>40</v>
      </c>
      <c r="J43" s="54">
        <v>9864843355</v>
      </c>
      <c r="K43" s="54" t="s">
        <v>168</v>
      </c>
      <c r="L43" s="54" t="s">
        <v>169</v>
      </c>
      <c r="M43" s="54">
        <v>9864934831</v>
      </c>
      <c r="N43" s="54" t="s">
        <v>490</v>
      </c>
      <c r="O43" s="54">
        <v>7896339167</v>
      </c>
      <c r="P43" s="56">
        <v>43508</v>
      </c>
      <c r="Q43" s="54" t="s">
        <v>157</v>
      </c>
      <c r="R43" s="54" t="s">
        <v>392</v>
      </c>
      <c r="S43" s="54" t="s">
        <v>159</v>
      </c>
      <c r="T43" s="54"/>
    </row>
    <row r="44" spans="1:20" s="57" customFormat="1">
      <c r="A44" s="52">
        <v>40</v>
      </c>
      <c r="B44" s="53" t="s">
        <v>67</v>
      </c>
      <c r="C44" s="54" t="s">
        <v>423</v>
      </c>
      <c r="D44" s="54" t="s">
        <v>29</v>
      </c>
      <c r="E44" s="55">
        <v>19</v>
      </c>
      <c r="F44" s="54"/>
      <c r="G44" s="55">
        <v>20</v>
      </c>
      <c r="H44" s="55">
        <v>25</v>
      </c>
      <c r="I44" s="53">
        <f t="shared" si="0"/>
        <v>45</v>
      </c>
      <c r="J44" s="54">
        <v>8135091389</v>
      </c>
      <c r="K44" s="54" t="s">
        <v>168</v>
      </c>
      <c r="L44" s="54" t="s">
        <v>169</v>
      </c>
      <c r="M44" s="54">
        <v>9864934831</v>
      </c>
      <c r="N44" s="54" t="s">
        <v>490</v>
      </c>
      <c r="O44" s="54">
        <v>7896339167</v>
      </c>
      <c r="P44" s="56">
        <v>43508</v>
      </c>
      <c r="Q44" s="54" t="s">
        <v>157</v>
      </c>
      <c r="R44" s="54" t="s">
        <v>392</v>
      </c>
      <c r="S44" s="54" t="s">
        <v>159</v>
      </c>
      <c r="T44" s="54"/>
    </row>
    <row r="45" spans="1:20" s="57" customFormat="1" ht="33">
      <c r="A45" s="52">
        <v>41</v>
      </c>
      <c r="B45" s="53" t="s">
        <v>66</v>
      </c>
      <c r="C45" s="54" t="s">
        <v>424</v>
      </c>
      <c r="D45" s="54" t="s">
        <v>29</v>
      </c>
      <c r="E45" s="55">
        <v>99</v>
      </c>
      <c r="F45" s="54"/>
      <c r="G45" s="55">
        <v>20</v>
      </c>
      <c r="H45" s="55">
        <v>25</v>
      </c>
      <c r="I45" s="53">
        <f t="shared" si="0"/>
        <v>45</v>
      </c>
      <c r="J45" s="54">
        <v>9864935138</v>
      </c>
      <c r="K45" s="54" t="s">
        <v>285</v>
      </c>
      <c r="L45" s="54" t="s">
        <v>286</v>
      </c>
      <c r="M45" s="54">
        <v>9401453290</v>
      </c>
      <c r="N45" s="54" t="s">
        <v>306</v>
      </c>
      <c r="O45" s="54">
        <v>9864935138</v>
      </c>
      <c r="P45" s="56">
        <v>43509</v>
      </c>
      <c r="Q45" s="54" t="s">
        <v>167</v>
      </c>
      <c r="R45" s="54" t="s">
        <v>394</v>
      </c>
      <c r="S45" s="54" t="s">
        <v>159</v>
      </c>
      <c r="T45" s="54"/>
    </row>
    <row r="46" spans="1:20" s="57" customFormat="1" ht="33">
      <c r="A46" s="52">
        <v>42</v>
      </c>
      <c r="B46" s="53" t="s">
        <v>66</v>
      </c>
      <c r="C46" s="54" t="s">
        <v>425</v>
      </c>
      <c r="D46" s="54" t="s">
        <v>29</v>
      </c>
      <c r="E46" s="55">
        <v>102</v>
      </c>
      <c r="F46" s="54"/>
      <c r="G46" s="55">
        <v>27</v>
      </c>
      <c r="H46" s="55">
        <v>33</v>
      </c>
      <c r="I46" s="53">
        <f t="shared" si="0"/>
        <v>60</v>
      </c>
      <c r="J46" s="54"/>
      <c r="K46" s="54" t="s">
        <v>285</v>
      </c>
      <c r="L46" s="54" t="s">
        <v>286</v>
      </c>
      <c r="M46" s="54">
        <v>9401453290</v>
      </c>
      <c r="N46" s="54" t="s">
        <v>491</v>
      </c>
      <c r="O46" s="54">
        <v>9613840296</v>
      </c>
      <c r="P46" s="56">
        <v>43509</v>
      </c>
      <c r="Q46" s="54" t="s">
        <v>167</v>
      </c>
      <c r="R46" s="54" t="s">
        <v>392</v>
      </c>
      <c r="S46" s="54" t="s">
        <v>159</v>
      </c>
      <c r="T46" s="54"/>
    </row>
    <row r="47" spans="1:20" s="57" customFormat="1" ht="33">
      <c r="A47" s="52">
        <v>43</v>
      </c>
      <c r="B47" s="53" t="s">
        <v>67</v>
      </c>
      <c r="C47" s="54" t="s">
        <v>426</v>
      </c>
      <c r="D47" s="54" t="s">
        <v>29</v>
      </c>
      <c r="E47" s="55">
        <v>81</v>
      </c>
      <c r="F47" s="54"/>
      <c r="G47" s="55">
        <v>20</v>
      </c>
      <c r="H47" s="55">
        <v>25</v>
      </c>
      <c r="I47" s="53">
        <f t="shared" si="0"/>
        <v>45</v>
      </c>
      <c r="J47" s="54">
        <v>9864148370</v>
      </c>
      <c r="K47" s="54" t="s">
        <v>160</v>
      </c>
      <c r="L47" s="54" t="s">
        <v>204</v>
      </c>
      <c r="M47" s="54">
        <v>9401453292</v>
      </c>
      <c r="N47" s="54" t="s">
        <v>492</v>
      </c>
      <c r="O47" s="54">
        <v>9854914160</v>
      </c>
      <c r="P47" s="56">
        <v>43509</v>
      </c>
      <c r="Q47" s="54" t="s">
        <v>167</v>
      </c>
      <c r="R47" s="54" t="s">
        <v>394</v>
      </c>
      <c r="S47" s="54" t="s">
        <v>159</v>
      </c>
      <c r="T47" s="54"/>
    </row>
    <row r="48" spans="1:20" s="57" customFormat="1" ht="33">
      <c r="A48" s="52">
        <v>44</v>
      </c>
      <c r="B48" s="53" t="s">
        <v>67</v>
      </c>
      <c r="C48" s="54" t="s">
        <v>427</v>
      </c>
      <c r="D48" s="54" t="s">
        <v>29</v>
      </c>
      <c r="E48" s="55">
        <v>82</v>
      </c>
      <c r="F48" s="54"/>
      <c r="G48" s="55">
        <v>15</v>
      </c>
      <c r="H48" s="55">
        <v>21</v>
      </c>
      <c r="I48" s="53">
        <f t="shared" si="0"/>
        <v>36</v>
      </c>
      <c r="J48" s="54">
        <v>967442793</v>
      </c>
      <c r="K48" s="54" t="s">
        <v>160</v>
      </c>
      <c r="L48" s="54" t="s">
        <v>204</v>
      </c>
      <c r="M48" s="54">
        <v>9401453292</v>
      </c>
      <c r="N48" s="54" t="s">
        <v>493</v>
      </c>
      <c r="O48" s="54">
        <v>9854914160</v>
      </c>
      <c r="P48" s="56">
        <v>43509</v>
      </c>
      <c r="Q48" s="54" t="s">
        <v>167</v>
      </c>
      <c r="R48" s="54" t="s">
        <v>394</v>
      </c>
      <c r="S48" s="54" t="s">
        <v>159</v>
      </c>
      <c r="T48" s="54"/>
    </row>
    <row r="49" spans="1:20" s="57" customFormat="1">
      <c r="A49" s="52">
        <v>45</v>
      </c>
      <c r="B49" s="53" t="s">
        <v>66</v>
      </c>
      <c r="C49" s="54" t="s">
        <v>428</v>
      </c>
      <c r="D49" s="54" t="s">
        <v>29</v>
      </c>
      <c r="E49" s="55">
        <v>3</v>
      </c>
      <c r="F49" s="54"/>
      <c r="G49" s="55">
        <v>20</v>
      </c>
      <c r="H49" s="55">
        <v>35</v>
      </c>
      <c r="I49" s="53">
        <f t="shared" si="0"/>
        <v>55</v>
      </c>
      <c r="J49" s="54">
        <v>9854525818</v>
      </c>
      <c r="K49" s="54" t="s">
        <v>323</v>
      </c>
      <c r="L49" s="54" t="s">
        <v>324</v>
      </c>
      <c r="M49" s="54">
        <v>9401453279</v>
      </c>
      <c r="N49" s="54" t="s">
        <v>490</v>
      </c>
      <c r="O49" s="54">
        <v>7896339167</v>
      </c>
      <c r="P49" s="56">
        <v>43510</v>
      </c>
      <c r="Q49" s="54" t="s">
        <v>171</v>
      </c>
      <c r="R49" s="54" t="s">
        <v>478</v>
      </c>
      <c r="S49" s="54" t="s">
        <v>159</v>
      </c>
      <c r="T49" s="54"/>
    </row>
    <row r="50" spans="1:20" s="57" customFormat="1">
      <c r="A50" s="52">
        <v>46</v>
      </c>
      <c r="B50" s="53" t="s">
        <v>66</v>
      </c>
      <c r="C50" s="54" t="s">
        <v>429</v>
      </c>
      <c r="D50" s="54" t="s">
        <v>29</v>
      </c>
      <c r="E50" s="55">
        <v>4</v>
      </c>
      <c r="F50" s="54"/>
      <c r="G50" s="55">
        <v>18</v>
      </c>
      <c r="H50" s="55">
        <v>31</v>
      </c>
      <c r="I50" s="53">
        <f t="shared" si="0"/>
        <v>49</v>
      </c>
      <c r="J50" s="54"/>
      <c r="K50" s="54" t="s">
        <v>323</v>
      </c>
      <c r="L50" s="54" t="s">
        <v>324</v>
      </c>
      <c r="M50" s="54">
        <v>9401453279</v>
      </c>
      <c r="N50" s="54" t="s">
        <v>220</v>
      </c>
      <c r="O50" s="54">
        <v>9854909143</v>
      </c>
      <c r="P50" s="56">
        <v>43510</v>
      </c>
      <c r="Q50" s="54" t="s">
        <v>171</v>
      </c>
      <c r="R50" s="54" t="s">
        <v>478</v>
      </c>
      <c r="S50" s="54" t="s">
        <v>159</v>
      </c>
      <c r="T50" s="54"/>
    </row>
    <row r="51" spans="1:20" s="57" customFormat="1">
      <c r="A51" s="52">
        <v>47</v>
      </c>
      <c r="B51" s="53" t="s">
        <v>67</v>
      </c>
      <c r="C51" s="54" t="s">
        <v>430</v>
      </c>
      <c r="D51" s="54" t="s">
        <v>29</v>
      </c>
      <c r="E51" s="55">
        <v>6</v>
      </c>
      <c r="F51" s="54"/>
      <c r="G51" s="55">
        <v>18</v>
      </c>
      <c r="H51" s="55">
        <v>31</v>
      </c>
      <c r="I51" s="53">
        <f t="shared" si="0"/>
        <v>49</v>
      </c>
      <c r="J51" s="54">
        <v>9707533692</v>
      </c>
      <c r="K51" s="54" t="s">
        <v>229</v>
      </c>
      <c r="L51" s="54" t="s">
        <v>371</v>
      </c>
      <c r="M51" s="54">
        <v>8876296755</v>
      </c>
      <c r="N51" s="54" t="s">
        <v>230</v>
      </c>
      <c r="O51" s="54">
        <v>9854262518</v>
      </c>
      <c r="P51" s="56">
        <v>43510</v>
      </c>
      <c r="Q51" s="54" t="s">
        <v>171</v>
      </c>
      <c r="R51" s="54" t="s">
        <v>478</v>
      </c>
      <c r="S51" s="54" t="s">
        <v>159</v>
      </c>
      <c r="T51" s="54"/>
    </row>
    <row r="52" spans="1:20" s="57" customFormat="1">
      <c r="A52" s="52">
        <v>48</v>
      </c>
      <c r="B52" s="53" t="s">
        <v>67</v>
      </c>
      <c r="C52" s="54" t="s">
        <v>431</v>
      </c>
      <c r="D52" s="54" t="s">
        <v>29</v>
      </c>
      <c r="E52" s="55">
        <v>7</v>
      </c>
      <c r="F52" s="54"/>
      <c r="G52" s="55">
        <v>22</v>
      </c>
      <c r="H52" s="55">
        <v>29</v>
      </c>
      <c r="I52" s="53">
        <f t="shared" si="0"/>
        <v>51</v>
      </c>
      <c r="J52" s="54">
        <v>9854352684</v>
      </c>
      <c r="K52" s="54" t="s">
        <v>229</v>
      </c>
      <c r="L52" s="54" t="s">
        <v>371</v>
      </c>
      <c r="M52" s="54">
        <v>8876296755</v>
      </c>
      <c r="N52" s="54" t="s">
        <v>230</v>
      </c>
      <c r="O52" s="54">
        <v>9854262518</v>
      </c>
      <c r="P52" s="56">
        <v>43510</v>
      </c>
      <c r="Q52" s="54" t="s">
        <v>171</v>
      </c>
      <c r="R52" s="54" t="s">
        <v>478</v>
      </c>
      <c r="S52" s="54" t="s">
        <v>159</v>
      </c>
      <c r="T52" s="54"/>
    </row>
    <row r="53" spans="1:20" s="57" customFormat="1">
      <c r="A53" s="52">
        <v>49</v>
      </c>
      <c r="B53" s="53" t="s">
        <v>66</v>
      </c>
      <c r="C53" s="54" t="s">
        <v>432</v>
      </c>
      <c r="D53" s="54" t="s">
        <v>29</v>
      </c>
      <c r="E53" s="55">
        <v>8</v>
      </c>
      <c r="F53" s="54"/>
      <c r="G53" s="55">
        <v>13</v>
      </c>
      <c r="H53" s="55">
        <v>18</v>
      </c>
      <c r="I53" s="53">
        <f t="shared" si="0"/>
        <v>31</v>
      </c>
      <c r="J53" s="54">
        <v>9957769691</v>
      </c>
      <c r="K53" s="54" t="s">
        <v>323</v>
      </c>
      <c r="L53" s="54" t="s">
        <v>324</v>
      </c>
      <c r="M53" s="54">
        <v>9401453279</v>
      </c>
      <c r="N53" s="54" t="s">
        <v>494</v>
      </c>
      <c r="O53" s="54">
        <v>9577364193</v>
      </c>
      <c r="P53" s="56">
        <v>43511</v>
      </c>
      <c r="Q53" s="54" t="s">
        <v>172</v>
      </c>
      <c r="R53" s="54" t="s">
        <v>478</v>
      </c>
      <c r="S53" s="54" t="s">
        <v>159</v>
      </c>
      <c r="T53" s="54"/>
    </row>
    <row r="54" spans="1:20" s="57" customFormat="1">
      <c r="A54" s="52">
        <v>50</v>
      </c>
      <c r="B54" s="53" t="s">
        <v>66</v>
      </c>
      <c r="C54" s="54" t="s">
        <v>433</v>
      </c>
      <c r="D54" s="54" t="s">
        <v>29</v>
      </c>
      <c r="E54" s="55">
        <v>9</v>
      </c>
      <c r="F54" s="54"/>
      <c r="G54" s="55">
        <v>21</v>
      </c>
      <c r="H54" s="55">
        <v>36</v>
      </c>
      <c r="I54" s="53">
        <f t="shared" si="0"/>
        <v>57</v>
      </c>
      <c r="J54" s="54">
        <v>8812837864</v>
      </c>
      <c r="K54" s="54" t="s">
        <v>323</v>
      </c>
      <c r="L54" s="54" t="s">
        <v>324</v>
      </c>
      <c r="M54" s="54">
        <v>9401453279</v>
      </c>
      <c r="N54" s="54" t="s">
        <v>494</v>
      </c>
      <c r="O54" s="54">
        <v>9577364193</v>
      </c>
      <c r="P54" s="56">
        <v>43511</v>
      </c>
      <c r="Q54" s="54" t="s">
        <v>172</v>
      </c>
      <c r="R54" s="54" t="s">
        <v>478</v>
      </c>
      <c r="S54" s="54" t="s">
        <v>159</v>
      </c>
      <c r="T54" s="54"/>
    </row>
    <row r="55" spans="1:20" s="57" customFormat="1">
      <c r="A55" s="52">
        <v>51</v>
      </c>
      <c r="B55" s="53" t="s">
        <v>67</v>
      </c>
      <c r="C55" s="54" t="s">
        <v>434</v>
      </c>
      <c r="D55" s="54" t="s">
        <v>29</v>
      </c>
      <c r="E55" s="55">
        <v>88</v>
      </c>
      <c r="F55" s="54"/>
      <c r="G55" s="55">
        <v>22</v>
      </c>
      <c r="H55" s="55">
        <v>28</v>
      </c>
      <c r="I55" s="53">
        <f t="shared" si="0"/>
        <v>50</v>
      </c>
      <c r="J55" s="54">
        <v>8753846952</v>
      </c>
      <c r="K55" s="54" t="s">
        <v>234</v>
      </c>
      <c r="L55" s="54" t="s">
        <v>495</v>
      </c>
      <c r="M55" s="54">
        <v>9401453293</v>
      </c>
      <c r="N55" s="54" t="s">
        <v>496</v>
      </c>
      <c r="O55" s="54">
        <v>8011692763</v>
      </c>
      <c r="P55" s="56">
        <v>43511</v>
      </c>
      <c r="Q55" s="54" t="s">
        <v>172</v>
      </c>
      <c r="R55" s="54" t="s">
        <v>478</v>
      </c>
      <c r="S55" s="54" t="s">
        <v>159</v>
      </c>
      <c r="T55" s="54"/>
    </row>
    <row r="56" spans="1:20" s="57" customFormat="1">
      <c r="A56" s="52">
        <v>52</v>
      </c>
      <c r="B56" s="53" t="s">
        <v>67</v>
      </c>
      <c r="C56" s="54" t="s">
        <v>435</v>
      </c>
      <c r="D56" s="54" t="s">
        <v>29</v>
      </c>
      <c r="E56" s="55">
        <v>89</v>
      </c>
      <c r="F56" s="54"/>
      <c r="G56" s="55">
        <v>6</v>
      </c>
      <c r="H56" s="55">
        <v>7</v>
      </c>
      <c r="I56" s="53">
        <f t="shared" si="0"/>
        <v>13</v>
      </c>
      <c r="J56" s="54">
        <v>8822854583</v>
      </c>
      <c r="K56" s="54" t="s">
        <v>234</v>
      </c>
      <c r="L56" s="54" t="s">
        <v>495</v>
      </c>
      <c r="M56" s="54">
        <v>9401453293</v>
      </c>
      <c r="N56" s="54" t="s">
        <v>496</v>
      </c>
      <c r="O56" s="54">
        <v>8011692763</v>
      </c>
      <c r="P56" s="56">
        <v>43511</v>
      </c>
      <c r="Q56" s="54" t="s">
        <v>172</v>
      </c>
      <c r="R56" s="54" t="s">
        <v>478</v>
      </c>
      <c r="S56" s="54" t="s">
        <v>159</v>
      </c>
      <c r="T56" s="54"/>
    </row>
    <row r="57" spans="1:20" s="57" customFormat="1">
      <c r="A57" s="52">
        <v>53</v>
      </c>
      <c r="B57" s="53" t="s">
        <v>66</v>
      </c>
      <c r="C57" s="54" t="s">
        <v>436</v>
      </c>
      <c r="D57" s="54" t="s">
        <v>29</v>
      </c>
      <c r="E57" s="55">
        <v>13</v>
      </c>
      <c r="F57" s="54"/>
      <c r="G57" s="55">
        <v>18</v>
      </c>
      <c r="H57" s="55">
        <v>24</v>
      </c>
      <c r="I57" s="53">
        <f t="shared" si="0"/>
        <v>42</v>
      </c>
      <c r="J57" s="54">
        <v>8011220920</v>
      </c>
      <c r="K57" s="54" t="s">
        <v>290</v>
      </c>
      <c r="L57" s="54" t="s">
        <v>291</v>
      </c>
      <c r="M57" s="54">
        <v>9957856904</v>
      </c>
      <c r="N57" s="54" t="s">
        <v>176</v>
      </c>
      <c r="O57" s="54">
        <v>9508071866</v>
      </c>
      <c r="P57" s="56">
        <v>43512</v>
      </c>
      <c r="Q57" s="54" t="s">
        <v>173</v>
      </c>
      <c r="R57" s="54" t="s">
        <v>394</v>
      </c>
      <c r="S57" s="54" t="s">
        <v>159</v>
      </c>
      <c r="T57" s="54"/>
    </row>
    <row r="58" spans="1:20" s="57" customFormat="1">
      <c r="A58" s="52">
        <v>54</v>
      </c>
      <c r="B58" s="53" t="s">
        <v>66</v>
      </c>
      <c r="C58" s="54" t="s">
        <v>108</v>
      </c>
      <c r="D58" s="54" t="s">
        <v>29</v>
      </c>
      <c r="E58" s="55">
        <v>14</v>
      </c>
      <c r="F58" s="54"/>
      <c r="G58" s="55">
        <v>20</v>
      </c>
      <c r="H58" s="55">
        <v>29</v>
      </c>
      <c r="I58" s="53">
        <f t="shared" si="0"/>
        <v>49</v>
      </c>
      <c r="J58" s="54">
        <v>8471960447</v>
      </c>
      <c r="K58" s="54" t="s">
        <v>290</v>
      </c>
      <c r="L58" s="54" t="s">
        <v>291</v>
      </c>
      <c r="M58" s="54">
        <v>9957856904</v>
      </c>
      <c r="N58" s="54" t="s">
        <v>497</v>
      </c>
      <c r="O58" s="54">
        <v>9707627335</v>
      </c>
      <c r="P58" s="56">
        <v>43512</v>
      </c>
      <c r="Q58" s="54" t="s">
        <v>173</v>
      </c>
      <c r="R58" s="54" t="s">
        <v>394</v>
      </c>
      <c r="S58" s="54" t="s">
        <v>159</v>
      </c>
      <c r="T58" s="54"/>
    </row>
    <row r="59" spans="1:20" s="57" customFormat="1">
      <c r="A59" s="52">
        <v>55</v>
      </c>
      <c r="B59" s="53" t="s">
        <v>67</v>
      </c>
      <c r="C59" s="54" t="s">
        <v>437</v>
      </c>
      <c r="D59" s="54" t="s">
        <v>29</v>
      </c>
      <c r="E59" s="55">
        <v>54</v>
      </c>
      <c r="F59" s="54"/>
      <c r="G59" s="55">
        <v>7</v>
      </c>
      <c r="H59" s="55">
        <v>7</v>
      </c>
      <c r="I59" s="53">
        <f t="shared" si="0"/>
        <v>14</v>
      </c>
      <c r="J59" s="54"/>
      <c r="K59" s="54" t="s">
        <v>212</v>
      </c>
      <c r="L59" s="54" t="s">
        <v>213</v>
      </c>
      <c r="M59" s="54">
        <v>9401453275</v>
      </c>
      <c r="N59" s="54" t="s">
        <v>325</v>
      </c>
      <c r="O59" s="54">
        <v>9707784254</v>
      </c>
      <c r="P59" s="56">
        <v>43512</v>
      </c>
      <c r="Q59" s="54" t="s">
        <v>173</v>
      </c>
      <c r="R59" s="54" t="s">
        <v>478</v>
      </c>
      <c r="S59" s="54" t="s">
        <v>159</v>
      </c>
      <c r="T59" s="54"/>
    </row>
    <row r="60" spans="1:20" s="57" customFormat="1">
      <c r="A60" s="52">
        <v>56</v>
      </c>
      <c r="B60" s="53" t="s">
        <v>67</v>
      </c>
      <c r="C60" s="54" t="s">
        <v>438</v>
      </c>
      <c r="D60" s="54" t="s">
        <v>29</v>
      </c>
      <c r="E60" s="55">
        <v>110</v>
      </c>
      <c r="F60" s="54"/>
      <c r="G60" s="55">
        <v>8</v>
      </c>
      <c r="H60" s="55">
        <v>9</v>
      </c>
      <c r="I60" s="53">
        <f t="shared" si="0"/>
        <v>17</v>
      </c>
      <c r="J60" s="54"/>
      <c r="K60" s="54" t="s">
        <v>212</v>
      </c>
      <c r="L60" s="54" t="s">
        <v>213</v>
      </c>
      <c r="M60" s="54">
        <v>9401453275</v>
      </c>
      <c r="N60" s="54" t="s">
        <v>325</v>
      </c>
      <c r="O60" s="54">
        <v>9707784254</v>
      </c>
      <c r="P60" s="56">
        <v>43512</v>
      </c>
      <c r="Q60" s="54" t="s">
        <v>173</v>
      </c>
      <c r="R60" s="54" t="s">
        <v>478</v>
      </c>
      <c r="S60" s="54" t="s">
        <v>159</v>
      </c>
      <c r="T60" s="54"/>
    </row>
    <row r="61" spans="1:20" s="57" customFormat="1">
      <c r="A61" s="52">
        <v>57</v>
      </c>
      <c r="B61" s="53" t="s">
        <v>67</v>
      </c>
      <c r="C61" s="54" t="s">
        <v>438</v>
      </c>
      <c r="D61" s="54" t="s">
        <v>29</v>
      </c>
      <c r="E61" s="55">
        <v>111</v>
      </c>
      <c r="F61" s="54"/>
      <c r="G61" s="55">
        <v>21</v>
      </c>
      <c r="H61" s="55">
        <v>19</v>
      </c>
      <c r="I61" s="53">
        <f t="shared" si="0"/>
        <v>40</v>
      </c>
      <c r="J61" s="54"/>
      <c r="K61" s="54" t="s">
        <v>212</v>
      </c>
      <c r="L61" s="54" t="s">
        <v>213</v>
      </c>
      <c r="M61" s="54">
        <v>9401453275</v>
      </c>
      <c r="N61" s="54" t="s">
        <v>325</v>
      </c>
      <c r="O61" s="54">
        <v>9707784254</v>
      </c>
      <c r="P61" s="56">
        <v>43512</v>
      </c>
      <c r="Q61" s="54" t="s">
        <v>173</v>
      </c>
      <c r="R61" s="54" t="s">
        <v>478</v>
      </c>
      <c r="S61" s="54" t="s">
        <v>159</v>
      </c>
      <c r="T61" s="54"/>
    </row>
    <row r="62" spans="1:20" s="57" customFormat="1">
      <c r="A62" s="52">
        <v>58</v>
      </c>
      <c r="B62" s="53" t="s">
        <v>66</v>
      </c>
      <c r="C62" s="54" t="s">
        <v>439</v>
      </c>
      <c r="D62" s="54" t="s">
        <v>29</v>
      </c>
      <c r="E62" s="55">
        <v>110</v>
      </c>
      <c r="F62" s="54"/>
      <c r="G62" s="55">
        <v>25</v>
      </c>
      <c r="H62" s="55">
        <v>35</v>
      </c>
      <c r="I62" s="53">
        <f t="shared" si="0"/>
        <v>60</v>
      </c>
      <c r="J62" s="54">
        <v>9613662116</v>
      </c>
      <c r="K62" s="54" t="s">
        <v>193</v>
      </c>
      <c r="L62" s="54" t="s">
        <v>194</v>
      </c>
      <c r="M62" s="54">
        <v>9401453281</v>
      </c>
      <c r="N62" s="54" t="s">
        <v>195</v>
      </c>
      <c r="O62" s="54">
        <v>9707701981</v>
      </c>
      <c r="P62" s="56">
        <v>43514</v>
      </c>
      <c r="Q62" s="54" t="s">
        <v>177</v>
      </c>
      <c r="R62" s="54" t="s">
        <v>394</v>
      </c>
      <c r="S62" s="54" t="s">
        <v>159</v>
      </c>
      <c r="T62" s="54"/>
    </row>
    <row r="63" spans="1:20" s="57" customFormat="1">
      <c r="A63" s="52">
        <v>59</v>
      </c>
      <c r="B63" s="53" t="s">
        <v>66</v>
      </c>
      <c r="C63" s="54" t="s">
        <v>105</v>
      </c>
      <c r="D63" s="54" t="s">
        <v>29</v>
      </c>
      <c r="E63" s="55">
        <v>125</v>
      </c>
      <c r="F63" s="54"/>
      <c r="G63" s="55">
        <v>25</v>
      </c>
      <c r="H63" s="55">
        <v>35</v>
      </c>
      <c r="I63" s="53">
        <f t="shared" si="0"/>
        <v>60</v>
      </c>
      <c r="J63" s="54">
        <v>9613146705</v>
      </c>
      <c r="K63" s="54" t="s">
        <v>193</v>
      </c>
      <c r="L63" s="54" t="s">
        <v>194</v>
      </c>
      <c r="M63" s="54">
        <v>9401453281</v>
      </c>
      <c r="N63" s="54" t="s">
        <v>195</v>
      </c>
      <c r="O63" s="54">
        <v>9859270322</v>
      </c>
      <c r="P63" s="56">
        <v>43514</v>
      </c>
      <c r="Q63" s="54" t="s">
        <v>177</v>
      </c>
      <c r="R63" s="54" t="s">
        <v>394</v>
      </c>
      <c r="S63" s="54" t="s">
        <v>159</v>
      </c>
      <c r="T63" s="54"/>
    </row>
    <row r="64" spans="1:20" s="57" customFormat="1" ht="33">
      <c r="A64" s="52">
        <v>60</v>
      </c>
      <c r="B64" s="53" t="s">
        <v>67</v>
      </c>
      <c r="C64" s="54" t="s">
        <v>440</v>
      </c>
      <c r="D64" s="54" t="s">
        <v>29</v>
      </c>
      <c r="E64" s="55">
        <v>139</v>
      </c>
      <c r="F64" s="54"/>
      <c r="G64" s="55">
        <v>20</v>
      </c>
      <c r="H64" s="55">
        <v>28</v>
      </c>
      <c r="I64" s="53">
        <f t="shared" si="0"/>
        <v>48</v>
      </c>
      <c r="J64" s="54">
        <v>8486831754</v>
      </c>
      <c r="K64" s="54" t="s">
        <v>178</v>
      </c>
      <c r="L64" s="54" t="s">
        <v>179</v>
      </c>
      <c r="M64" s="54">
        <v>9707474322</v>
      </c>
      <c r="N64" s="54" t="s">
        <v>498</v>
      </c>
      <c r="O64" s="54">
        <v>9577263687</v>
      </c>
      <c r="P64" s="56">
        <v>43514</v>
      </c>
      <c r="Q64" s="54" t="s">
        <v>177</v>
      </c>
      <c r="R64" s="54" t="s">
        <v>478</v>
      </c>
      <c r="S64" s="54" t="s">
        <v>159</v>
      </c>
      <c r="T64" s="54"/>
    </row>
    <row r="65" spans="1:20" s="57" customFormat="1" ht="33">
      <c r="A65" s="52">
        <v>61</v>
      </c>
      <c r="B65" s="53" t="s">
        <v>67</v>
      </c>
      <c r="C65" s="54" t="s">
        <v>441</v>
      </c>
      <c r="D65" s="54" t="s">
        <v>29</v>
      </c>
      <c r="E65" s="55">
        <v>140</v>
      </c>
      <c r="F65" s="54"/>
      <c r="G65" s="55">
        <v>22</v>
      </c>
      <c r="H65" s="55">
        <v>28</v>
      </c>
      <c r="I65" s="53">
        <f t="shared" si="0"/>
        <v>50</v>
      </c>
      <c r="J65" s="54">
        <v>8753846952</v>
      </c>
      <c r="K65" s="54" t="s">
        <v>178</v>
      </c>
      <c r="L65" s="54" t="s">
        <v>179</v>
      </c>
      <c r="M65" s="54">
        <v>9707474322</v>
      </c>
      <c r="N65" s="54" t="s">
        <v>498</v>
      </c>
      <c r="O65" s="54">
        <v>9577263687</v>
      </c>
      <c r="P65" s="56">
        <v>43514</v>
      </c>
      <c r="Q65" s="54" t="s">
        <v>177</v>
      </c>
      <c r="R65" s="54" t="s">
        <v>478</v>
      </c>
      <c r="S65" s="54" t="s">
        <v>159</v>
      </c>
      <c r="T65" s="54"/>
    </row>
    <row r="66" spans="1:20" s="57" customFormat="1">
      <c r="A66" s="52">
        <v>62</v>
      </c>
      <c r="B66" s="53" t="s">
        <v>66</v>
      </c>
      <c r="C66" s="54" t="s">
        <v>442</v>
      </c>
      <c r="D66" s="54" t="s">
        <v>29</v>
      </c>
      <c r="E66" s="55">
        <v>23</v>
      </c>
      <c r="F66" s="54"/>
      <c r="G66" s="55">
        <v>24</v>
      </c>
      <c r="H66" s="55">
        <v>34</v>
      </c>
      <c r="I66" s="53">
        <f t="shared" si="0"/>
        <v>58</v>
      </c>
      <c r="J66" s="54">
        <v>8724828055</v>
      </c>
      <c r="K66" s="54" t="s">
        <v>196</v>
      </c>
      <c r="L66" s="54" t="s">
        <v>197</v>
      </c>
      <c r="M66" s="54">
        <v>9678335542</v>
      </c>
      <c r="N66" s="54" t="s">
        <v>198</v>
      </c>
      <c r="O66" s="54">
        <v>8011717502</v>
      </c>
      <c r="P66" s="56">
        <v>43515</v>
      </c>
      <c r="Q66" s="54" t="s">
        <v>157</v>
      </c>
      <c r="R66" s="54" t="s">
        <v>394</v>
      </c>
      <c r="S66" s="54" t="s">
        <v>159</v>
      </c>
      <c r="T66" s="54"/>
    </row>
    <row r="67" spans="1:20" s="57" customFormat="1">
      <c r="A67" s="52">
        <v>63</v>
      </c>
      <c r="B67" s="53" t="s">
        <v>66</v>
      </c>
      <c r="C67" s="54" t="s">
        <v>443</v>
      </c>
      <c r="D67" s="54" t="s">
        <v>29</v>
      </c>
      <c r="E67" s="55">
        <v>103</v>
      </c>
      <c r="F67" s="54"/>
      <c r="G67" s="55">
        <v>20</v>
      </c>
      <c r="H67" s="55">
        <v>26</v>
      </c>
      <c r="I67" s="53">
        <f t="shared" si="0"/>
        <v>46</v>
      </c>
      <c r="J67" s="54">
        <v>8724009705</v>
      </c>
      <c r="K67" s="54" t="s">
        <v>196</v>
      </c>
      <c r="L67" s="54" t="s">
        <v>197</v>
      </c>
      <c r="M67" s="54">
        <v>9678335542</v>
      </c>
      <c r="N67" s="54" t="s">
        <v>176</v>
      </c>
      <c r="O67" s="54">
        <v>9508071866</v>
      </c>
      <c r="P67" s="56">
        <v>43515</v>
      </c>
      <c r="Q67" s="54" t="s">
        <v>157</v>
      </c>
      <c r="R67" s="54" t="s">
        <v>394</v>
      </c>
      <c r="S67" s="54" t="s">
        <v>159</v>
      </c>
      <c r="T67" s="54"/>
    </row>
    <row r="68" spans="1:20" s="57" customFormat="1">
      <c r="A68" s="52">
        <v>64</v>
      </c>
      <c r="B68" s="53" t="s">
        <v>67</v>
      </c>
      <c r="C68" s="54" t="s">
        <v>444</v>
      </c>
      <c r="D68" s="54" t="s">
        <v>29</v>
      </c>
      <c r="E68" s="55">
        <v>33</v>
      </c>
      <c r="F68" s="54"/>
      <c r="G68" s="55">
        <v>30</v>
      </c>
      <c r="H68" s="55">
        <v>36</v>
      </c>
      <c r="I68" s="53">
        <f t="shared" si="0"/>
        <v>66</v>
      </c>
      <c r="J68" s="54">
        <v>9864833774</v>
      </c>
      <c r="K68" s="54" t="s">
        <v>221</v>
      </c>
      <c r="L68" s="54" t="s">
        <v>222</v>
      </c>
      <c r="M68" s="54">
        <v>9401453285</v>
      </c>
      <c r="N68" s="54" t="s">
        <v>499</v>
      </c>
      <c r="O68" s="54">
        <v>9577044586</v>
      </c>
      <c r="P68" s="56">
        <v>43515</v>
      </c>
      <c r="Q68" s="54" t="s">
        <v>157</v>
      </c>
      <c r="R68" s="54" t="s">
        <v>394</v>
      </c>
      <c r="S68" s="54" t="s">
        <v>159</v>
      </c>
      <c r="T68" s="54"/>
    </row>
    <row r="69" spans="1:20" s="57" customFormat="1">
      <c r="A69" s="52">
        <v>65</v>
      </c>
      <c r="B69" s="53" t="s">
        <v>67</v>
      </c>
      <c r="C69" s="54" t="s">
        <v>445</v>
      </c>
      <c r="D69" s="54" t="s">
        <v>29</v>
      </c>
      <c r="E69" s="55">
        <v>113</v>
      </c>
      <c r="F69" s="54"/>
      <c r="G69" s="55">
        <v>30</v>
      </c>
      <c r="H69" s="55">
        <v>33</v>
      </c>
      <c r="I69" s="53">
        <f t="shared" si="0"/>
        <v>63</v>
      </c>
      <c r="J69" s="54">
        <v>9678582783</v>
      </c>
      <c r="K69" s="54" t="s">
        <v>221</v>
      </c>
      <c r="L69" s="54" t="s">
        <v>222</v>
      </c>
      <c r="M69" s="54">
        <v>9401453285</v>
      </c>
      <c r="N69" s="54" t="s">
        <v>223</v>
      </c>
      <c r="O69" s="54">
        <v>98759094396</v>
      </c>
      <c r="P69" s="56">
        <v>43515</v>
      </c>
      <c r="Q69" s="54" t="s">
        <v>157</v>
      </c>
      <c r="R69" s="54" t="s">
        <v>394</v>
      </c>
      <c r="S69" s="54" t="s">
        <v>159</v>
      </c>
      <c r="T69" s="54"/>
    </row>
    <row r="70" spans="1:20" s="57" customFormat="1" ht="33">
      <c r="A70" s="52">
        <v>66</v>
      </c>
      <c r="B70" s="53" t="s">
        <v>66</v>
      </c>
      <c r="C70" s="54" t="s">
        <v>446</v>
      </c>
      <c r="D70" s="54" t="s">
        <v>29</v>
      </c>
      <c r="E70" s="55">
        <v>127</v>
      </c>
      <c r="F70" s="54"/>
      <c r="G70" s="55">
        <v>20</v>
      </c>
      <c r="H70" s="55">
        <v>28</v>
      </c>
      <c r="I70" s="53">
        <f t="shared" si="0"/>
        <v>48</v>
      </c>
      <c r="J70" s="54">
        <v>8472044599</v>
      </c>
      <c r="K70" s="54" t="s">
        <v>196</v>
      </c>
      <c r="L70" s="54" t="s">
        <v>197</v>
      </c>
      <c r="M70" s="54">
        <v>9678335542</v>
      </c>
      <c r="N70" s="54" t="s">
        <v>500</v>
      </c>
      <c r="O70" s="54">
        <v>9678738733</v>
      </c>
      <c r="P70" s="56">
        <v>43516</v>
      </c>
      <c r="Q70" s="54" t="s">
        <v>167</v>
      </c>
      <c r="R70" s="54" t="s">
        <v>394</v>
      </c>
      <c r="S70" s="54" t="s">
        <v>159</v>
      </c>
      <c r="T70" s="54"/>
    </row>
    <row r="71" spans="1:20" s="57" customFormat="1" ht="33">
      <c r="A71" s="52">
        <v>67</v>
      </c>
      <c r="B71" s="53" t="s">
        <v>66</v>
      </c>
      <c r="C71" s="54" t="s">
        <v>447</v>
      </c>
      <c r="D71" s="54" t="s">
        <v>29</v>
      </c>
      <c r="E71" s="55">
        <v>29</v>
      </c>
      <c r="F71" s="54"/>
      <c r="G71" s="55">
        <v>30</v>
      </c>
      <c r="H71" s="55">
        <v>47</v>
      </c>
      <c r="I71" s="53">
        <f t="shared" ref="I71:I164" si="1">+G71+H71</f>
        <v>77</v>
      </c>
      <c r="J71" s="54">
        <v>9613181706</v>
      </c>
      <c r="K71" s="54" t="s">
        <v>196</v>
      </c>
      <c r="L71" s="54" t="s">
        <v>197</v>
      </c>
      <c r="M71" s="54">
        <v>9678335542</v>
      </c>
      <c r="N71" s="54" t="s">
        <v>501</v>
      </c>
      <c r="O71" s="54">
        <v>9859231473</v>
      </c>
      <c r="P71" s="56">
        <v>43516</v>
      </c>
      <c r="Q71" s="54" t="s">
        <v>167</v>
      </c>
      <c r="R71" s="54" t="s">
        <v>394</v>
      </c>
      <c r="S71" s="54" t="s">
        <v>159</v>
      </c>
      <c r="T71" s="54"/>
    </row>
    <row r="72" spans="1:20" s="57" customFormat="1" ht="33">
      <c r="A72" s="52">
        <v>68</v>
      </c>
      <c r="B72" s="53" t="s">
        <v>67</v>
      </c>
      <c r="C72" s="54" t="s">
        <v>448</v>
      </c>
      <c r="D72" s="54" t="s">
        <v>29</v>
      </c>
      <c r="E72" s="55">
        <v>123</v>
      </c>
      <c r="F72" s="54"/>
      <c r="G72" s="55">
        <v>20</v>
      </c>
      <c r="H72" s="55">
        <v>23</v>
      </c>
      <c r="I72" s="53">
        <f t="shared" si="1"/>
        <v>43</v>
      </c>
      <c r="J72" s="54"/>
      <c r="K72" s="54" t="s">
        <v>221</v>
      </c>
      <c r="L72" s="54" t="s">
        <v>222</v>
      </c>
      <c r="M72" s="54">
        <v>9401453285</v>
      </c>
      <c r="N72" s="54" t="s">
        <v>502</v>
      </c>
      <c r="O72" s="54">
        <v>9859034452</v>
      </c>
      <c r="P72" s="56">
        <v>43516</v>
      </c>
      <c r="Q72" s="54" t="s">
        <v>167</v>
      </c>
      <c r="R72" s="54" t="s">
        <v>394</v>
      </c>
      <c r="S72" s="54" t="s">
        <v>159</v>
      </c>
      <c r="T72" s="54"/>
    </row>
    <row r="73" spans="1:20" s="57" customFormat="1" ht="33">
      <c r="A73" s="52">
        <v>69</v>
      </c>
      <c r="B73" s="53" t="s">
        <v>67</v>
      </c>
      <c r="C73" s="54" t="s">
        <v>449</v>
      </c>
      <c r="D73" s="54" t="s">
        <v>29</v>
      </c>
      <c r="E73" s="55">
        <v>130</v>
      </c>
      <c r="F73" s="54"/>
      <c r="G73" s="55">
        <v>16</v>
      </c>
      <c r="H73" s="55">
        <v>20</v>
      </c>
      <c r="I73" s="53">
        <f t="shared" si="1"/>
        <v>36</v>
      </c>
      <c r="J73" s="54">
        <v>9678253489</v>
      </c>
      <c r="K73" s="54" t="s">
        <v>221</v>
      </c>
      <c r="L73" s="54" t="s">
        <v>222</v>
      </c>
      <c r="M73" s="54">
        <v>9401453285</v>
      </c>
      <c r="N73" s="54" t="s">
        <v>502</v>
      </c>
      <c r="O73" s="54">
        <v>9859034452</v>
      </c>
      <c r="P73" s="56">
        <v>43516</v>
      </c>
      <c r="Q73" s="54" t="s">
        <v>167</v>
      </c>
      <c r="R73" s="54" t="s">
        <v>394</v>
      </c>
      <c r="S73" s="54" t="s">
        <v>159</v>
      </c>
      <c r="T73" s="54"/>
    </row>
    <row r="74" spans="1:20" s="57" customFormat="1">
      <c r="A74" s="52">
        <v>70</v>
      </c>
      <c r="B74" s="53" t="s">
        <v>66</v>
      </c>
      <c r="C74" s="54" t="s">
        <v>450</v>
      </c>
      <c r="D74" s="54" t="s">
        <v>29</v>
      </c>
      <c r="E74" s="55">
        <v>26</v>
      </c>
      <c r="F74" s="54"/>
      <c r="G74" s="55">
        <v>35</v>
      </c>
      <c r="H74" s="55">
        <v>40</v>
      </c>
      <c r="I74" s="53">
        <f t="shared" si="1"/>
        <v>75</v>
      </c>
      <c r="J74" s="54">
        <v>9854723543</v>
      </c>
      <c r="K74" s="54" t="s">
        <v>479</v>
      </c>
      <c r="L74" s="54" t="s">
        <v>480</v>
      </c>
      <c r="M74" s="54">
        <v>9854453899</v>
      </c>
      <c r="N74" s="54" t="s">
        <v>503</v>
      </c>
      <c r="O74" s="54">
        <v>9859649600</v>
      </c>
      <c r="P74" s="56">
        <v>43517</v>
      </c>
      <c r="Q74" s="54" t="s">
        <v>171</v>
      </c>
      <c r="R74" s="54" t="s">
        <v>394</v>
      </c>
      <c r="S74" s="54" t="s">
        <v>159</v>
      </c>
      <c r="T74" s="54"/>
    </row>
    <row r="75" spans="1:20" s="57" customFormat="1">
      <c r="A75" s="52">
        <v>71</v>
      </c>
      <c r="B75" s="53" t="s">
        <v>66</v>
      </c>
      <c r="C75" s="54" t="s">
        <v>451</v>
      </c>
      <c r="D75" s="54" t="s">
        <v>29</v>
      </c>
      <c r="E75" s="55">
        <v>28</v>
      </c>
      <c r="F75" s="54"/>
      <c r="G75" s="55">
        <v>30</v>
      </c>
      <c r="H75" s="55">
        <v>38</v>
      </c>
      <c r="I75" s="53">
        <f t="shared" si="1"/>
        <v>68</v>
      </c>
      <c r="J75" s="54">
        <v>8876127348</v>
      </c>
      <c r="K75" s="54" t="s">
        <v>479</v>
      </c>
      <c r="L75" s="54" t="s">
        <v>480</v>
      </c>
      <c r="M75" s="54">
        <v>9854453899</v>
      </c>
      <c r="N75" s="54" t="s">
        <v>225</v>
      </c>
      <c r="O75" s="54">
        <v>9613181308</v>
      </c>
      <c r="P75" s="56">
        <v>43517</v>
      </c>
      <c r="Q75" s="54" t="s">
        <v>171</v>
      </c>
      <c r="R75" s="54" t="s">
        <v>394</v>
      </c>
      <c r="S75" s="54" t="s">
        <v>159</v>
      </c>
      <c r="T75" s="54"/>
    </row>
    <row r="76" spans="1:20" s="57" customFormat="1">
      <c r="A76" s="52">
        <v>72</v>
      </c>
      <c r="B76" s="53" t="s">
        <v>67</v>
      </c>
      <c r="C76" s="54" t="s">
        <v>452</v>
      </c>
      <c r="D76" s="54" t="s">
        <v>29</v>
      </c>
      <c r="E76" s="55">
        <v>87</v>
      </c>
      <c r="F76" s="54"/>
      <c r="G76" s="55">
        <v>30</v>
      </c>
      <c r="H76" s="55">
        <v>40</v>
      </c>
      <c r="I76" s="53">
        <f t="shared" si="1"/>
        <v>70</v>
      </c>
      <c r="J76" s="54">
        <v>9954062026</v>
      </c>
      <c r="K76" s="54" t="s">
        <v>234</v>
      </c>
      <c r="L76" s="54" t="s">
        <v>495</v>
      </c>
      <c r="M76" s="54">
        <v>9401453293</v>
      </c>
      <c r="N76" s="54" t="s">
        <v>180</v>
      </c>
      <c r="O76" s="54">
        <v>9859226755</v>
      </c>
      <c r="P76" s="56">
        <v>43517</v>
      </c>
      <c r="Q76" s="54" t="s">
        <v>171</v>
      </c>
      <c r="R76" s="54" t="s">
        <v>478</v>
      </c>
      <c r="S76" s="54" t="s">
        <v>159</v>
      </c>
      <c r="T76" s="54"/>
    </row>
    <row r="77" spans="1:20" s="57" customFormat="1">
      <c r="A77" s="52">
        <v>73</v>
      </c>
      <c r="B77" s="53" t="s">
        <v>67</v>
      </c>
      <c r="C77" s="54" t="s">
        <v>453</v>
      </c>
      <c r="D77" s="54" t="s">
        <v>29</v>
      </c>
      <c r="E77" s="55">
        <v>91</v>
      </c>
      <c r="F77" s="54"/>
      <c r="G77" s="55">
        <v>7</v>
      </c>
      <c r="H77" s="55">
        <v>10</v>
      </c>
      <c r="I77" s="53">
        <f t="shared" si="1"/>
        <v>17</v>
      </c>
      <c r="J77" s="54">
        <v>9508632375</v>
      </c>
      <c r="K77" s="54" t="s">
        <v>178</v>
      </c>
      <c r="L77" s="54" t="s">
        <v>179</v>
      </c>
      <c r="M77" s="54">
        <v>9707474322</v>
      </c>
      <c r="N77" s="54" t="s">
        <v>180</v>
      </c>
      <c r="O77" s="54">
        <v>9859226755</v>
      </c>
      <c r="P77" s="56">
        <v>43517</v>
      </c>
      <c r="Q77" s="54" t="s">
        <v>171</v>
      </c>
      <c r="R77" s="54" t="s">
        <v>478</v>
      </c>
      <c r="S77" s="54" t="s">
        <v>159</v>
      </c>
      <c r="T77" s="54"/>
    </row>
    <row r="78" spans="1:20" s="57" customFormat="1">
      <c r="A78" s="52">
        <v>74</v>
      </c>
      <c r="B78" s="53" t="s">
        <v>66</v>
      </c>
      <c r="C78" s="54" t="s">
        <v>454</v>
      </c>
      <c r="D78" s="54" t="s">
        <v>29</v>
      </c>
      <c r="E78" s="55">
        <v>46</v>
      </c>
      <c r="F78" s="54"/>
      <c r="G78" s="55">
        <v>24</v>
      </c>
      <c r="H78" s="55">
        <v>30</v>
      </c>
      <c r="I78" s="53">
        <f t="shared" si="1"/>
        <v>54</v>
      </c>
      <c r="J78" s="54">
        <v>9577374914</v>
      </c>
      <c r="K78" s="54" t="s">
        <v>193</v>
      </c>
      <c r="L78" s="54" t="s">
        <v>194</v>
      </c>
      <c r="M78" s="54">
        <v>9401453281</v>
      </c>
      <c r="N78" s="54" t="s">
        <v>504</v>
      </c>
      <c r="O78" s="54">
        <v>986427663</v>
      </c>
      <c r="P78" s="56">
        <v>43518</v>
      </c>
      <c r="Q78" s="54" t="s">
        <v>172</v>
      </c>
      <c r="R78" s="54" t="s">
        <v>394</v>
      </c>
      <c r="S78" s="54" t="s">
        <v>159</v>
      </c>
      <c r="T78" s="54"/>
    </row>
    <row r="79" spans="1:20" s="57" customFormat="1">
      <c r="A79" s="52">
        <v>75</v>
      </c>
      <c r="B79" s="53" t="s">
        <v>66</v>
      </c>
      <c r="C79" s="54" t="s">
        <v>455</v>
      </c>
      <c r="D79" s="54" t="s">
        <v>29</v>
      </c>
      <c r="E79" s="55">
        <v>48</v>
      </c>
      <c r="F79" s="54"/>
      <c r="G79" s="55">
        <v>15</v>
      </c>
      <c r="H79" s="55">
        <v>20</v>
      </c>
      <c r="I79" s="53">
        <f t="shared" si="1"/>
        <v>35</v>
      </c>
      <c r="J79" s="54">
        <v>9707410338</v>
      </c>
      <c r="K79" s="54" t="s">
        <v>193</v>
      </c>
      <c r="L79" s="54" t="s">
        <v>194</v>
      </c>
      <c r="M79" s="54">
        <v>9401453281</v>
      </c>
      <c r="N79" s="54" t="s">
        <v>396</v>
      </c>
      <c r="O79" s="54">
        <v>9707701981</v>
      </c>
      <c r="P79" s="56">
        <v>43518</v>
      </c>
      <c r="Q79" s="54" t="s">
        <v>172</v>
      </c>
      <c r="R79" s="54" t="s">
        <v>394</v>
      </c>
      <c r="S79" s="54" t="s">
        <v>159</v>
      </c>
      <c r="T79" s="54"/>
    </row>
    <row r="80" spans="1:20" s="57" customFormat="1">
      <c r="A80" s="52">
        <v>76</v>
      </c>
      <c r="B80" s="53" t="s">
        <v>67</v>
      </c>
      <c r="C80" s="54" t="s">
        <v>456</v>
      </c>
      <c r="D80" s="54" t="s">
        <v>29</v>
      </c>
      <c r="E80" s="55">
        <v>105</v>
      </c>
      <c r="F80" s="54"/>
      <c r="G80" s="55">
        <v>32</v>
      </c>
      <c r="H80" s="55">
        <v>41</v>
      </c>
      <c r="I80" s="53">
        <f t="shared" si="1"/>
        <v>73</v>
      </c>
      <c r="J80" s="54">
        <v>9085851581</v>
      </c>
      <c r="K80" s="54" t="s">
        <v>168</v>
      </c>
      <c r="L80" s="54" t="s">
        <v>169</v>
      </c>
      <c r="M80" s="54">
        <v>9864934831</v>
      </c>
      <c r="N80" s="54" t="s">
        <v>201</v>
      </c>
      <c r="O80" s="54">
        <v>9678461983</v>
      </c>
      <c r="P80" s="56">
        <v>43518</v>
      </c>
      <c r="Q80" s="54" t="s">
        <v>172</v>
      </c>
      <c r="R80" s="54" t="s">
        <v>394</v>
      </c>
      <c r="S80" s="54" t="s">
        <v>159</v>
      </c>
      <c r="T80" s="54"/>
    </row>
    <row r="81" spans="1:20" s="57" customFormat="1">
      <c r="A81" s="52">
        <v>77</v>
      </c>
      <c r="B81" s="53" t="s">
        <v>67</v>
      </c>
      <c r="C81" s="54" t="s">
        <v>457</v>
      </c>
      <c r="D81" s="54" t="s">
        <v>29</v>
      </c>
      <c r="E81" s="55">
        <v>122</v>
      </c>
      <c r="F81" s="54"/>
      <c r="G81" s="55">
        <v>21</v>
      </c>
      <c r="H81" s="55">
        <v>28</v>
      </c>
      <c r="I81" s="53">
        <f t="shared" si="1"/>
        <v>49</v>
      </c>
      <c r="J81" s="54">
        <v>7896387421</v>
      </c>
      <c r="K81" s="54" t="s">
        <v>168</v>
      </c>
      <c r="L81" s="54" t="s">
        <v>169</v>
      </c>
      <c r="M81" s="54">
        <v>9864934831</v>
      </c>
      <c r="N81" s="54" t="s">
        <v>505</v>
      </c>
      <c r="O81" s="54">
        <v>9678275156</v>
      </c>
      <c r="P81" s="56">
        <v>43518</v>
      </c>
      <c r="Q81" s="54" t="s">
        <v>172</v>
      </c>
      <c r="R81" s="54" t="s">
        <v>394</v>
      </c>
      <c r="S81" s="54" t="s">
        <v>159</v>
      </c>
      <c r="T81" s="54"/>
    </row>
    <row r="82" spans="1:20" s="57" customFormat="1">
      <c r="A82" s="52">
        <v>78</v>
      </c>
      <c r="B82" s="53" t="s">
        <v>66</v>
      </c>
      <c r="C82" s="54" t="s">
        <v>458</v>
      </c>
      <c r="D82" s="54" t="s">
        <v>29</v>
      </c>
      <c r="E82" s="55">
        <v>104</v>
      </c>
      <c r="F82" s="54"/>
      <c r="G82" s="55">
        <v>22</v>
      </c>
      <c r="H82" s="55">
        <v>28</v>
      </c>
      <c r="I82" s="53">
        <f t="shared" si="1"/>
        <v>50</v>
      </c>
      <c r="J82" s="54">
        <v>9577681605</v>
      </c>
      <c r="K82" s="54" t="s">
        <v>206</v>
      </c>
      <c r="L82" s="54" t="s">
        <v>207</v>
      </c>
      <c r="M82" s="54">
        <v>9401453291</v>
      </c>
      <c r="N82" s="54" t="s">
        <v>342</v>
      </c>
      <c r="O82" s="54">
        <v>9859890420</v>
      </c>
      <c r="P82" s="56">
        <v>43519</v>
      </c>
      <c r="Q82" s="54" t="s">
        <v>173</v>
      </c>
      <c r="R82" s="54" t="s">
        <v>394</v>
      </c>
      <c r="S82" s="54" t="s">
        <v>159</v>
      </c>
      <c r="T82" s="54"/>
    </row>
    <row r="83" spans="1:20" s="57" customFormat="1">
      <c r="A83" s="52">
        <v>79</v>
      </c>
      <c r="B83" s="53" t="s">
        <v>66</v>
      </c>
      <c r="C83" s="54" t="s">
        <v>459</v>
      </c>
      <c r="D83" s="54" t="s">
        <v>29</v>
      </c>
      <c r="E83" s="55">
        <v>108</v>
      </c>
      <c r="F83" s="54"/>
      <c r="G83" s="55">
        <v>25</v>
      </c>
      <c r="H83" s="55">
        <v>34</v>
      </c>
      <c r="I83" s="53">
        <f t="shared" si="1"/>
        <v>59</v>
      </c>
      <c r="J83" s="54">
        <v>8753855215</v>
      </c>
      <c r="K83" s="54" t="s">
        <v>181</v>
      </c>
      <c r="L83" s="54" t="s">
        <v>182</v>
      </c>
      <c r="M83" s="54">
        <v>9435370359</v>
      </c>
      <c r="N83" s="54" t="s">
        <v>183</v>
      </c>
      <c r="O83" s="54">
        <v>98649355523</v>
      </c>
      <c r="P83" s="56">
        <v>43519</v>
      </c>
      <c r="Q83" s="54" t="s">
        <v>173</v>
      </c>
      <c r="R83" s="54" t="s">
        <v>394</v>
      </c>
      <c r="S83" s="54" t="s">
        <v>159</v>
      </c>
      <c r="T83" s="54"/>
    </row>
    <row r="84" spans="1:20" s="57" customFormat="1" ht="33">
      <c r="A84" s="52">
        <v>80</v>
      </c>
      <c r="B84" s="53" t="s">
        <v>67</v>
      </c>
      <c r="C84" s="54" t="s">
        <v>460</v>
      </c>
      <c r="D84" s="54" t="s">
        <v>29</v>
      </c>
      <c r="E84" s="55">
        <v>65</v>
      </c>
      <c r="F84" s="54"/>
      <c r="G84" s="55">
        <v>25</v>
      </c>
      <c r="H84" s="55">
        <v>33</v>
      </c>
      <c r="I84" s="53">
        <f t="shared" si="1"/>
        <v>58</v>
      </c>
      <c r="J84" s="54"/>
      <c r="K84" s="54" t="s">
        <v>160</v>
      </c>
      <c r="L84" s="54" t="s">
        <v>204</v>
      </c>
      <c r="M84" s="54">
        <v>9401453292</v>
      </c>
      <c r="N84" s="54" t="s">
        <v>205</v>
      </c>
      <c r="O84" s="54">
        <v>9508573087</v>
      </c>
      <c r="P84" s="56">
        <v>43519</v>
      </c>
      <c r="Q84" s="54" t="s">
        <v>173</v>
      </c>
      <c r="R84" s="54" t="s">
        <v>394</v>
      </c>
      <c r="S84" s="54" t="s">
        <v>159</v>
      </c>
      <c r="T84" s="54"/>
    </row>
    <row r="85" spans="1:20" s="57" customFormat="1">
      <c r="A85" s="52">
        <v>81</v>
      </c>
      <c r="B85" s="53" t="s">
        <v>67</v>
      </c>
      <c r="C85" s="54" t="s">
        <v>461</v>
      </c>
      <c r="D85" s="54" t="s">
        <v>29</v>
      </c>
      <c r="E85" s="55">
        <v>66</v>
      </c>
      <c r="F85" s="54"/>
      <c r="G85" s="55">
        <v>23</v>
      </c>
      <c r="H85" s="55">
        <v>20</v>
      </c>
      <c r="I85" s="53">
        <f t="shared" si="1"/>
        <v>43</v>
      </c>
      <c r="J85" s="54"/>
      <c r="K85" s="54" t="s">
        <v>160</v>
      </c>
      <c r="L85" s="54" t="s">
        <v>204</v>
      </c>
      <c r="M85" s="54">
        <v>9401453292</v>
      </c>
      <c r="N85" s="54" t="s">
        <v>205</v>
      </c>
      <c r="O85" s="54">
        <v>9508573087</v>
      </c>
      <c r="P85" s="56">
        <v>43519</v>
      </c>
      <c r="Q85" s="54" t="s">
        <v>173</v>
      </c>
      <c r="R85" s="54" t="s">
        <v>394</v>
      </c>
      <c r="S85" s="54" t="s">
        <v>159</v>
      </c>
      <c r="T85" s="54"/>
    </row>
    <row r="86" spans="1:20" s="57" customFormat="1" ht="33">
      <c r="A86" s="52">
        <v>82</v>
      </c>
      <c r="B86" s="53" t="s">
        <v>66</v>
      </c>
      <c r="C86" s="54" t="s">
        <v>89</v>
      </c>
      <c r="D86" s="54" t="s">
        <v>29</v>
      </c>
      <c r="E86" s="55">
        <v>73</v>
      </c>
      <c r="F86" s="54"/>
      <c r="G86" s="55">
        <v>30</v>
      </c>
      <c r="H86" s="55">
        <v>40</v>
      </c>
      <c r="I86" s="53">
        <f t="shared" si="1"/>
        <v>70</v>
      </c>
      <c r="J86" s="54">
        <v>7896044977</v>
      </c>
      <c r="K86" s="54" t="s">
        <v>164</v>
      </c>
      <c r="L86" s="54" t="s">
        <v>216</v>
      </c>
      <c r="M86" s="54">
        <v>8822636804</v>
      </c>
      <c r="N86" s="54" t="s">
        <v>217</v>
      </c>
      <c r="O86" s="54">
        <v>9864939379</v>
      </c>
      <c r="P86" s="56">
        <v>43521</v>
      </c>
      <c r="Q86" s="54" t="s">
        <v>177</v>
      </c>
      <c r="R86" s="54" t="s">
        <v>478</v>
      </c>
      <c r="S86" s="54" t="s">
        <v>159</v>
      </c>
      <c r="T86" s="54"/>
    </row>
    <row r="87" spans="1:20" s="57" customFormat="1">
      <c r="A87" s="52">
        <v>83</v>
      </c>
      <c r="B87" s="53" t="s">
        <v>66</v>
      </c>
      <c r="C87" s="54" t="s">
        <v>150</v>
      </c>
      <c r="D87" s="54" t="s">
        <v>29</v>
      </c>
      <c r="E87" s="55">
        <v>77</v>
      </c>
      <c r="F87" s="54"/>
      <c r="G87" s="55">
        <v>30</v>
      </c>
      <c r="H87" s="55">
        <v>35</v>
      </c>
      <c r="I87" s="53">
        <f t="shared" si="1"/>
        <v>65</v>
      </c>
      <c r="J87" s="54">
        <v>9859987850</v>
      </c>
      <c r="K87" s="54" t="s">
        <v>164</v>
      </c>
      <c r="L87" s="54" t="s">
        <v>216</v>
      </c>
      <c r="M87" s="54">
        <v>8822636804</v>
      </c>
      <c r="N87" s="54" t="s">
        <v>506</v>
      </c>
      <c r="O87" s="54">
        <v>9854746020</v>
      </c>
      <c r="P87" s="56">
        <v>43521</v>
      </c>
      <c r="Q87" s="54" t="s">
        <v>177</v>
      </c>
      <c r="R87" s="54" t="s">
        <v>478</v>
      </c>
      <c r="S87" s="54" t="s">
        <v>159</v>
      </c>
      <c r="T87" s="54"/>
    </row>
    <row r="88" spans="1:20" s="57" customFormat="1">
      <c r="A88" s="52">
        <v>84</v>
      </c>
      <c r="B88" s="53" t="s">
        <v>67</v>
      </c>
      <c r="C88" s="54" t="s">
        <v>462</v>
      </c>
      <c r="D88" s="54" t="s">
        <v>29</v>
      </c>
      <c r="E88" s="55">
        <v>85</v>
      </c>
      <c r="F88" s="54"/>
      <c r="G88" s="55">
        <v>4</v>
      </c>
      <c r="H88" s="55">
        <v>9</v>
      </c>
      <c r="I88" s="53">
        <f t="shared" si="1"/>
        <v>13</v>
      </c>
      <c r="J88" s="54"/>
      <c r="K88" s="54" t="s">
        <v>212</v>
      </c>
      <c r="L88" s="54" t="s">
        <v>213</v>
      </c>
      <c r="M88" s="54">
        <v>9401453275</v>
      </c>
      <c r="N88" s="54" t="s">
        <v>276</v>
      </c>
      <c r="O88" s="54">
        <v>9707339128</v>
      </c>
      <c r="P88" s="56">
        <v>43521</v>
      </c>
      <c r="Q88" s="54" t="s">
        <v>177</v>
      </c>
      <c r="R88" s="54" t="s">
        <v>478</v>
      </c>
      <c r="S88" s="54" t="s">
        <v>159</v>
      </c>
      <c r="T88" s="54"/>
    </row>
    <row r="89" spans="1:20" s="57" customFormat="1">
      <c r="A89" s="52">
        <v>85</v>
      </c>
      <c r="B89" s="53" t="s">
        <v>67</v>
      </c>
      <c r="C89" s="54" t="s">
        <v>121</v>
      </c>
      <c r="D89" s="54" t="s">
        <v>29</v>
      </c>
      <c r="E89" s="55">
        <v>86</v>
      </c>
      <c r="F89" s="54"/>
      <c r="G89" s="55">
        <v>20</v>
      </c>
      <c r="H89" s="55">
        <v>6</v>
      </c>
      <c r="I89" s="53">
        <f t="shared" si="1"/>
        <v>26</v>
      </c>
      <c r="J89" s="54"/>
      <c r="K89" s="54" t="s">
        <v>212</v>
      </c>
      <c r="L89" s="54" t="s">
        <v>213</v>
      </c>
      <c r="M89" s="54">
        <v>9401453275</v>
      </c>
      <c r="N89" s="54" t="s">
        <v>276</v>
      </c>
      <c r="O89" s="54">
        <v>9707339128</v>
      </c>
      <c r="P89" s="56">
        <v>43521</v>
      </c>
      <c r="Q89" s="54" t="s">
        <v>177</v>
      </c>
      <c r="R89" s="54" t="s">
        <v>478</v>
      </c>
      <c r="S89" s="54" t="s">
        <v>159</v>
      </c>
      <c r="T89" s="54"/>
    </row>
    <row r="90" spans="1:20" s="57" customFormat="1">
      <c r="A90" s="52">
        <v>86</v>
      </c>
      <c r="B90" s="53" t="s">
        <v>67</v>
      </c>
      <c r="C90" s="54" t="s">
        <v>438</v>
      </c>
      <c r="D90" s="54" t="s">
        <v>29</v>
      </c>
      <c r="E90" s="55">
        <v>109</v>
      </c>
      <c r="F90" s="54"/>
      <c r="G90" s="55">
        <v>9</v>
      </c>
      <c r="H90" s="55">
        <v>7</v>
      </c>
      <c r="I90" s="53">
        <f t="shared" si="1"/>
        <v>16</v>
      </c>
      <c r="J90" s="54"/>
      <c r="K90" s="54" t="s">
        <v>212</v>
      </c>
      <c r="L90" s="54" t="s">
        <v>213</v>
      </c>
      <c r="M90" s="54">
        <v>9401453275</v>
      </c>
      <c r="N90" s="54" t="s">
        <v>276</v>
      </c>
      <c r="O90" s="54">
        <v>9707339128</v>
      </c>
      <c r="P90" s="56">
        <v>43521</v>
      </c>
      <c r="Q90" s="54" t="s">
        <v>177</v>
      </c>
      <c r="R90" s="54" t="s">
        <v>478</v>
      </c>
      <c r="S90" s="54" t="s">
        <v>159</v>
      </c>
      <c r="T90" s="54"/>
    </row>
    <row r="91" spans="1:20" s="57" customFormat="1">
      <c r="A91" s="52">
        <v>87</v>
      </c>
      <c r="B91" s="53" t="s">
        <v>66</v>
      </c>
      <c r="C91" s="54" t="s">
        <v>463</v>
      </c>
      <c r="D91" s="54"/>
      <c r="E91" s="55">
        <v>76</v>
      </c>
      <c r="F91" s="54"/>
      <c r="G91" s="55">
        <v>25</v>
      </c>
      <c r="H91" s="55">
        <v>37</v>
      </c>
      <c r="I91" s="53">
        <f t="shared" si="1"/>
        <v>62</v>
      </c>
      <c r="J91" s="54">
        <v>9854455833</v>
      </c>
      <c r="K91" s="54" t="s">
        <v>164</v>
      </c>
      <c r="L91" s="54" t="s">
        <v>216</v>
      </c>
      <c r="M91" s="54">
        <v>8822636804</v>
      </c>
      <c r="N91" s="54" t="s">
        <v>390</v>
      </c>
      <c r="O91" s="54">
        <v>9577293195</v>
      </c>
      <c r="P91" s="56">
        <v>43522</v>
      </c>
      <c r="Q91" s="54" t="s">
        <v>157</v>
      </c>
      <c r="R91" s="54" t="s">
        <v>478</v>
      </c>
      <c r="S91" s="54" t="s">
        <v>159</v>
      </c>
      <c r="T91" s="54"/>
    </row>
    <row r="92" spans="1:20" s="57" customFormat="1" ht="33">
      <c r="A92" s="52">
        <v>88</v>
      </c>
      <c r="B92" s="53" t="s">
        <v>66</v>
      </c>
      <c r="C92" s="54" t="s">
        <v>464</v>
      </c>
      <c r="D92" s="54" t="s">
        <v>29</v>
      </c>
      <c r="E92" s="55">
        <v>126</v>
      </c>
      <c r="F92" s="54"/>
      <c r="G92" s="55">
        <v>40</v>
      </c>
      <c r="H92" s="55">
        <v>43</v>
      </c>
      <c r="I92" s="53">
        <f t="shared" si="1"/>
        <v>83</v>
      </c>
      <c r="J92" s="54">
        <v>9508154366</v>
      </c>
      <c r="K92" s="54" t="s">
        <v>164</v>
      </c>
      <c r="L92" s="54" t="s">
        <v>216</v>
      </c>
      <c r="M92" s="54">
        <v>8822636804</v>
      </c>
      <c r="N92" s="54" t="s">
        <v>390</v>
      </c>
      <c r="O92" s="54">
        <v>9577293195</v>
      </c>
      <c r="P92" s="56">
        <v>43522</v>
      </c>
      <c r="Q92" s="54" t="s">
        <v>157</v>
      </c>
      <c r="R92" s="54" t="s">
        <v>478</v>
      </c>
      <c r="S92" s="54" t="s">
        <v>159</v>
      </c>
      <c r="T92" s="54"/>
    </row>
    <row r="93" spans="1:20" s="57" customFormat="1">
      <c r="A93" s="52">
        <v>89</v>
      </c>
      <c r="B93" s="53" t="s">
        <v>67</v>
      </c>
      <c r="C93" s="54" t="s">
        <v>465</v>
      </c>
      <c r="D93" s="54" t="s">
        <v>29</v>
      </c>
      <c r="E93" s="55">
        <v>61</v>
      </c>
      <c r="F93" s="54"/>
      <c r="G93" s="55">
        <v>18</v>
      </c>
      <c r="H93" s="55">
        <v>19</v>
      </c>
      <c r="I93" s="53">
        <f t="shared" si="1"/>
        <v>37</v>
      </c>
      <c r="J93" s="54"/>
      <c r="K93" s="54" t="s">
        <v>212</v>
      </c>
      <c r="L93" s="54" t="s">
        <v>213</v>
      </c>
      <c r="M93" s="54">
        <v>9401453275</v>
      </c>
      <c r="N93" s="54" t="s">
        <v>214</v>
      </c>
      <c r="O93" s="54">
        <v>9859760092</v>
      </c>
      <c r="P93" s="56">
        <v>43522</v>
      </c>
      <c r="Q93" s="54" t="s">
        <v>157</v>
      </c>
      <c r="R93" s="54" t="s">
        <v>478</v>
      </c>
      <c r="S93" s="54" t="s">
        <v>159</v>
      </c>
      <c r="T93" s="54"/>
    </row>
    <row r="94" spans="1:20" s="57" customFormat="1">
      <c r="A94" s="52">
        <v>90</v>
      </c>
      <c r="B94" s="53" t="s">
        <v>67</v>
      </c>
      <c r="C94" s="54" t="s">
        <v>466</v>
      </c>
      <c r="D94" s="54" t="s">
        <v>29</v>
      </c>
      <c r="E94" s="55">
        <v>62</v>
      </c>
      <c r="F94" s="54"/>
      <c r="G94" s="55">
        <v>5</v>
      </c>
      <c r="H94" s="55">
        <v>10</v>
      </c>
      <c r="I94" s="53">
        <f t="shared" si="1"/>
        <v>15</v>
      </c>
      <c r="J94" s="54"/>
      <c r="K94" s="54" t="s">
        <v>212</v>
      </c>
      <c r="L94" s="54" t="s">
        <v>213</v>
      </c>
      <c r="M94" s="54">
        <v>9401453275</v>
      </c>
      <c r="N94" s="54" t="s">
        <v>507</v>
      </c>
      <c r="O94" s="54">
        <v>9577315198</v>
      </c>
      <c r="P94" s="56">
        <v>43522</v>
      </c>
      <c r="Q94" s="54" t="s">
        <v>157</v>
      </c>
      <c r="R94" s="54" t="s">
        <v>478</v>
      </c>
      <c r="S94" s="54" t="s">
        <v>159</v>
      </c>
      <c r="T94" s="54"/>
    </row>
    <row r="95" spans="1:20" s="57" customFormat="1">
      <c r="A95" s="52">
        <v>91</v>
      </c>
      <c r="B95" s="53" t="s">
        <v>67</v>
      </c>
      <c r="C95" s="54" t="s">
        <v>466</v>
      </c>
      <c r="D95" s="54" t="s">
        <v>29</v>
      </c>
      <c r="E95" s="55">
        <v>75</v>
      </c>
      <c r="F95" s="54"/>
      <c r="G95" s="55">
        <v>12</v>
      </c>
      <c r="H95" s="55">
        <v>12</v>
      </c>
      <c r="I95" s="53">
        <f t="shared" si="1"/>
        <v>24</v>
      </c>
      <c r="J95" s="54"/>
      <c r="K95" s="54" t="s">
        <v>212</v>
      </c>
      <c r="L95" s="54" t="s">
        <v>213</v>
      </c>
      <c r="M95" s="54">
        <v>9401453275</v>
      </c>
      <c r="N95" s="54" t="s">
        <v>507</v>
      </c>
      <c r="O95" s="54">
        <v>9577315198</v>
      </c>
      <c r="P95" s="56">
        <v>43522</v>
      </c>
      <c r="Q95" s="54" t="s">
        <v>157</v>
      </c>
      <c r="R95" s="54" t="s">
        <v>478</v>
      </c>
      <c r="S95" s="54" t="s">
        <v>159</v>
      </c>
      <c r="T95" s="54"/>
    </row>
    <row r="96" spans="1:20" s="57" customFormat="1" ht="33">
      <c r="A96" s="52">
        <v>92</v>
      </c>
      <c r="B96" s="53" t="s">
        <v>66</v>
      </c>
      <c r="C96" s="54" t="s">
        <v>467</v>
      </c>
      <c r="D96" s="54" t="s">
        <v>29</v>
      </c>
      <c r="E96" s="55">
        <v>55</v>
      </c>
      <c r="F96" s="54"/>
      <c r="G96" s="55">
        <v>20</v>
      </c>
      <c r="H96" s="55">
        <v>25</v>
      </c>
      <c r="I96" s="53">
        <f t="shared" si="1"/>
        <v>45</v>
      </c>
      <c r="J96" s="54">
        <v>9707565538</v>
      </c>
      <c r="K96" s="54" t="s">
        <v>187</v>
      </c>
      <c r="L96" s="54" t="s">
        <v>188</v>
      </c>
      <c r="M96" s="54">
        <v>9401453272</v>
      </c>
      <c r="N96" s="54" t="s">
        <v>326</v>
      </c>
      <c r="O96" s="54">
        <v>9854274392</v>
      </c>
      <c r="P96" s="56">
        <v>43523</v>
      </c>
      <c r="Q96" s="54" t="s">
        <v>167</v>
      </c>
      <c r="R96" s="54" t="s">
        <v>394</v>
      </c>
      <c r="S96" s="54" t="s">
        <v>159</v>
      </c>
      <c r="T96" s="54"/>
    </row>
    <row r="97" spans="1:20" s="57" customFormat="1" ht="33">
      <c r="A97" s="52">
        <v>93</v>
      </c>
      <c r="B97" s="53" t="s">
        <v>66</v>
      </c>
      <c r="C97" s="54" t="s">
        <v>468</v>
      </c>
      <c r="D97" s="54" t="s">
        <v>29</v>
      </c>
      <c r="E97" s="55">
        <v>132</v>
      </c>
      <c r="F97" s="54"/>
      <c r="G97" s="55">
        <v>15</v>
      </c>
      <c r="H97" s="55">
        <v>20</v>
      </c>
      <c r="I97" s="53">
        <f t="shared" si="1"/>
        <v>35</v>
      </c>
      <c r="J97" s="54">
        <v>9954392362</v>
      </c>
      <c r="K97" s="54" t="s">
        <v>187</v>
      </c>
      <c r="L97" s="54" t="s">
        <v>188</v>
      </c>
      <c r="M97" s="54">
        <v>9401453272</v>
      </c>
      <c r="N97" s="54" t="s">
        <v>335</v>
      </c>
      <c r="O97" s="54">
        <v>9859677925</v>
      </c>
      <c r="P97" s="56">
        <v>43523</v>
      </c>
      <c r="Q97" s="54" t="s">
        <v>167</v>
      </c>
      <c r="R97" s="54" t="s">
        <v>394</v>
      </c>
      <c r="S97" s="54" t="s">
        <v>159</v>
      </c>
      <c r="T97" s="54"/>
    </row>
    <row r="98" spans="1:20" s="57" customFormat="1" ht="33">
      <c r="A98" s="52">
        <v>94</v>
      </c>
      <c r="B98" s="53" t="s">
        <v>67</v>
      </c>
      <c r="C98" s="54" t="s">
        <v>469</v>
      </c>
      <c r="D98" s="54" t="s">
        <v>29</v>
      </c>
      <c r="E98" s="55">
        <v>131</v>
      </c>
      <c r="F98" s="54"/>
      <c r="G98" s="55">
        <v>25</v>
      </c>
      <c r="H98" s="55">
        <v>40</v>
      </c>
      <c r="I98" s="53">
        <f t="shared" si="1"/>
        <v>65</v>
      </c>
      <c r="J98" s="54"/>
      <c r="K98" s="54" t="s">
        <v>285</v>
      </c>
      <c r="L98" s="54" t="s">
        <v>286</v>
      </c>
      <c r="M98" s="54">
        <v>9401453290</v>
      </c>
      <c r="N98" s="54" t="s">
        <v>335</v>
      </c>
      <c r="O98" s="54">
        <v>9859677925</v>
      </c>
      <c r="P98" s="56">
        <v>43523</v>
      </c>
      <c r="Q98" s="54" t="s">
        <v>167</v>
      </c>
      <c r="R98" s="54" t="s">
        <v>394</v>
      </c>
      <c r="S98" s="54" t="s">
        <v>159</v>
      </c>
      <c r="T98" s="54"/>
    </row>
    <row r="99" spans="1:20" s="57" customFormat="1" ht="33">
      <c r="A99" s="52">
        <v>95</v>
      </c>
      <c r="B99" s="53" t="s">
        <v>67</v>
      </c>
      <c r="C99" s="54" t="s">
        <v>470</v>
      </c>
      <c r="D99" s="54" t="s">
        <v>29</v>
      </c>
      <c r="E99" s="55">
        <v>117</v>
      </c>
      <c r="F99" s="54"/>
      <c r="G99" s="55">
        <v>28</v>
      </c>
      <c r="H99" s="55">
        <v>40</v>
      </c>
      <c r="I99" s="53">
        <f t="shared" si="1"/>
        <v>68</v>
      </c>
      <c r="J99" s="54"/>
      <c r="K99" s="54" t="s">
        <v>160</v>
      </c>
      <c r="L99" s="54" t="s">
        <v>204</v>
      </c>
      <c r="M99" s="54">
        <v>9401453292</v>
      </c>
      <c r="N99" s="54" t="s">
        <v>304</v>
      </c>
      <c r="O99" s="54">
        <v>9854122383</v>
      </c>
      <c r="P99" s="56">
        <v>43523</v>
      </c>
      <c r="Q99" s="54" t="s">
        <v>167</v>
      </c>
      <c r="R99" s="54" t="s">
        <v>392</v>
      </c>
      <c r="S99" s="54" t="s">
        <v>159</v>
      </c>
      <c r="T99" s="54"/>
    </row>
    <row r="100" spans="1:20" s="57" customFormat="1">
      <c r="A100" s="52">
        <v>96</v>
      </c>
      <c r="B100" s="53" t="s">
        <v>66</v>
      </c>
      <c r="C100" s="54" t="s">
        <v>268</v>
      </c>
      <c r="D100" s="54" t="s">
        <v>29</v>
      </c>
      <c r="E100" s="55">
        <v>22</v>
      </c>
      <c r="F100" s="54"/>
      <c r="G100" s="55">
        <v>33</v>
      </c>
      <c r="H100" s="55">
        <v>39</v>
      </c>
      <c r="I100" s="53">
        <f t="shared" si="1"/>
        <v>72</v>
      </c>
      <c r="J100" s="54">
        <v>9859222899</v>
      </c>
      <c r="K100" s="54" t="s">
        <v>277</v>
      </c>
      <c r="L100" s="54" t="s">
        <v>278</v>
      </c>
      <c r="M100" s="54">
        <v>9678335542</v>
      </c>
      <c r="N100" s="54" t="s">
        <v>305</v>
      </c>
      <c r="O100" s="54">
        <v>9678595057</v>
      </c>
      <c r="P100" s="56">
        <v>43524</v>
      </c>
      <c r="Q100" s="54" t="s">
        <v>171</v>
      </c>
      <c r="R100" s="54" t="s">
        <v>274</v>
      </c>
      <c r="S100" s="54" t="s">
        <v>159</v>
      </c>
      <c r="T100" s="54"/>
    </row>
    <row r="101" spans="1:20" s="57" customFormat="1">
      <c r="A101" s="52">
        <v>97</v>
      </c>
      <c r="B101" s="53" t="s">
        <v>66</v>
      </c>
      <c r="C101" s="54" t="s">
        <v>269</v>
      </c>
      <c r="D101" s="54" t="s">
        <v>29</v>
      </c>
      <c r="E101" s="55">
        <v>38</v>
      </c>
      <c r="F101" s="54"/>
      <c r="G101" s="55">
        <v>20</v>
      </c>
      <c r="H101" s="55">
        <v>31</v>
      </c>
      <c r="I101" s="53">
        <f t="shared" si="1"/>
        <v>51</v>
      </c>
      <c r="J101" s="54">
        <v>9859327469</v>
      </c>
      <c r="K101" s="54" t="s">
        <v>181</v>
      </c>
      <c r="L101" s="54" t="s">
        <v>182</v>
      </c>
      <c r="M101" s="54">
        <v>9435370359</v>
      </c>
      <c r="N101" s="54" t="s">
        <v>183</v>
      </c>
      <c r="O101" s="54">
        <v>98649355523</v>
      </c>
      <c r="P101" s="56">
        <v>43524</v>
      </c>
      <c r="Q101" s="54" t="s">
        <v>171</v>
      </c>
      <c r="R101" s="54" t="s">
        <v>274</v>
      </c>
      <c r="S101" s="54" t="s">
        <v>159</v>
      </c>
      <c r="T101" s="54"/>
    </row>
    <row r="102" spans="1:20" s="57" customFormat="1">
      <c r="A102" s="52">
        <v>98</v>
      </c>
      <c r="B102" s="53" t="s">
        <v>67</v>
      </c>
      <c r="C102" s="54" t="s">
        <v>114</v>
      </c>
      <c r="D102" s="54" t="s">
        <v>29</v>
      </c>
      <c r="E102" s="55">
        <v>134</v>
      </c>
      <c r="F102" s="54"/>
      <c r="G102" s="55">
        <v>40</v>
      </c>
      <c r="H102" s="55">
        <v>45</v>
      </c>
      <c r="I102" s="53">
        <f t="shared" si="1"/>
        <v>85</v>
      </c>
      <c r="J102" s="54">
        <v>7664011239</v>
      </c>
      <c r="K102" s="54" t="s">
        <v>206</v>
      </c>
      <c r="L102" s="54" t="s">
        <v>207</v>
      </c>
      <c r="M102" s="54">
        <v>9401453291</v>
      </c>
      <c r="N102" s="54" t="s">
        <v>208</v>
      </c>
      <c r="O102" s="54">
        <v>9859535809</v>
      </c>
      <c r="P102" s="56">
        <v>43524</v>
      </c>
      <c r="Q102" s="54" t="s">
        <v>171</v>
      </c>
      <c r="R102" s="54" t="s">
        <v>274</v>
      </c>
      <c r="S102" s="54" t="s">
        <v>159</v>
      </c>
      <c r="T102" s="54"/>
    </row>
    <row r="103" spans="1:20" s="57" customFormat="1">
      <c r="A103" s="52">
        <v>99</v>
      </c>
      <c r="B103" s="53" t="s">
        <v>67</v>
      </c>
      <c r="C103" s="54" t="s">
        <v>270</v>
      </c>
      <c r="D103" s="54" t="s">
        <v>29</v>
      </c>
      <c r="E103" s="55">
        <v>17</v>
      </c>
      <c r="F103" s="54"/>
      <c r="G103" s="55">
        <v>20</v>
      </c>
      <c r="H103" s="55">
        <v>25</v>
      </c>
      <c r="I103" s="53">
        <f t="shared" si="1"/>
        <v>45</v>
      </c>
      <c r="J103" s="54">
        <v>8812837096</v>
      </c>
      <c r="K103" s="54" t="s">
        <v>199</v>
      </c>
      <c r="L103" s="54" t="s">
        <v>200</v>
      </c>
      <c r="M103" s="54">
        <v>9957856904</v>
      </c>
      <c r="N103" s="54" t="s">
        <v>201</v>
      </c>
      <c r="O103" s="54">
        <v>9678461983</v>
      </c>
      <c r="P103" s="56">
        <v>43524</v>
      </c>
      <c r="Q103" s="54" t="s">
        <v>171</v>
      </c>
      <c r="R103" s="54" t="s">
        <v>274</v>
      </c>
      <c r="S103" s="54" t="s">
        <v>159</v>
      </c>
      <c r="T103" s="54"/>
    </row>
    <row r="104" spans="1:20" s="57" customFormat="1">
      <c r="A104" s="52">
        <v>100</v>
      </c>
      <c r="B104" s="53"/>
      <c r="C104" s="54"/>
      <c r="D104" s="54"/>
      <c r="E104" s="55"/>
      <c r="F104" s="54"/>
      <c r="G104" s="55"/>
      <c r="H104" s="55"/>
      <c r="I104" s="53">
        <f t="shared" si="1"/>
        <v>0</v>
      </c>
      <c r="J104" s="54"/>
      <c r="K104" s="54"/>
      <c r="L104" s="54"/>
      <c r="M104" s="54"/>
      <c r="N104" s="54"/>
      <c r="O104" s="54"/>
      <c r="P104" s="56"/>
      <c r="Q104" s="54"/>
      <c r="R104" s="54"/>
      <c r="S104" s="54"/>
      <c r="T104" s="54"/>
    </row>
    <row r="105" spans="1:20" s="57" customFormat="1">
      <c r="A105" s="52">
        <v>101</v>
      </c>
      <c r="B105" s="53"/>
      <c r="C105" s="54"/>
      <c r="D105" s="54"/>
      <c r="E105" s="55"/>
      <c r="F105" s="54"/>
      <c r="G105" s="55"/>
      <c r="H105" s="55"/>
      <c r="I105" s="53">
        <f t="shared" si="1"/>
        <v>0</v>
      </c>
      <c r="J105" s="54"/>
      <c r="K105" s="54"/>
      <c r="L105" s="54"/>
      <c r="M105" s="54"/>
      <c r="N105" s="54"/>
      <c r="O105" s="54"/>
      <c r="P105" s="56"/>
      <c r="Q105" s="54"/>
      <c r="R105" s="54"/>
      <c r="S105" s="54"/>
      <c r="T105" s="54"/>
    </row>
    <row r="106" spans="1:20" s="57" customFormat="1">
      <c r="A106" s="52">
        <v>102</v>
      </c>
      <c r="B106" s="53"/>
      <c r="C106" s="54"/>
      <c r="D106" s="54"/>
      <c r="E106" s="55"/>
      <c r="F106" s="54"/>
      <c r="G106" s="55"/>
      <c r="H106" s="55"/>
      <c r="I106" s="53">
        <f t="shared" si="1"/>
        <v>0</v>
      </c>
      <c r="J106" s="54"/>
      <c r="K106" s="54"/>
      <c r="L106" s="54"/>
      <c r="M106" s="54"/>
      <c r="N106" s="54"/>
      <c r="O106" s="54"/>
      <c r="P106" s="56"/>
      <c r="Q106" s="54"/>
      <c r="R106" s="54"/>
      <c r="S106" s="54"/>
      <c r="T106" s="54"/>
    </row>
    <row r="107" spans="1:20" s="57" customFormat="1">
      <c r="A107" s="52">
        <v>103</v>
      </c>
      <c r="B107" s="53"/>
      <c r="C107" s="54"/>
      <c r="D107" s="54"/>
      <c r="E107" s="55"/>
      <c r="F107" s="54"/>
      <c r="G107" s="55"/>
      <c r="H107" s="55"/>
      <c r="I107" s="53">
        <f t="shared" si="1"/>
        <v>0</v>
      </c>
      <c r="J107" s="54"/>
      <c r="K107" s="54"/>
      <c r="L107" s="54"/>
      <c r="M107" s="54"/>
      <c r="N107" s="54"/>
      <c r="O107" s="54"/>
      <c r="P107" s="56"/>
      <c r="Q107" s="54"/>
      <c r="R107" s="54"/>
      <c r="S107" s="54"/>
      <c r="T107" s="54"/>
    </row>
    <row r="108" spans="1:20" s="57" customFormat="1">
      <c r="A108" s="52">
        <v>104</v>
      </c>
      <c r="B108" s="53"/>
      <c r="C108" s="54"/>
      <c r="D108" s="54"/>
      <c r="E108" s="55"/>
      <c r="F108" s="54"/>
      <c r="G108" s="55"/>
      <c r="H108" s="55"/>
      <c r="I108" s="53">
        <f t="shared" si="1"/>
        <v>0</v>
      </c>
      <c r="J108" s="54"/>
      <c r="K108" s="54"/>
      <c r="L108" s="54"/>
      <c r="M108" s="54"/>
      <c r="N108" s="54"/>
      <c r="O108" s="54"/>
      <c r="P108" s="56"/>
      <c r="Q108" s="54"/>
      <c r="R108" s="54"/>
      <c r="S108" s="54"/>
      <c r="T108" s="54"/>
    </row>
    <row r="109" spans="1:20" s="57" customFormat="1">
      <c r="A109" s="52">
        <v>105</v>
      </c>
      <c r="B109" s="53"/>
      <c r="C109" s="54"/>
      <c r="D109" s="54"/>
      <c r="E109" s="55"/>
      <c r="F109" s="54"/>
      <c r="G109" s="55"/>
      <c r="H109" s="55"/>
      <c r="I109" s="53">
        <f t="shared" si="1"/>
        <v>0</v>
      </c>
      <c r="J109" s="54"/>
      <c r="K109" s="54"/>
      <c r="L109" s="54"/>
      <c r="M109" s="54"/>
      <c r="N109" s="54"/>
      <c r="O109" s="54"/>
      <c r="P109" s="56"/>
      <c r="Q109" s="54"/>
      <c r="R109" s="54"/>
      <c r="S109" s="54"/>
      <c r="T109" s="54"/>
    </row>
    <row r="110" spans="1:20" s="57" customFormat="1">
      <c r="A110" s="52">
        <v>106</v>
      </c>
      <c r="B110" s="53"/>
      <c r="C110" s="54"/>
      <c r="D110" s="54"/>
      <c r="E110" s="55"/>
      <c r="F110" s="54"/>
      <c r="G110" s="55"/>
      <c r="H110" s="55"/>
      <c r="I110" s="53">
        <f t="shared" si="1"/>
        <v>0</v>
      </c>
      <c r="J110" s="54"/>
      <c r="K110" s="54"/>
      <c r="L110" s="54"/>
      <c r="M110" s="54"/>
      <c r="N110" s="54"/>
      <c r="O110" s="54"/>
      <c r="P110" s="56"/>
      <c r="Q110" s="54"/>
      <c r="R110" s="54"/>
      <c r="S110" s="54"/>
      <c r="T110" s="54"/>
    </row>
    <row r="111" spans="1:20" s="57" customFormat="1">
      <c r="A111" s="52">
        <v>107</v>
      </c>
      <c r="B111" s="53"/>
      <c r="C111" s="54"/>
      <c r="D111" s="54"/>
      <c r="E111" s="55"/>
      <c r="F111" s="54"/>
      <c r="G111" s="55"/>
      <c r="H111" s="55"/>
      <c r="I111" s="53">
        <f t="shared" si="1"/>
        <v>0</v>
      </c>
      <c r="J111" s="54"/>
      <c r="K111" s="54"/>
      <c r="L111" s="54"/>
      <c r="M111" s="54"/>
      <c r="N111" s="54"/>
      <c r="O111" s="54"/>
      <c r="P111" s="56"/>
      <c r="Q111" s="54"/>
      <c r="R111" s="54"/>
      <c r="S111" s="54"/>
      <c r="T111" s="54"/>
    </row>
    <row r="112" spans="1:20" s="57" customFormat="1">
      <c r="A112" s="52">
        <v>108</v>
      </c>
      <c r="B112" s="53"/>
      <c r="C112" s="54"/>
      <c r="D112" s="54"/>
      <c r="E112" s="55"/>
      <c r="F112" s="54"/>
      <c r="G112" s="55"/>
      <c r="H112" s="55"/>
      <c r="I112" s="53">
        <f t="shared" si="1"/>
        <v>0</v>
      </c>
      <c r="J112" s="54"/>
      <c r="K112" s="54"/>
      <c r="L112" s="54"/>
      <c r="M112" s="54"/>
      <c r="N112" s="54"/>
      <c r="O112" s="54"/>
      <c r="P112" s="56"/>
      <c r="Q112" s="54"/>
      <c r="R112" s="54"/>
      <c r="S112" s="54"/>
      <c r="T112" s="54"/>
    </row>
    <row r="113" spans="1:20" s="57" customFormat="1">
      <c r="A113" s="52">
        <v>109</v>
      </c>
      <c r="B113" s="53"/>
      <c r="C113" s="54"/>
      <c r="D113" s="54"/>
      <c r="E113" s="55"/>
      <c r="F113" s="54"/>
      <c r="G113" s="55"/>
      <c r="H113" s="55"/>
      <c r="I113" s="53">
        <f t="shared" si="1"/>
        <v>0</v>
      </c>
      <c r="J113" s="54"/>
      <c r="K113" s="54"/>
      <c r="L113" s="54"/>
      <c r="M113" s="54"/>
      <c r="N113" s="54"/>
      <c r="O113" s="54"/>
      <c r="P113" s="56"/>
      <c r="Q113" s="54"/>
      <c r="R113" s="54"/>
      <c r="S113" s="54"/>
      <c r="T113" s="54"/>
    </row>
    <row r="114" spans="1:20" s="57" customFormat="1">
      <c r="A114" s="52">
        <v>110</v>
      </c>
      <c r="B114" s="53"/>
      <c r="C114" s="54"/>
      <c r="D114" s="54"/>
      <c r="E114" s="55"/>
      <c r="F114" s="54"/>
      <c r="G114" s="55"/>
      <c r="H114" s="55"/>
      <c r="I114" s="53">
        <f t="shared" si="1"/>
        <v>0</v>
      </c>
      <c r="J114" s="54"/>
      <c r="K114" s="54"/>
      <c r="L114" s="54"/>
      <c r="M114" s="54"/>
      <c r="N114" s="54"/>
      <c r="O114" s="54"/>
      <c r="P114" s="56"/>
      <c r="Q114" s="54"/>
      <c r="R114" s="54"/>
      <c r="S114" s="54"/>
      <c r="T114" s="54"/>
    </row>
    <row r="115" spans="1:20" s="57" customFormat="1">
      <c r="A115" s="52">
        <v>111</v>
      </c>
      <c r="B115" s="53"/>
      <c r="C115" s="54"/>
      <c r="D115" s="54"/>
      <c r="E115" s="55"/>
      <c r="F115" s="54"/>
      <c r="G115" s="55"/>
      <c r="H115" s="55"/>
      <c r="I115" s="53">
        <f t="shared" si="1"/>
        <v>0</v>
      </c>
      <c r="J115" s="54"/>
      <c r="K115" s="54"/>
      <c r="L115" s="54"/>
      <c r="M115" s="54"/>
      <c r="N115" s="54"/>
      <c r="O115" s="54"/>
      <c r="P115" s="56"/>
      <c r="Q115" s="54"/>
      <c r="R115" s="54"/>
      <c r="S115" s="54"/>
      <c r="T115" s="54"/>
    </row>
    <row r="116" spans="1:20" s="57" customFormat="1">
      <c r="A116" s="52">
        <v>112</v>
      </c>
      <c r="B116" s="53"/>
      <c r="C116" s="54"/>
      <c r="D116" s="54"/>
      <c r="E116" s="55"/>
      <c r="F116" s="54"/>
      <c r="G116" s="55"/>
      <c r="H116" s="55"/>
      <c r="I116" s="53">
        <f t="shared" si="1"/>
        <v>0</v>
      </c>
      <c r="J116" s="54"/>
      <c r="K116" s="54"/>
      <c r="L116" s="54"/>
      <c r="M116" s="54"/>
      <c r="N116" s="54"/>
      <c r="O116" s="54"/>
      <c r="P116" s="56"/>
      <c r="Q116" s="54"/>
      <c r="R116" s="54"/>
      <c r="S116" s="54"/>
      <c r="T116" s="54"/>
    </row>
    <row r="117" spans="1:20" s="57" customFormat="1">
      <c r="A117" s="52">
        <v>113</v>
      </c>
      <c r="B117" s="53"/>
      <c r="C117" s="54"/>
      <c r="D117" s="54"/>
      <c r="E117" s="55"/>
      <c r="F117" s="54"/>
      <c r="G117" s="55"/>
      <c r="H117" s="55"/>
      <c r="I117" s="53">
        <f t="shared" si="1"/>
        <v>0</v>
      </c>
      <c r="J117" s="54"/>
      <c r="K117" s="54"/>
      <c r="L117" s="54"/>
      <c r="M117" s="54"/>
      <c r="N117" s="54"/>
      <c r="O117" s="54"/>
      <c r="P117" s="56"/>
      <c r="Q117" s="54"/>
      <c r="R117" s="54"/>
      <c r="S117" s="54"/>
      <c r="T117" s="54"/>
    </row>
    <row r="118" spans="1:20" s="57" customFormat="1">
      <c r="A118" s="52">
        <v>114</v>
      </c>
      <c r="B118" s="53"/>
      <c r="C118" s="54"/>
      <c r="D118" s="54"/>
      <c r="E118" s="55"/>
      <c r="F118" s="54"/>
      <c r="G118" s="55"/>
      <c r="H118" s="55"/>
      <c r="I118" s="53">
        <f t="shared" si="1"/>
        <v>0</v>
      </c>
      <c r="J118" s="54"/>
      <c r="K118" s="54"/>
      <c r="L118" s="54"/>
      <c r="M118" s="54"/>
      <c r="N118" s="54"/>
      <c r="O118" s="54"/>
      <c r="P118" s="56"/>
      <c r="Q118" s="54"/>
      <c r="R118" s="54"/>
      <c r="S118" s="54"/>
      <c r="T118" s="54"/>
    </row>
    <row r="119" spans="1:20" s="57" customFormat="1">
      <c r="A119" s="52">
        <v>115</v>
      </c>
      <c r="B119" s="53"/>
      <c r="C119" s="54"/>
      <c r="D119" s="54"/>
      <c r="E119" s="55"/>
      <c r="F119" s="54"/>
      <c r="G119" s="55"/>
      <c r="H119" s="55"/>
      <c r="I119" s="53">
        <f t="shared" si="1"/>
        <v>0</v>
      </c>
      <c r="J119" s="54"/>
      <c r="K119" s="54"/>
      <c r="L119" s="54"/>
      <c r="M119" s="54"/>
      <c r="N119" s="54"/>
      <c r="O119" s="54"/>
      <c r="P119" s="56"/>
      <c r="Q119" s="54"/>
      <c r="R119" s="54"/>
      <c r="S119" s="54"/>
      <c r="T119" s="54"/>
    </row>
    <row r="120" spans="1:20" s="57" customFormat="1">
      <c r="A120" s="52">
        <v>116</v>
      </c>
      <c r="B120" s="53"/>
      <c r="C120" s="54"/>
      <c r="D120" s="54"/>
      <c r="E120" s="55"/>
      <c r="F120" s="54"/>
      <c r="G120" s="55"/>
      <c r="H120" s="55"/>
      <c r="I120" s="53">
        <f t="shared" si="1"/>
        <v>0</v>
      </c>
      <c r="J120" s="54"/>
      <c r="K120" s="54"/>
      <c r="L120" s="54"/>
      <c r="M120" s="54"/>
      <c r="N120" s="54"/>
      <c r="O120" s="54"/>
      <c r="P120" s="56"/>
      <c r="Q120" s="54"/>
      <c r="R120" s="54"/>
      <c r="S120" s="54"/>
      <c r="T120" s="54"/>
    </row>
    <row r="121" spans="1:20" s="57" customFormat="1">
      <c r="A121" s="52">
        <v>117</v>
      </c>
      <c r="B121" s="53"/>
      <c r="C121" s="54"/>
      <c r="D121" s="54"/>
      <c r="E121" s="55"/>
      <c r="F121" s="54"/>
      <c r="G121" s="55"/>
      <c r="H121" s="55"/>
      <c r="I121" s="53">
        <f t="shared" si="1"/>
        <v>0</v>
      </c>
      <c r="J121" s="54"/>
      <c r="K121" s="54"/>
      <c r="L121" s="54"/>
      <c r="M121" s="54"/>
      <c r="N121" s="54"/>
      <c r="O121" s="54"/>
      <c r="P121" s="56"/>
      <c r="Q121" s="54"/>
      <c r="R121" s="54"/>
      <c r="S121" s="54"/>
      <c r="T121" s="54"/>
    </row>
    <row r="122" spans="1:20" s="57" customFormat="1">
      <c r="A122" s="52">
        <v>118</v>
      </c>
      <c r="B122" s="53"/>
      <c r="C122" s="54"/>
      <c r="D122" s="54"/>
      <c r="E122" s="55"/>
      <c r="F122" s="54"/>
      <c r="G122" s="55"/>
      <c r="H122" s="55"/>
      <c r="I122" s="53">
        <f t="shared" si="1"/>
        <v>0</v>
      </c>
      <c r="J122" s="54"/>
      <c r="K122" s="54"/>
      <c r="L122" s="54"/>
      <c r="M122" s="54"/>
      <c r="N122" s="54"/>
      <c r="O122" s="54"/>
      <c r="P122" s="56"/>
      <c r="Q122" s="54"/>
      <c r="R122" s="54"/>
      <c r="S122" s="54"/>
      <c r="T122" s="54"/>
    </row>
    <row r="123" spans="1:20" s="57" customFormat="1">
      <c r="A123" s="52">
        <v>119</v>
      </c>
      <c r="B123" s="53"/>
      <c r="C123" s="54"/>
      <c r="D123" s="54"/>
      <c r="E123" s="55"/>
      <c r="F123" s="54"/>
      <c r="G123" s="55"/>
      <c r="H123" s="55"/>
      <c r="I123" s="53">
        <f t="shared" si="1"/>
        <v>0</v>
      </c>
      <c r="J123" s="54"/>
      <c r="K123" s="54"/>
      <c r="L123" s="54"/>
      <c r="M123" s="54"/>
      <c r="N123" s="54"/>
      <c r="O123" s="54"/>
      <c r="P123" s="56"/>
      <c r="Q123" s="54"/>
      <c r="R123" s="54"/>
      <c r="S123" s="54"/>
      <c r="T123" s="54"/>
    </row>
    <row r="124" spans="1:20" s="57" customFormat="1">
      <c r="A124" s="52">
        <v>120</v>
      </c>
      <c r="B124" s="53"/>
      <c r="C124" s="54"/>
      <c r="D124" s="54"/>
      <c r="E124" s="55"/>
      <c r="F124" s="54"/>
      <c r="G124" s="55"/>
      <c r="H124" s="55"/>
      <c r="I124" s="53">
        <f t="shared" si="1"/>
        <v>0</v>
      </c>
      <c r="J124" s="54"/>
      <c r="K124" s="54"/>
      <c r="L124" s="54"/>
      <c r="M124" s="54"/>
      <c r="N124" s="54"/>
      <c r="O124" s="54"/>
      <c r="P124" s="56"/>
      <c r="Q124" s="54"/>
      <c r="R124" s="54"/>
      <c r="S124" s="54"/>
      <c r="T124" s="54"/>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99</v>
      </c>
      <c r="D165" s="21"/>
      <c r="E165" s="13"/>
      <c r="F165" s="21"/>
      <c r="G165" s="21">
        <f>SUM(G5:G164)</f>
        <v>2261</v>
      </c>
      <c r="H165" s="21">
        <f>SUM(H5:H164)</f>
        <v>2905</v>
      </c>
      <c r="I165" s="21">
        <f>SUM(I5:I164)</f>
        <v>5166</v>
      </c>
      <c r="J165" s="21"/>
      <c r="K165" s="21"/>
      <c r="L165" s="21"/>
      <c r="M165" s="21"/>
      <c r="N165" s="21"/>
      <c r="O165" s="21"/>
      <c r="P165" s="14"/>
      <c r="Q165" s="21"/>
      <c r="R165" s="21"/>
      <c r="S165" s="21"/>
      <c r="T165" s="12"/>
    </row>
    <row r="166" spans="1:20">
      <c r="A166" s="45" t="s">
        <v>66</v>
      </c>
      <c r="B166" s="10">
        <f>COUNTIF(B$5:B$164,"Team 1")</f>
        <v>48</v>
      </c>
      <c r="C166" s="45" t="s">
        <v>29</v>
      </c>
      <c r="D166" s="10">
        <f>COUNTIF(D5:D164,"Anganwadi")</f>
        <v>98</v>
      </c>
    </row>
    <row r="167" spans="1:20">
      <c r="A167" s="45" t="s">
        <v>67</v>
      </c>
      <c r="B167" s="10">
        <f>COUNTIF(B$6:B$164,"Team 2")</f>
        <v>51</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300" verticalDpi="30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04"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6" t="s">
        <v>671</v>
      </c>
      <c r="B1" s="106"/>
      <c r="C1" s="106"/>
      <c r="D1" s="107"/>
      <c r="E1" s="107"/>
      <c r="F1" s="107"/>
      <c r="G1" s="107"/>
      <c r="H1" s="107"/>
      <c r="I1" s="107"/>
      <c r="J1" s="107"/>
      <c r="K1" s="107"/>
      <c r="L1" s="107"/>
      <c r="M1" s="107"/>
      <c r="N1" s="107"/>
      <c r="O1" s="107"/>
      <c r="P1" s="107"/>
      <c r="Q1" s="107"/>
      <c r="R1" s="107"/>
      <c r="S1" s="107"/>
    </row>
    <row r="2" spans="1:20">
      <c r="A2" s="110" t="s">
        <v>63</v>
      </c>
      <c r="B2" s="111"/>
      <c r="C2" s="111"/>
      <c r="D2" s="25">
        <v>43525</v>
      </c>
      <c r="E2" s="22"/>
      <c r="F2" s="22"/>
      <c r="G2" s="22"/>
      <c r="H2" s="22"/>
      <c r="I2" s="22"/>
      <c r="J2" s="22"/>
      <c r="K2" s="22"/>
      <c r="L2" s="22"/>
      <c r="M2" s="22"/>
      <c r="N2" s="22"/>
      <c r="O2" s="22"/>
      <c r="P2" s="22"/>
      <c r="Q2" s="22"/>
      <c r="R2" s="22"/>
      <c r="S2" s="22"/>
    </row>
    <row r="3" spans="1:20" ht="24" customHeight="1">
      <c r="A3" s="112" t="s">
        <v>14</v>
      </c>
      <c r="B3" s="108" t="s">
        <v>65</v>
      </c>
      <c r="C3" s="113" t="s">
        <v>7</v>
      </c>
      <c r="D3" s="113" t="s">
        <v>59</v>
      </c>
      <c r="E3" s="113" t="s">
        <v>16</v>
      </c>
      <c r="F3" s="114" t="s">
        <v>17</v>
      </c>
      <c r="G3" s="113" t="s">
        <v>8</v>
      </c>
      <c r="H3" s="113"/>
      <c r="I3" s="113"/>
      <c r="J3" s="113" t="s">
        <v>35</v>
      </c>
      <c r="K3" s="108" t="s">
        <v>37</v>
      </c>
      <c r="L3" s="108" t="s">
        <v>54</v>
      </c>
      <c r="M3" s="108" t="s">
        <v>55</v>
      </c>
      <c r="N3" s="108" t="s">
        <v>38</v>
      </c>
      <c r="O3" s="108" t="s">
        <v>39</v>
      </c>
      <c r="P3" s="112" t="s">
        <v>58</v>
      </c>
      <c r="Q3" s="113" t="s">
        <v>56</v>
      </c>
      <c r="R3" s="113" t="s">
        <v>36</v>
      </c>
      <c r="S3" s="113" t="s">
        <v>57</v>
      </c>
      <c r="T3" s="113" t="s">
        <v>13</v>
      </c>
    </row>
    <row r="4" spans="1:20" ht="25.5" customHeight="1">
      <c r="A4" s="112"/>
      <c r="B4" s="115"/>
      <c r="C4" s="113"/>
      <c r="D4" s="113"/>
      <c r="E4" s="113"/>
      <c r="F4" s="114"/>
      <c r="G4" s="23" t="s">
        <v>9</v>
      </c>
      <c r="H4" s="23" t="s">
        <v>10</v>
      </c>
      <c r="I4" s="23" t="s">
        <v>11</v>
      </c>
      <c r="J4" s="113"/>
      <c r="K4" s="109"/>
      <c r="L4" s="109"/>
      <c r="M4" s="109"/>
      <c r="N4" s="109"/>
      <c r="O4" s="109"/>
      <c r="P4" s="112"/>
      <c r="Q4" s="112"/>
      <c r="R4" s="113"/>
      <c r="S4" s="113"/>
      <c r="T4" s="113"/>
    </row>
    <row r="5" spans="1:20" s="57" customFormat="1">
      <c r="A5" s="52">
        <v>1</v>
      </c>
      <c r="B5" s="53" t="s">
        <v>66</v>
      </c>
      <c r="C5" s="54" t="s">
        <v>151</v>
      </c>
      <c r="D5" s="54" t="s">
        <v>29</v>
      </c>
      <c r="E5" s="55">
        <v>111</v>
      </c>
      <c r="F5" s="54"/>
      <c r="G5" s="55">
        <v>17</v>
      </c>
      <c r="H5" s="55">
        <v>22</v>
      </c>
      <c r="I5" s="53">
        <f>+G5+H5</f>
        <v>39</v>
      </c>
      <c r="J5" s="54">
        <v>9678998413</v>
      </c>
      <c r="K5" s="54" t="s">
        <v>196</v>
      </c>
      <c r="L5" s="54" t="s">
        <v>197</v>
      </c>
      <c r="M5" s="54">
        <v>9678335542</v>
      </c>
      <c r="N5" s="54" t="s">
        <v>297</v>
      </c>
      <c r="O5" s="54">
        <v>9678461983</v>
      </c>
      <c r="P5" s="56">
        <v>43526</v>
      </c>
      <c r="Q5" s="54" t="s">
        <v>177</v>
      </c>
      <c r="R5" s="54" t="s">
        <v>392</v>
      </c>
      <c r="S5" s="54" t="s">
        <v>159</v>
      </c>
      <c r="T5" s="54"/>
    </row>
    <row r="6" spans="1:20" s="57" customFormat="1" ht="33">
      <c r="A6" s="52">
        <v>2</v>
      </c>
      <c r="B6" s="53" t="s">
        <v>66</v>
      </c>
      <c r="C6" s="54" t="s">
        <v>257</v>
      </c>
      <c r="D6" s="54" t="s">
        <v>29</v>
      </c>
      <c r="E6" s="55">
        <v>119</v>
      </c>
      <c r="F6" s="54"/>
      <c r="G6" s="55">
        <v>20</v>
      </c>
      <c r="H6" s="55">
        <v>24</v>
      </c>
      <c r="I6" s="53">
        <f>+G6+H6</f>
        <v>44</v>
      </c>
      <c r="J6" s="54">
        <v>9864169281</v>
      </c>
      <c r="K6" s="54" t="s">
        <v>196</v>
      </c>
      <c r="L6" s="54" t="s">
        <v>197</v>
      </c>
      <c r="M6" s="54">
        <v>9678335542</v>
      </c>
      <c r="N6" s="54" t="s">
        <v>298</v>
      </c>
      <c r="O6" s="54">
        <v>9706532474</v>
      </c>
      <c r="P6" s="56">
        <v>43526</v>
      </c>
      <c r="Q6" s="54" t="s">
        <v>177</v>
      </c>
      <c r="R6" s="54" t="s">
        <v>508</v>
      </c>
      <c r="S6" s="54" t="s">
        <v>159</v>
      </c>
      <c r="T6" s="54"/>
    </row>
    <row r="7" spans="1:20" s="57" customFormat="1">
      <c r="A7" s="52">
        <v>3</v>
      </c>
      <c r="B7" s="53" t="s">
        <v>67</v>
      </c>
      <c r="C7" s="54" t="s">
        <v>101</v>
      </c>
      <c r="D7" s="54" t="s">
        <v>29</v>
      </c>
      <c r="E7" s="55">
        <v>101</v>
      </c>
      <c r="F7" s="54"/>
      <c r="G7" s="55">
        <v>30</v>
      </c>
      <c r="H7" s="55">
        <v>37</v>
      </c>
      <c r="I7" s="53">
        <f t="shared" ref="I7:I70" si="0">+G7+H7</f>
        <v>67</v>
      </c>
      <c r="J7" s="54">
        <v>9864679844</v>
      </c>
      <c r="K7" s="54" t="s">
        <v>187</v>
      </c>
      <c r="L7" s="54" t="s">
        <v>188</v>
      </c>
      <c r="M7" s="54">
        <v>9401453272</v>
      </c>
      <c r="N7" s="54" t="s">
        <v>189</v>
      </c>
      <c r="O7" s="54">
        <v>98593327771</v>
      </c>
      <c r="P7" s="56">
        <v>43526</v>
      </c>
      <c r="Q7" s="54" t="s">
        <v>177</v>
      </c>
      <c r="R7" s="54" t="s">
        <v>392</v>
      </c>
      <c r="S7" s="54" t="s">
        <v>159</v>
      </c>
      <c r="T7" s="54"/>
    </row>
    <row r="8" spans="1:20" s="57" customFormat="1">
      <c r="A8" s="52">
        <v>4</v>
      </c>
      <c r="B8" s="53" t="s">
        <v>67</v>
      </c>
      <c r="C8" s="54" t="s">
        <v>102</v>
      </c>
      <c r="D8" s="54" t="s">
        <v>29</v>
      </c>
      <c r="E8" s="55">
        <v>109</v>
      </c>
      <c r="F8" s="54"/>
      <c r="G8" s="55">
        <v>30</v>
      </c>
      <c r="H8" s="55">
        <v>40</v>
      </c>
      <c r="I8" s="53">
        <f t="shared" si="0"/>
        <v>70</v>
      </c>
      <c r="J8" s="53">
        <v>7399699594</v>
      </c>
      <c r="K8" s="54" t="s">
        <v>187</v>
      </c>
      <c r="L8" s="54" t="s">
        <v>188</v>
      </c>
      <c r="M8" s="54">
        <v>9401453272</v>
      </c>
      <c r="N8" s="54" t="s">
        <v>189</v>
      </c>
      <c r="O8" s="54">
        <v>98593327771</v>
      </c>
      <c r="P8" s="56">
        <v>43526</v>
      </c>
      <c r="Q8" s="54" t="s">
        <v>177</v>
      </c>
      <c r="R8" s="54" t="s">
        <v>508</v>
      </c>
      <c r="S8" s="54" t="s">
        <v>159</v>
      </c>
      <c r="T8" s="54"/>
    </row>
    <row r="9" spans="1:20" s="57" customFormat="1">
      <c r="A9" s="52">
        <v>5</v>
      </c>
      <c r="B9" s="53" t="s">
        <v>66</v>
      </c>
      <c r="C9" s="54" t="s">
        <v>91</v>
      </c>
      <c r="D9" s="54" t="s">
        <v>29</v>
      </c>
      <c r="E9" s="55">
        <v>97</v>
      </c>
      <c r="F9" s="54"/>
      <c r="G9" s="55">
        <v>30</v>
      </c>
      <c r="H9" s="55">
        <v>40</v>
      </c>
      <c r="I9" s="53">
        <f t="shared" si="0"/>
        <v>70</v>
      </c>
      <c r="J9" s="54">
        <v>9508086371</v>
      </c>
      <c r="K9" s="54" t="s">
        <v>164</v>
      </c>
      <c r="L9" s="54" t="s">
        <v>216</v>
      </c>
      <c r="M9" s="54">
        <v>8822636804</v>
      </c>
      <c r="N9" s="54" t="s">
        <v>322</v>
      </c>
      <c r="O9" s="54">
        <v>9859222190</v>
      </c>
      <c r="P9" s="56">
        <v>43528</v>
      </c>
      <c r="Q9" s="54" t="s">
        <v>177</v>
      </c>
      <c r="R9" s="54" t="s">
        <v>391</v>
      </c>
      <c r="S9" s="54" t="s">
        <v>159</v>
      </c>
      <c r="T9" s="54"/>
    </row>
    <row r="10" spans="1:20" s="57" customFormat="1">
      <c r="A10" s="52">
        <v>6</v>
      </c>
      <c r="B10" s="53" t="s">
        <v>66</v>
      </c>
      <c r="C10" s="54" t="s">
        <v>90</v>
      </c>
      <c r="D10" s="54" t="s">
        <v>29</v>
      </c>
      <c r="E10" s="55">
        <v>78</v>
      </c>
      <c r="F10" s="54"/>
      <c r="G10" s="55">
        <v>30</v>
      </c>
      <c r="H10" s="55">
        <v>40</v>
      </c>
      <c r="I10" s="53">
        <f t="shared" si="0"/>
        <v>70</v>
      </c>
      <c r="J10" s="54">
        <v>9864395681</v>
      </c>
      <c r="K10" s="54" t="s">
        <v>164</v>
      </c>
      <c r="L10" s="54" t="s">
        <v>216</v>
      </c>
      <c r="M10" s="54">
        <v>8822636804</v>
      </c>
      <c r="N10" s="54" t="s">
        <v>322</v>
      </c>
      <c r="O10" s="54">
        <v>9859222190</v>
      </c>
      <c r="P10" s="56">
        <v>43528</v>
      </c>
      <c r="Q10" s="54" t="s">
        <v>177</v>
      </c>
      <c r="R10" s="54" t="s">
        <v>391</v>
      </c>
      <c r="S10" s="54" t="s">
        <v>159</v>
      </c>
      <c r="T10" s="54"/>
    </row>
    <row r="11" spans="1:20" s="57" customFormat="1">
      <c r="A11" s="52">
        <v>7</v>
      </c>
      <c r="B11" s="53" t="s">
        <v>67</v>
      </c>
      <c r="C11" s="54" t="s">
        <v>471</v>
      </c>
      <c r="D11" s="54" t="s">
        <v>29</v>
      </c>
      <c r="E11" s="55">
        <v>118</v>
      </c>
      <c r="F11" s="54"/>
      <c r="G11" s="55">
        <v>13</v>
      </c>
      <c r="H11" s="55">
        <v>20</v>
      </c>
      <c r="I11" s="53">
        <f t="shared" si="0"/>
        <v>33</v>
      </c>
      <c r="J11" s="54"/>
      <c r="K11" s="54" t="s">
        <v>290</v>
      </c>
      <c r="L11" s="54" t="s">
        <v>291</v>
      </c>
      <c r="M11" s="54">
        <v>9957856904</v>
      </c>
      <c r="N11" s="54" t="s">
        <v>509</v>
      </c>
      <c r="O11" s="54">
        <v>9707735262</v>
      </c>
      <c r="P11" s="56">
        <v>43528</v>
      </c>
      <c r="Q11" s="54" t="s">
        <v>177</v>
      </c>
      <c r="R11" s="54" t="s">
        <v>392</v>
      </c>
      <c r="S11" s="54" t="s">
        <v>159</v>
      </c>
      <c r="T11" s="54"/>
    </row>
    <row r="12" spans="1:20" s="57" customFormat="1">
      <c r="A12" s="52">
        <v>8</v>
      </c>
      <c r="B12" s="53" t="s">
        <v>67</v>
      </c>
      <c r="C12" s="54" t="s">
        <v>472</v>
      </c>
      <c r="D12" s="54" t="s">
        <v>29</v>
      </c>
      <c r="E12" s="55">
        <v>10</v>
      </c>
      <c r="F12" s="54"/>
      <c r="G12" s="55">
        <v>20</v>
      </c>
      <c r="H12" s="55">
        <v>27</v>
      </c>
      <c r="I12" s="53">
        <f t="shared" si="0"/>
        <v>47</v>
      </c>
      <c r="J12" s="54">
        <v>9954498964</v>
      </c>
      <c r="K12" s="54" t="s">
        <v>229</v>
      </c>
      <c r="L12" s="54" t="s">
        <v>371</v>
      </c>
      <c r="M12" s="54">
        <v>8876296755</v>
      </c>
      <c r="N12" s="54" t="s">
        <v>510</v>
      </c>
      <c r="O12" s="54">
        <v>9678736697</v>
      </c>
      <c r="P12" s="56">
        <v>43528</v>
      </c>
      <c r="Q12" s="54" t="s">
        <v>177</v>
      </c>
      <c r="R12" s="54" t="s">
        <v>392</v>
      </c>
      <c r="S12" s="54" t="s">
        <v>159</v>
      </c>
      <c r="T12" s="54"/>
    </row>
    <row r="13" spans="1:20" s="57" customFormat="1">
      <c r="A13" s="52">
        <v>9</v>
      </c>
      <c r="B13" s="53" t="s">
        <v>66</v>
      </c>
      <c r="C13" s="54" t="s">
        <v>473</v>
      </c>
      <c r="D13" s="54" t="s">
        <v>29</v>
      </c>
      <c r="E13" s="55">
        <v>30</v>
      </c>
      <c r="F13" s="54"/>
      <c r="G13" s="55">
        <v>30</v>
      </c>
      <c r="H13" s="55">
        <v>35</v>
      </c>
      <c r="I13" s="53">
        <f t="shared" si="0"/>
        <v>65</v>
      </c>
      <c r="J13" s="54">
        <v>8011146980</v>
      </c>
      <c r="K13" s="54" t="s">
        <v>168</v>
      </c>
      <c r="L13" s="54" t="s">
        <v>169</v>
      </c>
      <c r="M13" s="54">
        <v>9864934831</v>
      </c>
      <c r="N13" s="54" t="s">
        <v>490</v>
      </c>
      <c r="O13" s="54">
        <v>7896339167</v>
      </c>
      <c r="P13" s="56">
        <v>43529</v>
      </c>
      <c r="Q13" s="54" t="s">
        <v>157</v>
      </c>
      <c r="R13" s="54" t="s">
        <v>511</v>
      </c>
      <c r="S13" s="54" t="s">
        <v>159</v>
      </c>
      <c r="T13" s="54"/>
    </row>
    <row r="14" spans="1:20" s="57" customFormat="1">
      <c r="A14" s="52">
        <v>10</v>
      </c>
      <c r="B14" s="53" t="s">
        <v>66</v>
      </c>
      <c r="C14" s="54" t="s">
        <v>474</v>
      </c>
      <c r="D14" s="54" t="s">
        <v>29</v>
      </c>
      <c r="E14" s="55">
        <v>137</v>
      </c>
      <c r="F14" s="54"/>
      <c r="G14" s="55">
        <v>15</v>
      </c>
      <c r="H14" s="55">
        <v>20</v>
      </c>
      <c r="I14" s="53">
        <f t="shared" si="0"/>
        <v>35</v>
      </c>
      <c r="J14" s="54">
        <v>9577075205</v>
      </c>
      <c r="K14" s="54" t="s">
        <v>168</v>
      </c>
      <c r="L14" s="54" t="s">
        <v>169</v>
      </c>
      <c r="M14" s="54">
        <v>9864934831</v>
      </c>
      <c r="N14" s="54" t="s">
        <v>490</v>
      </c>
      <c r="O14" s="54">
        <v>7896339167</v>
      </c>
      <c r="P14" s="56">
        <v>43529</v>
      </c>
      <c r="Q14" s="54" t="s">
        <v>157</v>
      </c>
      <c r="R14" s="54" t="s">
        <v>511</v>
      </c>
      <c r="S14" s="54" t="s">
        <v>159</v>
      </c>
      <c r="T14" s="54"/>
    </row>
    <row r="15" spans="1:20" s="57" customFormat="1">
      <c r="A15" s="52">
        <v>11</v>
      </c>
      <c r="B15" s="53" t="s">
        <v>67</v>
      </c>
      <c r="C15" s="54" t="s">
        <v>475</v>
      </c>
      <c r="D15" s="54" t="s">
        <v>29</v>
      </c>
      <c r="E15" s="55">
        <v>69</v>
      </c>
      <c r="F15" s="54"/>
      <c r="G15" s="55">
        <v>25</v>
      </c>
      <c r="H15" s="55">
        <v>36</v>
      </c>
      <c r="I15" s="53">
        <f t="shared" si="0"/>
        <v>61</v>
      </c>
      <c r="J15" s="54">
        <v>8135953070</v>
      </c>
      <c r="K15" s="54" t="s">
        <v>154</v>
      </c>
      <c r="L15" s="54" t="s">
        <v>155</v>
      </c>
      <c r="M15" s="54">
        <v>9864407929</v>
      </c>
      <c r="N15" s="54" t="s">
        <v>156</v>
      </c>
      <c r="O15" s="54">
        <v>9577842907</v>
      </c>
      <c r="P15" s="56">
        <v>43529</v>
      </c>
      <c r="Q15" s="54" t="s">
        <v>157</v>
      </c>
      <c r="R15" s="54" t="s">
        <v>478</v>
      </c>
      <c r="S15" s="54" t="s">
        <v>159</v>
      </c>
      <c r="T15" s="54"/>
    </row>
    <row r="16" spans="1:20" s="57" customFormat="1">
      <c r="A16" s="52">
        <v>12</v>
      </c>
      <c r="B16" s="53" t="s">
        <v>67</v>
      </c>
      <c r="C16" s="54" t="s">
        <v>476</v>
      </c>
      <c r="D16" s="54" t="s">
        <v>29</v>
      </c>
      <c r="E16" s="55">
        <v>125</v>
      </c>
      <c r="F16" s="54"/>
      <c r="G16" s="55">
        <v>12</v>
      </c>
      <c r="H16" s="55">
        <v>19</v>
      </c>
      <c r="I16" s="53">
        <f t="shared" si="0"/>
        <v>31</v>
      </c>
      <c r="J16" s="54">
        <v>8822310765</v>
      </c>
      <c r="K16" s="54" t="s">
        <v>212</v>
      </c>
      <c r="L16" s="54" t="s">
        <v>213</v>
      </c>
      <c r="M16" s="54">
        <v>9401453275</v>
      </c>
      <c r="N16" s="54" t="s">
        <v>276</v>
      </c>
      <c r="O16" s="54">
        <v>9707339128</v>
      </c>
      <c r="P16" s="56">
        <v>43529</v>
      </c>
      <c r="Q16" s="54" t="s">
        <v>157</v>
      </c>
      <c r="R16" s="54" t="s">
        <v>478</v>
      </c>
      <c r="S16" s="54" t="s">
        <v>159</v>
      </c>
      <c r="T16" s="54"/>
    </row>
    <row r="17" spans="1:20" s="57" customFormat="1" ht="33">
      <c r="A17" s="52">
        <v>13</v>
      </c>
      <c r="B17" s="53" t="s">
        <v>513</v>
      </c>
      <c r="C17" s="54" t="s">
        <v>512</v>
      </c>
      <c r="D17" s="54" t="s">
        <v>29</v>
      </c>
      <c r="E17" s="55">
        <v>1</v>
      </c>
      <c r="F17" s="54"/>
      <c r="G17" s="55">
        <v>15</v>
      </c>
      <c r="H17" s="55">
        <v>20</v>
      </c>
      <c r="I17" s="53">
        <f t="shared" si="0"/>
        <v>35</v>
      </c>
      <c r="J17" s="54">
        <v>7399839184</v>
      </c>
      <c r="K17" s="54" t="s">
        <v>212</v>
      </c>
      <c r="L17" s="54" t="s">
        <v>213</v>
      </c>
      <c r="M17" s="54">
        <v>9401453275</v>
      </c>
      <c r="N17" s="54" t="s">
        <v>276</v>
      </c>
      <c r="O17" s="54">
        <v>9707339128</v>
      </c>
      <c r="P17" s="56">
        <v>43530</v>
      </c>
      <c r="Q17" s="54" t="s">
        <v>167</v>
      </c>
      <c r="R17" s="54" t="s">
        <v>478</v>
      </c>
      <c r="S17" s="54" t="s">
        <v>159</v>
      </c>
      <c r="T17" s="54"/>
    </row>
    <row r="18" spans="1:20" s="57" customFormat="1" ht="33">
      <c r="A18" s="52">
        <v>14</v>
      </c>
      <c r="B18" s="53" t="s">
        <v>513</v>
      </c>
      <c r="C18" s="54" t="s">
        <v>123</v>
      </c>
      <c r="D18" s="54" t="s">
        <v>29</v>
      </c>
      <c r="E18" s="55">
        <v>55</v>
      </c>
      <c r="F18" s="54"/>
      <c r="G18" s="55">
        <v>13</v>
      </c>
      <c r="H18" s="55">
        <v>17</v>
      </c>
      <c r="I18" s="53">
        <f t="shared" si="0"/>
        <v>30</v>
      </c>
      <c r="J18" s="54">
        <v>9707590866</v>
      </c>
      <c r="K18" s="54" t="s">
        <v>212</v>
      </c>
      <c r="L18" s="54" t="s">
        <v>213</v>
      </c>
      <c r="M18" s="54">
        <v>9401453275</v>
      </c>
      <c r="N18" s="54" t="s">
        <v>276</v>
      </c>
      <c r="O18" s="54">
        <v>9707339128</v>
      </c>
      <c r="P18" s="56">
        <v>43530</v>
      </c>
      <c r="Q18" s="54" t="s">
        <v>167</v>
      </c>
      <c r="R18" s="54" t="s">
        <v>478</v>
      </c>
      <c r="S18" s="54" t="s">
        <v>159</v>
      </c>
      <c r="T18" s="54"/>
    </row>
    <row r="19" spans="1:20" s="57" customFormat="1" ht="33">
      <c r="A19" s="52">
        <v>15</v>
      </c>
      <c r="B19" s="53" t="s">
        <v>513</v>
      </c>
      <c r="C19" s="54" t="s">
        <v>122</v>
      </c>
      <c r="D19" s="54" t="s">
        <v>29</v>
      </c>
      <c r="E19" s="55">
        <v>60</v>
      </c>
      <c r="F19" s="54"/>
      <c r="G19" s="55">
        <v>18</v>
      </c>
      <c r="H19" s="55">
        <v>8</v>
      </c>
      <c r="I19" s="53">
        <f t="shared" si="0"/>
        <v>26</v>
      </c>
      <c r="J19" s="54">
        <v>9854622692</v>
      </c>
      <c r="K19" s="54" t="s">
        <v>212</v>
      </c>
      <c r="L19" s="54" t="s">
        <v>213</v>
      </c>
      <c r="M19" s="54">
        <v>9401453275</v>
      </c>
      <c r="N19" s="54" t="s">
        <v>276</v>
      </c>
      <c r="O19" s="54">
        <v>9707339128</v>
      </c>
      <c r="P19" s="56">
        <v>43530</v>
      </c>
      <c r="Q19" s="54" t="s">
        <v>167</v>
      </c>
      <c r="R19" s="54" t="s">
        <v>478</v>
      </c>
      <c r="S19" s="54" t="s">
        <v>159</v>
      </c>
      <c r="T19" s="54"/>
    </row>
    <row r="20" spans="1:20" s="57" customFormat="1" ht="33">
      <c r="A20" s="52">
        <v>16</v>
      </c>
      <c r="B20" s="53" t="s">
        <v>514</v>
      </c>
      <c r="C20" s="54" t="s">
        <v>100</v>
      </c>
      <c r="D20" s="54" t="s">
        <v>29</v>
      </c>
      <c r="E20" s="55">
        <v>54</v>
      </c>
      <c r="F20" s="54"/>
      <c r="G20" s="55">
        <v>37</v>
      </c>
      <c r="H20" s="55">
        <v>48</v>
      </c>
      <c r="I20" s="53">
        <f t="shared" si="0"/>
        <v>85</v>
      </c>
      <c r="J20" s="54">
        <v>9854525818</v>
      </c>
      <c r="K20" s="54" t="s">
        <v>187</v>
      </c>
      <c r="L20" s="54" t="s">
        <v>188</v>
      </c>
      <c r="M20" s="54">
        <v>9401453272</v>
      </c>
      <c r="N20" s="54" t="s">
        <v>326</v>
      </c>
      <c r="O20" s="54">
        <v>9854274392</v>
      </c>
      <c r="P20" s="56">
        <v>43530</v>
      </c>
      <c r="Q20" s="54" t="s">
        <v>167</v>
      </c>
      <c r="R20" s="54" t="s">
        <v>508</v>
      </c>
      <c r="S20" s="54" t="s">
        <v>159</v>
      </c>
      <c r="T20" s="54"/>
    </row>
    <row r="21" spans="1:20" s="57" customFormat="1" ht="33">
      <c r="A21" s="52">
        <v>17</v>
      </c>
      <c r="B21" s="53" t="s">
        <v>514</v>
      </c>
      <c r="C21" s="54" t="s">
        <v>515</v>
      </c>
      <c r="D21" s="54" t="s">
        <v>29</v>
      </c>
      <c r="E21" s="55">
        <v>129</v>
      </c>
      <c r="F21" s="54"/>
      <c r="G21" s="55">
        <v>22</v>
      </c>
      <c r="H21" s="55">
        <v>28</v>
      </c>
      <c r="I21" s="53">
        <f t="shared" si="0"/>
        <v>50</v>
      </c>
      <c r="J21" s="54">
        <v>8254863079</v>
      </c>
      <c r="K21" s="54" t="s">
        <v>181</v>
      </c>
      <c r="L21" s="54" t="s">
        <v>182</v>
      </c>
      <c r="M21" s="54">
        <v>9435370359</v>
      </c>
      <c r="N21" s="54" t="s">
        <v>183</v>
      </c>
      <c r="O21" s="54">
        <v>98649355523</v>
      </c>
      <c r="P21" s="56">
        <v>43530</v>
      </c>
      <c r="Q21" s="54" t="s">
        <v>167</v>
      </c>
      <c r="R21" s="54" t="s">
        <v>392</v>
      </c>
      <c r="S21" s="54" t="s">
        <v>159</v>
      </c>
      <c r="T21" s="54"/>
    </row>
    <row r="22" spans="1:20" s="57" customFormat="1">
      <c r="A22" s="52">
        <v>18</v>
      </c>
      <c r="B22" s="53" t="s">
        <v>66</v>
      </c>
      <c r="C22" s="54" t="s">
        <v>136</v>
      </c>
      <c r="D22" s="54" t="s">
        <v>29</v>
      </c>
      <c r="E22" s="55">
        <v>2</v>
      </c>
      <c r="F22" s="54"/>
      <c r="G22" s="55">
        <v>20</v>
      </c>
      <c r="H22" s="55">
        <v>36</v>
      </c>
      <c r="I22" s="53">
        <f t="shared" si="0"/>
        <v>56</v>
      </c>
      <c r="J22" s="54"/>
      <c r="K22" s="54" t="s">
        <v>212</v>
      </c>
      <c r="L22" s="54" t="s">
        <v>213</v>
      </c>
      <c r="M22" s="54">
        <v>9401453275</v>
      </c>
      <c r="N22" s="54" t="s">
        <v>276</v>
      </c>
      <c r="O22" s="54">
        <v>9707339128</v>
      </c>
      <c r="P22" s="56">
        <v>43531</v>
      </c>
      <c r="Q22" s="54" t="s">
        <v>171</v>
      </c>
      <c r="R22" s="54" t="s">
        <v>392</v>
      </c>
      <c r="S22" s="54" t="s">
        <v>159</v>
      </c>
      <c r="T22" s="54"/>
    </row>
    <row r="23" spans="1:20" s="57" customFormat="1">
      <c r="A23" s="52">
        <v>19</v>
      </c>
      <c r="B23" s="53" t="s">
        <v>66</v>
      </c>
      <c r="C23" s="54" t="s">
        <v>240</v>
      </c>
      <c r="D23" s="54" t="s">
        <v>29</v>
      </c>
      <c r="E23" s="55">
        <v>5</v>
      </c>
      <c r="F23" s="54"/>
      <c r="G23" s="55">
        <v>22</v>
      </c>
      <c r="H23" s="55">
        <v>30</v>
      </c>
      <c r="I23" s="53">
        <f t="shared" si="0"/>
        <v>52</v>
      </c>
      <c r="J23" s="54">
        <v>8876562336</v>
      </c>
      <c r="K23" s="54" t="s">
        <v>212</v>
      </c>
      <c r="L23" s="54" t="s">
        <v>213</v>
      </c>
      <c r="M23" s="54">
        <v>9401453275</v>
      </c>
      <c r="N23" s="54" t="s">
        <v>276</v>
      </c>
      <c r="O23" s="54">
        <v>9707339128</v>
      </c>
      <c r="P23" s="56">
        <v>43531</v>
      </c>
      <c r="Q23" s="54" t="s">
        <v>171</v>
      </c>
      <c r="R23" s="54" t="s">
        <v>392</v>
      </c>
      <c r="S23" s="54" t="s">
        <v>159</v>
      </c>
      <c r="T23" s="54"/>
    </row>
    <row r="24" spans="1:20" s="57" customFormat="1">
      <c r="A24" s="52">
        <v>20</v>
      </c>
      <c r="B24" s="53" t="s">
        <v>67</v>
      </c>
      <c r="C24" s="54" t="s">
        <v>241</v>
      </c>
      <c r="D24" s="54" t="s">
        <v>29</v>
      </c>
      <c r="E24" s="55">
        <v>133</v>
      </c>
      <c r="F24" s="54"/>
      <c r="G24" s="55">
        <v>35</v>
      </c>
      <c r="H24" s="55">
        <v>40</v>
      </c>
      <c r="I24" s="53">
        <f t="shared" si="0"/>
        <v>75</v>
      </c>
      <c r="J24" s="54">
        <v>9859143709</v>
      </c>
      <c r="K24" s="54" t="s">
        <v>280</v>
      </c>
      <c r="L24" s="54" t="s">
        <v>281</v>
      </c>
      <c r="M24" s="54">
        <v>9401453288</v>
      </c>
      <c r="N24" s="54" t="s">
        <v>282</v>
      </c>
      <c r="O24" s="54">
        <v>9859383908</v>
      </c>
      <c r="P24" s="56">
        <v>43531</v>
      </c>
      <c r="Q24" s="54" t="s">
        <v>171</v>
      </c>
      <c r="R24" s="54" t="s">
        <v>392</v>
      </c>
      <c r="S24" s="54" t="s">
        <v>159</v>
      </c>
      <c r="T24" s="54"/>
    </row>
    <row r="25" spans="1:20" s="57" customFormat="1">
      <c r="A25" s="52">
        <v>21</v>
      </c>
      <c r="B25" s="53" t="s">
        <v>67</v>
      </c>
      <c r="C25" s="54" t="s">
        <v>242</v>
      </c>
      <c r="D25" s="54" t="s">
        <v>29</v>
      </c>
      <c r="E25" s="55">
        <v>37</v>
      </c>
      <c r="F25" s="54"/>
      <c r="G25" s="55">
        <v>27</v>
      </c>
      <c r="H25" s="55">
        <v>34</v>
      </c>
      <c r="I25" s="53">
        <f t="shared" si="0"/>
        <v>61</v>
      </c>
      <c r="J25" s="54">
        <v>8011115975</v>
      </c>
      <c r="K25" s="54" t="s">
        <v>280</v>
      </c>
      <c r="L25" s="54" t="s">
        <v>281</v>
      </c>
      <c r="M25" s="54">
        <v>9401453288</v>
      </c>
      <c r="N25" s="54" t="s">
        <v>283</v>
      </c>
      <c r="O25" s="54">
        <v>9613307685</v>
      </c>
      <c r="P25" s="56">
        <v>43531</v>
      </c>
      <c r="Q25" s="54" t="s">
        <v>171</v>
      </c>
      <c r="R25" s="54" t="s">
        <v>392</v>
      </c>
      <c r="S25" s="54" t="s">
        <v>159</v>
      </c>
      <c r="T25" s="54"/>
    </row>
    <row r="26" spans="1:20" s="57" customFormat="1">
      <c r="A26" s="52">
        <v>22</v>
      </c>
      <c r="B26" s="53" t="s">
        <v>66</v>
      </c>
      <c r="C26" s="54" t="s">
        <v>243</v>
      </c>
      <c r="D26" s="54" t="s">
        <v>29</v>
      </c>
      <c r="E26" s="55">
        <v>53</v>
      </c>
      <c r="F26" s="54"/>
      <c r="G26" s="55">
        <v>25</v>
      </c>
      <c r="H26" s="55">
        <v>35</v>
      </c>
      <c r="I26" s="53">
        <f t="shared" si="0"/>
        <v>60</v>
      </c>
      <c r="J26" s="54">
        <v>9864295060</v>
      </c>
      <c r="K26" s="54" t="s">
        <v>206</v>
      </c>
      <c r="L26" s="54" t="s">
        <v>207</v>
      </c>
      <c r="M26" s="54">
        <v>9401453291</v>
      </c>
      <c r="N26" s="54" t="s">
        <v>275</v>
      </c>
      <c r="O26" s="54">
        <v>9508548483</v>
      </c>
      <c r="P26" s="56">
        <v>43532</v>
      </c>
      <c r="Q26" s="54" t="s">
        <v>172</v>
      </c>
      <c r="R26" s="54" t="s">
        <v>392</v>
      </c>
      <c r="S26" s="54" t="s">
        <v>159</v>
      </c>
      <c r="T26" s="54"/>
    </row>
    <row r="27" spans="1:20" s="57" customFormat="1">
      <c r="A27" s="52">
        <v>23</v>
      </c>
      <c r="B27" s="53" t="s">
        <v>66</v>
      </c>
      <c r="C27" s="54" t="s">
        <v>244</v>
      </c>
      <c r="D27" s="54" t="s">
        <v>29</v>
      </c>
      <c r="E27" s="55">
        <v>136</v>
      </c>
      <c r="F27" s="54"/>
      <c r="G27" s="55">
        <v>22</v>
      </c>
      <c r="H27" s="55">
        <v>28</v>
      </c>
      <c r="I27" s="53">
        <f t="shared" si="0"/>
        <v>50</v>
      </c>
      <c r="J27" s="54"/>
      <c r="K27" s="54" t="s">
        <v>206</v>
      </c>
      <c r="L27" s="54" t="s">
        <v>207</v>
      </c>
      <c r="M27" s="54">
        <v>9401453291</v>
      </c>
      <c r="N27" s="54" t="s">
        <v>275</v>
      </c>
      <c r="O27" s="54">
        <v>9508548483</v>
      </c>
      <c r="P27" s="56">
        <v>43532</v>
      </c>
      <c r="Q27" s="54" t="s">
        <v>172</v>
      </c>
      <c r="R27" s="54" t="s">
        <v>392</v>
      </c>
      <c r="S27" s="54" t="s">
        <v>159</v>
      </c>
      <c r="T27" s="54"/>
    </row>
    <row r="28" spans="1:20" s="57" customFormat="1">
      <c r="A28" s="52">
        <v>24</v>
      </c>
      <c r="B28" s="53" t="s">
        <v>67</v>
      </c>
      <c r="C28" s="54" t="s">
        <v>245</v>
      </c>
      <c r="D28" s="54" t="s">
        <v>29</v>
      </c>
      <c r="E28" s="55">
        <v>135</v>
      </c>
      <c r="F28" s="54"/>
      <c r="G28" s="55">
        <v>20</v>
      </c>
      <c r="H28" s="55">
        <v>22</v>
      </c>
      <c r="I28" s="53">
        <f t="shared" si="0"/>
        <v>42</v>
      </c>
      <c r="J28" s="54">
        <v>9954736445</v>
      </c>
      <c r="K28" s="54" t="s">
        <v>168</v>
      </c>
      <c r="L28" s="54" t="s">
        <v>169</v>
      </c>
      <c r="M28" s="54">
        <v>9864934831</v>
      </c>
      <c r="N28" s="54" t="s">
        <v>284</v>
      </c>
      <c r="O28" s="54">
        <v>9678114007</v>
      </c>
      <c r="P28" s="56">
        <v>43532</v>
      </c>
      <c r="Q28" s="54" t="s">
        <v>172</v>
      </c>
      <c r="R28" s="54" t="s">
        <v>392</v>
      </c>
      <c r="S28" s="54" t="s">
        <v>159</v>
      </c>
      <c r="T28" s="54"/>
    </row>
    <row r="29" spans="1:20" s="57" customFormat="1">
      <c r="A29" s="52">
        <v>25</v>
      </c>
      <c r="B29" s="53" t="s">
        <v>67</v>
      </c>
      <c r="C29" s="54" t="s">
        <v>246</v>
      </c>
      <c r="D29" s="54" t="s">
        <v>29</v>
      </c>
      <c r="E29" s="55">
        <v>32</v>
      </c>
      <c r="F29" s="54"/>
      <c r="G29" s="55">
        <v>25</v>
      </c>
      <c r="H29" s="55">
        <v>35</v>
      </c>
      <c r="I29" s="53">
        <f t="shared" si="0"/>
        <v>60</v>
      </c>
      <c r="J29" s="54">
        <v>9859269842</v>
      </c>
      <c r="K29" s="54" t="s">
        <v>168</v>
      </c>
      <c r="L29" s="54" t="s">
        <v>169</v>
      </c>
      <c r="M29" s="54">
        <v>9864934831</v>
      </c>
      <c r="N29" s="54" t="s">
        <v>170</v>
      </c>
      <c r="O29" s="54">
        <v>9859034452</v>
      </c>
      <c r="P29" s="56">
        <v>43532</v>
      </c>
      <c r="Q29" s="54" t="s">
        <v>172</v>
      </c>
      <c r="R29" s="54" t="s">
        <v>392</v>
      </c>
      <c r="S29" s="54" t="s">
        <v>159</v>
      </c>
      <c r="T29" s="54"/>
    </row>
    <row r="30" spans="1:20" s="57" customFormat="1" ht="33">
      <c r="A30" s="52">
        <v>26</v>
      </c>
      <c r="B30" s="53" t="s">
        <v>66</v>
      </c>
      <c r="C30" s="54" t="s">
        <v>247</v>
      </c>
      <c r="D30" s="54" t="s">
        <v>29</v>
      </c>
      <c r="E30" s="55">
        <v>58</v>
      </c>
      <c r="F30" s="54"/>
      <c r="G30" s="55">
        <v>20</v>
      </c>
      <c r="H30" s="55">
        <v>35</v>
      </c>
      <c r="I30" s="53">
        <f t="shared" si="0"/>
        <v>55</v>
      </c>
      <c r="J30" s="54">
        <v>9864516999</v>
      </c>
      <c r="K30" s="54" t="s">
        <v>285</v>
      </c>
      <c r="L30" s="54" t="s">
        <v>286</v>
      </c>
      <c r="M30" s="54">
        <v>9401453290</v>
      </c>
      <c r="N30" s="54" t="s">
        <v>287</v>
      </c>
      <c r="O30" s="54">
        <v>7399111487</v>
      </c>
      <c r="P30" s="56">
        <v>43533</v>
      </c>
      <c r="Q30" s="54" t="s">
        <v>173</v>
      </c>
      <c r="R30" s="54" t="s">
        <v>392</v>
      </c>
      <c r="S30" s="54" t="s">
        <v>159</v>
      </c>
      <c r="T30" s="54"/>
    </row>
    <row r="31" spans="1:20" s="57" customFormat="1" ht="33">
      <c r="A31" s="52">
        <v>27</v>
      </c>
      <c r="B31" s="53" t="s">
        <v>66</v>
      </c>
      <c r="C31" s="54" t="s">
        <v>248</v>
      </c>
      <c r="D31" s="54" t="s">
        <v>29</v>
      </c>
      <c r="E31" s="55">
        <v>39</v>
      </c>
      <c r="F31" s="54"/>
      <c r="G31" s="55">
        <v>20</v>
      </c>
      <c r="H31" s="55">
        <v>22</v>
      </c>
      <c r="I31" s="53">
        <f t="shared" si="0"/>
        <v>42</v>
      </c>
      <c r="J31" s="54">
        <v>9954425330</v>
      </c>
      <c r="K31" s="54" t="s">
        <v>285</v>
      </c>
      <c r="L31" s="54" t="s">
        <v>286</v>
      </c>
      <c r="M31" s="54">
        <v>9401453290</v>
      </c>
      <c r="N31" s="54" t="s">
        <v>288</v>
      </c>
      <c r="O31" s="54">
        <v>9508558295</v>
      </c>
      <c r="P31" s="56">
        <v>43533</v>
      </c>
      <c r="Q31" s="54" t="s">
        <v>173</v>
      </c>
      <c r="R31" s="54" t="s">
        <v>392</v>
      </c>
      <c r="S31" s="54" t="s">
        <v>159</v>
      </c>
      <c r="T31" s="54"/>
    </row>
    <row r="32" spans="1:20" s="57" customFormat="1" ht="33">
      <c r="A32" s="52">
        <v>28</v>
      </c>
      <c r="B32" s="53" t="s">
        <v>67</v>
      </c>
      <c r="C32" s="54" t="s">
        <v>249</v>
      </c>
      <c r="D32" s="54" t="s">
        <v>29</v>
      </c>
      <c r="E32" s="55">
        <v>85</v>
      </c>
      <c r="F32" s="54"/>
      <c r="G32" s="55">
        <v>20</v>
      </c>
      <c r="H32" s="55">
        <v>34</v>
      </c>
      <c r="I32" s="53">
        <f t="shared" si="0"/>
        <v>54</v>
      </c>
      <c r="J32" s="54">
        <v>9678106368</v>
      </c>
      <c r="K32" s="54" t="s">
        <v>289</v>
      </c>
      <c r="L32" s="54" t="s">
        <v>232</v>
      </c>
      <c r="M32" s="54">
        <v>9401453287</v>
      </c>
      <c r="N32" s="54" t="s">
        <v>279</v>
      </c>
      <c r="O32" s="54">
        <v>8876043301</v>
      </c>
      <c r="P32" s="56">
        <v>43533</v>
      </c>
      <c r="Q32" s="54" t="s">
        <v>173</v>
      </c>
      <c r="R32" s="54" t="s">
        <v>392</v>
      </c>
      <c r="S32" s="54" t="s">
        <v>159</v>
      </c>
      <c r="T32" s="54"/>
    </row>
    <row r="33" spans="1:20" s="57" customFormat="1" ht="33">
      <c r="A33" s="52">
        <v>29</v>
      </c>
      <c r="B33" s="53" t="s">
        <v>67</v>
      </c>
      <c r="C33" s="54" t="s">
        <v>250</v>
      </c>
      <c r="D33" s="54" t="s">
        <v>29</v>
      </c>
      <c r="E33" s="55">
        <v>143</v>
      </c>
      <c r="F33" s="54"/>
      <c r="G33" s="55">
        <v>22</v>
      </c>
      <c r="H33" s="55">
        <v>26</v>
      </c>
      <c r="I33" s="53">
        <f t="shared" si="0"/>
        <v>48</v>
      </c>
      <c r="J33" s="54">
        <v>9508574216</v>
      </c>
      <c r="K33" s="54" t="s">
        <v>209</v>
      </c>
      <c r="L33" s="54" t="s">
        <v>210</v>
      </c>
      <c r="M33" s="54">
        <v>9401453276</v>
      </c>
      <c r="N33" s="54" t="s">
        <v>211</v>
      </c>
      <c r="O33" s="54">
        <v>9859179485</v>
      </c>
      <c r="P33" s="56">
        <v>43533</v>
      </c>
      <c r="Q33" s="54" t="s">
        <v>173</v>
      </c>
      <c r="R33" s="54" t="s">
        <v>392</v>
      </c>
      <c r="S33" s="54" t="s">
        <v>159</v>
      </c>
      <c r="T33" s="54"/>
    </row>
    <row r="34" spans="1:20" s="57" customFormat="1">
      <c r="A34" s="52">
        <v>30</v>
      </c>
      <c r="B34" s="53" t="s">
        <v>66</v>
      </c>
      <c r="C34" s="54" t="s">
        <v>251</v>
      </c>
      <c r="D34" s="54" t="s">
        <v>29</v>
      </c>
      <c r="E34" s="55">
        <v>11</v>
      </c>
      <c r="F34" s="54"/>
      <c r="G34" s="55">
        <v>21</v>
      </c>
      <c r="H34" s="55">
        <v>28</v>
      </c>
      <c r="I34" s="53">
        <f t="shared" si="0"/>
        <v>49</v>
      </c>
      <c r="J34" s="54">
        <v>8761830982</v>
      </c>
      <c r="K34" s="54" t="s">
        <v>290</v>
      </c>
      <c r="L34" s="54" t="s">
        <v>291</v>
      </c>
      <c r="M34" s="54">
        <v>9957856904</v>
      </c>
      <c r="N34" s="54" t="s">
        <v>292</v>
      </c>
      <c r="O34" s="54">
        <v>9508732542</v>
      </c>
      <c r="P34" s="56">
        <v>43535</v>
      </c>
      <c r="Q34" s="54" t="s">
        <v>177</v>
      </c>
      <c r="R34" s="54" t="s">
        <v>392</v>
      </c>
      <c r="S34" s="54" t="s">
        <v>159</v>
      </c>
      <c r="T34" s="54"/>
    </row>
    <row r="35" spans="1:20" s="57" customFormat="1">
      <c r="A35" s="52">
        <v>31</v>
      </c>
      <c r="B35" s="53" t="s">
        <v>66</v>
      </c>
      <c r="C35" s="54" t="s">
        <v>252</v>
      </c>
      <c r="D35" s="54" t="s">
        <v>29</v>
      </c>
      <c r="E35" s="55">
        <v>12</v>
      </c>
      <c r="F35" s="54"/>
      <c r="G35" s="55">
        <v>25</v>
      </c>
      <c r="H35" s="55">
        <v>34</v>
      </c>
      <c r="I35" s="53">
        <f t="shared" si="0"/>
        <v>59</v>
      </c>
      <c r="J35" s="54">
        <v>8761067758</v>
      </c>
      <c r="K35" s="54" t="s">
        <v>290</v>
      </c>
      <c r="L35" s="54" t="s">
        <v>291</v>
      </c>
      <c r="M35" s="54">
        <v>9957856904</v>
      </c>
      <c r="N35" s="54" t="s">
        <v>293</v>
      </c>
      <c r="O35" s="54">
        <v>9678114007</v>
      </c>
      <c r="P35" s="56">
        <v>43535</v>
      </c>
      <c r="Q35" s="54" t="s">
        <v>177</v>
      </c>
      <c r="R35" s="54" t="s">
        <v>392</v>
      </c>
      <c r="S35" s="54" t="s">
        <v>159</v>
      </c>
      <c r="T35" s="54"/>
    </row>
    <row r="36" spans="1:20" s="57" customFormat="1">
      <c r="A36" s="52">
        <v>32</v>
      </c>
      <c r="B36" s="53" t="s">
        <v>67</v>
      </c>
      <c r="C36" s="54" t="s">
        <v>253</v>
      </c>
      <c r="D36" s="54" t="s">
        <v>29</v>
      </c>
      <c r="E36" s="55">
        <v>20</v>
      </c>
      <c r="F36" s="54"/>
      <c r="G36" s="55">
        <v>25</v>
      </c>
      <c r="H36" s="55">
        <v>30</v>
      </c>
      <c r="I36" s="53">
        <f t="shared" si="0"/>
        <v>55</v>
      </c>
      <c r="J36" s="54">
        <v>9706353310</v>
      </c>
      <c r="K36" s="54" t="s">
        <v>290</v>
      </c>
      <c r="L36" s="54" t="s">
        <v>291</v>
      </c>
      <c r="M36" s="54">
        <v>9957856904</v>
      </c>
      <c r="N36" s="54" t="s">
        <v>294</v>
      </c>
      <c r="O36" s="54">
        <v>9678585466</v>
      </c>
      <c r="P36" s="56">
        <v>43535</v>
      </c>
      <c r="Q36" s="54" t="s">
        <v>177</v>
      </c>
      <c r="R36" s="54" t="s">
        <v>392</v>
      </c>
      <c r="S36" s="54" t="s">
        <v>159</v>
      </c>
      <c r="T36" s="54"/>
    </row>
    <row r="37" spans="1:20" s="57" customFormat="1">
      <c r="A37" s="52">
        <v>33</v>
      </c>
      <c r="B37" s="53" t="s">
        <v>67</v>
      </c>
      <c r="C37" s="54" t="s">
        <v>254</v>
      </c>
      <c r="D37" s="54" t="s">
        <v>29</v>
      </c>
      <c r="E37" s="55">
        <v>21</v>
      </c>
      <c r="F37" s="54"/>
      <c r="G37" s="55">
        <v>35</v>
      </c>
      <c r="H37" s="55">
        <v>54</v>
      </c>
      <c r="I37" s="53">
        <f t="shared" si="0"/>
        <v>89</v>
      </c>
      <c r="J37" s="54">
        <v>9613117207</v>
      </c>
      <c r="K37" s="54" t="s">
        <v>193</v>
      </c>
      <c r="L37" s="54" t="s">
        <v>194</v>
      </c>
      <c r="M37" s="54">
        <v>9401453281</v>
      </c>
      <c r="N37" s="54" t="s">
        <v>225</v>
      </c>
      <c r="O37" s="54">
        <v>9613181308</v>
      </c>
      <c r="P37" s="56">
        <v>43535</v>
      </c>
      <c r="Q37" s="54" t="s">
        <v>177</v>
      </c>
      <c r="R37" s="54" t="s">
        <v>392</v>
      </c>
      <c r="S37" s="54" t="s">
        <v>159</v>
      </c>
      <c r="T37" s="54"/>
    </row>
    <row r="38" spans="1:20" s="57" customFormat="1">
      <c r="A38" s="52">
        <v>34</v>
      </c>
      <c r="B38" s="53" t="s">
        <v>66</v>
      </c>
      <c r="C38" s="54" t="s">
        <v>255</v>
      </c>
      <c r="D38" s="54" t="s">
        <v>29</v>
      </c>
      <c r="E38" s="55">
        <v>47</v>
      </c>
      <c r="F38" s="54"/>
      <c r="G38" s="55">
        <v>22</v>
      </c>
      <c r="H38" s="55">
        <v>28</v>
      </c>
      <c r="I38" s="53">
        <f t="shared" si="0"/>
        <v>50</v>
      </c>
      <c r="J38" s="54">
        <v>8253957505</v>
      </c>
      <c r="K38" s="54" t="s">
        <v>178</v>
      </c>
      <c r="L38" s="54" t="s">
        <v>179</v>
      </c>
      <c r="M38" s="54">
        <v>9707474322</v>
      </c>
      <c r="N38" s="54" t="s">
        <v>295</v>
      </c>
      <c r="O38" s="54">
        <v>985976857</v>
      </c>
      <c r="P38" s="56">
        <v>43536</v>
      </c>
      <c r="Q38" s="54" t="s">
        <v>157</v>
      </c>
      <c r="R38" s="54" t="s">
        <v>392</v>
      </c>
      <c r="S38" s="54" t="s">
        <v>159</v>
      </c>
      <c r="T38" s="54"/>
    </row>
    <row r="39" spans="1:20" s="57" customFormat="1">
      <c r="A39" s="52">
        <v>35</v>
      </c>
      <c r="B39" s="53" t="s">
        <v>66</v>
      </c>
      <c r="C39" s="54" t="s">
        <v>256</v>
      </c>
      <c r="D39" s="54" t="s">
        <v>29</v>
      </c>
      <c r="E39" s="55">
        <v>50</v>
      </c>
      <c r="F39" s="54"/>
      <c r="G39" s="55">
        <v>30</v>
      </c>
      <c r="H39" s="55">
        <v>45</v>
      </c>
      <c r="I39" s="53">
        <f t="shared" si="0"/>
        <v>75</v>
      </c>
      <c r="J39" s="54">
        <v>9706429767</v>
      </c>
      <c r="K39" s="54" t="s">
        <v>178</v>
      </c>
      <c r="L39" s="54" t="s">
        <v>179</v>
      </c>
      <c r="M39" s="54">
        <v>9707474322</v>
      </c>
      <c r="N39" s="54" t="s">
        <v>296</v>
      </c>
      <c r="O39" s="54">
        <v>9577263477</v>
      </c>
      <c r="P39" s="56">
        <v>43536</v>
      </c>
      <c r="Q39" s="54" t="s">
        <v>157</v>
      </c>
      <c r="R39" s="54" t="s">
        <v>392</v>
      </c>
      <c r="S39" s="54" t="s">
        <v>159</v>
      </c>
      <c r="T39" s="54"/>
    </row>
    <row r="40" spans="1:20" s="57" customFormat="1">
      <c r="A40" s="52">
        <v>36</v>
      </c>
      <c r="B40" s="53" t="s">
        <v>67</v>
      </c>
      <c r="C40" s="54" t="s">
        <v>151</v>
      </c>
      <c r="D40" s="54" t="s">
        <v>29</v>
      </c>
      <c r="E40" s="55">
        <v>111</v>
      </c>
      <c r="F40" s="54"/>
      <c r="G40" s="55">
        <v>17</v>
      </c>
      <c r="H40" s="55">
        <v>22</v>
      </c>
      <c r="I40" s="53">
        <f t="shared" si="0"/>
        <v>39</v>
      </c>
      <c r="J40" s="54">
        <v>9678998413</v>
      </c>
      <c r="K40" s="54" t="s">
        <v>196</v>
      </c>
      <c r="L40" s="54" t="s">
        <v>197</v>
      </c>
      <c r="M40" s="54">
        <v>9678335542</v>
      </c>
      <c r="N40" s="54" t="s">
        <v>297</v>
      </c>
      <c r="O40" s="54">
        <v>9678461983</v>
      </c>
      <c r="P40" s="56">
        <v>43536</v>
      </c>
      <c r="Q40" s="54" t="s">
        <v>157</v>
      </c>
      <c r="R40" s="54" t="s">
        <v>392</v>
      </c>
      <c r="S40" s="54" t="s">
        <v>159</v>
      </c>
      <c r="T40" s="54"/>
    </row>
    <row r="41" spans="1:20" s="57" customFormat="1" ht="33">
      <c r="A41" s="52">
        <v>37</v>
      </c>
      <c r="B41" s="53" t="s">
        <v>67</v>
      </c>
      <c r="C41" s="54" t="s">
        <v>257</v>
      </c>
      <c r="D41" s="54" t="s">
        <v>29</v>
      </c>
      <c r="E41" s="55">
        <v>119</v>
      </c>
      <c r="F41" s="54"/>
      <c r="G41" s="55">
        <v>20</v>
      </c>
      <c r="H41" s="55">
        <v>24</v>
      </c>
      <c r="I41" s="53">
        <f t="shared" si="0"/>
        <v>44</v>
      </c>
      <c r="J41" s="54">
        <v>9864169281</v>
      </c>
      <c r="K41" s="54" t="s">
        <v>196</v>
      </c>
      <c r="L41" s="54" t="s">
        <v>197</v>
      </c>
      <c r="M41" s="54">
        <v>9678335542</v>
      </c>
      <c r="N41" s="54" t="s">
        <v>298</v>
      </c>
      <c r="O41" s="54">
        <v>9706532474</v>
      </c>
      <c r="P41" s="56">
        <v>43536</v>
      </c>
      <c r="Q41" s="54" t="s">
        <v>157</v>
      </c>
      <c r="R41" s="54" t="s">
        <v>392</v>
      </c>
      <c r="S41" s="54" t="s">
        <v>159</v>
      </c>
      <c r="T41" s="54"/>
    </row>
    <row r="42" spans="1:20" s="57" customFormat="1" ht="33">
      <c r="A42" s="52">
        <v>38</v>
      </c>
      <c r="B42" s="53" t="s">
        <v>66</v>
      </c>
      <c r="C42" s="54" t="s">
        <v>258</v>
      </c>
      <c r="D42" s="54" t="s">
        <v>29</v>
      </c>
      <c r="E42" s="55">
        <v>35</v>
      </c>
      <c r="F42" s="54"/>
      <c r="G42" s="55">
        <v>30</v>
      </c>
      <c r="H42" s="55">
        <v>38</v>
      </c>
      <c r="I42" s="53">
        <f t="shared" si="0"/>
        <v>68</v>
      </c>
      <c r="J42" s="54">
        <v>9854409105</v>
      </c>
      <c r="K42" s="54" t="s">
        <v>285</v>
      </c>
      <c r="L42" s="54" t="s">
        <v>286</v>
      </c>
      <c r="M42" s="54">
        <v>9401453290</v>
      </c>
      <c r="N42" s="54" t="s">
        <v>299</v>
      </c>
      <c r="O42" s="54">
        <v>9859383908</v>
      </c>
      <c r="P42" s="56">
        <v>43537</v>
      </c>
      <c r="Q42" s="54" t="s">
        <v>167</v>
      </c>
      <c r="R42" s="54" t="s">
        <v>392</v>
      </c>
      <c r="S42" s="54" t="s">
        <v>159</v>
      </c>
      <c r="T42" s="54"/>
    </row>
    <row r="43" spans="1:20" s="57" customFormat="1" ht="33">
      <c r="A43" s="52">
        <v>39</v>
      </c>
      <c r="B43" s="53" t="s">
        <v>66</v>
      </c>
      <c r="C43" s="54" t="s">
        <v>259</v>
      </c>
      <c r="D43" s="54" t="s">
        <v>29</v>
      </c>
      <c r="E43" s="55">
        <v>36</v>
      </c>
      <c r="F43" s="54"/>
      <c r="G43" s="55">
        <v>20</v>
      </c>
      <c r="H43" s="55">
        <v>30</v>
      </c>
      <c r="I43" s="53">
        <f t="shared" si="0"/>
        <v>50</v>
      </c>
      <c r="J43" s="54">
        <v>8011526132</v>
      </c>
      <c r="K43" s="54" t="s">
        <v>285</v>
      </c>
      <c r="L43" s="54" t="s">
        <v>286</v>
      </c>
      <c r="M43" s="54">
        <v>9401453290</v>
      </c>
      <c r="N43" s="54" t="s">
        <v>300</v>
      </c>
      <c r="O43" s="54">
        <v>8486377952</v>
      </c>
      <c r="P43" s="56">
        <v>43537</v>
      </c>
      <c r="Q43" s="54" t="s">
        <v>167</v>
      </c>
      <c r="R43" s="54" t="s">
        <v>392</v>
      </c>
      <c r="S43" s="54" t="s">
        <v>159</v>
      </c>
      <c r="T43" s="54"/>
    </row>
    <row r="44" spans="1:20" s="57" customFormat="1" ht="33">
      <c r="A44" s="52">
        <v>40</v>
      </c>
      <c r="B44" s="53" t="s">
        <v>67</v>
      </c>
      <c r="C44" s="54" t="s">
        <v>260</v>
      </c>
      <c r="D44" s="54" t="s">
        <v>29</v>
      </c>
      <c r="E44" s="55">
        <v>24</v>
      </c>
      <c r="F44" s="54"/>
      <c r="G44" s="55">
        <v>30</v>
      </c>
      <c r="H44" s="55">
        <v>35</v>
      </c>
      <c r="I44" s="53">
        <f t="shared" si="0"/>
        <v>65</v>
      </c>
      <c r="J44" s="54">
        <v>8011656673</v>
      </c>
      <c r="K44" s="54" t="s">
        <v>160</v>
      </c>
      <c r="L44" s="54" t="s">
        <v>204</v>
      </c>
      <c r="M44" s="54">
        <v>9401453292</v>
      </c>
      <c r="N44" s="54" t="s">
        <v>301</v>
      </c>
      <c r="O44" s="54">
        <v>9678053517</v>
      </c>
      <c r="P44" s="56">
        <v>43537</v>
      </c>
      <c r="Q44" s="54" t="s">
        <v>167</v>
      </c>
      <c r="R44" s="54" t="s">
        <v>392</v>
      </c>
      <c r="S44" s="54" t="s">
        <v>159</v>
      </c>
      <c r="T44" s="54"/>
    </row>
    <row r="45" spans="1:20" s="57" customFormat="1" ht="33">
      <c r="A45" s="52">
        <v>41</v>
      </c>
      <c r="B45" s="53" t="s">
        <v>67</v>
      </c>
      <c r="C45" s="54" t="s">
        <v>260</v>
      </c>
      <c r="D45" s="54" t="s">
        <v>29</v>
      </c>
      <c r="E45" s="55">
        <v>120</v>
      </c>
      <c r="F45" s="54"/>
      <c r="G45" s="55">
        <v>30</v>
      </c>
      <c r="H45" s="55">
        <v>35</v>
      </c>
      <c r="I45" s="53">
        <f t="shared" si="0"/>
        <v>65</v>
      </c>
      <c r="J45" s="54">
        <v>8474814432</v>
      </c>
      <c r="K45" s="54" t="s">
        <v>160</v>
      </c>
      <c r="L45" s="54" t="s">
        <v>204</v>
      </c>
      <c r="M45" s="54">
        <v>9401453292</v>
      </c>
      <c r="N45" s="54" t="s">
        <v>301</v>
      </c>
      <c r="O45" s="54">
        <v>9678053517</v>
      </c>
      <c r="P45" s="56">
        <v>43537</v>
      </c>
      <c r="Q45" s="54" t="s">
        <v>167</v>
      </c>
      <c r="R45" s="54" t="s">
        <v>392</v>
      </c>
      <c r="S45" s="54" t="s">
        <v>159</v>
      </c>
      <c r="T45" s="54"/>
    </row>
    <row r="46" spans="1:20" s="57" customFormat="1">
      <c r="A46" s="52">
        <v>42</v>
      </c>
      <c r="B46" s="53" t="s">
        <v>66</v>
      </c>
      <c r="C46" s="54" t="s">
        <v>261</v>
      </c>
      <c r="D46" s="54" t="s">
        <v>29</v>
      </c>
      <c r="E46" s="55">
        <v>15</v>
      </c>
      <c r="F46" s="54"/>
      <c r="G46" s="55">
        <v>22</v>
      </c>
      <c r="H46" s="55">
        <v>32</v>
      </c>
      <c r="I46" s="53">
        <f t="shared" si="0"/>
        <v>54</v>
      </c>
      <c r="J46" s="54">
        <v>8974830382</v>
      </c>
      <c r="K46" s="54" t="s">
        <v>290</v>
      </c>
      <c r="L46" s="54" t="s">
        <v>291</v>
      </c>
      <c r="M46" s="54">
        <v>9957856904</v>
      </c>
      <c r="N46" s="54" t="s">
        <v>302</v>
      </c>
      <c r="O46" s="54">
        <v>9954927156</v>
      </c>
      <c r="P46" s="56">
        <v>43538</v>
      </c>
      <c r="Q46" s="54" t="s">
        <v>171</v>
      </c>
      <c r="R46" s="54" t="s">
        <v>392</v>
      </c>
      <c r="S46" s="54" t="s">
        <v>159</v>
      </c>
      <c r="T46" s="54"/>
    </row>
    <row r="47" spans="1:20" s="57" customFormat="1">
      <c r="A47" s="52">
        <v>43</v>
      </c>
      <c r="B47" s="53" t="s">
        <v>66</v>
      </c>
      <c r="C47" s="54" t="s">
        <v>262</v>
      </c>
      <c r="D47" s="54" t="s">
        <v>29</v>
      </c>
      <c r="E47" s="55">
        <v>16</v>
      </c>
      <c r="F47" s="54"/>
      <c r="G47" s="55">
        <v>28</v>
      </c>
      <c r="H47" s="55">
        <v>34</v>
      </c>
      <c r="I47" s="53">
        <f t="shared" si="0"/>
        <v>62</v>
      </c>
      <c r="J47" s="54">
        <v>9954711791</v>
      </c>
      <c r="K47" s="54" t="s">
        <v>290</v>
      </c>
      <c r="L47" s="54" t="s">
        <v>291</v>
      </c>
      <c r="M47" s="54">
        <v>9957856904</v>
      </c>
      <c r="N47" s="54" t="s">
        <v>303</v>
      </c>
      <c r="O47" s="54">
        <v>9678117237</v>
      </c>
      <c r="P47" s="56">
        <v>43538</v>
      </c>
      <c r="Q47" s="54" t="s">
        <v>171</v>
      </c>
      <c r="R47" s="54" t="s">
        <v>392</v>
      </c>
      <c r="S47" s="54" t="s">
        <v>159</v>
      </c>
      <c r="T47" s="54"/>
    </row>
    <row r="48" spans="1:20" s="57" customFormat="1">
      <c r="A48" s="52">
        <v>44</v>
      </c>
      <c r="B48" s="53" t="s">
        <v>67</v>
      </c>
      <c r="C48" s="54" t="s">
        <v>263</v>
      </c>
      <c r="D48" s="54" t="s">
        <v>29</v>
      </c>
      <c r="E48" s="55">
        <v>63</v>
      </c>
      <c r="F48" s="54"/>
      <c r="G48" s="55">
        <v>25</v>
      </c>
      <c r="H48" s="55">
        <v>28</v>
      </c>
      <c r="I48" s="53">
        <f t="shared" si="0"/>
        <v>53</v>
      </c>
      <c r="J48" s="54">
        <v>9508813741</v>
      </c>
      <c r="K48" s="54" t="s">
        <v>160</v>
      </c>
      <c r="L48" s="54" t="s">
        <v>204</v>
      </c>
      <c r="M48" s="54">
        <v>9401453292</v>
      </c>
      <c r="N48" s="54" t="s">
        <v>205</v>
      </c>
      <c r="O48" s="54">
        <v>9508573087</v>
      </c>
      <c r="P48" s="56">
        <v>43538</v>
      </c>
      <c r="Q48" s="54" t="s">
        <v>171</v>
      </c>
      <c r="R48" s="54" t="s">
        <v>392</v>
      </c>
      <c r="S48" s="54" t="s">
        <v>159</v>
      </c>
      <c r="T48" s="54"/>
    </row>
    <row r="49" spans="1:20" s="57" customFormat="1">
      <c r="A49" s="52">
        <v>45</v>
      </c>
      <c r="B49" s="53" t="s">
        <v>67</v>
      </c>
      <c r="C49" s="54" t="s">
        <v>264</v>
      </c>
      <c r="D49" s="54" t="s">
        <v>29</v>
      </c>
      <c r="E49" s="55">
        <v>64</v>
      </c>
      <c r="F49" s="54"/>
      <c r="G49" s="55">
        <v>35</v>
      </c>
      <c r="H49" s="55">
        <v>45</v>
      </c>
      <c r="I49" s="53">
        <f t="shared" si="0"/>
        <v>80</v>
      </c>
      <c r="J49" s="54">
        <v>9508518932</v>
      </c>
      <c r="K49" s="54" t="s">
        <v>160</v>
      </c>
      <c r="L49" s="54" t="s">
        <v>204</v>
      </c>
      <c r="M49" s="54">
        <v>9401453292</v>
      </c>
      <c r="N49" s="54" t="s">
        <v>205</v>
      </c>
      <c r="O49" s="54">
        <v>9508573087</v>
      </c>
      <c r="P49" s="56">
        <v>43538</v>
      </c>
      <c r="Q49" s="54" t="s">
        <v>171</v>
      </c>
      <c r="R49" s="54" t="s">
        <v>392</v>
      </c>
      <c r="S49" s="54" t="s">
        <v>159</v>
      </c>
      <c r="T49" s="54"/>
    </row>
    <row r="50" spans="1:20" s="57" customFormat="1">
      <c r="A50" s="52">
        <v>46</v>
      </c>
      <c r="B50" s="53" t="s">
        <v>66</v>
      </c>
      <c r="C50" s="54" t="s">
        <v>265</v>
      </c>
      <c r="D50" s="54" t="s">
        <v>29</v>
      </c>
      <c r="E50" s="55">
        <v>51</v>
      </c>
      <c r="F50" s="54"/>
      <c r="G50" s="55">
        <v>20</v>
      </c>
      <c r="H50" s="55">
        <v>25</v>
      </c>
      <c r="I50" s="53">
        <f t="shared" si="0"/>
        <v>45</v>
      </c>
      <c r="J50" s="54">
        <v>9707662616</v>
      </c>
      <c r="K50" s="54" t="s">
        <v>181</v>
      </c>
      <c r="L50" s="54" t="s">
        <v>182</v>
      </c>
      <c r="M50" s="54">
        <v>9435370359</v>
      </c>
      <c r="N50" s="54" t="s">
        <v>183</v>
      </c>
      <c r="O50" s="54">
        <v>98649355523</v>
      </c>
      <c r="P50" s="56">
        <v>43539</v>
      </c>
      <c r="Q50" s="54" t="s">
        <v>172</v>
      </c>
      <c r="R50" s="54" t="s">
        <v>392</v>
      </c>
      <c r="S50" s="54" t="s">
        <v>159</v>
      </c>
      <c r="T50" s="54"/>
    </row>
    <row r="51" spans="1:20" s="57" customFormat="1">
      <c r="A51" s="52">
        <v>47</v>
      </c>
      <c r="B51" s="53" t="s">
        <v>66</v>
      </c>
      <c r="C51" s="54" t="s">
        <v>266</v>
      </c>
      <c r="D51" s="54" t="s">
        <v>29</v>
      </c>
      <c r="E51" s="55">
        <v>52</v>
      </c>
      <c r="F51" s="54"/>
      <c r="G51" s="55">
        <v>20</v>
      </c>
      <c r="H51" s="55">
        <v>23</v>
      </c>
      <c r="I51" s="53">
        <f t="shared" si="0"/>
        <v>43</v>
      </c>
      <c r="J51" s="54">
        <v>8011838061</v>
      </c>
      <c r="K51" s="54" t="s">
        <v>181</v>
      </c>
      <c r="L51" s="54" t="s">
        <v>182</v>
      </c>
      <c r="M51" s="54">
        <v>9435370359</v>
      </c>
      <c r="N51" s="54" t="s">
        <v>183</v>
      </c>
      <c r="O51" s="54">
        <v>98649355523</v>
      </c>
      <c r="P51" s="56">
        <v>43539</v>
      </c>
      <c r="Q51" s="54" t="s">
        <v>172</v>
      </c>
      <c r="R51" s="54" t="s">
        <v>392</v>
      </c>
      <c r="S51" s="54" t="s">
        <v>159</v>
      </c>
      <c r="T51" s="54"/>
    </row>
    <row r="52" spans="1:20" s="57" customFormat="1">
      <c r="A52" s="52">
        <v>48</v>
      </c>
      <c r="B52" s="53" t="s">
        <v>67</v>
      </c>
      <c r="C52" s="54" t="s">
        <v>267</v>
      </c>
      <c r="D52" s="54" t="s">
        <v>29</v>
      </c>
      <c r="E52" s="55">
        <v>67</v>
      </c>
      <c r="F52" s="54"/>
      <c r="G52" s="55">
        <v>20</v>
      </c>
      <c r="H52" s="55">
        <v>28</v>
      </c>
      <c r="I52" s="53">
        <f t="shared" si="0"/>
        <v>48</v>
      </c>
      <c r="J52" s="54">
        <v>9613230368</v>
      </c>
      <c r="K52" s="54" t="s">
        <v>289</v>
      </c>
      <c r="L52" s="54" t="s">
        <v>232</v>
      </c>
      <c r="M52" s="54">
        <v>9401453287</v>
      </c>
      <c r="N52" s="54" t="s">
        <v>304</v>
      </c>
      <c r="O52" s="54">
        <v>9854122383</v>
      </c>
      <c r="P52" s="56">
        <v>43539</v>
      </c>
      <c r="Q52" s="54" t="s">
        <v>172</v>
      </c>
      <c r="R52" s="54" t="s">
        <v>392</v>
      </c>
      <c r="S52" s="54" t="s">
        <v>159</v>
      </c>
      <c r="T52" s="54"/>
    </row>
    <row r="53" spans="1:20" s="57" customFormat="1">
      <c r="A53" s="52">
        <v>49</v>
      </c>
      <c r="B53" s="53" t="s">
        <v>67</v>
      </c>
      <c r="C53" s="54" t="s">
        <v>267</v>
      </c>
      <c r="D53" s="54" t="s">
        <v>29</v>
      </c>
      <c r="E53" s="55">
        <v>96</v>
      </c>
      <c r="F53" s="54"/>
      <c r="G53" s="55">
        <v>32</v>
      </c>
      <c r="H53" s="55">
        <v>43</v>
      </c>
      <c r="I53" s="53">
        <f t="shared" si="0"/>
        <v>75</v>
      </c>
      <c r="J53" s="54">
        <v>9577742847</v>
      </c>
      <c r="K53" s="54" t="s">
        <v>289</v>
      </c>
      <c r="L53" s="54" t="s">
        <v>232</v>
      </c>
      <c r="M53" s="54">
        <v>9401453287</v>
      </c>
      <c r="N53" s="54" t="s">
        <v>304</v>
      </c>
      <c r="O53" s="54">
        <v>9854122383</v>
      </c>
      <c r="P53" s="56">
        <v>43539</v>
      </c>
      <c r="Q53" s="54" t="s">
        <v>172</v>
      </c>
      <c r="R53" s="54" t="s">
        <v>392</v>
      </c>
      <c r="S53" s="54" t="s">
        <v>159</v>
      </c>
      <c r="T53" s="54"/>
    </row>
    <row r="54" spans="1:20" s="57" customFormat="1">
      <c r="A54" s="52">
        <v>50</v>
      </c>
      <c r="B54" s="53" t="s">
        <v>66</v>
      </c>
      <c r="C54" s="54" t="s">
        <v>268</v>
      </c>
      <c r="D54" s="54" t="s">
        <v>29</v>
      </c>
      <c r="E54" s="55">
        <v>22</v>
      </c>
      <c r="F54" s="54"/>
      <c r="G54" s="55">
        <v>33</v>
      </c>
      <c r="H54" s="55">
        <v>39</v>
      </c>
      <c r="I54" s="53">
        <f t="shared" si="0"/>
        <v>72</v>
      </c>
      <c r="J54" s="54">
        <v>9859222899</v>
      </c>
      <c r="K54" s="54" t="s">
        <v>277</v>
      </c>
      <c r="L54" s="54" t="s">
        <v>278</v>
      </c>
      <c r="M54" s="54">
        <v>9678335542</v>
      </c>
      <c r="N54" s="54" t="s">
        <v>305</v>
      </c>
      <c r="O54" s="54">
        <v>9678595057</v>
      </c>
      <c r="P54" s="56">
        <v>43540</v>
      </c>
      <c r="Q54" s="54" t="s">
        <v>173</v>
      </c>
      <c r="R54" s="54" t="s">
        <v>392</v>
      </c>
      <c r="S54" s="54" t="s">
        <v>159</v>
      </c>
      <c r="T54" s="54"/>
    </row>
    <row r="55" spans="1:20" s="57" customFormat="1">
      <c r="A55" s="52">
        <v>51</v>
      </c>
      <c r="B55" s="53" t="s">
        <v>66</v>
      </c>
      <c r="C55" s="54" t="s">
        <v>269</v>
      </c>
      <c r="D55" s="54" t="s">
        <v>29</v>
      </c>
      <c r="E55" s="55">
        <v>38</v>
      </c>
      <c r="F55" s="54"/>
      <c r="G55" s="55">
        <v>20</v>
      </c>
      <c r="H55" s="55">
        <v>31</v>
      </c>
      <c r="I55" s="53">
        <f t="shared" si="0"/>
        <v>51</v>
      </c>
      <c r="J55" s="54">
        <v>9859327469</v>
      </c>
      <c r="K55" s="54" t="s">
        <v>181</v>
      </c>
      <c r="L55" s="54" t="s">
        <v>182</v>
      </c>
      <c r="M55" s="54">
        <v>9435370359</v>
      </c>
      <c r="N55" s="54" t="s">
        <v>183</v>
      </c>
      <c r="O55" s="54">
        <v>98649355523</v>
      </c>
      <c r="P55" s="56">
        <v>43540</v>
      </c>
      <c r="Q55" s="54" t="s">
        <v>173</v>
      </c>
      <c r="R55" s="54" t="s">
        <v>392</v>
      </c>
      <c r="S55" s="54" t="s">
        <v>159</v>
      </c>
      <c r="T55" s="54"/>
    </row>
    <row r="56" spans="1:20" s="57" customFormat="1">
      <c r="A56" s="52">
        <v>52</v>
      </c>
      <c r="B56" s="53" t="s">
        <v>67</v>
      </c>
      <c r="C56" s="54" t="s">
        <v>114</v>
      </c>
      <c r="D56" s="54" t="s">
        <v>29</v>
      </c>
      <c r="E56" s="55">
        <v>134</v>
      </c>
      <c r="F56" s="54"/>
      <c r="G56" s="55">
        <v>40</v>
      </c>
      <c r="H56" s="55">
        <v>45</v>
      </c>
      <c r="I56" s="53">
        <f t="shared" si="0"/>
        <v>85</v>
      </c>
      <c r="J56" s="54">
        <v>7664011239</v>
      </c>
      <c r="K56" s="54" t="s">
        <v>206</v>
      </c>
      <c r="L56" s="54" t="s">
        <v>207</v>
      </c>
      <c r="M56" s="54">
        <v>9401453291</v>
      </c>
      <c r="N56" s="54" t="s">
        <v>208</v>
      </c>
      <c r="O56" s="54">
        <v>9859535809</v>
      </c>
      <c r="P56" s="56">
        <v>43540</v>
      </c>
      <c r="Q56" s="54" t="s">
        <v>173</v>
      </c>
      <c r="R56" s="54" t="s">
        <v>392</v>
      </c>
      <c r="S56" s="54" t="s">
        <v>159</v>
      </c>
      <c r="T56" s="54"/>
    </row>
    <row r="57" spans="1:20" s="57" customFormat="1">
      <c r="A57" s="52">
        <v>53</v>
      </c>
      <c r="B57" s="53" t="s">
        <v>67</v>
      </c>
      <c r="C57" s="54" t="s">
        <v>270</v>
      </c>
      <c r="D57" s="54" t="s">
        <v>29</v>
      </c>
      <c r="E57" s="55">
        <v>17</v>
      </c>
      <c r="F57" s="54"/>
      <c r="G57" s="55">
        <v>20</v>
      </c>
      <c r="H57" s="55">
        <v>25</v>
      </c>
      <c r="I57" s="53">
        <f t="shared" si="0"/>
        <v>45</v>
      </c>
      <c r="J57" s="54">
        <v>8812837096</v>
      </c>
      <c r="K57" s="54" t="s">
        <v>199</v>
      </c>
      <c r="L57" s="54" t="s">
        <v>200</v>
      </c>
      <c r="M57" s="54">
        <v>9957856904</v>
      </c>
      <c r="N57" s="54" t="s">
        <v>201</v>
      </c>
      <c r="O57" s="54">
        <v>9678461983</v>
      </c>
      <c r="P57" s="56">
        <v>43540</v>
      </c>
      <c r="Q57" s="54" t="s">
        <v>173</v>
      </c>
      <c r="R57" s="54" t="s">
        <v>392</v>
      </c>
      <c r="S57" s="54" t="s">
        <v>159</v>
      </c>
      <c r="T57" s="54"/>
    </row>
    <row r="58" spans="1:20" s="57" customFormat="1">
      <c r="A58" s="52">
        <v>54</v>
      </c>
      <c r="B58" s="53" t="s">
        <v>66</v>
      </c>
      <c r="C58" s="54" t="s">
        <v>271</v>
      </c>
      <c r="D58" s="54" t="s">
        <v>29</v>
      </c>
      <c r="E58" s="55">
        <v>86</v>
      </c>
      <c r="F58" s="54"/>
      <c r="G58" s="55">
        <v>25</v>
      </c>
      <c r="H58" s="55">
        <v>30</v>
      </c>
      <c r="I58" s="53">
        <f t="shared" si="0"/>
        <v>55</v>
      </c>
      <c r="J58" s="54">
        <v>7917828403</v>
      </c>
      <c r="K58" s="54" t="s">
        <v>234</v>
      </c>
      <c r="L58" s="54" t="s">
        <v>235</v>
      </c>
      <c r="M58" s="54">
        <v>9401453293</v>
      </c>
      <c r="N58" s="54" t="s">
        <v>236</v>
      </c>
      <c r="O58" s="54">
        <v>9859574953</v>
      </c>
      <c r="P58" s="56">
        <v>43542</v>
      </c>
      <c r="Q58" s="54" t="s">
        <v>177</v>
      </c>
      <c r="R58" s="54" t="s">
        <v>392</v>
      </c>
      <c r="S58" s="54" t="s">
        <v>159</v>
      </c>
      <c r="T58" s="54"/>
    </row>
    <row r="59" spans="1:20" s="57" customFormat="1">
      <c r="A59" s="52">
        <v>55</v>
      </c>
      <c r="B59" s="53" t="s">
        <v>66</v>
      </c>
      <c r="C59" s="54" t="s">
        <v>141</v>
      </c>
      <c r="D59" s="54" t="s">
        <v>29</v>
      </c>
      <c r="E59" s="55">
        <v>115</v>
      </c>
      <c r="F59" s="54"/>
      <c r="G59" s="55">
        <v>26</v>
      </c>
      <c r="H59" s="55">
        <v>32</v>
      </c>
      <c r="I59" s="53">
        <f t="shared" si="0"/>
        <v>58</v>
      </c>
      <c r="J59" s="54">
        <v>9508733570</v>
      </c>
      <c r="K59" s="54" t="s">
        <v>231</v>
      </c>
      <c r="L59" s="54" t="s">
        <v>232</v>
      </c>
      <c r="M59" s="54">
        <v>9401453287</v>
      </c>
      <c r="N59" s="54" t="s">
        <v>233</v>
      </c>
      <c r="O59" s="54">
        <v>9859248435</v>
      </c>
      <c r="P59" s="56">
        <v>43542</v>
      </c>
      <c r="Q59" s="54" t="s">
        <v>177</v>
      </c>
      <c r="R59" s="54" t="s">
        <v>392</v>
      </c>
      <c r="S59" s="54" t="s">
        <v>159</v>
      </c>
      <c r="T59" s="54"/>
    </row>
    <row r="60" spans="1:20" s="57" customFormat="1" ht="33">
      <c r="A60" s="52">
        <v>56</v>
      </c>
      <c r="B60" s="53" t="s">
        <v>67</v>
      </c>
      <c r="C60" s="54" t="s">
        <v>272</v>
      </c>
      <c r="D60" s="54" t="s">
        <v>29</v>
      </c>
      <c r="E60" s="55">
        <v>61</v>
      </c>
      <c r="F60" s="54"/>
      <c r="G60" s="55">
        <v>24</v>
      </c>
      <c r="H60" s="55">
        <v>40</v>
      </c>
      <c r="I60" s="53">
        <f t="shared" si="0"/>
        <v>64</v>
      </c>
      <c r="J60" s="54">
        <v>9854708388</v>
      </c>
      <c r="K60" s="54" t="s">
        <v>285</v>
      </c>
      <c r="L60" s="54" t="s">
        <v>286</v>
      </c>
      <c r="M60" s="54">
        <v>9401453290</v>
      </c>
      <c r="N60" s="54" t="s">
        <v>306</v>
      </c>
      <c r="O60" s="54">
        <v>9864935138</v>
      </c>
      <c r="P60" s="56">
        <v>43542</v>
      </c>
      <c r="Q60" s="54" t="s">
        <v>177</v>
      </c>
      <c r="R60" s="54" t="s">
        <v>392</v>
      </c>
      <c r="S60" s="54" t="s">
        <v>159</v>
      </c>
      <c r="T60" s="54"/>
    </row>
    <row r="61" spans="1:20" s="57" customFormat="1" ht="33">
      <c r="A61" s="52">
        <v>57</v>
      </c>
      <c r="B61" s="53" t="s">
        <v>67</v>
      </c>
      <c r="C61" s="54" t="s">
        <v>273</v>
      </c>
      <c r="D61" s="54" t="s">
        <v>29</v>
      </c>
      <c r="E61" s="55">
        <v>59</v>
      </c>
      <c r="F61" s="54"/>
      <c r="G61" s="55">
        <v>30</v>
      </c>
      <c r="H61" s="55">
        <v>35</v>
      </c>
      <c r="I61" s="53">
        <f t="shared" si="0"/>
        <v>65</v>
      </c>
      <c r="J61" s="54">
        <v>8752082566</v>
      </c>
      <c r="K61" s="54" t="s">
        <v>285</v>
      </c>
      <c r="L61" s="54" t="s">
        <v>286</v>
      </c>
      <c r="M61" s="54">
        <v>9401453290</v>
      </c>
      <c r="N61" s="54" t="s">
        <v>287</v>
      </c>
      <c r="O61" s="54">
        <v>7399111487</v>
      </c>
      <c r="P61" s="56">
        <v>43542</v>
      </c>
      <c r="Q61" s="54" t="s">
        <v>177</v>
      </c>
      <c r="R61" s="54" t="s">
        <v>392</v>
      </c>
      <c r="S61" s="54" t="s">
        <v>159</v>
      </c>
      <c r="T61" s="54"/>
    </row>
    <row r="62" spans="1:20" s="57" customFormat="1" ht="33">
      <c r="A62" s="52">
        <v>58</v>
      </c>
      <c r="B62" s="53" t="s">
        <v>66</v>
      </c>
      <c r="C62" s="54" t="s">
        <v>645</v>
      </c>
      <c r="D62" s="54" t="s">
        <v>27</v>
      </c>
      <c r="E62" s="55" t="s">
        <v>646</v>
      </c>
      <c r="F62" s="54" t="s">
        <v>74</v>
      </c>
      <c r="G62" s="55">
        <v>12</v>
      </c>
      <c r="H62" s="55">
        <v>18</v>
      </c>
      <c r="I62" s="53">
        <f t="shared" si="0"/>
        <v>30</v>
      </c>
      <c r="J62" s="54">
        <v>9577041455</v>
      </c>
      <c r="K62" s="54" t="s">
        <v>212</v>
      </c>
      <c r="L62" s="54" t="s">
        <v>213</v>
      </c>
      <c r="M62" s="54">
        <v>9401453275</v>
      </c>
      <c r="N62" s="54" t="s">
        <v>276</v>
      </c>
      <c r="O62" s="54">
        <v>9707339128</v>
      </c>
      <c r="P62" s="56">
        <v>43543</v>
      </c>
      <c r="Q62" s="54" t="s">
        <v>157</v>
      </c>
      <c r="R62" s="54" t="s">
        <v>392</v>
      </c>
      <c r="S62" s="54" t="s">
        <v>159</v>
      </c>
      <c r="T62" s="54"/>
    </row>
    <row r="63" spans="1:20" s="57" customFormat="1">
      <c r="A63" s="52">
        <v>59</v>
      </c>
      <c r="B63" s="53" t="s">
        <v>66</v>
      </c>
      <c r="C63" s="54" t="s">
        <v>647</v>
      </c>
      <c r="D63" s="54" t="s">
        <v>27</v>
      </c>
      <c r="E63" s="55" t="s">
        <v>648</v>
      </c>
      <c r="F63" s="54" t="s">
        <v>74</v>
      </c>
      <c r="G63" s="55">
        <v>6</v>
      </c>
      <c r="H63" s="55">
        <v>9</v>
      </c>
      <c r="I63" s="53">
        <f t="shared" si="0"/>
        <v>15</v>
      </c>
      <c r="J63" s="54">
        <v>9508127699</v>
      </c>
      <c r="K63" s="54" t="s">
        <v>212</v>
      </c>
      <c r="L63" s="54" t="s">
        <v>213</v>
      </c>
      <c r="M63" s="54">
        <v>9401453275</v>
      </c>
      <c r="N63" s="54" t="s">
        <v>276</v>
      </c>
      <c r="O63" s="54">
        <v>9707339128</v>
      </c>
      <c r="P63" s="56">
        <v>43543</v>
      </c>
      <c r="Q63" s="54" t="s">
        <v>157</v>
      </c>
      <c r="R63" s="54" t="s">
        <v>392</v>
      </c>
      <c r="S63" s="54" t="s">
        <v>159</v>
      </c>
      <c r="T63" s="54"/>
    </row>
    <row r="64" spans="1:20" s="57" customFormat="1" ht="33">
      <c r="A64" s="52">
        <v>60</v>
      </c>
      <c r="B64" s="53" t="s">
        <v>66</v>
      </c>
      <c r="C64" s="54" t="s">
        <v>649</v>
      </c>
      <c r="D64" s="54" t="s">
        <v>27</v>
      </c>
      <c r="E64" s="55" t="s">
        <v>650</v>
      </c>
      <c r="F64" s="54" t="s">
        <v>83</v>
      </c>
      <c r="G64" s="55">
        <v>16</v>
      </c>
      <c r="H64" s="55">
        <v>22</v>
      </c>
      <c r="I64" s="53">
        <f t="shared" si="0"/>
        <v>38</v>
      </c>
      <c r="J64" s="54">
        <v>9577705871</v>
      </c>
      <c r="K64" s="54" t="s">
        <v>212</v>
      </c>
      <c r="L64" s="54" t="s">
        <v>213</v>
      </c>
      <c r="M64" s="54">
        <v>9401453275</v>
      </c>
      <c r="N64" s="54" t="s">
        <v>276</v>
      </c>
      <c r="O64" s="54">
        <v>9707339128</v>
      </c>
      <c r="P64" s="56">
        <v>43543</v>
      </c>
      <c r="Q64" s="54" t="s">
        <v>157</v>
      </c>
      <c r="R64" s="54" t="s">
        <v>392</v>
      </c>
      <c r="S64" s="54" t="s">
        <v>159</v>
      </c>
      <c r="T64" s="54"/>
    </row>
    <row r="65" spans="1:20" s="57" customFormat="1">
      <c r="A65" s="52">
        <v>61</v>
      </c>
      <c r="B65" s="53" t="s">
        <v>67</v>
      </c>
      <c r="C65" s="54" t="s">
        <v>651</v>
      </c>
      <c r="D65" s="54" t="s">
        <v>27</v>
      </c>
      <c r="E65" s="55" t="s">
        <v>652</v>
      </c>
      <c r="F65" s="54" t="s">
        <v>74</v>
      </c>
      <c r="G65" s="55">
        <v>18</v>
      </c>
      <c r="H65" s="55">
        <v>22</v>
      </c>
      <c r="I65" s="53">
        <f t="shared" si="0"/>
        <v>40</v>
      </c>
      <c r="J65" s="54"/>
      <c r="K65" s="54" t="s">
        <v>221</v>
      </c>
      <c r="L65" s="54" t="s">
        <v>222</v>
      </c>
      <c r="M65" s="54">
        <v>9401453285</v>
      </c>
      <c r="N65" s="54" t="s">
        <v>499</v>
      </c>
      <c r="O65" s="54">
        <v>9577044586</v>
      </c>
      <c r="P65" s="56">
        <v>43543</v>
      </c>
      <c r="Q65" s="54" t="s">
        <v>157</v>
      </c>
      <c r="R65" s="54" t="s">
        <v>620</v>
      </c>
      <c r="S65" s="54" t="s">
        <v>159</v>
      </c>
      <c r="T65" s="54"/>
    </row>
    <row r="66" spans="1:20" s="57" customFormat="1">
      <c r="A66" s="52">
        <v>62</v>
      </c>
      <c r="B66" s="53" t="s">
        <v>67</v>
      </c>
      <c r="C66" s="54" t="s">
        <v>653</v>
      </c>
      <c r="D66" s="54" t="s">
        <v>27</v>
      </c>
      <c r="E66" s="55" t="s">
        <v>654</v>
      </c>
      <c r="F66" s="54" t="s">
        <v>74</v>
      </c>
      <c r="G66" s="55">
        <v>18</v>
      </c>
      <c r="H66" s="55">
        <v>25</v>
      </c>
      <c r="I66" s="53">
        <f t="shared" si="0"/>
        <v>43</v>
      </c>
      <c r="J66" s="54"/>
      <c r="K66" s="54" t="s">
        <v>221</v>
      </c>
      <c r="L66" s="54" t="s">
        <v>222</v>
      </c>
      <c r="M66" s="54">
        <v>9401453285</v>
      </c>
      <c r="N66" s="54" t="s">
        <v>499</v>
      </c>
      <c r="O66" s="54">
        <v>9577044586</v>
      </c>
      <c r="P66" s="56">
        <v>43543</v>
      </c>
      <c r="Q66" s="54" t="s">
        <v>157</v>
      </c>
      <c r="R66" s="54" t="s">
        <v>620</v>
      </c>
      <c r="S66" s="54" t="s">
        <v>159</v>
      </c>
      <c r="T66" s="54"/>
    </row>
    <row r="67" spans="1:20" s="57" customFormat="1" ht="33">
      <c r="A67" s="52">
        <v>63</v>
      </c>
      <c r="B67" s="53" t="s">
        <v>67</v>
      </c>
      <c r="C67" s="54" t="s">
        <v>329</v>
      </c>
      <c r="D67" s="54" t="s">
        <v>27</v>
      </c>
      <c r="E67" s="55" t="s">
        <v>330</v>
      </c>
      <c r="F67" s="54" t="s">
        <v>74</v>
      </c>
      <c r="G67" s="55">
        <v>12</v>
      </c>
      <c r="H67" s="55">
        <v>14</v>
      </c>
      <c r="I67" s="53">
        <f t="shared" si="0"/>
        <v>26</v>
      </c>
      <c r="J67" s="54">
        <v>9859473598</v>
      </c>
      <c r="K67" s="54" t="s">
        <v>285</v>
      </c>
      <c r="L67" s="54" t="s">
        <v>286</v>
      </c>
      <c r="M67" s="54">
        <v>9401453290</v>
      </c>
      <c r="N67" s="54" t="s">
        <v>287</v>
      </c>
      <c r="O67" s="54">
        <v>7399111487</v>
      </c>
      <c r="P67" s="56">
        <v>43543</v>
      </c>
      <c r="Q67" s="54" t="s">
        <v>157</v>
      </c>
      <c r="R67" s="54" t="s">
        <v>620</v>
      </c>
      <c r="S67" s="54" t="s">
        <v>159</v>
      </c>
      <c r="T67" s="54"/>
    </row>
    <row r="68" spans="1:20" s="57" customFormat="1" ht="33">
      <c r="A68" s="52">
        <v>64</v>
      </c>
      <c r="B68" s="53" t="s">
        <v>66</v>
      </c>
      <c r="C68" s="54" t="s">
        <v>432</v>
      </c>
      <c r="D68" s="54" t="s">
        <v>29</v>
      </c>
      <c r="E68" s="55">
        <v>8</v>
      </c>
      <c r="F68" s="54"/>
      <c r="G68" s="55">
        <v>13</v>
      </c>
      <c r="H68" s="55">
        <v>18</v>
      </c>
      <c r="I68" s="53">
        <f t="shared" si="0"/>
        <v>31</v>
      </c>
      <c r="J68" s="54">
        <v>9957769691</v>
      </c>
      <c r="K68" s="54" t="s">
        <v>323</v>
      </c>
      <c r="L68" s="54" t="s">
        <v>324</v>
      </c>
      <c r="M68" s="54">
        <v>9401453279</v>
      </c>
      <c r="N68" s="54" t="s">
        <v>494</v>
      </c>
      <c r="O68" s="54">
        <v>9577364193</v>
      </c>
      <c r="P68" s="56">
        <v>43544</v>
      </c>
      <c r="Q68" s="54" t="s">
        <v>167</v>
      </c>
      <c r="R68" s="54" t="s">
        <v>478</v>
      </c>
      <c r="S68" s="54" t="s">
        <v>159</v>
      </c>
      <c r="T68" s="54"/>
    </row>
    <row r="69" spans="1:20" s="57" customFormat="1" ht="33">
      <c r="A69" s="52">
        <v>65</v>
      </c>
      <c r="B69" s="53" t="s">
        <v>66</v>
      </c>
      <c r="C69" s="54" t="s">
        <v>433</v>
      </c>
      <c r="D69" s="54" t="s">
        <v>29</v>
      </c>
      <c r="E69" s="55">
        <v>9</v>
      </c>
      <c r="F69" s="54"/>
      <c r="G69" s="55">
        <v>21</v>
      </c>
      <c r="H69" s="55">
        <v>36</v>
      </c>
      <c r="I69" s="53">
        <f t="shared" si="0"/>
        <v>57</v>
      </c>
      <c r="J69" s="54">
        <v>8812837864</v>
      </c>
      <c r="K69" s="54" t="s">
        <v>323</v>
      </c>
      <c r="L69" s="54" t="s">
        <v>324</v>
      </c>
      <c r="M69" s="54">
        <v>9401453279</v>
      </c>
      <c r="N69" s="54" t="s">
        <v>494</v>
      </c>
      <c r="O69" s="54">
        <v>9577364193</v>
      </c>
      <c r="P69" s="56">
        <v>43544</v>
      </c>
      <c r="Q69" s="54" t="s">
        <v>167</v>
      </c>
      <c r="R69" s="54" t="s">
        <v>478</v>
      </c>
      <c r="S69" s="54" t="s">
        <v>159</v>
      </c>
      <c r="T69" s="54"/>
    </row>
    <row r="70" spans="1:20" s="57" customFormat="1" ht="33">
      <c r="A70" s="52">
        <v>66</v>
      </c>
      <c r="B70" s="53" t="s">
        <v>67</v>
      </c>
      <c r="C70" s="54" t="s">
        <v>434</v>
      </c>
      <c r="D70" s="54" t="s">
        <v>29</v>
      </c>
      <c r="E70" s="55">
        <v>88</v>
      </c>
      <c r="F70" s="54"/>
      <c r="G70" s="55">
        <v>22</v>
      </c>
      <c r="H70" s="55">
        <v>28</v>
      </c>
      <c r="I70" s="53">
        <f t="shared" si="0"/>
        <v>50</v>
      </c>
      <c r="J70" s="54">
        <v>8753846952</v>
      </c>
      <c r="K70" s="54" t="s">
        <v>234</v>
      </c>
      <c r="L70" s="54" t="s">
        <v>495</v>
      </c>
      <c r="M70" s="54">
        <v>9401453293</v>
      </c>
      <c r="N70" s="54" t="s">
        <v>496</v>
      </c>
      <c r="O70" s="54">
        <v>8011692763</v>
      </c>
      <c r="P70" s="56">
        <v>43544</v>
      </c>
      <c r="Q70" s="54" t="s">
        <v>167</v>
      </c>
      <c r="R70" s="54" t="s">
        <v>478</v>
      </c>
      <c r="S70" s="54" t="s">
        <v>159</v>
      </c>
      <c r="T70" s="54"/>
    </row>
    <row r="71" spans="1:20" s="57" customFormat="1" ht="33">
      <c r="A71" s="52">
        <v>67</v>
      </c>
      <c r="B71" s="53" t="s">
        <v>67</v>
      </c>
      <c r="C71" s="54" t="s">
        <v>435</v>
      </c>
      <c r="D71" s="54" t="s">
        <v>29</v>
      </c>
      <c r="E71" s="55">
        <v>89</v>
      </c>
      <c r="F71" s="54"/>
      <c r="G71" s="55">
        <v>6</v>
      </c>
      <c r="H71" s="55">
        <v>7</v>
      </c>
      <c r="I71" s="53">
        <f t="shared" ref="I71:I164" si="1">+G71+H71</f>
        <v>13</v>
      </c>
      <c r="J71" s="54">
        <v>8822854583</v>
      </c>
      <c r="K71" s="54" t="s">
        <v>234</v>
      </c>
      <c r="L71" s="54" t="s">
        <v>495</v>
      </c>
      <c r="M71" s="54">
        <v>9401453293</v>
      </c>
      <c r="N71" s="54" t="s">
        <v>496</v>
      </c>
      <c r="O71" s="54">
        <v>8011692763</v>
      </c>
      <c r="P71" s="56">
        <v>43544</v>
      </c>
      <c r="Q71" s="54" t="s">
        <v>167</v>
      </c>
      <c r="R71" s="54" t="s">
        <v>478</v>
      </c>
      <c r="S71" s="54" t="s">
        <v>159</v>
      </c>
      <c r="T71" s="54"/>
    </row>
    <row r="72" spans="1:20" s="57" customFormat="1">
      <c r="A72" s="52">
        <v>68</v>
      </c>
      <c r="B72" s="53" t="s">
        <v>66</v>
      </c>
      <c r="C72" s="54" t="s">
        <v>436</v>
      </c>
      <c r="D72" s="54" t="s">
        <v>29</v>
      </c>
      <c r="E72" s="55">
        <v>13</v>
      </c>
      <c r="F72" s="54"/>
      <c r="G72" s="55">
        <v>18</v>
      </c>
      <c r="H72" s="55">
        <v>24</v>
      </c>
      <c r="I72" s="53">
        <f t="shared" si="1"/>
        <v>42</v>
      </c>
      <c r="J72" s="54">
        <v>8011220920</v>
      </c>
      <c r="K72" s="54" t="s">
        <v>290</v>
      </c>
      <c r="L72" s="54" t="s">
        <v>291</v>
      </c>
      <c r="M72" s="54">
        <v>9957856904</v>
      </c>
      <c r="N72" s="54" t="s">
        <v>176</v>
      </c>
      <c r="O72" s="54">
        <v>9508071866</v>
      </c>
      <c r="P72" s="56">
        <v>43545</v>
      </c>
      <c r="Q72" s="54" t="s">
        <v>171</v>
      </c>
      <c r="R72" s="54" t="s">
        <v>394</v>
      </c>
      <c r="S72" s="54" t="s">
        <v>159</v>
      </c>
      <c r="T72" s="54"/>
    </row>
    <row r="73" spans="1:20" s="57" customFormat="1">
      <c r="A73" s="52">
        <v>69</v>
      </c>
      <c r="B73" s="53" t="s">
        <v>66</v>
      </c>
      <c r="C73" s="54" t="s">
        <v>108</v>
      </c>
      <c r="D73" s="54" t="s">
        <v>29</v>
      </c>
      <c r="E73" s="55">
        <v>14</v>
      </c>
      <c r="F73" s="54"/>
      <c r="G73" s="55">
        <v>20</v>
      </c>
      <c r="H73" s="55">
        <v>29</v>
      </c>
      <c r="I73" s="53">
        <f t="shared" si="1"/>
        <v>49</v>
      </c>
      <c r="J73" s="54">
        <v>8471960447</v>
      </c>
      <c r="K73" s="54" t="s">
        <v>290</v>
      </c>
      <c r="L73" s="54" t="s">
        <v>291</v>
      </c>
      <c r="M73" s="54">
        <v>9957856904</v>
      </c>
      <c r="N73" s="54" t="s">
        <v>497</v>
      </c>
      <c r="O73" s="54">
        <v>9707627335</v>
      </c>
      <c r="P73" s="56">
        <v>43545</v>
      </c>
      <c r="Q73" s="54" t="s">
        <v>171</v>
      </c>
      <c r="R73" s="54" t="s">
        <v>394</v>
      </c>
      <c r="S73" s="54" t="s">
        <v>159</v>
      </c>
      <c r="T73" s="54"/>
    </row>
    <row r="74" spans="1:20" s="57" customFormat="1">
      <c r="A74" s="52">
        <v>70</v>
      </c>
      <c r="B74" s="53" t="s">
        <v>67</v>
      </c>
      <c r="C74" s="54" t="s">
        <v>437</v>
      </c>
      <c r="D74" s="54" t="s">
        <v>29</v>
      </c>
      <c r="E74" s="55">
        <v>54</v>
      </c>
      <c r="F74" s="54"/>
      <c r="G74" s="55">
        <v>7</v>
      </c>
      <c r="H74" s="55">
        <v>7</v>
      </c>
      <c r="I74" s="53">
        <f t="shared" si="1"/>
        <v>14</v>
      </c>
      <c r="J74" s="54"/>
      <c r="K74" s="54" t="s">
        <v>212</v>
      </c>
      <c r="L74" s="54" t="s">
        <v>213</v>
      </c>
      <c r="M74" s="54">
        <v>9401453275</v>
      </c>
      <c r="N74" s="54" t="s">
        <v>325</v>
      </c>
      <c r="O74" s="54">
        <v>9707784254</v>
      </c>
      <c r="P74" s="56">
        <v>43545</v>
      </c>
      <c r="Q74" s="54" t="s">
        <v>171</v>
      </c>
      <c r="R74" s="54" t="s">
        <v>478</v>
      </c>
      <c r="S74" s="54" t="s">
        <v>159</v>
      </c>
      <c r="T74" s="54"/>
    </row>
    <row r="75" spans="1:20" s="57" customFormat="1">
      <c r="A75" s="52">
        <v>71</v>
      </c>
      <c r="B75" s="53" t="s">
        <v>67</v>
      </c>
      <c r="C75" s="54" t="s">
        <v>438</v>
      </c>
      <c r="D75" s="54" t="s">
        <v>29</v>
      </c>
      <c r="E75" s="55">
        <v>110</v>
      </c>
      <c r="F75" s="54"/>
      <c r="G75" s="55">
        <v>8</v>
      </c>
      <c r="H75" s="55">
        <v>9</v>
      </c>
      <c r="I75" s="53">
        <f t="shared" si="1"/>
        <v>17</v>
      </c>
      <c r="J75" s="54"/>
      <c r="K75" s="54" t="s">
        <v>212</v>
      </c>
      <c r="L75" s="54" t="s">
        <v>213</v>
      </c>
      <c r="M75" s="54">
        <v>9401453275</v>
      </c>
      <c r="N75" s="54" t="s">
        <v>325</v>
      </c>
      <c r="O75" s="54">
        <v>9707784254</v>
      </c>
      <c r="P75" s="56">
        <v>43545</v>
      </c>
      <c r="Q75" s="54" t="s">
        <v>171</v>
      </c>
      <c r="R75" s="54" t="s">
        <v>478</v>
      </c>
      <c r="S75" s="54" t="s">
        <v>159</v>
      </c>
      <c r="T75" s="54"/>
    </row>
    <row r="76" spans="1:20" s="57" customFormat="1">
      <c r="A76" s="52">
        <v>72</v>
      </c>
      <c r="B76" s="53" t="s">
        <v>67</v>
      </c>
      <c r="C76" s="54" t="s">
        <v>438</v>
      </c>
      <c r="D76" s="54" t="s">
        <v>29</v>
      </c>
      <c r="E76" s="55">
        <v>111</v>
      </c>
      <c r="F76" s="54"/>
      <c r="G76" s="55">
        <v>21</v>
      </c>
      <c r="H76" s="55">
        <v>19</v>
      </c>
      <c r="I76" s="53">
        <f t="shared" si="1"/>
        <v>40</v>
      </c>
      <c r="J76" s="54"/>
      <c r="K76" s="54" t="s">
        <v>212</v>
      </c>
      <c r="L76" s="54" t="s">
        <v>213</v>
      </c>
      <c r="M76" s="54">
        <v>9401453275</v>
      </c>
      <c r="N76" s="54" t="s">
        <v>325</v>
      </c>
      <c r="O76" s="54">
        <v>9707784254</v>
      </c>
      <c r="P76" s="56">
        <v>43545</v>
      </c>
      <c r="Q76" s="54" t="s">
        <v>171</v>
      </c>
      <c r="R76" s="54" t="s">
        <v>478</v>
      </c>
      <c r="S76" s="54" t="s">
        <v>159</v>
      </c>
      <c r="T76" s="54"/>
    </row>
    <row r="77" spans="1:20" s="57" customFormat="1">
      <c r="A77" s="52">
        <v>73</v>
      </c>
      <c r="B77" s="53" t="s">
        <v>66</v>
      </c>
      <c r="C77" s="54" t="s">
        <v>439</v>
      </c>
      <c r="D77" s="54" t="s">
        <v>29</v>
      </c>
      <c r="E77" s="55">
        <v>110</v>
      </c>
      <c r="F77" s="54"/>
      <c r="G77" s="55">
        <v>25</v>
      </c>
      <c r="H77" s="55">
        <v>35</v>
      </c>
      <c r="I77" s="53">
        <f t="shared" si="1"/>
        <v>60</v>
      </c>
      <c r="J77" s="54">
        <v>9613662116</v>
      </c>
      <c r="K77" s="54" t="s">
        <v>193</v>
      </c>
      <c r="L77" s="54" t="s">
        <v>194</v>
      </c>
      <c r="M77" s="54">
        <v>9401453281</v>
      </c>
      <c r="N77" s="54" t="s">
        <v>195</v>
      </c>
      <c r="O77" s="54">
        <v>9707701981</v>
      </c>
      <c r="P77" s="56">
        <v>43546</v>
      </c>
      <c r="Q77" s="54" t="s">
        <v>172</v>
      </c>
      <c r="R77" s="54" t="s">
        <v>394</v>
      </c>
      <c r="S77" s="54" t="s">
        <v>159</v>
      </c>
      <c r="T77" s="54"/>
    </row>
    <row r="78" spans="1:20" s="57" customFormat="1">
      <c r="A78" s="52">
        <v>74</v>
      </c>
      <c r="B78" s="53" t="s">
        <v>66</v>
      </c>
      <c r="C78" s="54" t="s">
        <v>105</v>
      </c>
      <c r="D78" s="54" t="s">
        <v>29</v>
      </c>
      <c r="E78" s="55">
        <v>125</v>
      </c>
      <c r="F78" s="54"/>
      <c r="G78" s="55">
        <v>25</v>
      </c>
      <c r="H78" s="55">
        <v>35</v>
      </c>
      <c r="I78" s="53">
        <f t="shared" si="1"/>
        <v>60</v>
      </c>
      <c r="J78" s="54">
        <v>9613146705</v>
      </c>
      <c r="K78" s="54" t="s">
        <v>193</v>
      </c>
      <c r="L78" s="54" t="s">
        <v>194</v>
      </c>
      <c r="M78" s="54">
        <v>9401453281</v>
      </c>
      <c r="N78" s="54" t="s">
        <v>195</v>
      </c>
      <c r="O78" s="54">
        <v>9859270322</v>
      </c>
      <c r="P78" s="56">
        <v>43546</v>
      </c>
      <c r="Q78" s="54" t="s">
        <v>172</v>
      </c>
      <c r="R78" s="54" t="s">
        <v>394</v>
      </c>
      <c r="S78" s="54" t="s">
        <v>159</v>
      </c>
      <c r="T78" s="54"/>
    </row>
    <row r="79" spans="1:20" s="57" customFormat="1" ht="33">
      <c r="A79" s="52">
        <v>75</v>
      </c>
      <c r="B79" s="53" t="s">
        <v>67</v>
      </c>
      <c r="C79" s="54" t="s">
        <v>440</v>
      </c>
      <c r="D79" s="54" t="s">
        <v>29</v>
      </c>
      <c r="E79" s="55">
        <v>139</v>
      </c>
      <c r="F79" s="54"/>
      <c r="G79" s="55">
        <v>20</v>
      </c>
      <c r="H79" s="55">
        <v>28</v>
      </c>
      <c r="I79" s="53">
        <f t="shared" si="1"/>
        <v>48</v>
      </c>
      <c r="J79" s="54">
        <v>8486831754</v>
      </c>
      <c r="K79" s="54" t="s">
        <v>178</v>
      </c>
      <c r="L79" s="54" t="s">
        <v>179</v>
      </c>
      <c r="M79" s="54">
        <v>9707474322</v>
      </c>
      <c r="N79" s="54" t="s">
        <v>498</v>
      </c>
      <c r="O79" s="54">
        <v>9577263687</v>
      </c>
      <c r="P79" s="56">
        <v>43546</v>
      </c>
      <c r="Q79" s="54" t="s">
        <v>172</v>
      </c>
      <c r="R79" s="54" t="s">
        <v>478</v>
      </c>
      <c r="S79" s="54" t="s">
        <v>159</v>
      </c>
      <c r="T79" s="54"/>
    </row>
    <row r="80" spans="1:20" s="57" customFormat="1" ht="33">
      <c r="A80" s="52">
        <v>76</v>
      </c>
      <c r="B80" s="53" t="s">
        <v>67</v>
      </c>
      <c r="C80" s="54" t="s">
        <v>441</v>
      </c>
      <c r="D80" s="54" t="s">
        <v>29</v>
      </c>
      <c r="E80" s="55">
        <v>140</v>
      </c>
      <c r="F80" s="54"/>
      <c r="G80" s="55">
        <v>22</v>
      </c>
      <c r="H80" s="55">
        <v>28</v>
      </c>
      <c r="I80" s="53">
        <f t="shared" si="1"/>
        <v>50</v>
      </c>
      <c r="J80" s="54">
        <v>8753846952</v>
      </c>
      <c r="K80" s="54" t="s">
        <v>178</v>
      </c>
      <c r="L80" s="54" t="s">
        <v>179</v>
      </c>
      <c r="M80" s="54">
        <v>9707474322</v>
      </c>
      <c r="N80" s="54" t="s">
        <v>498</v>
      </c>
      <c r="O80" s="54">
        <v>9577263687</v>
      </c>
      <c r="P80" s="56">
        <v>43546</v>
      </c>
      <c r="Q80" s="54" t="s">
        <v>172</v>
      </c>
      <c r="R80" s="54" t="s">
        <v>478</v>
      </c>
      <c r="S80" s="54" t="s">
        <v>159</v>
      </c>
      <c r="T80" s="54"/>
    </row>
    <row r="81" spans="1:20" s="57" customFormat="1">
      <c r="A81" s="52">
        <v>77</v>
      </c>
      <c r="B81" s="53" t="s">
        <v>66</v>
      </c>
      <c r="C81" s="54" t="s">
        <v>442</v>
      </c>
      <c r="D81" s="54" t="s">
        <v>29</v>
      </c>
      <c r="E81" s="55">
        <v>23</v>
      </c>
      <c r="F81" s="54"/>
      <c r="G81" s="55">
        <v>24</v>
      </c>
      <c r="H81" s="55">
        <v>34</v>
      </c>
      <c r="I81" s="53">
        <f t="shared" si="1"/>
        <v>58</v>
      </c>
      <c r="J81" s="54">
        <v>8724828055</v>
      </c>
      <c r="K81" s="54" t="s">
        <v>196</v>
      </c>
      <c r="L81" s="54" t="s">
        <v>197</v>
      </c>
      <c r="M81" s="54">
        <v>9678335542</v>
      </c>
      <c r="N81" s="54" t="s">
        <v>198</v>
      </c>
      <c r="O81" s="54">
        <v>8011717502</v>
      </c>
      <c r="P81" s="56">
        <v>43547</v>
      </c>
      <c r="Q81" s="54" t="s">
        <v>173</v>
      </c>
      <c r="R81" s="54" t="s">
        <v>394</v>
      </c>
      <c r="S81" s="54" t="s">
        <v>159</v>
      </c>
      <c r="T81" s="54"/>
    </row>
    <row r="82" spans="1:20" s="57" customFormat="1">
      <c r="A82" s="52">
        <v>78</v>
      </c>
      <c r="B82" s="53" t="s">
        <v>66</v>
      </c>
      <c r="C82" s="54" t="s">
        <v>443</v>
      </c>
      <c r="D82" s="54" t="s">
        <v>29</v>
      </c>
      <c r="E82" s="55">
        <v>103</v>
      </c>
      <c r="F82" s="54"/>
      <c r="G82" s="55">
        <v>20</v>
      </c>
      <c r="H82" s="55">
        <v>26</v>
      </c>
      <c r="I82" s="53">
        <f t="shared" si="1"/>
        <v>46</v>
      </c>
      <c r="J82" s="54">
        <v>8724009705</v>
      </c>
      <c r="K82" s="54" t="s">
        <v>196</v>
      </c>
      <c r="L82" s="54" t="s">
        <v>197</v>
      </c>
      <c r="M82" s="54">
        <v>9678335542</v>
      </c>
      <c r="N82" s="54" t="s">
        <v>176</v>
      </c>
      <c r="O82" s="54">
        <v>9508071866</v>
      </c>
      <c r="P82" s="56">
        <v>43547</v>
      </c>
      <c r="Q82" s="54" t="s">
        <v>173</v>
      </c>
      <c r="R82" s="54" t="s">
        <v>394</v>
      </c>
      <c r="S82" s="54" t="s">
        <v>159</v>
      </c>
      <c r="T82" s="54"/>
    </row>
    <row r="83" spans="1:20" s="57" customFormat="1">
      <c r="A83" s="52">
        <v>79</v>
      </c>
      <c r="B83" s="53" t="s">
        <v>67</v>
      </c>
      <c r="C83" s="54" t="s">
        <v>444</v>
      </c>
      <c r="D83" s="54" t="s">
        <v>29</v>
      </c>
      <c r="E83" s="55">
        <v>33</v>
      </c>
      <c r="F83" s="54"/>
      <c r="G83" s="55">
        <v>30</v>
      </c>
      <c r="H83" s="55">
        <v>36</v>
      </c>
      <c r="I83" s="53">
        <f t="shared" si="1"/>
        <v>66</v>
      </c>
      <c r="J83" s="54">
        <v>9864833774</v>
      </c>
      <c r="K83" s="54" t="s">
        <v>221</v>
      </c>
      <c r="L83" s="54" t="s">
        <v>222</v>
      </c>
      <c r="M83" s="54">
        <v>9401453285</v>
      </c>
      <c r="N83" s="54" t="s">
        <v>499</v>
      </c>
      <c r="O83" s="54">
        <v>9577044586</v>
      </c>
      <c r="P83" s="56">
        <v>43547</v>
      </c>
      <c r="Q83" s="54" t="s">
        <v>173</v>
      </c>
      <c r="R83" s="54" t="s">
        <v>394</v>
      </c>
      <c r="S83" s="54" t="s">
        <v>159</v>
      </c>
      <c r="T83" s="54"/>
    </row>
    <row r="84" spans="1:20" s="57" customFormat="1">
      <c r="A84" s="52">
        <v>80</v>
      </c>
      <c r="B84" s="53" t="s">
        <v>67</v>
      </c>
      <c r="C84" s="54" t="s">
        <v>445</v>
      </c>
      <c r="D84" s="54" t="s">
        <v>29</v>
      </c>
      <c r="E84" s="55">
        <v>113</v>
      </c>
      <c r="F84" s="54"/>
      <c r="G84" s="55">
        <v>30</v>
      </c>
      <c r="H84" s="55">
        <v>33</v>
      </c>
      <c r="I84" s="53">
        <f t="shared" si="1"/>
        <v>63</v>
      </c>
      <c r="J84" s="54">
        <v>9678582783</v>
      </c>
      <c r="K84" s="54" t="s">
        <v>221</v>
      </c>
      <c r="L84" s="54" t="s">
        <v>222</v>
      </c>
      <c r="M84" s="54">
        <v>9401453285</v>
      </c>
      <c r="N84" s="54" t="s">
        <v>223</v>
      </c>
      <c r="O84" s="54">
        <v>98759094396</v>
      </c>
      <c r="P84" s="56">
        <v>43547</v>
      </c>
      <c r="Q84" s="54" t="s">
        <v>173</v>
      </c>
      <c r="R84" s="54" t="s">
        <v>394</v>
      </c>
      <c r="S84" s="54" t="s">
        <v>159</v>
      </c>
      <c r="T84" s="54"/>
    </row>
    <row r="85" spans="1:20" s="57" customFormat="1">
      <c r="A85" s="52">
        <v>81</v>
      </c>
      <c r="B85" s="53" t="s">
        <v>66</v>
      </c>
      <c r="C85" s="54" t="s">
        <v>446</v>
      </c>
      <c r="D85" s="54" t="s">
        <v>29</v>
      </c>
      <c r="E85" s="55">
        <v>127</v>
      </c>
      <c r="F85" s="54"/>
      <c r="G85" s="55">
        <v>20</v>
      </c>
      <c r="H85" s="55">
        <v>28</v>
      </c>
      <c r="I85" s="53">
        <f t="shared" si="1"/>
        <v>48</v>
      </c>
      <c r="J85" s="54">
        <v>8472044599</v>
      </c>
      <c r="K85" s="54" t="s">
        <v>196</v>
      </c>
      <c r="L85" s="54" t="s">
        <v>197</v>
      </c>
      <c r="M85" s="54">
        <v>9678335542</v>
      </c>
      <c r="N85" s="54" t="s">
        <v>500</v>
      </c>
      <c r="O85" s="54">
        <v>9678738733</v>
      </c>
      <c r="P85" s="56">
        <v>43549</v>
      </c>
      <c r="Q85" s="54" t="s">
        <v>177</v>
      </c>
      <c r="R85" s="54" t="s">
        <v>394</v>
      </c>
      <c r="S85" s="54" t="s">
        <v>159</v>
      </c>
      <c r="T85" s="54"/>
    </row>
    <row r="86" spans="1:20" s="57" customFormat="1">
      <c r="A86" s="52">
        <v>82</v>
      </c>
      <c r="B86" s="53" t="s">
        <v>66</v>
      </c>
      <c r="C86" s="54" t="s">
        <v>447</v>
      </c>
      <c r="D86" s="54" t="s">
        <v>29</v>
      </c>
      <c r="E86" s="55">
        <v>29</v>
      </c>
      <c r="F86" s="54"/>
      <c r="G86" s="55">
        <v>30</v>
      </c>
      <c r="H86" s="55">
        <v>47</v>
      </c>
      <c r="I86" s="53">
        <f t="shared" si="1"/>
        <v>77</v>
      </c>
      <c r="J86" s="54">
        <v>9613181706</v>
      </c>
      <c r="K86" s="54" t="s">
        <v>196</v>
      </c>
      <c r="L86" s="54" t="s">
        <v>197</v>
      </c>
      <c r="M86" s="54">
        <v>9678335542</v>
      </c>
      <c r="N86" s="54" t="s">
        <v>501</v>
      </c>
      <c r="O86" s="54">
        <v>9859231473</v>
      </c>
      <c r="P86" s="56">
        <v>43549</v>
      </c>
      <c r="Q86" s="54" t="s">
        <v>177</v>
      </c>
      <c r="R86" s="54" t="s">
        <v>394</v>
      </c>
      <c r="S86" s="54" t="s">
        <v>159</v>
      </c>
      <c r="T86" s="54"/>
    </row>
    <row r="87" spans="1:20" s="57" customFormat="1">
      <c r="A87" s="52">
        <v>83</v>
      </c>
      <c r="B87" s="53" t="s">
        <v>67</v>
      </c>
      <c r="C87" s="54" t="s">
        <v>448</v>
      </c>
      <c r="D87" s="54" t="s">
        <v>29</v>
      </c>
      <c r="E87" s="55">
        <v>123</v>
      </c>
      <c r="F87" s="54"/>
      <c r="G87" s="55">
        <v>20</v>
      </c>
      <c r="H87" s="55">
        <v>23</v>
      </c>
      <c r="I87" s="53">
        <f t="shared" si="1"/>
        <v>43</v>
      </c>
      <c r="J87" s="54"/>
      <c r="K87" s="54" t="s">
        <v>221</v>
      </c>
      <c r="L87" s="54" t="s">
        <v>222</v>
      </c>
      <c r="M87" s="54">
        <v>9401453285</v>
      </c>
      <c r="N87" s="54" t="s">
        <v>502</v>
      </c>
      <c r="O87" s="54">
        <v>9859034452</v>
      </c>
      <c r="P87" s="56">
        <v>43549</v>
      </c>
      <c r="Q87" s="54" t="s">
        <v>177</v>
      </c>
      <c r="R87" s="54" t="s">
        <v>394</v>
      </c>
      <c r="S87" s="54" t="s">
        <v>159</v>
      </c>
      <c r="T87" s="54"/>
    </row>
    <row r="88" spans="1:20" s="57" customFormat="1">
      <c r="A88" s="52">
        <v>84</v>
      </c>
      <c r="B88" s="53" t="s">
        <v>67</v>
      </c>
      <c r="C88" s="54" t="s">
        <v>449</v>
      </c>
      <c r="D88" s="54" t="s">
        <v>29</v>
      </c>
      <c r="E88" s="55">
        <v>130</v>
      </c>
      <c r="F88" s="54"/>
      <c r="G88" s="55">
        <v>16</v>
      </c>
      <c r="H88" s="55">
        <v>20</v>
      </c>
      <c r="I88" s="53">
        <f t="shared" si="1"/>
        <v>36</v>
      </c>
      <c r="J88" s="54">
        <v>9678253489</v>
      </c>
      <c r="K88" s="54" t="s">
        <v>221</v>
      </c>
      <c r="L88" s="54" t="s">
        <v>222</v>
      </c>
      <c r="M88" s="54">
        <v>9401453285</v>
      </c>
      <c r="N88" s="54" t="s">
        <v>502</v>
      </c>
      <c r="O88" s="54">
        <v>9859034452</v>
      </c>
      <c r="P88" s="56">
        <v>43549</v>
      </c>
      <c r="Q88" s="54" t="s">
        <v>177</v>
      </c>
      <c r="R88" s="54" t="s">
        <v>394</v>
      </c>
      <c r="S88" s="54" t="s">
        <v>159</v>
      </c>
      <c r="T88" s="54"/>
    </row>
    <row r="89" spans="1:20" s="57" customFormat="1">
      <c r="A89" s="52">
        <v>85</v>
      </c>
      <c r="B89" s="53" t="s">
        <v>66</v>
      </c>
      <c r="C89" s="54" t="s">
        <v>450</v>
      </c>
      <c r="D89" s="54" t="s">
        <v>29</v>
      </c>
      <c r="E89" s="55">
        <v>26</v>
      </c>
      <c r="F89" s="54"/>
      <c r="G89" s="55">
        <v>35</v>
      </c>
      <c r="H89" s="55">
        <v>40</v>
      </c>
      <c r="I89" s="53">
        <f t="shared" si="1"/>
        <v>75</v>
      </c>
      <c r="J89" s="54">
        <v>9854723543</v>
      </c>
      <c r="K89" s="54" t="s">
        <v>479</v>
      </c>
      <c r="L89" s="54" t="s">
        <v>480</v>
      </c>
      <c r="M89" s="54">
        <v>9854453899</v>
      </c>
      <c r="N89" s="54" t="s">
        <v>503</v>
      </c>
      <c r="O89" s="54">
        <v>9859649600</v>
      </c>
      <c r="P89" s="56">
        <v>43550</v>
      </c>
      <c r="Q89" s="54" t="s">
        <v>157</v>
      </c>
      <c r="R89" s="54" t="s">
        <v>394</v>
      </c>
      <c r="S89" s="54" t="s">
        <v>159</v>
      </c>
      <c r="T89" s="54"/>
    </row>
    <row r="90" spans="1:20" s="57" customFormat="1">
      <c r="A90" s="52">
        <v>86</v>
      </c>
      <c r="B90" s="53" t="s">
        <v>66</v>
      </c>
      <c r="C90" s="54" t="s">
        <v>451</v>
      </c>
      <c r="D90" s="54" t="s">
        <v>29</v>
      </c>
      <c r="E90" s="55">
        <v>28</v>
      </c>
      <c r="F90" s="54"/>
      <c r="G90" s="55">
        <v>30</v>
      </c>
      <c r="H90" s="55">
        <v>38</v>
      </c>
      <c r="I90" s="53">
        <f t="shared" si="1"/>
        <v>68</v>
      </c>
      <c r="J90" s="54">
        <v>8876127348</v>
      </c>
      <c r="K90" s="54" t="s">
        <v>479</v>
      </c>
      <c r="L90" s="54" t="s">
        <v>480</v>
      </c>
      <c r="M90" s="54">
        <v>9854453899</v>
      </c>
      <c r="N90" s="54" t="s">
        <v>225</v>
      </c>
      <c r="O90" s="54">
        <v>9613181308</v>
      </c>
      <c r="P90" s="56">
        <v>43550</v>
      </c>
      <c r="Q90" s="54" t="s">
        <v>157</v>
      </c>
      <c r="R90" s="54" t="s">
        <v>394</v>
      </c>
      <c r="S90" s="54" t="s">
        <v>159</v>
      </c>
      <c r="T90" s="54"/>
    </row>
    <row r="91" spans="1:20" s="57" customFormat="1">
      <c r="A91" s="52">
        <v>87</v>
      </c>
      <c r="B91" s="53" t="s">
        <v>67</v>
      </c>
      <c r="C91" s="54" t="s">
        <v>452</v>
      </c>
      <c r="D91" s="54" t="s">
        <v>29</v>
      </c>
      <c r="E91" s="55">
        <v>87</v>
      </c>
      <c r="F91" s="54"/>
      <c r="G91" s="55">
        <v>30</v>
      </c>
      <c r="H91" s="55">
        <v>40</v>
      </c>
      <c r="I91" s="53">
        <f t="shared" si="1"/>
        <v>70</v>
      </c>
      <c r="J91" s="54">
        <v>9954062026</v>
      </c>
      <c r="K91" s="54" t="s">
        <v>234</v>
      </c>
      <c r="L91" s="54" t="s">
        <v>495</v>
      </c>
      <c r="M91" s="54">
        <v>9401453293</v>
      </c>
      <c r="N91" s="54" t="s">
        <v>180</v>
      </c>
      <c r="O91" s="54">
        <v>9859226755</v>
      </c>
      <c r="P91" s="56">
        <v>43550</v>
      </c>
      <c r="Q91" s="54" t="s">
        <v>157</v>
      </c>
      <c r="R91" s="54" t="s">
        <v>478</v>
      </c>
      <c r="S91" s="54" t="s">
        <v>159</v>
      </c>
      <c r="T91" s="54"/>
    </row>
    <row r="92" spans="1:20" s="57" customFormat="1">
      <c r="A92" s="52">
        <v>88</v>
      </c>
      <c r="B92" s="53" t="s">
        <v>67</v>
      </c>
      <c r="C92" s="54" t="s">
        <v>453</v>
      </c>
      <c r="D92" s="54" t="s">
        <v>29</v>
      </c>
      <c r="E92" s="55">
        <v>91</v>
      </c>
      <c r="F92" s="54"/>
      <c r="G92" s="55">
        <v>7</v>
      </c>
      <c r="H92" s="55">
        <v>10</v>
      </c>
      <c r="I92" s="53">
        <f t="shared" si="1"/>
        <v>17</v>
      </c>
      <c r="J92" s="54">
        <v>9508632375</v>
      </c>
      <c r="K92" s="54" t="s">
        <v>178</v>
      </c>
      <c r="L92" s="54" t="s">
        <v>179</v>
      </c>
      <c r="M92" s="54">
        <v>9707474322</v>
      </c>
      <c r="N92" s="54" t="s">
        <v>180</v>
      </c>
      <c r="O92" s="54">
        <v>9859226755</v>
      </c>
      <c r="P92" s="56">
        <v>43550</v>
      </c>
      <c r="Q92" s="54" t="s">
        <v>157</v>
      </c>
      <c r="R92" s="54" t="s">
        <v>478</v>
      </c>
      <c r="S92" s="54" t="s">
        <v>159</v>
      </c>
      <c r="T92" s="54"/>
    </row>
    <row r="93" spans="1:20" s="57" customFormat="1" ht="33">
      <c r="A93" s="52">
        <v>89</v>
      </c>
      <c r="B93" s="53" t="s">
        <v>66</v>
      </c>
      <c r="C93" s="54" t="s">
        <v>454</v>
      </c>
      <c r="D93" s="54" t="s">
        <v>29</v>
      </c>
      <c r="E93" s="55">
        <v>46</v>
      </c>
      <c r="F93" s="54"/>
      <c r="G93" s="55">
        <v>24</v>
      </c>
      <c r="H93" s="55">
        <v>30</v>
      </c>
      <c r="I93" s="53">
        <f t="shared" si="1"/>
        <v>54</v>
      </c>
      <c r="J93" s="54">
        <v>9577374914</v>
      </c>
      <c r="K93" s="54" t="s">
        <v>193</v>
      </c>
      <c r="L93" s="54" t="s">
        <v>194</v>
      </c>
      <c r="M93" s="54">
        <v>9401453281</v>
      </c>
      <c r="N93" s="54" t="s">
        <v>504</v>
      </c>
      <c r="O93" s="54">
        <v>986427663</v>
      </c>
      <c r="P93" s="56">
        <v>43551</v>
      </c>
      <c r="Q93" s="54" t="s">
        <v>167</v>
      </c>
      <c r="R93" s="54" t="s">
        <v>394</v>
      </c>
      <c r="S93" s="54" t="s">
        <v>159</v>
      </c>
      <c r="T93" s="54"/>
    </row>
    <row r="94" spans="1:20" s="57" customFormat="1" ht="33">
      <c r="A94" s="52">
        <v>90</v>
      </c>
      <c r="B94" s="53" t="s">
        <v>66</v>
      </c>
      <c r="C94" s="54" t="s">
        <v>455</v>
      </c>
      <c r="D94" s="54" t="s">
        <v>29</v>
      </c>
      <c r="E94" s="55">
        <v>48</v>
      </c>
      <c r="F94" s="54"/>
      <c r="G94" s="55">
        <v>15</v>
      </c>
      <c r="H94" s="55">
        <v>20</v>
      </c>
      <c r="I94" s="53">
        <f t="shared" si="1"/>
        <v>35</v>
      </c>
      <c r="J94" s="54">
        <v>9707410338</v>
      </c>
      <c r="K94" s="54" t="s">
        <v>193</v>
      </c>
      <c r="L94" s="54" t="s">
        <v>194</v>
      </c>
      <c r="M94" s="54">
        <v>9401453281</v>
      </c>
      <c r="N94" s="54" t="s">
        <v>396</v>
      </c>
      <c r="O94" s="54">
        <v>9707701981</v>
      </c>
      <c r="P94" s="56">
        <v>43551</v>
      </c>
      <c r="Q94" s="54" t="s">
        <v>167</v>
      </c>
      <c r="R94" s="54" t="s">
        <v>394</v>
      </c>
      <c r="S94" s="54" t="s">
        <v>159</v>
      </c>
      <c r="T94" s="54"/>
    </row>
    <row r="95" spans="1:20" s="57" customFormat="1" ht="33">
      <c r="A95" s="52">
        <v>91</v>
      </c>
      <c r="B95" s="53" t="s">
        <v>67</v>
      </c>
      <c r="C95" s="54" t="s">
        <v>456</v>
      </c>
      <c r="D95" s="54" t="s">
        <v>29</v>
      </c>
      <c r="E95" s="55">
        <v>105</v>
      </c>
      <c r="F95" s="54"/>
      <c r="G95" s="55">
        <v>32</v>
      </c>
      <c r="H95" s="55">
        <v>41</v>
      </c>
      <c r="I95" s="53">
        <f t="shared" si="1"/>
        <v>73</v>
      </c>
      <c r="J95" s="54">
        <v>9085851581</v>
      </c>
      <c r="K95" s="54" t="s">
        <v>168</v>
      </c>
      <c r="L95" s="54" t="s">
        <v>169</v>
      </c>
      <c r="M95" s="54">
        <v>9864934831</v>
      </c>
      <c r="N95" s="54" t="s">
        <v>201</v>
      </c>
      <c r="O95" s="54">
        <v>9678461983</v>
      </c>
      <c r="P95" s="56">
        <v>43551</v>
      </c>
      <c r="Q95" s="54" t="s">
        <v>167</v>
      </c>
      <c r="R95" s="54" t="s">
        <v>394</v>
      </c>
      <c r="S95" s="54" t="s">
        <v>159</v>
      </c>
      <c r="T95" s="54"/>
    </row>
    <row r="96" spans="1:20" s="57" customFormat="1" ht="33">
      <c r="A96" s="52">
        <v>92</v>
      </c>
      <c r="B96" s="53" t="s">
        <v>67</v>
      </c>
      <c r="C96" s="54" t="s">
        <v>457</v>
      </c>
      <c r="D96" s="54" t="s">
        <v>29</v>
      </c>
      <c r="E96" s="55">
        <v>122</v>
      </c>
      <c r="F96" s="54"/>
      <c r="G96" s="55">
        <v>21</v>
      </c>
      <c r="H96" s="55">
        <v>28</v>
      </c>
      <c r="I96" s="53">
        <f t="shared" si="1"/>
        <v>49</v>
      </c>
      <c r="J96" s="54">
        <v>7896387421</v>
      </c>
      <c r="K96" s="54" t="s">
        <v>168</v>
      </c>
      <c r="L96" s="54" t="s">
        <v>169</v>
      </c>
      <c r="M96" s="54">
        <v>9864934831</v>
      </c>
      <c r="N96" s="54" t="s">
        <v>505</v>
      </c>
      <c r="O96" s="54">
        <v>9678275156</v>
      </c>
      <c r="P96" s="56">
        <v>43551</v>
      </c>
      <c r="Q96" s="54" t="s">
        <v>167</v>
      </c>
      <c r="R96" s="54" t="s">
        <v>394</v>
      </c>
      <c r="S96" s="54" t="s">
        <v>159</v>
      </c>
      <c r="T96" s="54"/>
    </row>
    <row r="97" spans="1:20" s="57" customFormat="1">
      <c r="A97" s="52">
        <v>93</v>
      </c>
      <c r="B97" s="53" t="s">
        <v>66</v>
      </c>
      <c r="C97" s="54" t="s">
        <v>458</v>
      </c>
      <c r="D97" s="54" t="s">
        <v>29</v>
      </c>
      <c r="E97" s="55">
        <v>104</v>
      </c>
      <c r="F97" s="54"/>
      <c r="G97" s="55">
        <v>22</v>
      </c>
      <c r="H97" s="55">
        <v>28</v>
      </c>
      <c r="I97" s="53">
        <f t="shared" si="1"/>
        <v>50</v>
      </c>
      <c r="J97" s="54">
        <v>9577681605</v>
      </c>
      <c r="K97" s="54" t="s">
        <v>206</v>
      </c>
      <c r="L97" s="54" t="s">
        <v>207</v>
      </c>
      <c r="M97" s="54">
        <v>9401453291</v>
      </c>
      <c r="N97" s="54" t="s">
        <v>342</v>
      </c>
      <c r="O97" s="54">
        <v>9859890420</v>
      </c>
      <c r="P97" s="56">
        <v>43552</v>
      </c>
      <c r="Q97" s="54" t="s">
        <v>171</v>
      </c>
      <c r="R97" s="54" t="s">
        <v>394</v>
      </c>
      <c r="S97" s="54" t="s">
        <v>159</v>
      </c>
      <c r="T97" s="54"/>
    </row>
    <row r="98" spans="1:20" s="57" customFormat="1">
      <c r="A98" s="52">
        <v>94</v>
      </c>
      <c r="B98" s="53" t="s">
        <v>66</v>
      </c>
      <c r="C98" s="54" t="s">
        <v>459</v>
      </c>
      <c r="D98" s="54" t="s">
        <v>29</v>
      </c>
      <c r="E98" s="55">
        <v>108</v>
      </c>
      <c r="F98" s="54"/>
      <c r="G98" s="55">
        <v>25</v>
      </c>
      <c r="H98" s="55">
        <v>34</v>
      </c>
      <c r="I98" s="53">
        <f t="shared" si="1"/>
        <v>59</v>
      </c>
      <c r="J98" s="54">
        <v>8753855215</v>
      </c>
      <c r="K98" s="54" t="s">
        <v>181</v>
      </c>
      <c r="L98" s="54" t="s">
        <v>182</v>
      </c>
      <c r="M98" s="54">
        <v>9435370359</v>
      </c>
      <c r="N98" s="54" t="s">
        <v>183</v>
      </c>
      <c r="O98" s="54">
        <v>98649355523</v>
      </c>
      <c r="P98" s="56">
        <v>43552</v>
      </c>
      <c r="Q98" s="54" t="s">
        <v>171</v>
      </c>
      <c r="R98" s="54" t="s">
        <v>394</v>
      </c>
      <c r="S98" s="54" t="s">
        <v>159</v>
      </c>
      <c r="T98" s="54"/>
    </row>
    <row r="99" spans="1:20" s="57" customFormat="1" ht="33">
      <c r="A99" s="52">
        <v>95</v>
      </c>
      <c r="B99" s="53" t="s">
        <v>67</v>
      </c>
      <c r="C99" s="54" t="s">
        <v>460</v>
      </c>
      <c r="D99" s="54" t="s">
        <v>29</v>
      </c>
      <c r="E99" s="55">
        <v>65</v>
      </c>
      <c r="F99" s="54"/>
      <c r="G99" s="55">
        <v>25</v>
      </c>
      <c r="H99" s="55">
        <v>33</v>
      </c>
      <c r="I99" s="53">
        <f t="shared" si="1"/>
        <v>58</v>
      </c>
      <c r="J99" s="54"/>
      <c r="K99" s="54" t="s">
        <v>160</v>
      </c>
      <c r="L99" s="54" t="s">
        <v>204</v>
      </c>
      <c r="M99" s="54">
        <v>9401453292</v>
      </c>
      <c r="N99" s="54" t="s">
        <v>205</v>
      </c>
      <c r="O99" s="54">
        <v>9508573087</v>
      </c>
      <c r="P99" s="56">
        <v>43552</v>
      </c>
      <c r="Q99" s="54" t="s">
        <v>171</v>
      </c>
      <c r="R99" s="54" t="s">
        <v>394</v>
      </c>
      <c r="S99" s="54" t="s">
        <v>159</v>
      </c>
      <c r="T99" s="54"/>
    </row>
    <row r="100" spans="1:20" s="57" customFormat="1">
      <c r="A100" s="52">
        <v>96</v>
      </c>
      <c r="B100" s="53" t="s">
        <v>67</v>
      </c>
      <c r="C100" s="54" t="s">
        <v>461</v>
      </c>
      <c r="D100" s="54" t="s">
        <v>29</v>
      </c>
      <c r="E100" s="55">
        <v>66</v>
      </c>
      <c r="F100" s="54"/>
      <c r="G100" s="55">
        <v>23</v>
      </c>
      <c r="H100" s="55">
        <v>20</v>
      </c>
      <c r="I100" s="53">
        <f t="shared" si="1"/>
        <v>43</v>
      </c>
      <c r="J100" s="54"/>
      <c r="K100" s="54" t="s">
        <v>160</v>
      </c>
      <c r="L100" s="54" t="s">
        <v>204</v>
      </c>
      <c r="M100" s="54">
        <v>9401453292</v>
      </c>
      <c r="N100" s="54" t="s">
        <v>205</v>
      </c>
      <c r="O100" s="54">
        <v>9508573087</v>
      </c>
      <c r="P100" s="56">
        <v>43552</v>
      </c>
      <c r="Q100" s="54" t="s">
        <v>171</v>
      </c>
      <c r="R100" s="54" t="s">
        <v>394</v>
      </c>
      <c r="S100" s="54" t="s">
        <v>159</v>
      </c>
      <c r="T100" s="54"/>
    </row>
    <row r="101" spans="1:20" s="57" customFormat="1" ht="33">
      <c r="A101" s="52">
        <v>97</v>
      </c>
      <c r="B101" s="53" t="s">
        <v>66</v>
      </c>
      <c r="C101" s="54" t="s">
        <v>89</v>
      </c>
      <c r="D101" s="54" t="s">
        <v>29</v>
      </c>
      <c r="E101" s="55">
        <v>73</v>
      </c>
      <c r="F101" s="54"/>
      <c r="G101" s="55">
        <v>30</v>
      </c>
      <c r="H101" s="55">
        <v>40</v>
      </c>
      <c r="I101" s="53">
        <f t="shared" si="1"/>
        <v>70</v>
      </c>
      <c r="J101" s="54">
        <v>7896044977</v>
      </c>
      <c r="K101" s="54" t="s">
        <v>164</v>
      </c>
      <c r="L101" s="54" t="s">
        <v>216</v>
      </c>
      <c r="M101" s="54">
        <v>8822636804</v>
      </c>
      <c r="N101" s="54" t="s">
        <v>217</v>
      </c>
      <c r="O101" s="54">
        <v>9864939379</v>
      </c>
      <c r="P101" s="56">
        <v>43553</v>
      </c>
      <c r="Q101" s="54" t="s">
        <v>172</v>
      </c>
      <c r="R101" s="54" t="s">
        <v>478</v>
      </c>
      <c r="S101" s="54" t="s">
        <v>159</v>
      </c>
      <c r="T101" s="54"/>
    </row>
    <row r="102" spans="1:20" s="57" customFormat="1">
      <c r="A102" s="52">
        <v>98</v>
      </c>
      <c r="B102" s="53" t="s">
        <v>66</v>
      </c>
      <c r="C102" s="54" t="s">
        <v>150</v>
      </c>
      <c r="D102" s="54" t="s">
        <v>29</v>
      </c>
      <c r="E102" s="55">
        <v>77</v>
      </c>
      <c r="F102" s="54"/>
      <c r="G102" s="55">
        <v>30</v>
      </c>
      <c r="H102" s="55">
        <v>35</v>
      </c>
      <c r="I102" s="53">
        <f t="shared" si="1"/>
        <v>65</v>
      </c>
      <c r="J102" s="54">
        <v>9859987850</v>
      </c>
      <c r="K102" s="54" t="s">
        <v>164</v>
      </c>
      <c r="L102" s="54" t="s">
        <v>216</v>
      </c>
      <c r="M102" s="54">
        <v>8822636804</v>
      </c>
      <c r="N102" s="54" t="s">
        <v>506</v>
      </c>
      <c r="O102" s="54">
        <v>9854746020</v>
      </c>
      <c r="P102" s="56">
        <v>43553</v>
      </c>
      <c r="Q102" s="54" t="s">
        <v>172</v>
      </c>
      <c r="R102" s="54" t="s">
        <v>478</v>
      </c>
      <c r="S102" s="54" t="s">
        <v>159</v>
      </c>
      <c r="T102" s="54"/>
    </row>
    <row r="103" spans="1:20" s="57" customFormat="1">
      <c r="A103" s="52">
        <v>99</v>
      </c>
      <c r="B103" s="53" t="s">
        <v>67</v>
      </c>
      <c r="C103" s="54" t="s">
        <v>462</v>
      </c>
      <c r="D103" s="54" t="s">
        <v>29</v>
      </c>
      <c r="E103" s="55">
        <v>85</v>
      </c>
      <c r="F103" s="54"/>
      <c r="G103" s="55">
        <v>4</v>
      </c>
      <c r="H103" s="55">
        <v>9</v>
      </c>
      <c r="I103" s="53">
        <f t="shared" si="1"/>
        <v>13</v>
      </c>
      <c r="J103" s="54"/>
      <c r="K103" s="54" t="s">
        <v>212</v>
      </c>
      <c r="L103" s="54" t="s">
        <v>213</v>
      </c>
      <c r="M103" s="54">
        <v>9401453275</v>
      </c>
      <c r="N103" s="54" t="s">
        <v>276</v>
      </c>
      <c r="O103" s="54">
        <v>9707339128</v>
      </c>
      <c r="P103" s="56">
        <v>43553</v>
      </c>
      <c r="Q103" s="54" t="s">
        <v>172</v>
      </c>
      <c r="R103" s="54" t="s">
        <v>478</v>
      </c>
      <c r="S103" s="54" t="s">
        <v>159</v>
      </c>
      <c r="T103" s="54"/>
    </row>
    <row r="104" spans="1:20" s="57" customFormat="1">
      <c r="A104" s="52">
        <v>100</v>
      </c>
      <c r="B104" s="53" t="s">
        <v>67</v>
      </c>
      <c r="C104" s="54" t="s">
        <v>121</v>
      </c>
      <c r="D104" s="54" t="s">
        <v>29</v>
      </c>
      <c r="E104" s="55">
        <v>86</v>
      </c>
      <c r="F104" s="54"/>
      <c r="G104" s="55">
        <v>20</v>
      </c>
      <c r="H104" s="55">
        <v>6</v>
      </c>
      <c r="I104" s="53">
        <f t="shared" si="1"/>
        <v>26</v>
      </c>
      <c r="J104" s="54"/>
      <c r="K104" s="54" t="s">
        <v>212</v>
      </c>
      <c r="L104" s="54" t="s">
        <v>213</v>
      </c>
      <c r="M104" s="54">
        <v>9401453275</v>
      </c>
      <c r="N104" s="54" t="s">
        <v>276</v>
      </c>
      <c r="O104" s="54">
        <v>9707339128</v>
      </c>
      <c r="P104" s="56">
        <v>43553</v>
      </c>
      <c r="Q104" s="54" t="s">
        <v>172</v>
      </c>
      <c r="R104" s="54" t="s">
        <v>478</v>
      </c>
      <c r="S104" s="54" t="s">
        <v>159</v>
      </c>
      <c r="T104" s="54"/>
    </row>
    <row r="105" spans="1:20" s="57" customFormat="1">
      <c r="A105" s="52">
        <v>101</v>
      </c>
      <c r="B105" s="53" t="s">
        <v>67</v>
      </c>
      <c r="C105" s="54" t="s">
        <v>438</v>
      </c>
      <c r="D105" s="54" t="s">
        <v>29</v>
      </c>
      <c r="E105" s="55">
        <v>109</v>
      </c>
      <c r="F105" s="54"/>
      <c r="G105" s="55">
        <v>9</v>
      </c>
      <c r="H105" s="55">
        <v>7</v>
      </c>
      <c r="I105" s="53">
        <f t="shared" si="1"/>
        <v>16</v>
      </c>
      <c r="J105" s="54"/>
      <c r="K105" s="54" t="s">
        <v>212</v>
      </c>
      <c r="L105" s="54" t="s">
        <v>213</v>
      </c>
      <c r="M105" s="54">
        <v>9401453275</v>
      </c>
      <c r="N105" s="54" t="s">
        <v>276</v>
      </c>
      <c r="O105" s="54">
        <v>9707339128</v>
      </c>
      <c r="P105" s="56">
        <v>43553</v>
      </c>
      <c r="Q105" s="54" t="s">
        <v>172</v>
      </c>
      <c r="R105" s="54" t="s">
        <v>478</v>
      </c>
      <c r="S105" s="54" t="s">
        <v>159</v>
      </c>
      <c r="T105" s="54"/>
    </row>
    <row r="106" spans="1:20" s="57" customFormat="1">
      <c r="A106" s="52">
        <v>102</v>
      </c>
      <c r="B106" s="53" t="s">
        <v>66</v>
      </c>
      <c r="C106" s="54" t="s">
        <v>463</v>
      </c>
      <c r="D106" s="54" t="s">
        <v>29</v>
      </c>
      <c r="E106" s="55">
        <v>76</v>
      </c>
      <c r="F106" s="54"/>
      <c r="G106" s="55">
        <v>25</v>
      </c>
      <c r="H106" s="55">
        <v>37</v>
      </c>
      <c r="I106" s="53">
        <f t="shared" si="1"/>
        <v>62</v>
      </c>
      <c r="J106" s="54">
        <v>9854455833</v>
      </c>
      <c r="K106" s="54" t="s">
        <v>164</v>
      </c>
      <c r="L106" s="54" t="s">
        <v>216</v>
      </c>
      <c r="M106" s="54">
        <v>8822636804</v>
      </c>
      <c r="N106" s="54" t="s">
        <v>390</v>
      </c>
      <c r="O106" s="54">
        <v>9577293195</v>
      </c>
      <c r="P106" s="56">
        <v>43554</v>
      </c>
      <c r="Q106" s="54" t="s">
        <v>173</v>
      </c>
      <c r="R106" s="54" t="s">
        <v>478</v>
      </c>
      <c r="S106" s="54" t="s">
        <v>159</v>
      </c>
      <c r="T106" s="54"/>
    </row>
    <row r="107" spans="1:20" s="57" customFormat="1" ht="33">
      <c r="A107" s="52">
        <v>103</v>
      </c>
      <c r="B107" s="53" t="s">
        <v>66</v>
      </c>
      <c r="C107" s="54" t="s">
        <v>464</v>
      </c>
      <c r="D107" s="54" t="s">
        <v>29</v>
      </c>
      <c r="E107" s="55">
        <v>126</v>
      </c>
      <c r="F107" s="54"/>
      <c r="G107" s="55">
        <v>40</v>
      </c>
      <c r="H107" s="55">
        <v>43</v>
      </c>
      <c r="I107" s="53">
        <f t="shared" si="1"/>
        <v>83</v>
      </c>
      <c r="J107" s="54">
        <v>9508154366</v>
      </c>
      <c r="K107" s="54" t="s">
        <v>164</v>
      </c>
      <c r="L107" s="54" t="s">
        <v>216</v>
      </c>
      <c r="M107" s="54">
        <v>8822636804</v>
      </c>
      <c r="N107" s="54" t="s">
        <v>390</v>
      </c>
      <c r="O107" s="54">
        <v>9577293195</v>
      </c>
      <c r="P107" s="56">
        <v>43554</v>
      </c>
      <c r="Q107" s="54" t="s">
        <v>173</v>
      </c>
      <c r="R107" s="54" t="s">
        <v>478</v>
      </c>
      <c r="S107" s="54" t="s">
        <v>159</v>
      </c>
      <c r="T107" s="54"/>
    </row>
    <row r="108" spans="1:20" s="57" customFormat="1">
      <c r="A108" s="52">
        <v>104</v>
      </c>
      <c r="B108" s="53" t="s">
        <v>67</v>
      </c>
      <c r="C108" s="54" t="s">
        <v>465</v>
      </c>
      <c r="D108" s="54" t="s">
        <v>29</v>
      </c>
      <c r="E108" s="55">
        <v>61</v>
      </c>
      <c r="F108" s="54"/>
      <c r="G108" s="55">
        <v>18</v>
      </c>
      <c r="H108" s="55">
        <v>19</v>
      </c>
      <c r="I108" s="53">
        <f t="shared" si="1"/>
        <v>37</v>
      </c>
      <c r="J108" s="54"/>
      <c r="K108" s="54" t="s">
        <v>212</v>
      </c>
      <c r="L108" s="54" t="s">
        <v>213</v>
      </c>
      <c r="M108" s="54">
        <v>9401453275</v>
      </c>
      <c r="N108" s="54" t="s">
        <v>214</v>
      </c>
      <c r="O108" s="54">
        <v>9859760092</v>
      </c>
      <c r="P108" s="56">
        <v>43554</v>
      </c>
      <c r="Q108" s="54" t="s">
        <v>173</v>
      </c>
      <c r="R108" s="54" t="s">
        <v>478</v>
      </c>
      <c r="S108" s="54" t="s">
        <v>159</v>
      </c>
      <c r="T108" s="54"/>
    </row>
    <row r="109" spans="1:20" s="57" customFormat="1">
      <c r="A109" s="52">
        <v>105</v>
      </c>
      <c r="B109" s="53" t="s">
        <v>67</v>
      </c>
      <c r="C109" s="54" t="s">
        <v>466</v>
      </c>
      <c r="D109" s="54" t="s">
        <v>29</v>
      </c>
      <c r="E109" s="55">
        <v>62</v>
      </c>
      <c r="F109" s="54"/>
      <c r="G109" s="55">
        <v>5</v>
      </c>
      <c r="H109" s="55">
        <v>10</v>
      </c>
      <c r="I109" s="53">
        <f t="shared" si="1"/>
        <v>15</v>
      </c>
      <c r="J109" s="54"/>
      <c r="K109" s="54" t="s">
        <v>212</v>
      </c>
      <c r="L109" s="54" t="s">
        <v>213</v>
      </c>
      <c r="M109" s="54">
        <v>9401453275</v>
      </c>
      <c r="N109" s="54" t="s">
        <v>507</v>
      </c>
      <c r="O109" s="54">
        <v>9577315198</v>
      </c>
      <c r="P109" s="56">
        <v>43554</v>
      </c>
      <c r="Q109" s="54" t="s">
        <v>173</v>
      </c>
      <c r="R109" s="54" t="s">
        <v>478</v>
      </c>
      <c r="S109" s="54" t="s">
        <v>159</v>
      </c>
      <c r="T109" s="54"/>
    </row>
    <row r="110" spans="1:20" s="57" customFormat="1">
      <c r="A110" s="52">
        <v>106</v>
      </c>
      <c r="B110" s="53" t="s">
        <v>67</v>
      </c>
      <c r="C110" s="54" t="s">
        <v>466</v>
      </c>
      <c r="D110" s="54" t="s">
        <v>29</v>
      </c>
      <c r="E110" s="55">
        <v>75</v>
      </c>
      <c r="F110" s="54"/>
      <c r="G110" s="55">
        <v>12</v>
      </c>
      <c r="H110" s="55">
        <v>12</v>
      </c>
      <c r="I110" s="53">
        <f t="shared" si="1"/>
        <v>24</v>
      </c>
      <c r="J110" s="54"/>
      <c r="K110" s="54" t="s">
        <v>212</v>
      </c>
      <c r="L110" s="54" t="s">
        <v>213</v>
      </c>
      <c r="M110" s="54">
        <v>9401453275</v>
      </c>
      <c r="N110" s="54" t="s">
        <v>507</v>
      </c>
      <c r="O110" s="54">
        <v>9577315198</v>
      </c>
      <c r="P110" s="56">
        <v>43554</v>
      </c>
      <c r="Q110" s="54" t="s">
        <v>173</v>
      </c>
      <c r="R110" s="54" t="s">
        <v>478</v>
      </c>
      <c r="S110" s="54" t="s">
        <v>159</v>
      </c>
      <c r="T110" s="54"/>
    </row>
    <row r="111" spans="1:20" s="57" customFormat="1">
      <c r="A111" s="52">
        <v>107</v>
      </c>
      <c r="B111" s="53"/>
      <c r="C111" s="54"/>
      <c r="D111" s="54"/>
      <c r="E111" s="55"/>
      <c r="F111" s="54"/>
      <c r="G111" s="55"/>
      <c r="H111" s="55"/>
      <c r="I111" s="53">
        <f t="shared" si="1"/>
        <v>0</v>
      </c>
      <c r="J111" s="54"/>
      <c r="K111" s="54"/>
      <c r="L111" s="54"/>
      <c r="M111" s="54"/>
      <c r="N111" s="54"/>
      <c r="O111" s="54"/>
      <c r="P111" s="56"/>
      <c r="Q111" s="54"/>
      <c r="R111" s="54"/>
      <c r="S111" s="54"/>
      <c r="T111" s="54"/>
    </row>
    <row r="112" spans="1:20" s="57" customFormat="1">
      <c r="A112" s="52">
        <v>108</v>
      </c>
      <c r="B112" s="53"/>
      <c r="C112" s="54"/>
      <c r="D112" s="54"/>
      <c r="E112" s="55"/>
      <c r="F112" s="54"/>
      <c r="G112" s="55"/>
      <c r="H112" s="55"/>
      <c r="I112" s="53">
        <f t="shared" si="1"/>
        <v>0</v>
      </c>
      <c r="J112" s="54"/>
      <c r="K112" s="54"/>
      <c r="L112" s="54"/>
      <c r="M112" s="54"/>
      <c r="N112" s="54"/>
      <c r="O112" s="54"/>
      <c r="P112" s="56"/>
      <c r="Q112" s="54"/>
      <c r="R112" s="54"/>
      <c r="S112" s="54"/>
      <c r="T112" s="54"/>
    </row>
    <row r="113" spans="1:20" s="57" customFormat="1">
      <c r="A113" s="52">
        <v>109</v>
      </c>
      <c r="B113" s="53"/>
      <c r="C113" s="54"/>
      <c r="D113" s="54"/>
      <c r="E113" s="55"/>
      <c r="F113" s="54"/>
      <c r="G113" s="55"/>
      <c r="H113" s="55"/>
      <c r="I113" s="53">
        <f t="shared" si="1"/>
        <v>0</v>
      </c>
      <c r="J113" s="54"/>
      <c r="K113" s="54"/>
      <c r="L113" s="54"/>
      <c r="M113" s="54"/>
      <c r="N113" s="54"/>
      <c r="O113" s="54"/>
      <c r="P113" s="56"/>
      <c r="Q113" s="54"/>
      <c r="R113" s="54"/>
      <c r="S113" s="54"/>
      <c r="T113" s="54"/>
    </row>
    <row r="114" spans="1:20" s="57" customFormat="1">
      <c r="A114" s="52">
        <v>110</v>
      </c>
      <c r="B114" s="53"/>
      <c r="C114" s="54"/>
      <c r="D114" s="54"/>
      <c r="E114" s="55"/>
      <c r="F114" s="54"/>
      <c r="G114" s="55"/>
      <c r="H114" s="55"/>
      <c r="I114" s="53">
        <f t="shared" si="1"/>
        <v>0</v>
      </c>
      <c r="J114" s="54"/>
      <c r="K114" s="54"/>
      <c r="L114" s="54"/>
      <c r="M114" s="54"/>
      <c r="N114" s="54"/>
      <c r="O114" s="54"/>
      <c r="P114" s="56"/>
      <c r="Q114" s="54"/>
      <c r="R114" s="54"/>
      <c r="S114" s="54"/>
      <c r="T114" s="54"/>
    </row>
    <row r="115" spans="1:20" s="57" customFormat="1">
      <c r="A115" s="52">
        <v>111</v>
      </c>
      <c r="B115" s="53"/>
      <c r="C115" s="54"/>
      <c r="D115" s="54"/>
      <c r="E115" s="55"/>
      <c r="F115" s="54"/>
      <c r="G115" s="55"/>
      <c r="H115" s="55"/>
      <c r="I115" s="53">
        <f t="shared" si="1"/>
        <v>0</v>
      </c>
      <c r="J115" s="54"/>
      <c r="K115" s="54"/>
      <c r="L115" s="54"/>
      <c r="M115" s="54"/>
      <c r="N115" s="54"/>
      <c r="O115" s="54"/>
      <c r="P115" s="56"/>
      <c r="Q115" s="54"/>
      <c r="R115" s="54"/>
      <c r="S115" s="54"/>
      <c r="T115" s="54"/>
    </row>
    <row r="116" spans="1:20" s="57" customFormat="1">
      <c r="A116" s="52">
        <v>112</v>
      </c>
      <c r="B116" s="53"/>
      <c r="C116" s="54"/>
      <c r="D116" s="54"/>
      <c r="E116" s="55"/>
      <c r="F116" s="54"/>
      <c r="G116" s="55"/>
      <c r="H116" s="55"/>
      <c r="I116" s="53">
        <f t="shared" si="1"/>
        <v>0</v>
      </c>
      <c r="J116" s="54"/>
      <c r="K116" s="54"/>
      <c r="L116" s="54"/>
      <c r="M116" s="54"/>
      <c r="N116" s="54"/>
      <c r="O116" s="54"/>
      <c r="P116" s="56"/>
      <c r="Q116" s="54"/>
      <c r="R116" s="54"/>
      <c r="S116" s="54"/>
      <c r="T116" s="54"/>
    </row>
    <row r="117" spans="1:20" s="57" customFormat="1">
      <c r="A117" s="52">
        <v>113</v>
      </c>
      <c r="B117" s="53"/>
      <c r="C117" s="54"/>
      <c r="D117" s="54"/>
      <c r="E117" s="55"/>
      <c r="F117" s="54"/>
      <c r="G117" s="55"/>
      <c r="H117" s="55"/>
      <c r="I117" s="53">
        <f t="shared" si="1"/>
        <v>0</v>
      </c>
      <c r="J117" s="54"/>
      <c r="K117" s="54"/>
      <c r="L117" s="54"/>
      <c r="M117" s="54"/>
      <c r="N117" s="54"/>
      <c r="O117" s="54"/>
      <c r="P117" s="56"/>
      <c r="Q117" s="54"/>
      <c r="R117" s="54"/>
      <c r="S117" s="54"/>
      <c r="T117" s="54"/>
    </row>
    <row r="118" spans="1:20" s="57" customFormat="1">
      <c r="A118" s="52">
        <v>114</v>
      </c>
      <c r="B118" s="53"/>
      <c r="C118" s="54"/>
      <c r="D118" s="54"/>
      <c r="E118" s="55"/>
      <c r="F118" s="54"/>
      <c r="G118" s="55"/>
      <c r="H118" s="55"/>
      <c r="I118" s="53">
        <f t="shared" si="1"/>
        <v>0</v>
      </c>
      <c r="J118" s="54"/>
      <c r="K118" s="54"/>
      <c r="L118" s="54"/>
      <c r="M118" s="54"/>
      <c r="N118" s="54"/>
      <c r="O118" s="54"/>
      <c r="P118" s="56"/>
      <c r="Q118" s="54"/>
      <c r="R118" s="54"/>
      <c r="S118" s="54"/>
      <c r="T118" s="54"/>
    </row>
    <row r="119" spans="1:20" s="57" customFormat="1">
      <c r="A119" s="52">
        <v>115</v>
      </c>
      <c r="B119" s="53"/>
      <c r="C119" s="54"/>
      <c r="D119" s="54"/>
      <c r="E119" s="55"/>
      <c r="F119" s="54"/>
      <c r="G119" s="55"/>
      <c r="H119" s="55"/>
      <c r="I119" s="53">
        <f t="shared" si="1"/>
        <v>0</v>
      </c>
      <c r="J119" s="54"/>
      <c r="K119" s="54"/>
      <c r="L119" s="54"/>
      <c r="M119" s="54"/>
      <c r="N119" s="54"/>
      <c r="O119" s="54"/>
      <c r="P119" s="56"/>
      <c r="Q119" s="54"/>
      <c r="R119" s="54"/>
      <c r="S119" s="54"/>
      <c r="T119" s="54"/>
    </row>
    <row r="120" spans="1:20" s="57" customFormat="1">
      <c r="A120" s="52">
        <v>116</v>
      </c>
      <c r="B120" s="53"/>
      <c r="C120" s="54"/>
      <c r="D120" s="54"/>
      <c r="E120" s="55"/>
      <c r="F120" s="54"/>
      <c r="G120" s="55"/>
      <c r="H120" s="55"/>
      <c r="I120" s="53">
        <f t="shared" si="1"/>
        <v>0</v>
      </c>
      <c r="J120" s="54"/>
      <c r="K120" s="54"/>
      <c r="L120" s="54"/>
      <c r="M120" s="54"/>
      <c r="N120" s="54"/>
      <c r="O120" s="54"/>
      <c r="P120" s="56"/>
      <c r="Q120" s="54"/>
      <c r="R120" s="54"/>
      <c r="S120" s="54"/>
      <c r="T120" s="54"/>
    </row>
    <row r="121" spans="1:20" s="57" customFormat="1">
      <c r="A121" s="52">
        <v>117</v>
      </c>
      <c r="B121" s="53"/>
      <c r="C121" s="54"/>
      <c r="D121" s="54"/>
      <c r="E121" s="55"/>
      <c r="F121" s="54"/>
      <c r="G121" s="55"/>
      <c r="H121" s="55"/>
      <c r="I121" s="53">
        <f t="shared" si="1"/>
        <v>0</v>
      </c>
      <c r="J121" s="54"/>
      <c r="K121" s="54"/>
      <c r="L121" s="54"/>
      <c r="M121" s="54"/>
      <c r="N121" s="54"/>
      <c r="O121" s="54"/>
      <c r="P121" s="56"/>
      <c r="Q121" s="54"/>
      <c r="R121" s="54"/>
      <c r="S121" s="54"/>
      <c r="T121" s="54"/>
    </row>
    <row r="122" spans="1:20" s="57" customFormat="1">
      <c r="A122" s="52">
        <v>118</v>
      </c>
      <c r="B122" s="53"/>
      <c r="C122" s="54"/>
      <c r="D122" s="54"/>
      <c r="E122" s="55"/>
      <c r="F122" s="54"/>
      <c r="G122" s="55"/>
      <c r="H122" s="55"/>
      <c r="I122" s="53">
        <f t="shared" si="1"/>
        <v>0</v>
      </c>
      <c r="J122" s="54"/>
      <c r="K122" s="54"/>
      <c r="L122" s="54"/>
      <c r="M122" s="54"/>
      <c r="N122" s="54"/>
      <c r="O122" s="54"/>
      <c r="P122" s="56"/>
      <c r="Q122" s="54"/>
      <c r="R122" s="54"/>
      <c r="S122" s="54"/>
      <c r="T122" s="54"/>
    </row>
    <row r="123" spans="1:20" s="57" customFormat="1">
      <c r="A123" s="52">
        <v>119</v>
      </c>
      <c r="B123" s="53"/>
      <c r="C123" s="54"/>
      <c r="D123" s="54"/>
      <c r="E123" s="55"/>
      <c r="F123" s="54"/>
      <c r="G123" s="55"/>
      <c r="H123" s="55"/>
      <c r="I123" s="53">
        <f t="shared" si="1"/>
        <v>0</v>
      </c>
      <c r="J123" s="54"/>
      <c r="K123" s="54"/>
      <c r="L123" s="54"/>
      <c r="M123" s="54"/>
      <c r="N123" s="54"/>
      <c r="O123" s="54"/>
      <c r="P123" s="56"/>
      <c r="Q123" s="54"/>
      <c r="R123" s="54"/>
      <c r="S123" s="54"/>
      <c r="T123" s="54"/>
    </row>
    <row r="124" spans="1:20" s="57" customFormat="1">
      <c r="A124" s="52">
        <v>120</v>
      </c>
      <c r="B124" s="53"/>
      <c r="C124" s="54"/>
      <c r="D124" s="54"/>
      <c r="E124" s="55"/>
      <c r="F124" s="54"/>
      <c r="G124" s="55"/>
      <c r="H124" s="55"/>
      <c r="I124" s="53">
        <f t="shared" si="1"/>
        <v>0</v>
      </c>
      <c r="J124" s="54"/>
      <c r="K124" s="54"/>
      <c r="L124" s="54"/>
      <c r="M124" s="54"/>
      <c r="N124" s="54"/>
      <c r="O124" s="54"/>
      <c r="P124" s="56"/>
      <c r="Q124" s="54"/>
      <c r="R124" s="54"/>
      <c r="S124" s="54"/>
      <c r="T124" s="54"/>
    </row>
    <row r="125" spans="1:20" s="57" customFormat="1">
      <c r="A125" s="52">
        <v>121</v>
      </c>
      <c r="B125" s="53"/>
      <c r="C125" s="54"/>
      <c r="D125" s="54"/>
      <c r="E125" s="55"/>
      <c r="F125" s="54"/>
      <c r="G125" s="55"/>
      <c r="H125" s="55"/>
      <c r="I125" s="53">
        <f t="shared" si="1"/>
        <v>0</v>
      </c>
      <c r="J125" s="54"/>
      <c r="K125" s="54"/>
      <c r="L125" s="54"/>
      <c r="M125" s="54"/>
      <c r="N125" s="54"/>
      <c r="O125" s="54"/>
      <c r="P125" s="56"/>
      <c r="Q125" s="54"/>
      <c r="R125" s="54"/>
      <c r="S125" s="54"/>
      <c r="T125" s="54"/>
    </row>
    <row r="126" spans="1:20" s="57" customFormat="1">
      <c r="A126" s="52">
        <v>122</v>
      </c>
      <c r="B126" s="53"/>
      <c r="C126" s="54"/>
      <c r="D126" s="54"/>
      <c r="E126" s="55"/>
      <c r="F126" s="54"/>
      <c r="G126" s="55"/>
      <c r="H126" s="55"/>
      <c r="I126" s="53">
        <f t="shared" si="1"/>
        <v>0</v>
      </c>
      <c r="J126" s="54"/>
      <c r="K126" s="54"/>
      <c r="L126" s="54"/>
      <c r="M126" s="54"/>
      <c r="N126" s="54"/>
      <c r="O126" s="54"/>
      <c r="P126" s="56"/>
      <c r="Q126" s="54"/>
      <c r="R126" s="54"/>
      <c r="S126" s="54"/>
      <c r="T126" s="54"/>
    </row>
    <row r="127" spans="1:20" s="57" customFormat="1">
      <c r="A127" s="52">
        <v>123</v>
      </c>
      <c r="B127" s="53"/>
      <c r="C127" s="54"/>
      <c r="D127" s="54"/>
      <c r="E127" s="55"/>
      <c r="F127" s="54"/>
      <c r="G127" s="55"/>
      <c r="H127" s="55"/>
      <c r="I127" s="53">
        <f t="shared" si="1"/>
        <v>0</v>
      </c>
      <c r="J127" s="54"/>
      <c r="K127" s="54"/>
      <c r="L127" s="54"/>
      <c r="M127" s="54"/>
      <c r="N127" s="54"/>
      <c r="O127" s="54"/>
      <c r="P127" s="56"/>
      <c r="Q127" s="54"/>
      <c r="R127" s="54"/>
      <c r="S127" s="54"/>
      <c r="T127" s="54"/>
    </row>
    <row r="128" spans="1:20" s="57" customFormat="1">
      <c r="A128" s="52">
        <v>124</v>
      </c>
      <c r="B128" s="53"/>
      <c r="C128" s="54"/>
      <c r="D128" s="54"/>
      <c r="E128" s="55"/>
      <c r="F128" s="54"/>
      <c r="G128" s="55"/>
      <c r="H128" s="55"/>
      <c r="I128" s="53">
        <f t="shared" si="1"/>
        <v>0</v>
      </c>
      <c r="J128" s="54"/>
      <c r="K128" s="54"/>
      <c r="L128" s="54"/>
      <c r="M128" s="54"/>
      <c r="N128" s="54"/>
      <c r="O128" s="54"/>
      <c r="P128" s="56"/>
      <c r="Q128" s="54"/>
      <c r="R128" s="54"/>
      <c r="S128" s="54"/>
      <c r="T128" s="54"/>
    </row>
    <row r="129" spans="1:20" s="57" customFormat="1">
      <c r="A129" s="52">
        <v>125</v>
      </c>
      <c r="B129" s="53"/>
      <c r="C129" s="54"/>
      <c r="D129" s="54"/>
      <c r="E129" s="55"/>
      <c r="F129" s="54"/>
      <c r="G129" s="55"/>
      <c r="H129" s="55"/>
      <c r="I129" s="53">
        <f t="shared" si="1"/>
        <v>0</v>
      </c>
      <c r="J129" s="54"/>
      <c r="K129" s="54"/>
      <c r="L129" s="54"/>
      <c r="M129" s="54"/>
      <c r="N129" s="54"/>
      <c r="O129" s="54"/>
      <c r="P129" s="56"/>
      <c r="Q129" s="54"/>
      <c r="R129" s="54"/>
      <c r="S129" s="54"/>
      <c r="T129" s="54"/>
    </row>
    <row r="130" spans="1:20" s="57" customFormat="1">
      <c r="A130" s="52">
        <v>126</v>
      </c>
      <c r="B130" s="53"/>
      <c r="C130" s="54"/>
      <c r="D130" s="54"/>
      <c r="E130" s="55"/>
      <c r="F130" s="54"/>
      <c r="G130" s="55"/>
      <c r="H130" s="55"/>
      <c r="I130" s="53">
        <f t="shared" si="1"/>
        <v>0</v>
      </c>
      <c r="J130" s="54"/>
      <c r="K130" s="54"/>
      <c r="L130" s="54"/>
      <c r="M130" s="54"/>
      <c r="N130" s="54"/>
      <c r="O130" s="54"/>
      <c r="P130" s="56"/>
      <c r="Q130" s="54"/>
      <c r="R130" s="54"/>
      <c r="S130" s="54"/>
      <c r="T130" s="54"/>
    </row>
    <row r="131" spans="1:20" s="57" customFormat="1">
      <c r="A131" s="52">
        <v>127</v>
      </c>
      <c r="B131" s="53"/>
      <c r="C131" s="54"/>
      <c r="D131" s="54"/>
      <c r="E131" s="55"/>
      <c r="F131" s="54"/>
      <c r="G131" s="55"/>
      <c r="H131" s="55"/>
      <c r="I131" s="53">
        <f t="shared" si="1"/>
        <v>0</v>
      </c>
      <c r="J131" s="54"/>
      <c r="K131" s="54"/>
      <c r="L131" s="54"/>
      <c r="M131" s="54"/>
      <c r="N131" s="54"/>
      <c r="O131" s="54"/>
      <c r="P131" s="56"/>
      <c r="Q131" s="54"/>
      <c r="R131" s="54"/>
      <c r="S131" s="54"/>
      <c r="T131" s="54"/>
    </row>
    <row r="132" spans="1:20" s="57" customFormat="1">
      <c r="A132" s="52">
        <v>128</v>
      </c>
      <c r="B132" s="53"/>
      <c r="C132" s="54"/>
      <c r="D132" s="54"/>
      <c r="E132" s="55"/>
      <c r="F132" s="54"/>
      <c r="G132" s="55"/>
      <c r="H132" s="55"/>
      <c r="I132" s="53">
        <f t="shared" si="1"/>
        <v>0</v>
      </c>
      <c r="J132" s="54"/>
      <c r="K132" s="54"/>
      <c r="L132" s="54"/>
      <c r="M132" s="54"/>
      <c r="N132" s="54"/>
      <c r="O132" s="54"/>
      <c r="P132" s="56"/>
      <c r="Q132" s="54"/>
      <c r="R132" s="54"/>
      <c r="S132" s="54"/>
      <c r="T132" s="54"/>
    </row>
    <row r="133" spans="1:20" s="57" customFormat="1">
      <c r="A133" s="52">
        <v>129</v>
      </c>
      <c r="B133" s="53"/>
      <c r="C133" s="54"/>
      <c r="D133" s="54"/>
      <c r="E133" s="55"/>
      <c r="F133" s="54"/>
      <c r="G133" s="55"/>
      <c r="H133" s="55"/>
      <c r="I133" s="53">
        <f t="shared" si="1"/>
        <v>0</v>
      </c>
      <c r="J133" s="54"/>
      <c r="K133" s="54"/>
      <c r="L133" s="54"/>
      <c r="M133" s="54"/>
      <c r="N133" s="54"/>
      <c r="O133" s="54"/>
      <c r="P133" s="56"/>
      <c r="Q133" s="54"/>
      <c r="R133" s="54"/>
      <c r="S133" s="54"/>
      <c r="T133" s="54"/>
    </row>
    <row r="134" spans="1:20" s="57" customFormat="1">
      <c r="A134" s="52">
        <v>130</v>
      </c>
      <c r="B134" s="53"/>
      <c r="C134" s="54"/>
      <c r="D134" s="54"/>
      <c r="E134" s="55"/>
      <c r="F134" s="54"/>
      <c r="G134" s="55"/>
      <c r="H134" s="55"/>
      <c r="I134" s="53">
        <f t="shared" si="1"/>
        <v>0</v>
      </c>
      <c r="J134" s="54"/>
      <c r="K134" s="54"/>
      <c r="L134" s="54"/>
      <c r="M134" s="54"/>
      <c r="N134" s="54"/>
      <c r="O134" s="54"/>
      <c r="P134" s="56"/>
      <c r="Q134" s="54"/>
      <c r="R134" s="54"/>
      <c r="S134" s="54"/>
      <c r="T134" s="54"/>
    </row>
    <row r="135" spans="1:20" s="57" customFormat="1">
      <c r="A135" s="52">
        <v>131</v>
      </c>
      <c r="B135" s="53"/>
      <c r="C135" s="54"/>
      <c r="D135" s="54"/>
      <c r="E135" s="55"/>
      <c r="F135" s="54"/>
      <c r="G135" s="55"/>
      <c r="H135" s="55"/>
      <c r="I135" s="53">
        <f t="shared" si="1"/>
        <v>0</v>
      </c>
      <c r="J135" s="54"/>
      <c r="K135" s="54"/>
      <c r="L135" s="54"/>
      <c r="M135" s="54"/>
      <c r="N135" s="54"/>
      <c r="O135" s="54"/>
      <c r="P135" s="56"/>
      <c r="Q135" s="54"/>
      <c r="R135" s="54"/>
      <c r="S135" s="54"/>
      <c r="T135" s="54"/>
    </row>
    <row r="136" spans="1:20" s="57" customFormat="1">
      <c r="A136" s="52">
        <v>132</v>
      </c>
      <c r="B136" s="53"/>
      <c r="C136" s="54"/>
      <c r="D136" s="54"/>
      <c r="E136" s="55"/>
      <c r="F136" s="54"/>
      <c r="G136" s="55"/>
      <c r="H136" s="55"/>
      <c r="I136" s="53">
        <f t="shared" si="1"/>
        <v>0</v>
      </c>
      <c r="J136" s="54"/>
      <c r="K136" s="54"/>
      <c r="L136" s="54"/>
      <c r="M136" s="54"/>
      <c r="N136" s="54"/>
      <c r="O136" s="54"/>
      <c r="P136" s="56"/>
      <c r="Q136" s="54"/>
      <c r="R136" s="54"/>
      <c r="S136" s="54"/>
      <c r="T136" s="54"/>
    </row>
    <row r="137" spans="1:20" s="57" customFormat="1">
      <c r="A137" s="52">
        <v>133</v>
      </c>
      <c r="B137" s="53"/>
      <c r="C137" s="54"/>
      <c r="D137" s="54"/>
      <c r="E137" s="55"/>
      <c r="F137" s="54"/>
      <c r="G137" s="55"/>
      <c r="H137" s="55"/>
      <c r="I137" s="53">
        <f t="shared" si="1"/>
        <v>0</v>
      </c>
      <c r="J137" s="54"/>
      <c r="K137" s="54"/>
      <c r="L137" s="54"/>
      <c r="M137" s="54"/>
      <c r="N137" s="54"/>
      <c r="O137" s="54"/>
      <c r="P137" s="56"/>
      <c r="Q137" s="54"/>
      <c r="R137" s="54"/>
      <c r="S137" s="54"/>
      <c r="T137" s="54"/>
    </row>
    <row r="138" spans="1:20" s="57" customFormat="1">
      <c r="A138" s="52">
        <v>134</v>
      </c>
      <c r="B138" s="53"/>
      <c r="C138" s="54"/>
      <c r="D138" s="54"/>
      <c r="E138" s="55"/>
      <c r="F138" s="54"/>
      <c r="G138" s="55"/>
      <c r="H138" s="55"/>
      <c r="I138" s="53">
        <f t="shared" si="1"/>
        <v>0</v>
      </c>
      <c r="J138" s="54"/>
      <c r="K138" s="54"/>
      <c r="L138" s="54"/>
      <c r="M138" s="54"/>
      <c r="N138" s="54"/>
      <c r="O138" s="54"/>
      <c r="P138" s="56"/>
      <c r="Q138" s="54"/>
      <c r="R138" s="54"/>
      <c r="S138" s="54"/>
      <c r="T138" s="54"/>
    </row>
    <row r="139" spans="1:20" s="57" customFormat="1">
      <c r="A139" s="52">
        <v>135</v>
      </c>
      <c r="B139" s="53"/>
      <c r="C139" s="54"/>
      <c r="D139" s="54"/>
      <c r="E139" s="55"/>
      <c r="F139" s="54"/>
      <c r="G139" s="55"/>
      <c r="H139" s="55"/>
      <c r="I139" s="53">
        <f t="shared" si="1"/>
        <v>0</v>
      </c>
      <c r="J139" s="54"/>
      <c r="K139" s="54"/>
      <c r="L139" s="54"/>
      <c r="M139" s="54"/>
      <c r="N139" s="54"/>
      <c r="O139" s="54"/>
      <c r="P139" s="56"/>
      <c r="Q139" s="54"/>
      <c r="R139" s="54"/>
      <c r="S139" s="54"/>
      <c r="T139" s="54"/>
    </row>
    <row r="140" spans="1:20" s="57" customFormat="1">
      <c r="A140" s="52">
        <v>136</v>
      </c>
      <c r="B140" s="53"/>
      <c r="C140" s="54"/>
      <c r="D140" s="54"/>
      <c r="E140" s="55"/>
      <c r="F140" s="54"/>
      <c r="G140" s="55"/>
      <c r="H140" s="55"/>
      <c r="I140" s="53">
        <f t="shared" si="1"/>
        <v>0</v>
      </c>
      <c r="J140" s="54"/>
      <c r="K140" s="54"/>
      <c r="L140" s="54"/>
      <c r="M140" s="54"/>
      <c r="N140" s="54"/>
      <c r="O140" s="54"/>
      <c r="P140" s="56"/>
      <c r="Q140" s="54"/>
      <c r="R140" s="54"/>
      <c r="S140" s="54"/>
      <c r="T140" s="54"/>
    </row>
    <row r="141" spans="1:20" s="57" customFormat="1">
      <c r="A141" s="52">
        <v>137</v>
      </c>
      <c r="B141" s="53"/>
      <c r="C141" s="54"/>
      <c r="D141" s="54"/>
      <c r="E141" s="55"/>
      <c r="F141" s="54"/>
      <c r="G141" s="55"/>
      <c r="H141" s="55"/>
      <c r="I141" s="53">
        <f t="shared" si="1"/>
        <v>0</v>
      </c>
      <c r="J141" s="54"/>
      <c r="K141" s="54"/>
      <c r="L141" s="54"/>
      <c r="M141" s="54"/>
      <c r="N141" s="54"/>
      <c r="O141" s="54"/>
      <c r="P141" s="56"/>
      <c r="Q141" s="54"/>
      <c r="R141" s="54"/>
      <c r="S141" s="54"/>
      <c r="T141" s="54"/>
    </row>
    <row r="142" spans="1:20" s="57" customFormat="1">
      <c r="A142" s="52">
        <v>138</v>
      </c>
      <c r="B142" s="53"/>
      <c r="C142" s="54"/>
      <c r="D142" s="54"/>
      <c r="E142" s="55"/>
      <c r="F142" s="54"/>
      <c r="G142" s="55"/>
      <c r="H142" s="55"/>
      <c r="I142" s="53">
        <f t="shared" si="1"/>
        <v>0</v>
      </c>
      <c r="J142" s="54"/>
      <c r="K142" s="54"/>
      <c r="L142" s="54"/>
      <c r="M142" s="54"/>
      <c r="N142" s="54"/>
      <c r="O142" s="54"/>
      <c r="P142" s="56"/>
      <c r="Q142" s="54"/>
      <c r="R142" s="54"/>
      <c r="S142" s="54"/>
      <c r="T142" s="54"/>
    </row>
    <row r="143" spans="1:20" s="57" customFormat="1">
      <c r="A143" s="52">
        <v>139</v>
      </c>
      <c r="B143" s="53"/>
      <c r="C143" s="54"/>
      <c r="D143" s="54"/>
      <c r="E143" s="55"/>
      <c r="F143" s="54"/>
      <c r="G143" s="55"/>
      <c r="H143" s="55"/>
      <c r="I143" s="53">
        <f t="shared" si="1"/>
        <v>0</v>
      </c>
      <c r="J143" s="54"/>
      <c r="K143" s="54"/>
      <c r="L143" s="54"/>
      <c r="M143" s="54"/>
      <c r="N143" s="54"/>
      <c r="O143" s="54"/>
      <c r="P143" s="56"/>
      <c r="Q143" s="54"/>
      <c r="R143" s="54"/>
      <c r="S143" s="54"/>
      <c r="T143" s="54"/>
    </row>
    <row r="144" spans="1:20" s="57" customFormat="1">
      <c r="A144" s="52">
        <v>140</v>
      </c>
      <c r="B144" s="53"/>
      <c r="C144" s="54"/>
      <c r="D144" s="54"/>
      <c r="E144" s="55"/>
      <c r="F144" s="54"/>
      <c r="G144" s="55"/>
      <c r="H144" s="55"/>
      <c r="I144" s="53">
        <f t="shared" si="1"/>
        <v>0</v>
      </c>
      <c r="J144" s="54"/>
      <c r="K144" s="54"/>
      <c r="L144" s="54"/>
      <c r="M144" s="54"/>
      <c r="N144" s="54"/>
      <c r="O144" s="54"/>
      <c r="P144" s="56"/>
      <c r="Q144" s="54"/>
      <c r="R144" s="54"/>
      <c r="S144" s="54"/>
      <c r="T144" s="54"/>
    </row>
    <row r="145" spans="1:20" s="57" customFormat="1">
      <c r="A145" s="52">
        <v>141</v>
      </c>
      <c r="B145" s="53"/>
      <c r="C145" s="54"/>
      <c r="D145" s="54"/>
      <c r="E145" s="55"/>
      <c r="F145" s="54"/>
      <c r="G145" s="55"/>
      <c r="H145" s="55"/>
      <c r="I145" s="53">
        <f t="shared" si="1"/>
        <v>0</v>
      </c>
      <c r="J145" s="54"/>
      <c r="K145" s="54"/>
      <c r="L145" s="54"/>
      <c r="M145" s="54"/>
      <c r="N145" s="54"/>
      <c r="O145" s="54"/>
      <c r="P145" s="56"/>
      <c r="Q145" s="54"/>
      <c r="R145" s="54"/>
      <c r="S145" s="54"/>
      <c r="T145" s="54"/>
    </row>
    <row r="146" spans="1:20" s="57" customFormat="1">
      <c r="A146" s="52">
        <v>142</v>
      </c>
      <c r="B146" s="53"/>
      <c r="C146" s="54"/>
      <c r="D146" s="54"/>
      <c r="E146" s="55"/>
      <c r="F146" s="54"/>
      <c r="G146" s="55"/>
      <c r="H146" s="55"/>
      <c r="I146" s="53">
        <f t="shared" si="1"/>
        <v>0</v>
      </c>
      <c r="J146" s="54"/>
      <c r="K146" s="54"/>
      <c r="L146" s="54"/>
      <c r="M146" s="54"/>
      <c r="N146" s="54"/>
      <c r="O146" s="54"/>
      <c r="P146" s="56"/>
      <c r="Q146" s="54"/>
      <c r="R146" s="54"/>
      <c r="S146" s="54"/>
      <c r="T146" s="54"/>
    </row>
    <row r="147" spans="1:20" s="57" customFormat="1">
      <c r="A147" s="52">
        <v>143</v>
      </c>
      <c r="B147" s="53"/>
      <c r="C147" s="54"/>
      <c r="D147" s="54"/>
      <c r="E147" s="55"/>
      <c r="F147" s="54"/>
      <c r="G147" s="55"/>
      <c r="H147" s="55"/>
      <c r="I147" s="53">
        <f t="shared" si="1"/>
        <v>0</v>
      </c>
      <c r="J147" s="54"/>
      <c r="K147" s="54"/>
      <c r="L147" s="54"/>
      <c r="M147" s="54"/>
      <c r="N147" s="54"/>
      <c r="O147" s="54"/>
      <c r="P147" s="56"/>
      <c r="Q147" s="54"/>
      <c r="R147" s="54"/>
      <c r="S147" s="54"/>
      <c r="T147" s="54"/>
    </row>
    <row r="148" spans="1:20" s="57" customFormat="1">
      <c r="A148" s="52">
        <v>144</v>
      </c>
      <c r="B148" s="53"/>
      <c r="C148" s="54"/>
      <c r="D148" s="54"/>
      <c r="E148" s="55"/>
      <c r="F148" s="54"/>
      <c r="G148" s="55"/>
      <c r="H148" s="55"/>
      <c r="I148" s="53">
        <f t="shared" si="1"/>
        <v>0</v>
      </c>
      <c r="J148" s="54"/>
      <c r="K148" s="54"/>
      <c r="L148" s="54"/>
      <c r="M148" s="54"/>
      <c r="N148" s="54"/>
      <c r="O148" s="54"/>
      <c r="P148" s="56"/>
      <c r="Q148" s="54"/>
      <c r="R148" s="54"/>
      <c r="S148" s="54"/>
      <c r="T148" s="54"/>
    </row>
    <row r="149" spans="1:20" s="57" customFormat="1">
      <c r="A149" s="52">
        <v>145</v>
      </c>
      <c r="B149" s="53"/>
      <c r="C149" s="54"/>
      <c r="D149" s="54"/>
      <c r="E149" s="55"/>
      <c r="F149" s="54"/>
      <c r="G149" s="55"/>
      <c r="H149" s="55"/>
      <c r="I149" s="53">
        <f t="shared" si="1"/>
        <v>0</v>
      </c>
      <c r="J149" s="54"/>
      <c r="K149" s="54"/>
      <c r="L149" s="54"/>
      <c r="M149" s="54"/>
      <c r="N149" s="54"/>
      <c r="O149" s="54"/>
      <c r="P149" s="56"/>
      <c r="Q149" s="54"/>
      <c r="R149" s="54"/>
      <c r="S149" s="54"/>
      <c r="T149" s="54"/>
    </row>
    <row r="150" spans="1:20" s="57" customFormat="1">
      <c r="A150" s="52">
        <v>146</v>
      </c>
      <c r="B150" s="53"/>
      <c r="C150" s="54"/>
      <c r="D150" s="54"/>
      <c r="E150" s="55"/>
      <c r="F150" s="54"/>
      <c r="G150" s="55"/>
      <c r="H150" s="55"/>
      <c r="I150" s="53">
        <f t="shared" si="1"/>
        <v>0</v>
      </c>
      <c r="J150" s="54"/>
      <c r="K150" s="54"/>
      <c r="L150" s="54"/>
      <c r="M150" s="54"/>
      <c r="N150" s="54"/>
      <c r="O150" s="54"/>
      <c r="P150" s="56"/>
      <c r="Q150" s="54"/>
      <c r="R150" s="54"/>
      <c r="S150" s="54"/>
      <c r="T150" s="54"/>
    </row>
    <row r="151" spans="1:20" s="57" customFormat="1">
      <c r="A151" s="52">
        <v>147</v>
      </c>
      <c r="B151" s="53"/>
      <c r="C151" s="54"/>
      <c r="D151" s="54"/>
      <c r="E151" s="55"/>
      <c r="F151" s="54"/>
      <c r="G151" s="55"/>
      <c r="H151" s="55"/>
      <c r="I151" s="53">
        <f t="shared" si="1"/>
        <v>0</v>
      </c>
      <c r="J151" s="54"/>
      <c r="K151" s="54"/>
      <c r="L151" s="54"/>
      <c r="M151" s="54"/>
      <c r="N151" s="54"/>
      <c r="O151" s="54"/>
      <c r="P151" s="56"/>
      <c r="Q151" s="54"/>
      <c r="R151" s="54"/>
      <c r="S151" s="54"/>
      <c r="T151" s="54"/>
    </row>
    <row r="152" spans="1:20" s="57" customFormat="1">
      <c r="A152" s="52">
        <v>148</v>
      </c>
      <c r="B152" s="53"/>
      <c r="C152" s="54"/>
      <c r="D152" s="54"/>
      <c r="E152" s="55"/>
      <c r="F152" s="54"/>
      <c r="G152" s="55"/>
      <c r="H152" s="55"/>
      <c r="I152" s="53">
        <f t="shared" si="1"/>
        <v>0</v>
      </c>
      <c r="J152" s="54"/>
      <c r="K152" s="54"/>
      <c r="L152" s="54"/>
      <c r="M152" s="54"/>
      <c r="N152" s="54"/>
      <c r="O152" s="54"/>
      <c r="P152" s="56"/>
      <c r="Q152" s="54"/>
      <c r="R152" s="54"/>
      <c r="S152" s="54"/>
      <c r="T152" s="54"/>
    </row>
    <row r="153" spans="1:20" s="57" customFormat="1">
      <c r="A153" s="52">
        <v>149</v>
      </c>
      <c r="B153" s="53"/>
      <c r="C153" s="54"/>
      <c r="D153" s="54"/>
      <c r="E153" s="55"/>
      <c r="F153" s="54"/>
      <c r="G153" s="55"/>
      <c r="H153" s="55"/>
      <c r="I153" s="53">
        <f t="shared" si="1"/>
        <v>0</v>
      </c>
      <c r="J153" s="54"/>
      <c r="K153" s="54"/>
      <c r="L153" s="54"/>
      <c r="M153" s="54"/>
      <c r="N153" s="54"/>
      <c r="O153" s="54"/>
      <c r="P153" s="56"/>
      <c r="Q153" s="54"/>
      <c r="R153" s="54"/>
      <c r="S153" s="54"/>
      <c r="T153" s="54"/>
    </row>
    <row r="154" spans="1:20" s="57" customFormat="1">
      <c r="A154" s="52">
        <v>150</v>
      </c>
      <c r="B154" s="53"/>
      <c r="C154" s="54"/>
      <c r="D154" s="54"/>
      <c r="E154" s="55"/>
      <c r="F154" s="54"/>
      <c r="G154" s="55"/>
      <c r="H154" s="55"/>
      <c r="I154" s="53">
        <f t="shared" si="1"/>
        <v>0</v>
      </c>
      <c r="J154" s="54"/>
      <c r="K154" s="54"/>
      <c r="L154" s="54"/>
      <c r="M154" s="54"/>
      <c r="N154" s="54"/>
      <c r="O154" s="54"/>
      <c r="P154" s="56"/>
      <c r="Q154" s="54"/>
      <c r="R154" s="54"/>
      <c r="S154" s="54"/>
      <c r="T154" s="54"/>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0"/>
      <c r="C165" s="21">
        <f>COUNTIFS(C5:C164,"*")</f>
        <v>106</v>
      </c>
      <c r="D165" s="21"/>
      <c r="E165" s="13"/>
      <c r="F165" s="21"/>
      <c r="G165" s="21">
        <f>SUM(G5:G164)</f>
        <v>2362</v>
      </c>
      <c r="H165" s="21">
        <f>SUM(H5:H164)</f>
        <v>3036</v>
      </c>
      <c r="I165" s="21">
        <f>SUM(I5:I164)</f>
        <v>5398</v>
      </c>
      <c r="J165" s="21"/>
      <c r="K165" s="21"/>
      <c r="L165" s="21"/>
      <c r="M165" s="21"/>
      <c r="N165" s="21"/>
      <c r="O165" s="21"/>
      <c r="P165" s="14"/>
      <c r="Q165" s="21"/>
      <c r="R165" s="21"/>
      <c r="S165" s="21"/>
      <c r="T165" s="12"/>
    </row>
    <row r="166" spans="1:20">
      <c r="A166" s="45" t="s">
        <v>66</v>
      </c>
      <c r="B166" s="10">
        <f>COUNTIF(B$5:B$164,"Team 1")</f>
        <v>49</v>
      </c>
      <c r="C166" s="45" t="s">
        <v>29</v>
      </c>
      <c r="D166" s="10">
        <f>COUNTIF(D5:D164,"Anganwadi")</f>
        <v>100</v>
      </c>
    </row>
    <row r="167" spans="1:20">
      <c r="A167" s="45" t="s">
        <v>67</v>
      </c>
      <c r="B167" s="10">
        <f>COUNTIF(B$6:B$164,"Team 2")</f>
        <v>52</v>
      </c>
      <c r="C167" s="45" t="s">
        <v>27</v>
      </c>
      <c r="D167" s="10">
        <f>COUNTIF(D5:D164,"School")</f>
        <v>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K20" sqref="K20"/>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22" t="s">
        <v>672</v>
      </c>
      <c r="B1" s="122"/>
      <c r="C1" s="122"/>
      <c r="D1" s="122"/>
      <c r="E1" s="122"/>
      <c r="F1" s="123"/>
      <c r="G1" s="123"/>
      <c r="H1" s="123"/>
      <c r="I1" s="123"/>
      <c r="J1" s="123"/>
    </row>
    <row r="2" spans="1:11" ht="25.5">
      <c r="A2" s="124" t="s">
        <v>0</v>
      </c>
      <c r="B2" s="125"/>
      <c r="C2" s="126" t="str">
        <f>'Block at a Glance'!C2:D2</f>
        <v>ASSAM</v>
      </c>
      <c r="D2" s="127"/>
      <c r="E2" s="27" t="s">
        <v>1</v>
      </c>
      <c r="F2" s="128" t="str">
        <f>'Block at a Glance'!F2:I2</f>
        <v>NALBARI</v>
      </c>
      <c r="G2" s="129"/>
      <c r="H2" s="28" t="s">
        <v>28</v>
      </c>
      <c r="I2" s="128" t="str">
        <f>'Block at a Glance'!M2:M2</f>
        <v>GHOGRAPAR</v>
      </c>
      <c r="J2" s="129"/>
    </row>
    <row r="3" spans="1:11" ht="28.5" customHeight="1">
      <c r="A3" s="133" t="s">
        <v>70</v>
      </c>
      <c r="B3" s="133"/>
      <c r="C3" s="133"/>
      <c r="D3" s="133"/>
      <c r="E3" s="133"/>
      <c r="F3" s="133"/>
      <c r="G3" s="133"/>
      <c r="H3" s="133"/>
      <c r="I3" s="133"/>
      <c r="J3" s="133"/>
    </row>
    <row r="4" spans="1:11">
      <c r="A4" s="132" t="s">
        <v>31</v>
      </c>
      <c r="B4" s="131" t="s">
        <v>32</v>
      </c>
      <c r="C4" s="130" t="s">
        <v>33</v>
      </c>
      <c r="D4" s="130" t="s">
        <v>40</v>
      </c>
      <c r="E4" s="130"/>
      <c r="F4" s="130"/>
      <c r="G4" s="130" t="s">
        <v>34</v>
      </c>
      <c r="H4" s="130" t="s">
        <v>41</v>
      </c>
      <c r="I4" s="130"/>
      <c r="J4" s="130"/>
    </row>
    <row r="5" spans="1:11" ht="22.5" customHeight="1">
      <c r="A5" s="132"/>
      <c r="B5" s="131"/>
      <c r="C5" s="130"/>
      <c r="D5" s="29" t="s">
        <v>9</v>
      </c>
      <c r="E5" s="29" t="s">
        <v>10</v>
      </c>
      <c r="F5" s="29" t="s">
        <v>11</v>
      </c>
      <c r="G5" s="130"/>
      <c r="H5" s="29" t="s">
        <v>9</v>
      </c>
      <c r="I5" s="29" t="s">
        <v>10</v>
      </c>
      <c r="J5" s="29" t="s">
        <v>11</v>
      </c>
    </row>
    <row r="6" spans="1:11" ht="22.5" customHeight="1">
      <c r="A6" s="46">
        <v>1</v>
      </c>
      <c r="B6" s="47">
        <v>43389</v>
      </c>
      <c r="C6" s="31">
        <f>COUNTIFS('Oct-18'!D$5:D$164,"Anganwadi")</f>
        <v>23</v>
      </c>
      <c r="D6" s="32">
        <f>SUMIF('Oct-18'!$D$5:$D$164,"Anganwadi",'Oct-18'!$G$5:$G$164)</f>
        <v>617</v>
      </c>
      <c r="E6" s="32">
        <f>SUMIF('Oct-18'!$D$5:$D$164,"Anganwadi",'Oct-18'!$H$5:$H$164)</f>
        <v>753</v>
      </c>
      <c r="F6" s="32">
        <f>+D6+E6</f>
        <v>1370</v>
      </c>
      <c r="G6" s="31">
        <f>COUNTIF('Oct-18'!D5:D164,"School")</f>
        <v>57</v>
      </c>
      <c r="H6" s="32">
        <f>SUMIF('Oct-18'!$D$5:$D$164,"School",'Oct-18'!$G$5:$G$164)</f>
        <v>1813</v>
      </c>
      <c r="I6" s="32">
        <f>SUMIF('Oct-18'!$D$5:$D$164,"School",'Oct-18'!$H$5:$H$164)</f>
        <v>1832</v>
      </c>
      <c r="J6" s="32">
        <f>+H6+I6</f>
        <v>3645</v>
      </c>
      <c r="K6" s="33"/>
    </row>
    <row r="7" spans="1:11" ht="22.5" customHeight="1">
      <c r="A7" s="30">
        <v>2</v>
      </c>
      <c r="B7" s="47">
        <v>43420</v>
      </c>
      <c r="C7" s="31">
        <f>COUNTIF('Nov-18'!D5:D164,"Anganwadi")</f>
        <v>40</v>
      </c>
      <c r="D7" s="32">
        <f>SUMIF('Nov-18'!$D$5:$D$164,"Anganwadi",'Nov-18'!$G$5:$G$164)</f>
        <v>993</v>
      </c>
      <c r="E7" s="32">
        <f>SUMIF('Nov-18'!$D$5:$D$164,"Anganwadi",'Nov-18'!$H$5:$H$164)</f>
        <v>1289</v>
      </c>
      <c r="F7" s="32">
        <f t="shared" ref="F7:F11" si="0">+D7+E7</f>
        <v>2282</v>
      </c>
      <c r="G7" s="31">
        <f>COUNTIF('Nov-18'!D5:D164,"School")</f>
        <v>36</v>
      </c>
      <c r="H7" s="32">
        <f>SUMIF('Nov-18'!$D$5:$D$164,"School",'Nov-18'!$G$5:$G$164)</f>
        <v>1245</v>
      </c>
      <c r="I7" s="32">
        <f>SUMIF('Nov-18'!$D$5:$D$164,"School",'Nov-18'!$H$5:$H$164)</f>
        <v>1390</v>
      </c>
      <c r="J7" s="32">
        <f t="shared" ref="J7:J11" si="1">+H7+I7</f>
        <v>2635</v>
      </c>
    </row>
    <row r="8" spans="1:11" ht="22.5" customHeight="1">
      <c r="A8" s="30">
        <v>3</v>
      </c>
      <c r="B8" s="47">
        <v>43450</v>
      </c>
      <c r="C8" s="31">
        <f>COUNTIF('Dec-18'!D5:D164,"Anganwadi")</f>
        <v>102</v>
      </c>
      <c r="D8" s="32">
        <f>SUMIF('Dec-18'!$D$5:$D$164,"Anganwadi",'Dec-18'!$G$5:$G$164)</f>
        <v>2292</v>
      </c>
      <c r="E8" s="32">
        <f>SUMIF('Dec-18'!$D$5:$D$164,"Anganwadi",'Dec-18'!$H$5:$H$164)</f>
        <v>2974</v>
      </c>
      <c r="F8" s="32">
        <f t="shared" si="0"/>
        <v>5266</v>
      </c>
      <c r="G8" s="31">
        <f>COUNTIF('Dec-18'!D5:D164,"School")</f>
        <v>0</v>
      </c>
      <c r="H8" s="32">
        <f>SUMIF('Dec-18'!$D$5:$D$164,"School",'Dec-18'!$G$5:$G$164)</f>
        <v>0</v>
      </c>
      <c r="I8" s="32">
        <f>SUMIF('Dec-18'!$D$5:$D$164,"School",'Dec-18'!$H$5:$H$164)</f>
        <v>0</v>
      </c>
      <c r="J8" s="32">
        <f t="shared" si="1"/>
        <v>0</v>
      </c>
    </row>
    <row r="9" spans="1:11" ht="22.5" customHeight="1">
      <c r="A9" s="30">
        <v>4</v>
      </c>
      <c r="B9" s="47">
        <v>43481</v>
      </c>
      <c r="C9" s="31">
        <f>COUNTIF('Jan-19'!D5:D164,"Anganwadi")</f>
        <v>5</v>
      </c>
      <c r="D9" s="32">
        <f>SUMIF('Jan-19'!$D$5:$D$164,"Anganwadi",'Jan-19'!$G$5:$G$164)</f>
        <v>105</v>
      </c>
      <c r="E9" s="32">
        <f>SUMIF('Jan-19'!$D$5:$D$164,"Anganwadi",'Jan-19'!$H$5:$H$164)</f>
        <v>121</v>
      </c>
      <c r="F9" s="32">
        <f t="shared" si="0"/>
        <v>226</v>
      </c>
      <c r="G9" s="31">
        <f>COUNTIF('Jan-19'!D5:D164,"School")</f>
        <v>77</v>
      </c>
      <c r="H9" s="32">
        <f>SUMIF('Jan-19'!$D$5:$D$164,"School",'Jan-19'!$G$5:$G$164)</f>
        <v>1659</v>
      </c>
      <c r="I9" s="32">
        <f>SUMIF('Jan-19'!$D$5:$D$164,"School",'Jan-19'!$H$5:$H$164)</f>
        <v>2357</v>
      </c>
      <c r="J9" s="32">
        <f t="shared" si="1"/>
        <v>4016</v>
      </c>
    </row>
    <row r="10" spans="1:11" ht="22.5" customHeight="1">
      <c r="A10" s="30">
        <v>5</v>
      </c>
      <c r="B10" s="47">
        <v>43512</v>
      </c>
      <c r="C10" s="31">
        <f>COUNTIF('Feb-19'!D5:D164,"Anganwadi")</f>
        <v>98</v>
      </c>
      <c r="D10" s="32">
        <f>SUMIF('Feb-19'!$D$5:$D$164,"Anganwadi",'Feb-19'!$G$5:$G$164)</f>
        <v>2236</v>
      </c>
      <c r="E10" s="32">
        <f>SUMIF('Feb-19'!$D$5:$D$164,"Anganwadi",'Feb-19'!$H$5:$H$164)</f>
        <v>2868</v>
      </c>
      <c r="F10" s="32">
        <f t="shared" si="0"/>
        <v>5104</v>
      </c>
      <c r="G10" s="31">
        <f>COUNTIF('Feb-19'!D5:D164,"School")</f>
        <v>0</v>
      </c>
      <c r="H10" s="32">
        <f>SUMIF('Feb-19'!$D$5:$D$164,"School",'Feb-19'!$G$5:$G$164)</f>
        <v>0</v>
      </c>
      <c r="I10" s="32">
        <f>SUMIF('Feb-19'!$D$5:$D$164,"School",'Feb-19'!$H$5:$H$164)</f>
        <v>0</v>
      </c>
      <c r="J10" s="32">
        <f t="shared" si="1"/>
        <v>0</v>
      </c>
    </row>
    <row r="11" spans="1:11" ht="22.5" customHeight="1">
      <c r="A11" s="30">
        <v>6</v>
      </c>
      <c r="B11" s="47">
        <v>43540</v>
      </c>
      <c r="C11" s="31">
        <f>COUNTIF('Mar-19'!D5:D164,"Anganwadi")</f>
        <v>100</v>
      </c>
      <c r="D11" s="32">
        <f>SUMIF('Mar-19'!$D$5:$D$164,"Anganwadi",'Mar-19'!$G$5:$G$164)</f>
        <v>2280</v>
      </c>
      <c r="E11" s="32">
        <f>SUMIF('Mar-19'!$D$5:$D$164,"Anganwadi",'Mar-19'!$H$5:$H$164)</f>
        <v>2926</v>
      </c>
      <c r="F11" s="32">
        <f t="shared" si="0"/>
        <v>5206</v>
      </c>
      <c r="G11" s="31">
        <f>COUNTIF('Mar-19'!D5:D164,"School")</f>
        <v>6</v>
      </c>
      <c r="H11" s="32">
        <f>SUMIF('Mar-19'!$D$5:$D$164,"School",'Mar-19'!$G$5:$G$164)</f>
        <v>82</v>
      </c>
      <c r="I11" s="32">
        <f>SUMIF('Mar-19'!$D$5:$D$164,"School",'Mar-19'!$H$5:$H$164)</f>
        <v>110</v>
      </c>
      <c r="J11" s="32">
        <f t="shared" si="1"/>
        <v>192</v>
      </c>
    </row>
    <row r="12" spans="1:11" ht="19.5" customHeight="1">
      <c r="A12" s="121" t="s">
        <v>42</v>
      </c>
      <c r="B12" s="121"/>
      <c r="C12" s="34">
        <f>SUM(C6:C11)</f>
        <v>368</v>
      </c>
      <c r="D12" s="34">
        <f t="shared" ref="D12:J12" si="2">SUM(D6:D11)</f>
        <v>8523</v>
      </c>
      <c r="E12" s="34">
        <f t="shared" si="2"/>
        <v>10931</v>
      </c>
      <c r="F12" s="34">
        <f t="shared" si="2"/>
        <v>19454</v>
      </c>
      <c r="G12" s="34">
        <f t="shared" si="2"/>
        <v>176</v>
      </c>
      <c r="H12" s="34">
        <f t="shared" si="2"/>
        <v>4799</v>
      </c>
      <c r="I12" s="34">
        <f t="shared" si="2"/>
        <v>5689</v>
      </c>
      <c r="J12" s="34">
        <f t="shared" si="2"/>
        <v>10488</v>
      </c>
    </row>
    <row r="14" spans="1:11">
      <c r="A14" s="116" t="s">
        <v>71</v>
      </c>
      <c r="B14" s="116"/>
      <c r="C14" s="116"/>
      <c r="D14" s="116"/>
      <c r="E14" s="116"/>
      <c r="F14" s="116"/>
    </row>
    <row r="15" spans="1:11" ht="82.5">
      <c r="A15" s="44" t="s">
        <v>31</v>
      </c>
      <c r="B15" s="43" t="s">
        <v>32</v>
      </c>
      <c r="C15" s="48" t="s">
        <v>68</v>
      </c>
      <c r="D15" s="42" t="s">
        <v>33</v>
      </c>
      <c r="E15" s="42" t="s">
        <v>34</v>
      </c>
      <c r="F15" s="42" t="s">
        <v>69</v>
      </c>
    </row>
    <row r="16" spans="1:11">
      <c r="A16" s="119">
        <v>1</v>
      </c>
      <c r="B16" s="117" t="s">
        <v>673</v>
      </c>
      <c r="C16" s="49" t="s">
        <v>66</v>
      </c>
      <c r="D16" s="31">
        <f>COUNTIFS('Oct-18'!B$5:B$164,"Team 1",'Oct-18'!D$5:D$164,"Anganwadi")</f>
        <v>15</v>
      </c>
      <c r="E16" s="31">
        <f>COUNTIFS('Oct-18'!B$5:B$164,"Team 1",'Oct-18'!D$5:D$164,"School")</f>
        <v>22</v>
      </c>
      <c r="F16" s="32">
        <f>SUMIF('Oct-18'!$B$5:$B$164,"Team 1",'Oct-18'!$I$5:$I$164)</f>
        <v>2172</v>
      </c>
    </row>
    <row r="17" spans="1:6">
      <c r="A17" s="120"/>
      <c r="B17" s="118"/>
      <c r="C17" s="49" t="s">
        <v>67</v>
      </c>
      <c r="D17" s="31">
        <f>COUNTIFS('Oct-18'!B$5:B$164,"Team 2",'Oct-18'!D$5:D$164,"Anganwadi")</f>
        <v>8</v>
      </c>
      <c r="E17" s="31">
        <f>COUNTIFS('Oct-18'!B$5:B$164,"Team 2",'Oct-18'!D$5:D$164,"School")</f>
        <v>32</v>
      </c>
      <c r="F17" s="32">
        <f>SUMIF('Oct-18'!$B$5:$B$164,"Team 2",'Oct-18'!$I$5:$I$164)</f>
        <v>2038</v>
      </c>
    </row>
    <row r="18" spans="1:6">
      <c r="A18" s="119">
        <v>2</v>
      </c>
      <c r="B18" s="117" t="s">
        <v>674</v>
      </c>
      <c r="C18" s="49" t="s">
        <v>66</v>
      </c>
      <c r="D18" s="31">
        <f>COUNTIFS('Nov-18'!B$5:B$164,"Team 1",'Nov-18'!D$5:D$164,"Anganwadi")</f>
        <v>20</v>
      </c>
      <c r="E18" s="31">
        <f>COUNTIFS('Nov-18'!B$5:B$164,"Team 1",'Nov-18'!D$5:D$164,"School")</f>
        <v>18</v>
      </c>
      <c r="F18" s="32">
        <f>SUMIF('Nov-18'!$B$5:$B$164,"Team 1",'Nov-18'!$I$5:$I$164)</f>
        <v>2268</v>
      </c>
    </row>
    <row r="19" spans="1:6">
      <c r="A19" s="120"/>
      <c r="B19" s="118"/>
      <c r="C19" s="49" t="s">
        <v>67</v>
      </c>
      <c r="D19" s="31">
        <f>COUNTIFS('Nov-18'!B$5:B$164,"Team 2",'Nov-18'!D$5:D$164,"Anganwadi")</f>
        <v>20</v>
      </c>
      <c r="E19" s="31">
        <f>COUNTIFS('Nov-18'!B$5:B$164,"Team 2",'Nov-18'!D$5:D$164,"School")</f>
        <v>17</v>
      </c>
      <c r="F19" s="32">
        <f>SUMIF('Nov-18'!$B$5:$B$164,"Team 2",'Nov-18'!$I$5:$I$164)</f>
        <v>2189</v>
      </c>
    </row>
    <row r="20" spans="1:6">
      <c r="A20" s="119">
        <v>3</v>
      </c>
      <c r="B20" s="117" t="s">
        <v>675</v>
      </c>
      <c r="C20" s="49" t="s">
        <v>66</v>
      </c>
      <c r="D20" s="31">
        <f>COUNTIFS('Dec-18'!B$5:B$164,"Team 1",'Dec-18'!D$5:D$164,"Anganwadi")</f>
        <v>49</v>
      </c>
      <c r="E20" s="31">
        <f>COUNTIFS('Dec-18'!B$5:B$164,"Team 1",'Dec-18'!D$5:D$164,"School")</f>
        <v>0</v>
      </c>
      <c r="F20" s="32">
        <f>SUMIF('Dec-18'!$B$5:$B$164,"Team 1",'Dec-18'!$I$5:$I$164)</f>
        <v>2801</v>
      </c>
    </row>
    <row r="21" spans="1:6">
      <c r="A21" s="120"/>
      <c r="B21" s="118"/>
      <c r="C21" s="49" t="s">
        <v>67</v>
      </c>
      <c r="D21" s="31">
        <f>COUNTIFS('Dec-18'!B$5:B$164,"Team 2",'Dec-18'!D$5:D$164,"Anganwadi")</f>
        <v>53</v>
      </c>
      <c r="E21" s="31">
        <f>COUNTIFS('Dec-18'!B$5:B$164,"Team 2",'Dec-18'!D$5:D$164,"School")</f>
        <v>0</v>
      </c>
      <c r="F21" s="32">
        <f>SUMIF('Dec-18'!$B$5:$B$164,"Team 2",'Dec-18'!$I$5:$I$164)</f>
        <v>2527</v>
      </c>
    </row>
    <row r="22" spans="1:6">
      <c r="A22" s="119">
        <v>4</v>
      </c>
      <c r="B22" s="117" t="s">
        <v>676</v>
      </c>
      <c r="C22" s="49" t="s">
        <v>66</v>
      </c>
      <c r="D22" s="31">
        <f>COUNTIFS('Jan-19'!B$5:B$164,"Team 1",'Jan-19'!D$5:D$164,"Anganwadi")</f>
        <v>0</v>
      </c>
      <c r="E22" s="31">
        <f>COUNTIFS('Jan-19'!B$5:B$164,"Team 1",'Jan-19'!D$5:D$164,"School")</f>
        <v>0</v>
      </c>
      <c r="F22" s="32">
        <f>SUMIF('Jan-19'!$B$5:$B$164,"Team 1",'Jan-19'!$I$5:$I$164)</f>
        <v>0</v>
      </c>
    </row>
    <row r="23" spans="1:6">
      <c r="A23" s="120"/>
      <c r="B23" s="118"/>
      <c r="C23" s="49" t="s">
        <v>67</v>
      </c>
      <c r="D23" s="31">
        <f>COUNTIFS('Jan-19'!B$5:B$164,"Team 2",'Jan-19'!D$5:D$164,"Anganwadi")</f>
        <v>0</v>
      </c>
      <c r="E23" s="31">
        <f>COUNTIFS('Jan-19'!B$5:B$164,"Team 2",'Jan-19'!D$5:D$164,"School")</f>
        <v>0</v>
      </c>
      <c r="F23" s="32">
        <f>SUMIF('Jan-19'!$B$5:$B$164,"Team 2",'Jan-19'!$I$5:$I$164)</f>
        <v>0</v>
      </c>
    </row>
    <row r="24" spans="1:6">
      <c r="A24" s="119">
        <v>5</v>
      </c>
      <c r="B24" s="117" t="s">
        <v>677</v>
      </c>
      <c r="C24" s="49" t="s">
        <v>66</v>
      </c>
      <c r="D24" s="31">
        <f>COUNTIFS('Feb-19'!B$5:B$164,"Team 1",'Feb-19'!D$5:D$164,"Anganwadi")</f>
        <v>47</v>
      </c>
      <c r="E24" s="31">
        <f>COUNTIFS('Feb-19'!B$5:B$164,"Team 1",'Feb-19'!D$5:D$164,"School")</f>
        <v>0</v>
      </c>
      <c r="F24" s="32">
        <f>SUMIF('Feb-19'!$B$5:$B$164,"Team 1",'Feb-19'!$I$5:$I$164)</f>
        <v>2760</v>
      </c>
    </row>
    <row r="25" spans="1:6">
      <c r="A25" s="120"/>
      <c r="B25" s="118"/>
      <c r="C25" s="49" t="s">
        <v>67</v>
      </c>
      <c r="D25" s="31">
        <f>COUNTIFS('Feb-19'!B$5:B$164,"Team 2",'Feb-19'!D$5:D$164,"Anganwadi")</f>
        <v>51</v>
      </c>
      <c r="E25" s="31">
        <f>COUNTIFS('Feb-19'!B$5:B$164,"Team 2",'Feb-19'!D$5:D$164,"School")</f>
        <v>0</v>
      </c>
      <c r="F25" s="32">
        <f>SUMIF('Feb-19'!$B$5:$B$164,"Team 2",'Feb-19'!$I$5:$I$164)</f>
        <v>2406</v>
      </c>
    </row>
    <row r="26" spans="1:6">
      <c r="A26" s="119">
        <v>6</v>
      </c>
      <c r="B26" s="117" t="s">
        <v>678</v>
      </c>
      <c r="C26" s="49" t="s">
        <v>66</v>
      </c>
      <c r="D26" s="31">
        <f>COUNTIFS('Mar-19'!B$5:B$164,"Team 1",'Mar-19'!D$5:D$164,"Anganwadi")</f>
        <v>46</v>
      </c>
      <c r="E26" s="31">
        <f>COUNTIFS('Mar-19'!B$5:B$164,"Team 1",'Mar-19'!D$5:D$164,"School")</f>
        <v>3</v>
      </c>
      <c r="F26" s="32">
        <f>SUMIF('Mar-19'!$B$5:$B$164,"Team 1",'Mar-19'!$I$5:$I$164)</f>
        <v>2661</v>
      </c>
    </row>
    <row r="27" spans="1:6">
      <c r="A27" s="120"/>
      <c r="B27" s="118"/>
      <c r="C27" s="49" t="s">
        <v>67</v>
      </c>
      <c r="D27" s="31">
        <f>COUNTIFS('Mar-19'!B$5:B$164,"Team 2",'Mar-19'!D$5:D$164,"Anganwadi")</f>
        <v>49</v>
      </c>
      <c r="E27" s="31">
        <f>COUNTIFS('Mar-19'!B$5:B$164,"Team 2",'Mar-19'!D$5:D$164,"School")</f>
        <v>3</v>
      </c>
      <c r="F27" s="32">
        <f>SUMIF('Mar-19'!$B$5:$B$164,"Team 2",'Mar-19'!$I$5:$I$164)</f>
        <v>2511</v>
      </c>
    </row>
    <row r="28" spans="1:6">
      <c r="A28" s="41" t="s">
        <v>42</v>
      </c>
      <c r="B28" s="41"/>
      <c r="C28" s="41"/>
      <c r="D28" s="41">
        <f>SUM(D16:D27)</f>
        <v>358</v>
      </c>
      <c r="E28" s="41">
        <f>SUM(E16:E27)</f>
        <v>95</v>
      </c>
      <c r="F28" s="41">
        <f>SUM(F16:F27)</f>
        <v>24333</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2018-12-24T08:22:28Z</dcterms:modified>
</cp:coreProperties>
</file>