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7"/>
  </bookViews>
  <sheets>
    <sheet name="Block at a Glance" sheetId="1" r:id="rId1"/>
    <sheet name="Oct-18" sheetId="5" r:id="rId2"/>
    <sheet name="Nov-18" sheetId="17" r:id="rId3"/>
    <sheet name="Dec-18" sheetId="18" r:id="rId4"/>
    <sheet name="Jan-19" sheetId="19" r:id="rId5"/>
    <sheet name="Feb-19" sheetId="20" r:id="rId6"/>
    <sheet name="Mar-19" sheetId="21" r:id="rId7"/>
    <sheet name="Summary Sheet" sheetId="11" r:id="rId8"/>
  </sheets>
  <definedNames>
    <definedName name="_xlnm._FilterDatabase" localSheetId="0" hidden="1">'Block at a Glance'!$A$4:$M$14</definedName>
    <definedName name="_xlnm.Print_Titles" localSheetId="3">'Dec-18'!$3:$4</definedName>
    <definedName name="_xlnm.Print_Titles" localSheetId="5">'Feb-19'!$3:$4</definedName>
    <definedName name="_xlnm.Print_Titles" localSheetId="4">'Jan-19'!$3:$4</definedName>
    <definedName name="_xlnm.Print_Titles" localSheetId="6">'Mar-19'!$3:$4</definedName>
    <definedName name="_xlnm.Print_Titles" localSheetId="2">'Nov-18'!$3:$4</definedName>
    <definedName name="_xlnm.Print_Titles" localSheetId="1">'Oct-18'!$3:$4</definedName>
  </definedNames>
  <calcPr calcId="124519"/>
</workbook>
</file>

<file path=xl/calcChain.xml><?xml version="1.0" encoding="utf-8"?>
<calcChain xmlns="http://schemas.openxmlformats.org/spreadsheetml/2006/main">
  <c r="I6" i="21"/>
  <c r="I7"/>
  <c r="I8"/>
  <c r="I9"/>
  <c r="I10"/>
  <c r="I11"/>
  <c r="I12"/>
  <c r="I13"/>
  <c r="I14"/>
  <c r="I15"/>
  <c r="I5"/>
  <c r="I5" i="19"/>
  <c r="I6"/>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20" i="5"/>
  <c r="I58" i="20"/>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88" i="19"/>
  <c r="I87"/>
  <c r="I86"/>
  <c r="I85"/>
  <c r="I84"/>
  <c r="I83"/>
  <c r="I82"/>
  <c r="I81"/>
  <c r="I90" i="18"/>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24" i="21"/>
  <c r="I23"/>
  <c r="I22"/>
  <c r="I21"/>
  <c r="I20"/>
  <c r="I19"/>
  <c r="I18"/>
  <c r="I17"/>
  <c r="I16"/>
  <c r="I113" i="17"/>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60" i="5"/>
  <c r="I59"/>
  <c r="I58"/>
  <c r="I57"/>
  <c r="I56"/>
  <c r="I55"/>
  <c r="I54"/>
  <c r="I53"/>
  <c r="I52"/>
  <c r="I51"/>
  <c r="I50"/>
  <c r="I49"/>
  <c r="I48"/>
  <c r="I47"/>
  <c r="I46"/>
  <c r="I45"/>
  <c r="I44"/>
  <c r="I43"/>
  <c r="I42"/>
  <c r="I41"/>
  <c r="I40"/>
  <c r="I39"/>
  <c r="I38"/>
  <c r="I37"/>
  <c r="I36"/>
  <c r="I35"/>
  <c r="I34"/>
  <c r="I33"/>
  <c r="I32"/>
  <c r="I31"/>
  <c r="I30"/>
  <c r="I29"/>
  <c r="I28"/>
  <c r="I27"/>
  <c r="I26"/>
  <c r="I25"/>
  <c r="I24"/>
  <c r="I23"/>
  <c r="I22"/>
  <c r="I21"/>
  <c r="I19"/>
  <c r="I18"/>
  <c r="I17"/>
  <c r="I16"/>
  <c r="I15"/>
  <c r="I14"/>
  <c r="I13"/>
  <c r="I12"/>
  <c r="I11"/>
  <c r="I10"/>
  <c r="I9"/>
  <c r="I8"/>
  <c r="I7"/>
  <c r="I6"/>
  <c r="I5"/>
  <c r="E27" i="11" l="1"/>
  <c r="D27"/>
  <c r="E26"/>
  <c r="D26"/>
  <c r="E25"/>
  <c r="D25"/>
  <c r="E24"/>
  <c r="D24"/>
  <c r="E23"/>
  <c r="D23"/>
  <c r="E22"/>
  <c r="D22"/>
  <c r="E21"/>
  <c r="D21"/>
  <c r="E20"/>
  <c r="D20"/>
  <c r="E19"/>
  <c r="D19"/>
  <c r="E18"/>
  <c r="D18"/>
  <c r="E17"/>
  <c r="E16"/>
  <c r="D6"/>
  <c r="E6"/>
  <c r="C6"/>
  <c r="D17"/>
  <c r="D16"/>
  <c r="D28" l="1"/>
  <c r="E28"/>
  <c r="B167" i="21" l="1"/>
  <c r="B166"/>
  <c r="B167" i="20"/>
  <c r="B166"/>
  <c r="B167" i="19"/>
  <c r="B166"/>
  <c r="B167" i="18"/>
  <c r="B166"/>
  <c r="B167" i="17"/>
  <c r="B166"/>
  <c r="B167" i="5"/>
  <c r="B166"/>
  <c r="C11" i="11"/>
  <c r="C10"/>
  <c r="C9"/>
  <c r="G11"/>
  <c r="G10"/>
  <c r="G9"/>
  <c r="I123" i="20"/>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23" i="19"/>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18"/>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17"/>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0" i="5"/>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1"/>
  <c r="I162"/>
  <c r="I163"/>
  <c r="I164"/>
  <c r="I123" i="21"/>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1" i="11"/>
  <c r="H11"/>
  <c r="I10"/>
  <c r="H10"/>
  <c r="I9"/>
  <c r="H9"/>
  <c r="I8"/>
  <c r="H8"/>
  <c r="I7"/>
  <c r="H7"/>
  <c r="E11"/>
  <c r="D11"/>
  <c r="E10"/>
  <c r="E9"/>
  <c r="D10"/>
  <c r="D9"/>
  <c r="E8"/>
  <c r="D8"/>
  <c r="E7"/>
  <c r="D7"/>
  <c r="G8"/>
  <c r="G7"/>
  <c r="I6"/>
  <c r="H6"/>
  <c r="G6" l="1"/>
  <c r="C8"/>
  <c r="C7"/>
  <c r="H165" i="5" l="1"/>
  <c r="G165"/>
  <c r="D167"/>
  <c r="D166"/>
  <c r="C165"/>
  <c r="D167" i="21"/>
  <c r="D166"/>
  <c r="H165"/>
  <c r="G165"/>
  <c r="C165"/>
  <c r="I164"/>
  <c r="I16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D167" i="20"/>
  <c r="D166"/>
  <c r="H165"/>
  <c r="G165"/>
  <c r="C165"/>
  <c r="I164"/>
  <c r="I16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D167" i="19"/>
  <c r="D166"/>
  <c r="H165"/>
  <c r="G165"/>
  <c r="C165"/>
  <c r="I122"/>
  <c r="I121"/>
  <c r="I120"/>
  <c r="I119"/>
  <c r="I118"/>
  <c r="I117"/>
  <c r="I116"/>
  <c r="I115"/>
  <c r="I114"/>
  <c r="I113"/>
  <c r="I112"/>
  <c r="I111"/>
  <c r="I110"/>
  <c r="I109"/>
  <c r="I108"/>
  <c r="I107"/>
  <c r="I106"/>
  <c r="I105"/>
  <c r="I104"/>
  <c r="I103"/>
  <c r="I102"/>
  <c r="I101"/>
  <c r="I100"/>
  <c r="I99"/>
  <c r="I98"/>
  <c r="I97"/>
  <c r="I96"/>
  <c r="I95"/>
  <c r="F23" i="11"/>
  <c r="F22"/>
  <c r="D167" i="18"/>
  <c r="D166"/>
  <c r="H165"/>
  <c r="G165"/>
  <c r="C165"/>
  <c r="I122"/>
  <c r="I121"/>
  <c r="I120"/>
  <c r="I119"/>
  <c r="I118"/>
  <c r="I117"/>
  <c r="I116"/>
  <c r="I115"/>
  <c r="I114"/>
  <c r="I113"/>
  <c r="I112"/>
  <c r="I111"/>
  <c r="I110"/>
  <c r="I109"/>
  <c r="I108"/>
  <c r="I107"/>
  <c r="I106"/>
  <c r="I105"/>
  <c r="I104"/>
  <c r="I103"/>
  <c r="I102"/>
  <c r="I101"/>
  <c r="I100"/>
  <c r="I99"/>
  <c r="I98"/>
  <c r="I97"/>
  <c r="I96"/>
  <c r="I95"/>
  <c r="I94"/>
  <c r="I93"/>
  <c r="I92"/>
  <c r="I91"/>
  <c r="F21" i="11"/>
  <c r="F20"/>
  <c r="D167" i="17"/>
  <c r="D166"/>
  <c r="H165"/>
  <c r="G165"/>
  <c r="C165"/>
  <c r="I122"/>
  <c r="I121"/>
  <c r="I120"/>
  <c r="I119"/>
  <c r="I118"/>
  <c r="I117"/>
  <c r="I116"/>
  <c r="I115"/>
  <c r="I114"/>
  <c r="F18" i="11"/>
  <c r="I104" i="5"/>
  <c r="I105"/>
  <c r="I106"/>
  <c r="I107"/>
  <c r="I108"/>
  <c r="I109"/>
  <c r="I110"/>
  <c r="I111"/>
  <c r="I112"/>
  <c r="I113"/>
  <c r="I114"/>
  <c r="I115"/>
  <c r="I116"/>
  <c r="I117"/>
  <c r="I118"/>
  <c r="I119"/>
  <c r="I120"/>
  <c r="I121"/>
  <c r="I122"/>
  <c r="C2" i="11"/>
  <c r="I2"/>
  <c r="F2"/>
  <c r="I61" i="5"/>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F26" i="11" l="1"/>
  <c r="F19"/>
  <c r="F27"/>
  <c r="F25"/>
  <c r="F24"/>
  <c r="I165" i="20"/>
  <c r="I165" i="17"/>
  <c r="I165" i="21"/>
  <c r="I165" i="19"/>
  <c r="I165" i="18"/>
  <c r="H12" i="11"/>
  <c r="G12"/>
  <c r="D12"/>
  <c r="E12"/>
  <c r="I12"/>
  <c r="F11"/>
  <c r="J11"/>
  <c r="J10"/>
  <c r="F10"/>
  <c r="F9"/>
  <c r="J9"/>
  <c r="F8"/>
  <c r="J8"/>
  <c r="J7"/>
  <c r="F7"/>
  <c r="F6"/>
  <c r="J6"/>
  <c r="F16"/>
  <c r="F17"/>
  <c r="F28" l="1"/>
  <c r="C12"/>
  <c r="I165" i="5"/>
  <c r="F12" i="11"/>
  <c r="J12"/>
</calcChain>
</file>

<file path=xl/sharedStrings.xml><?xml version="1.0" encoding="utf-8"?>
<sst xmlns="http://schemas.openxmlformats.org/spreadsheetml/2006/main" count="3003" uniqueCount="435">
  <si>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</si>
  <si>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</si>
  <si>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</si>
  <si>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</si>
  <si>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</si>
  <si>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</si>
  <si>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</si>
  <si>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</si>
  <si>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</si>
  <si>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</si>
  <si>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</si>
  <si>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</si>
  <si>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</si>
  <si>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</si>
  <si>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</si>
  <si>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</si>
  <si>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</si>
  <si>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</si>
  <si>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</si>
  <si>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</si>
  <si>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</si>
  <si>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</si>
  <si>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</si>
  <si>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</si>
  <si>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</si>
  <si>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</si>
  <si>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</si>
  <si>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</si>
  <si>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</si>
  <si>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</si>
  <si>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</si>
  <si>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</si>
  <si>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</si>
  <si>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</si>
  <si>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</si>
  <si>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</si>
  <si>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</si>
  <si>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</si>
  <si>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</si>
  <si>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</si>
  <si>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</si>
  <si>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</si>
  <si>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</si>
  <si>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</si>
  <si>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</si>
  <si>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</si>
  <si>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</si>
  <si>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</si>
  <si>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</si>
  <si>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</si>
  <si>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</si>
  <si>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</si>
  <si>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</si>
  <si>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</si>
  <si>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</si>
  <si>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</si>
  <si>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</si>
  <si>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</si>
  <si>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</si>
  <si>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</si>
  <si>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</si>
  <si>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</si>
  <si>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</si>
  <si>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</si>
  <si>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</si>
  <si>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</si>
  <si>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</si>
  <si>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</si>
  <si>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</si>
  <si>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</si>
  <si>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</si>
  <si>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</si>
  <si>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AWC</t>
  </si>
  <si>
    <t>ANGANWADI</t>
  </si>
  <si>
    <t>Bakrihawor -IX &amp; X</t>
  </si>
  <si>
    <t>LP</t>
  </si>
  <si>
    <t>SCHOOL</t>
  </si>
  <si>
    <t xml:space="preserve"> 163 NO BANKPARA L.P SCHOOL</t>
  </si>
  <si>
    <t>653 No Mirjamara LPS</t>
  </si>
  <si>
    <t>UP</t>
  </si>
  <si>
    <t xml:space="preserve"> BARNIR MUKH M.E SCHOOL</t>
  </si>
  <si>
    <t xml:space="preserve"> 277 NO CHANDOLIPAR L.P SCHOOL</t>
  </si>
  <si>
    <t>869 No Tukargram LPS</t>
  </si>
  <si>
    <t xml:space="preserve"> 328 KUKIWALA L.P SCHOOL</t>
  </si>
  <si>
    <t>764 No Laskarpara Tukargram LPS</t>
  </si>
  <si>
    <t>644 NO BURNI LINE NEHRU HINDI LPS</t>
  </si>
  <si>
    <t xml:space="preserve"> 312 BURNIEPAR L. P SCHOOL</t>
  </si>
  <si>
    <t>HIGH</t>
  </si>
  <si>
    <t>CHIPORSANGON PUBLIC HIGH SCHOOL</t>
  </si>
  <si>
    <t>BOGOWAT PRASHAD HIGH SCHOOL</t>
  </si>
  <si>
    <t xml:space="preserve"> NIZAM UDDN ASSAMES L.P SCHOOL</t>
  </si>
  <si>
    <t>Bhatisangjurai - A</t>
  </si>
  <si>
    <t>Bhatisangjurai (Nuargram)</t>
  </si>
  <si>
    <t>Bhatisangjurai</t>
  </si>
  <si>
    <t>Bakrihawar - V</t>
  </si>
  <si>
    <t>Bhatisangjurai - B</t>
  </si>
  <si>
    <t>59 NO NAWRIAR PAR MOQTAB</t>
  </si>
  <si>
    <t>RABI DAS PARA LP SCHOOL</t>
  </si>
  <si>
    <t>157 No Mukam Tilla Maktab</t>
  </si>
  <si>
    <t xml:space="preserve"> 84 NO BURNIMUKH L.P SCHOOL</t>
  </si>
  <si>
    <t>513 No Kobiguru L.P School</t>
  </si>
  <si>
    <t xml:space="preserve"> 555 NO NARAIN CHARARPAR L.P SCHOOL</t>
  </si>
  <si>
    <t>Atalipar LPS</t>
  </si>
  <si>
    <t xml:space="preserve"> 732 KARAWALARPAR L.P SCHOOL</t>
  </si>
  <si>
    <t xml:space="preserve"> SAMAN ALI  L.P SCHOOL</t>
  </si>
  <si>
    <t>Gashore Took LPS</t>
  </si>
  <si>
    <t xml:space="preserve"> SATKURIR PAR L.P SCHOOL</t>
  </si>
  <si>
    <t xml:space="preserve"> 432 NATUN KHALARPAR L.P SCHOOL</t>
  </si>
  <si>
    <t>NAWRIAR PAR M.E SCHOOL</t>
  </si>
  <si>
    <t>147 No Baiyarpar Moqtab school</t>
  </si>
  <si>
    <t xml:space="preserve"> 870 LACHIT BORPHUKAN L.P SCHOOL</t>
  </si>
  <si>
    <t xml:space="preserve"> SAHID M.M MEMORIAL L.P SCHOOL</t>
  </si>
  <si>
    <t>327 No Maguriarpar LPS</t>
  </si>
  <si>
    <t>Bakrihawar MEM</t>
  </si>
  <si>
    <t>Bakrihawar Janakalyan MEM</t>
  </si>
  <si>
    <t>651 No Bakrihawar pt10 LPS</t>
  </si>
  <si>
    <t>7035369301</t>
  </si>
  <si>
    <t>VAN</t>
  </si>
  <si>
    <t>8753059234</t>
  </si>
  <si>
    <t>8751916810</t>
  </si>
  <si>
    <t>7399227420</t>
  </si>
  <si>
    <t>9859961884</t>
  </si>
  <si>
    <t>9854492352</t>
  </si>
  <si>
    <t>Saturday</t>
  </si>
  <si>
    <t>Monday</t>
  </si>
  <si>
    <t>Tuesday</t>
  </si>
  <si>
    <t>Wednesday</t>
  </si>
  <si>
    <t>Thursday</t>
  </si>
  <si>
    <t>Friday</t>
  </si>
  <si>
    <t>9401394835</t>
  </si>
  <si>
    <t>9854585556</t>
  </si>
  <si>
    <t>9707810159</t>
  </si>
  <si>
    <t>NORTH NARAINPUR</t>
  </si>
  <si>
    <t>North Narainpur - I (Tilargram Area)</t>
  </si>
  <si>
    <t>9577421168</t>
  </si>
  <si>
    <t>North Narainpur-IV</t>
  </si>
  <si>
    <t>9613107819</t>
  </si>
  <si>
    <t>North Narainpur-III</t>
  </si>
  <si>
    <t>9577082222  7399861447</t>
  </si>
  <si>
    <t>North Narainpir - IV</t>
  </si>
  <si>
    <t>9613406189</t>
  </si>
  <si>
    <t>Bakrihawar - IX</t>
  </si>
  <si>
    <t>9954113809</t>
  </si>
  <si>
    <t>7399372390  9854404593</t>
  </si>
  <si>
    <t>North Narainpir - III</t>
  </si>
  <si>
    <t>9577419870  9854459917</t>
  </si>
  <si>
    <t>Bakrihawar - X</t>
  </si>
  <si>
    <t>9435665699</t>
  </si>
  <si>
    <t>9854040438</t>
  </si>
  <si>
    <t>North Narainpur - II (A)</t>
  </si>
  <si>
    <t xml:space="preserve">  9401049220</t>
  </si>
  <si>
    <t>Bakrihawar - XII</t>
  </si>
  <si>
    <t>9707545391  9401957923</t>
  </si>
  <si>
    <t>Bakrihawor-XI &amp; XII</t>
  </si>
  <si>
    <t>9854382880</t>
  </si>
  <si>
    <t>Chiparsangan - I</t>
  </si>
  <si>
    <t>9954147184</t>
  </si>
  <si>
    <t>Chiparsangan - I (West )</t>
  </si>
  <si>
    <t xml:space="preserve">9859794647  </t>
  </si>
  <si>
    <t>Chiparsangan - II (Mukamtilla)</t>
  </si>
  <si>
    <t>9577356112</t>
  </si>
  <si>
    <t>North Narainpir - I</t>
  </si>
  <si>
    <t>9854358952</t>
  </si>
  <si>
    <t>North Narainpir - II (Hawarkhalorpar)</t>
  </si>
  <si>
    <t>9577916315</t>
  </si>
  <si>
    <t xml:space="preserve">VAN </t>
  </si>
  <si>
    <t>9854319562  9613929000</t>
  </si>
  <si>
    <t>Chiparsangan - I (Tillargram)</t>
  </si>
  <si>
    <t>9401977976  9435829922</t>
  </si>
  <si>
    <t>North Narainpur - II (B)</t>
  </si>
  <si>
    <t>9859780872</t>
  </si>
  <si>
    <t>MOHANPUR-IV</t>
  </si>
  <si>
    <t>Chiparsangan - II</t>
  </si>
  <si>
    <t>North Narainpir - IV(B)</t>
  </si>
  <si>
    <t>9085558174</t>
  </si>
  <si>
    <t>North Narainpur - I</t>
  </si>
  <si>
    <t>Chiporsangan - III</t>
  </si>
  <si>
    <t>9401377677</t>
  </si>
  <si>
    <t>Chiparsangan - III(B)</t>
  </si>
  <si>
    <t>9577424631</t>
  </si>
  <si>
    <t>North Narainpur-I</t>
  </si>
  <si>
    <t>9954054396</t>
  </si>
  <si>
    <t>9859658052</t>
  </si>
  <si>
    <t>Chiparsangan - III (Kandigram)</t>
  </si>
  <si>
    <t>9859046804</t>
  </si>
  <si>
    <t>Chiparsangan - III(A)</t>
  </si>
  <si>
    <t>9613627203</t>
  </si>
  <si>
    <t>Chiparsangan - III (Bhaiarpar)</t>
  </si>
  <si>
    <t>9957215328</t>
  </si>
  <si>
    <t>Chiparsangan - III</t>
  </si>
  <si>
    <t>9401547244  9854789113</t>
  </si>
  <si>
    <t>Chiporsangan - II</t>
  </si>
  <si>
    <t>9859255426</t>
  </si>
  <si>
    <t>North Narainpur - II(A)</t>
  </si>
  <si>
    <t>North Narainpur - I (Chandalipar)</t>
  </si>
  <si>
    <t>9435179513</t>
  </si>
  <si>
    <t>North Narainpur-II(B)</t>
  </si>
  <si>
    <t>9859187355</t>
  </si>
  <si>
    <t>9707818621  9864375271</t>
  </si>
  <si>
    <t>7399985300</t>
  </si>
  <si>
    <t>9401547423  9435582192</t>
  </si>
  <si>
    <t>9854171229</t>
  </si>
  <si>
    <t>Bakrihawar - XI</t>
  </si>
  <si>
    <t>9401847549  9435462541</t>
  </si>
  <si>
    <t>9854588144  9577424681</t>
  </si>
  <si>
    <t>Bakrihawor - V</t>
  </si>
  <si>
    <t>9854911930</t>
  </si>
  <si>
    <t>North Narainpur-II</t>
  </si>
  <si>
    <t>North Narainpur-II(A)</t>
  </si>
  <si>
    <t>9859076716</t>
  </si>
  <si>
    <t>9957215328   9859173231</t>
  </si>
  <si>
    <t>8751916933   9613916865</t>
  </si>
  <si>
    <t>Chiparsangan - III (Lamargram)</t>
  </si>
  <si>
    <t>7399156246</t>
  </si>
  <si>
    <t>Chiporsangan - I</t>
  </si>
  <si>
    <t>9435929479</t>
  </si>
  <si>
    <t>Uttar Kanchanpur –I –B</t>
  </si>
  <si>
    <t>JANKI BAZAR</t>
  </si>
  <si>
    <t>MUKTI DEY</t>
  </si>
  <si>
    <t>SADHANA SINGHA</t>
  </si>
  <si>
    <t>7KM</t>
  </si>
  <si>
    <t>CAR</t>
  </si>
  <si>
    <t>Uttar Kanchanpur –I – C</t>
  </si>
  <si>
    <t xml:space="preserve">Kalinagar–VIII–A </t>
  </si>
  <si>
    <t>KALINAGAR-VIII</t>
  </si>
  <si>
    <t>SILPI CHOUDHURY</t>
  </si>
  <si>
    <t>RUSHNARA BEGOM LASKAR</t>
  </si>
  <si>
    <t>8KM</t>
  </si>
  <si>
    <t>Kalinagar–VIII</t>
  </si>
  <si>
    <t>SAJNA BEGOM</t>
  </si>
  <si>
    <t>9KM</t>
  </si>
  <si>
    <t>Kalinagar (Tilagram)</t>
  </si>
  <si>
    <t>MINARA BEGOM</t>
  </si>
  <si>
    <t xml:space="preserve">Kalinagar–V–B </t>
  </si>
  <si>
    <t>KALINAGAR-V</t>
  </si>
  <si>
    <t>SABITRI DHAR</t>
  </si>
  <si>
    <t>7 KM</t>
  </si>
  <si>
    <t xml:space="preserve">Bakrihawar–VI–A </t>
  </si>
  <si>
    <t>BAKRIHAWAR-III</t>
  </si>
  <si>
    <t>SITA DEY</t>
  </si>
  <si>
    <t xml:space="preserve">Polarpar –C </t>
  </si>
  <si>
    <t>POLARPAR</t>
  </si>
  <si>
    <t>SABITRI ROY</t>
  </si>
  <si>
    <t>JULEKA BIBI</t>
  </si>
  <si>
    <t>4KM</t>
  </si>
  <si>
    <t xml:space="preserve">Dolidahar –B </t>
  </si>
  <si>
    <t>DOLIDAHAR GRANT</t>
  </si>
  <si>
    <t>MAMATA SINGH</t>
  </si>
  <si>
    <t>HENA RANI SINGHA</t>
  </si>
  <si>
    <t>10KM</t>
  </si>
  <si>
    <t xml:space="preserve">Dolidahar –A    </t>
  </si>
  <si>
    <t xml:space="preserve">Dolidahar –C   </t>
  </si>
  <si>
    <t>North Dolidahar Grant (A)</t>
  </si>
  <si>
    <t>SWAPNA RANI DAS</t>
  </si>
  <si>
    <t>Kalinagar –I –B</t>
  </si>
  <si>
    <t>NISHA SINGHA</t>
  </si>
  <si>
    <t>Kalinagar –I –C</t>
  </si>
  <si>
    <t>Bakrihawar–IV (A)</t>
  </si>
  <si>
    <t>SUMITA DAS</t>
  </si>
  <si>
    <t xml:space="preserve">Bakrihawar–VII – B </t>
  </si>
  <si>
    <t>9859466228</t>
  </si>
  <si>
    <t>Bakrihawar–VII–A</t>
  </si>
  <si>
    <t>Bakrihawar–III</t>
  </si>
  <si>
    <t>JUGAMAYA DAS</t>
  </si>
  <si>
    <t>12KM</t>
  </si>
  <si>
    <t>Bakrihawar–III–A</t>
  </si>
  <si>
    <t>SAYRA BEGOM</t>
  </si>
  <si>
    <t>Bakrihawar–III–B</t>
  </si>
  <si>
    <t xml:space="preserve">Bakrihawar–III–C </t>
  </si>
  <si>
    <t>Bakrihawar–IV (Pitlarpar)</t>
  </si>
  <si>
    <t xml:space="preserve">Polarpar –B  </t>
  </si>
  <si>
    <t>SUPRITI SINGHA</t>
  </si>
  <si>
    <t>Bakrihawar–VIII</t>
  </si>
  <si>
    <t>ASMA BEGOM</t>
  </si>
  <si>
    <t>Bakrihawar–VIII A</t>
  </si>
  <si>
    <t>MUSTAFA BEGOM</t>
  </si>
  <si>
    <t>Bakrihawar–VIII B</t>
  </si>
  <si>
    <t>Kalinagar–II–A</t>
  </si>
  <si>
    <t>SANCHITA ROY</t>
  </si>
  <si>
    <t>BOAT/CAR</t>
  </si>
  <si>
    <t xml:space="preserve">Kalinagar –II (Ahmedpur) </t>
  </si>
  <si>
    <t>Kalinagar –II</t>
  </si>
  <si>
    <t>Kalinagar–V (Kandigram)</t>
  </si>
  <si>
    <t xml:space="preserve">KALINAGAR-V </t>
  </si>
  <si>
    <t>SABJA KHATUN</t>
  </si>
  <si>
    <t xml:space="preserve">Kalinagar–III–C </t>
  </si>
  <si>
    <t>Bakrihawar–VI</t>
  </si>
  <si>
    <t>13KM</t>
  </si>
  <si>
    <t>Kalinagar–IV</t>
  </si>
  <si>
    <t>KOLABATI RAJKUMARI</t>
  </si>
  <si>
    <t>5KM</t>
  </si>
  <si>
    <t xml:space="preserve">Kalinagar–IV –B </t>
  </si>
  <si>
    <t>Kalinagar–IV –A</t>
  </si>
  <si>
    <t>Panchgram (Tayarpar)</t>
  </si>
  <si>
    <t>GITA DAS</t>
  </si>
  <si>
    <t xml:space="preserve">Bakrihrawar-I </t>
  </si>
  <si>
    <t>GEETA RANI DAS</t>
  </si>
  <si>
    <t xml:space="preserve">Bakrihrawar-I –B  </t>
  </si>
  <si>
    <t>RATNA DAS</t>
  </si>
  <si>
    <t>Bakrihawar – II</t>
  </si>
  <si>
    <t>11KM</t>
  </si>
  <si>
    <t xml:space="preserve">Bakrihawar –II –A  </t>
  </si>
  <si>
    <t>Uttar-Kanchanpur-II</t>
  </si>
  <si>
    <t>PURNIMA ROY</t>
  </si>
  <si>
    <t>Kalinagar–V–C</t>
  </si>
  <si>
    <t>Kalinagar–V–A</t>
  </si>
  <si>
    <t>Bakrihawar–VII</t>
  </si>
  <si>
    <t>Bakrihawar –II – B</t>
  </si>
  <si>
    <t>South Dolidahar</t>
  </si>
  <si>
    <t>RUSHNA BEGOM</t>
  </si>
  <si>
    <t>HENA RANI SINGH</t>
  </si>
  <si>
    <t xml:space="preserve">Dolidahar </t>
  </si>
  <si>
    <t>SWAPNA DAS</t>
  </si>
  <si>
    <t>North Dolidahar Grant</t>
  </si>
  <si>
    <t>7662872578</t>
  </si>
  <si>
    <t>SAIRA BEGOM</t>
  </si>
  <si>
    <t xml:space="preserve">Dolidahar grant –A </t>
  </si>
  <si>
    <t>Dolidahar grant – 
(Mirafing)</t>
  </si>
  <si>
    <t xml:space="preserve">Kalinagar –I –A </t>
  </si>
  <si>
    <t>3KM</t>
  </si>
  <si>
    <t xml:space="preserve">Kalinagar – I </t>
  </si>
  <si>
    <t>MIRA SINGHA</t>
  </si>
  <si>
    <t xml:space="preserve">Uttar Kanchanpur –I –A        </t>
  </si>
  <si>
    <t xml:space="preserve">Uttar Kanchanpur – I          </t>
  </si>
  <si>
    <t>6KM</t>
  </si>
  <si>
    <t>Uttar-Kanchanpur-II –A</t>
  </si>
  <si>
    <t>SEEMA MALAKAR</t>
  </si>
  <si>
    <t>Uttar-Kanchanpur-II- B</t>
  </si>
  <si>
    <t>PRANATI DAS</t>
  </si>
  <si>
    <t>Uttar-Kanchanpur-II –C</t>
  </si>
  <si>
    <t>Uttar Badarpur</t>
  </si>
  <si>
    <t>PANCHGRAM</t>
  </si>
  <si>
    <t>BELA NATH</t>
  </si>
  <si>
    <t>GEETA TELEGI</t>
  </si>
  <si>
    <t>Uttar Badarpur (A)</t>
  </si>
  <si>
    <t xml:space="preserve">Thandapur </t>
  </si>
  <si>
    <t>JAYA SINGHA</t>
  </si>
  <si>
    <t xml:space="preserve">Thandapur –A </t>
  </si>
  <si>
    <t xml:space="preserve">Thandapur –B </t>
  </si>
  <si>
    <t xml:space="preserve">Panchgram –A         </t>
  </si>
  <si>
    <t>REKHA MALAKAR</t>
  </si>
  <si>
    <t xml:space="preserve">Panchgram –B       </t>
  </si>
  <si>
    <t>Badarpur Grant 
(Upper Coloney)</t>
  </si>
  <si>
    <t>RITA CHAKRABORTY</t>
  </si>
  <si>
    <t>Badarpur Grant –A</t>
  </si>
  <si>
    <t>BARNA DAS</t>
  </si>
  <si>
    <t>Badarpur Grant –B</t>
  </si>
  <si>
    <t>RUBI DAS</t>
  </si>
  <si>
    <t>Badarpur Grant –C</t>
  </si>
  <si>
    <t>KAJAL DAS</t>
  </si>
  <si>
    <t>Panchgram  grant</t>
  </si>
  <si>
    <t>Panchgram grant - A</t>
  </si>
  <si>
    <t>CHARU NATH</t>
  </si>
  <si>
    <t>Panchgram 
(Choudhury Para   )</t>
  </si>
  <si>
    <t>RANIYA BEGOM</t>
  </si>
  <si>
    <t xml:space="preserve">Polarpar </t>
  </si>
  <si>
    <t xml:space="preserve">Polarpar –A    </t>
  </si>
  <si>
    <t>Panchgram grant - B</t>
  </si>
  <si>
    <t>Kalinagar–III–A</t>
  </si>
  <si>
    <t>SANCHITA DEY</t>
  </si>
  <si>
    <t>Kalinagar–III-D</t>
  </si>
  <si>
    <t>REBA DHAR</t>
  </si>
  <si>
    <t>Kalinagar–III-E</t>
  </si>
  <si>
    <t xml:space="preserve">Kalinagar-III –B </t>
  </si>
  <si>
    <t>Kalinagar – I – D</t>
  </si>
  <si>
    <t>MIRA SINGH</t>
  </si>
  <si>
    <t>Kalinagar –II 
(Right Bank of the River)</t>
  </si>
  <si>
    <t>JHARNA MAZUMDER</t>
  </si>
  <si>
    <t>Kalinagar–II –B</t>
  </si>
  <si>
    <t>405 NO BAKRIKALERPAR LPS</t>
  </si>
  <si>
    <t>0101501</t>
  </si>
  <si>
    <t>KATAKHAL DURIARPAR LPS</t>
  </si>
  <si>
    <t>0108505</t>
  </si>
  <si>
    <t>HAJIPARA LP SCHOOL</t>
  </si>
  <si>
    <r>
      <rPr>
        <sz val="10"/>
        <color indexed="8"/>
        <rFont val="Arial Narrow"/>
        <family val="2"/>
      </rPr>
      <t>O</t>
    </r>
    <r>
      <rPr>
        <sz val="11"/>
        <color indexed="8"/>
        <rFont val="Arial Narrow"/>
        <family val="2"/>
      </rPr>
      <t>121205</t>
    </r>
  </si>
  <si>
    <t>292 NO HURIWAR PAR LPS</t>
  </si>
  <si>
    <t>0108502</t>
  </si>
  <si>
    <t>KASHKURIR PAR LP SCHOOL</t>
  </si>
  <si>
    <t>0101303</t>
  </si>
  <si>
    <t>BAIYAR KANDI LPS</t>
  </si>
  <si>
    <t>0101302</t>
  </si>
  <si>
    <t>PRANJAL SARMA</t>
  </si>
  <si>
    <t>JAHANARA BEGOM MAZARBHUIYA</t>
  </si>
  <si>
    <t>Dr J KALITA</t>
  </si>
  <si>
    <t>DR P P DEB</t>
  </si>
  <si>
    <t>UMESH KALITA</t>
  </si>
  <si>
    <t>JAYEDA BEGOM LASKAR</t>
  </si>
  <si>
    <t>ASHRAF HUSSAIN LASKAR</t>
  </si>
  <si>
    <t>RAJESH CHAKRABORTY</t>
  </si>
  <si>
    <t>MHT-02</t>
  </si>
  <si>
    <t>414 NO NORTH NARAYANPUR GIRLS LPS</t>
  </si>
  <si>
    <t>ANNANDA CHARAN GIRLS HIGH SCHOOL</t>
  </si>
  <si>
    <t>HS</t>
  </si>
  <si>
    <t>chiporsangan-ii</t>
  </si>
  <si>
    <t>MONDAY</t>
  </si>
  <si>
    <t>THURSDAY</t>
  </si>
  <si>
    <t>SATURDAY</t>
  </si>
  <si>
    <t>WEDNESDAY</t>
  </si>
  <si>
    <t>DR B.B DEWRI</t>
  </si>
  <si>
    <t>ASSAM</t>
  </si>
  <si>
    <t>HAILAKANDI</t>
  </si>
  <si>
    <t>KALINAGAR</t>
  </si>
  <si>
    <t xml:space="preserve">ALGAPUR PT I </t>
  </si>
  <si>
    <t>ALGAPUR PT II</t>
  </si>
  <si>
    <t>Kalinagar-III (Akrampur)</t>
  </si>
  <si>
    <t>Panchgram Mazumder Para</t>
  </si>
  <si>
    <t>2nd VISIT</t>
  </si>
  <si>
    <t>BASANTI DAS</t>
  </si>
  <si>
    <t>TILAPUNJEE LPS</t>
  </si>
  <si>
    <t>0117605</t>
  </si>
  <si>
    <t>Kalinagar–III</t>
  </si>
  <si>
    <t>Kalinagar–VIII (B)</t>
  </si>
  <si>
    <t>Kalinagar-V</t>
  </si>
  <si>
    <t>TUESDAY</t>
  </si>
  <si>
    <t>SAHERA BEGOM</t>
  </si>
  <si>
    <t>FRIDAY</t>
  </si>
  <si>
    <t>JANAKI CHARAN HIGHER SECONDARY</t>
  </si>
  <si>
    <t>18,20,21,22,23 FEB</t>
  </si>
  <si>
    <t>1 km</t>
  </si>
  <si>
    <t>25,26,27 FEB</t>
  </si>
  <si>
    <t>NARAINPUR</t>
  </si>
  <si>
    <t>25,26 FEB</t>
  </si>
  <si>
    <t>18 KM</t>
  </si>
  <si>
    <t>BAKRIHAWAR PT VI LPS</t>
  </si>
  <si>
    <t>11 KM</t>
  </si>
  <si>
    <t>MICRO PLAN FORMAT
NATIONAL HEALTH MISSION-Rashtriya Bal Swasthya Karyakram (RBSK)
ACTION  PLAN OF YEAR - 2018-19</t>
  </si>
  <si>
    <r>
      <rPr>
        <b/>
        <sz val="11"/>
        <color theme="1"/>
        <rFont val="Arial Narrow"/>
        <family val="2"/>
      </rPr>
      <t>MICRO PLAN FORMAT</t>
    </r>
    <r>
      <rPr>
        <b/>
        <sz val="10"/>
        <color theme="1"/>
        <rFont val="Arial Narrow"/>
        <family val="2"/>
      </rPr>
      <t xml:space="preserve">
NATIONAL HEALTH MISSION-Rashtriya Bal Swasthya Karyakram (RBSK)
ACTION  PLAN OF YEAR - 2018-19</t>
    </r>
  </si>
  <si>
    <r>
      <rPr>
        <b/>
        <sz val="11"/>
        <color theme="1"/>
        <rFont val="Arial Narrow"/>
        <family val="2"/>
      </rPr>
      <t>MICRO PLAN FORMAT</t>
    </r>
    <r>
      <rPr>
        <b/>
        <sz val="10"/>
        <color theme="1"/>
        <rFont val="Arial Narrow"/>
        <family val="2"/>
      </rPr>
      <t xml:space="preserve">
NATIONAL HEALTH MISSION-Rashtriya Bal Swasthya Karyakram (RBSK)
ACTION  PLAN OF YEAR -2018-19</t>
    </r>
  </si>
  <si>
    <r>
      <rPr>
        <b/>
        <sz val="11"/>
        <color theme="1"/>
        <rFont val="Arial Narrow"/>
        <family val="2"/>
      </rPr>
      <t>MICRO PLAN FORMAT
NATIONAL HEALTH MISSION-Rashtriya Bal Swasthya Karyakram (RBSK)</t>
    </r>
    <r>
      <rPr>
        <b/>
        <sz val="10"/>
        <color theme="1"/>
        <rFont val="Arial Narrow"/>
        <family val="2"/>
      </rPr>
      <t xml:space="preserve">
ACTION  PLAN OF YEAR - 2018-19</t>
    </r>
  </si>
  <si>
    <t>Oct'18</t>
  </si>
  <si>
    <t>Nov'18</t>
  </si>
  <si>
    <t>Dec'18</t>
  </si>
  <si>
    <t>Jan'19</t>
  </si>
  <si>
    <t>Feb'19</t>
  </si>
  <si>
    <t>March'19</t>
  </si>
</sst>
</file>

<file path=xl/styles.xml><?xml version="1.0" encoding="utf-8"?>
<styleSheet xmlns="http://schemas.openxmlformats.org/spreadsheetml/2006/main">
  <numFmts count="1">
    <numFmt numFmtId="164" formatCode="[$-409]d/mmm/yy;@"/>
  </numFmts>
  <fonts count="35">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sz val="8"/>
      <name val="Calibri"/>
      <family val="2"/>
      <scheme val="minor"/>
    </font>
    <font>
      <sz val="8"/>
      <color theme="1"/>
      <name val="Calibri"/>
      <family val="2"/>
      <scheme val="minor"/>
    </font>
    <font>
      <sz val="11"/>
      <color theme="1"/>
      <name val="Times New Roman"/>
      <family val="1"/>
    </font>
    <font>
      <sz val="11"/>
      <name val="Calibri"/>
      <family val="2"/>
      <scheme val="minor"/>
    </font>
    <font>
      <i/>
      <sz val="11"/>
      <name val="Calibri"/>
      <family val="2"/>
      <scheme val="minor"/>
    </font>
    <font>
      <sz val="10"/>
      <name val="Arial"/>
      <family val="2"/>
    </font>
    <font>
      <sz val="12"/>
      <color theme="1"/>
      <name val="Calibri"/>
      <family val="2"/>
      <scheme val="minor"/>
    </font>
    <font>
      <sz val="10"/>
      <color indexed="8"/>
      <name val="Arial Narrow"/>
      <family val="2"/>
    </font>
    <font>
      <sz val="11"/>
      <color indexed="8"/>
      <name val="Arial Narrow"/>
      <family val="2"/>
    </font>
    <font>
      <sz val="9"/>
      <color theme="1"/>
      <name val="Calibri"/>
      <family val="2"/>
      <scheme val="minor"/>
    </font>
    <font>
      <sz val="9"/>
      <color theme="1"/>
      <name val="Times New Roman"/>
      <family val="1"/>
    </font>
    <font>
      <sz val="9"/>
      <name val="Arial"/>
      <family val="2"/>
    </font>
    <font>
      <sz val="10"/>
      <color theme="1"/>
      <name val="Times New Roman"/>
      <family val="1"/>
    </font>
    <font>
      <sz val="10"/>
      <color theme="1"/>
      <name val="Calibri"/>
      <family val="2"/>
      <scheme val="minor"/>
    </font>
    <font>
      <sz val="10"/>
      <color theme="1"/>
      <name val="Arial Narrow"/>
      <family val="2"/>
    </font>
    <font>
      <b/>
      <sz val="9"/>
      <color theme="1"/>
      <name val="Arial Narrow"/>
      <family val="2"/>
    </font>
    <font>
      <sz val="8"/>
      <name val="Arial"/>
      <family val="2"/>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38">
    <xf numFmtId="0" fontId="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cellStyleXfs>
  <cellXfs count="340">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17" fontId="1" fillId="0" borderId="1" xfId="0" applyNumberFormat="1"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18" fillId="10" borderId="1" xfId="0" applyFont="1" applyFill="1" applyBorder="1" applyAlignment="1" applyProtection="1">
      <alignment horizontal="center" vertical="center" wrapText="1"/>
      <protection locked="0"/>
    </xf>
    <xf numFmtId="0" fontId="0" fillId="0" borderId="1" xfId="0" applyBorder="1" applyAlignment="1" applyProtection="1">
      <alignment horizontal="center"/>
      <protection locked="0"/>
    </xf>
    <xf numFmtId="0" fontId="19" fillId="10" borderId="1" xfId="0" applyFont="1" applyFill="1" applyBorder="1" applyAlignment="1" applyProtection="1">
      <alignment horizontal="center" vertical="center" wrapText="1"/>
      <protection locked="0"/>
    </xf>
    <xf numFmtId="0" fontId="19" fillId="10" borderId="1" xfId="0" applyFont="1" applyFill="1" applyBorder="1" applyAlignment="1" applyProtection="1">
      <alignment vertical="center" wrapText="1"/>
      <protection locked="0"/>
    </xf>
    <xf numFmtId="0" fontId="20" fillId="0" borderId="1" xfId="0" applyFont="1" applyBorder="1" applyAlignment="1" applyProtection="1">
      <alignment horizontal="center" vertical="center"/>
      <protection locked="0"/>
    </xf>
    <xf numFmtId="49" fontId="18" fillId="10" borderId="1" xfId="0" applyNumberFormat="1" applyFont="1" applyFill="1" applyBorder="1" applyAlignment="1" applyProtection="1">
      <alignment horizontal="center" vertical="center" wrapText="1"/>
      <protection locked="0"/>
    </xf>
    <xf numFmtId="0" fontId="19" fillId="10" borderId="1" xfId="0" applyFont="1" applyFill="1" applyBorder="1" applyAlignment="1" applyProtection="1">
      <alignment horizontal="left" vertical="center" wrapText="1"/>
      <protection locked="0"/>
    </xf>
    <xf numFmtId="0" fontId="21" fillId="10" borderId="1" xfId="0" applyFont="1" applyFill="1" applyBorder="1" applyAlignment="1" applyProtection="1">
      <alignment horizontal="center" vertical="center" wrapText="1"/>
      <protection locked="0"/>
    </xf>
    <xf numFmtId="1" fontId="20" fillId="0" borderId="1" xfId="0" applyNumberFormat="1" applyFont="1" applyBorder="1" applyAlignment="1" applyProtection="1">
      <alignment horizontal="center" vertical="center" wrapText="1"/>
      <protection locked="0"/>
    </xf>
    <xf numFmtId="0" fontId="18" fillId="10" borderId="1" xfId="0" applyFont="1" applyFill="1" applyBorder="1" applyAlignment="1" applyProtection="1">
      <alignment horizontal="left" vertical="center" wrapText="1"/>
      <protection locked="0"/>
    </xf>
    <xf numFmtId="0" fontId="22" fillId="10" borderId="1" xfId="0" applyFont="1" applyFill="1" applyBorder="1" applyAlignment="1" applyProtection="1">
      <alignment horizontal="center" vertical="center" wrapText="1"/>
      <protection locked="0"/>
    </xf>
    <xf numFmtId="0" fontId="20" fillId="10" borderId="1" xfId="2" applyFont="1" applyFill="1" applyBorder="1" applyAlignment="1" applyProtection="1">
      <alignment vertical="center" wrapText="1"/>
      <protection locked="0"/>
    </xf>
    <xf numFmtId="0" fontId="20" fillId="10" borderId="1" xfId="2" applyFont="1" applyFill="1" applyBorder="1" applyAlignment="1" applyProtection="1">
      <alignment horizontal="center" vertical="center" wrapText="1"/>
      <protection locked="0"/>
    </xf>
    <xf numFmtId="49" fontId="19" fillId="0" borderId="1" xfId="0" applyNumberFormat="1" applyFont="1" applyFill="1" applyBorder="1" applyAlignment="1" applyProtection="1">
      <alignment horizontal="center" vertical="center" wrapText="1"/>
      <protection locked="0"/>
    </xf>
    <xf numFmtId="0" fontId="20" fillId="0" borderId="1" xfId="0" applyFont="1" applyBorder="1" applyAlignment="1" applyProtection="1">
      <alignment horizontal="left" vertical="center" wrapText="1"/>
      <protection locked="0"/>
    </xf>
    <xf numFmtId="0" fontId="20" fillId="0" borderId="1" xfId="0" applyFont="1" applyBorder="1" applyAlignment="1" applyProtection="1">
      <alignment horizontal="center" vertical="center" wrapText="1"/>
      <protection locked="0"/>
    </xf>
    <xf numFmtId="164" fontId="20" fillId="0" borderId="1" xfId="0" applyNumberFormat="1" applyFont="1" applyBorder="1" applyAlignment="1" applyProtection="1">
      <alignment horizontal="center" vertical="center" wrapText="1"/>
      <protection locked="0"/>
    </xf>
    <xf numFmtId="0" fontId="20" fillId="10" borderId="1" xfId="0" applyFont="1" applyFill="1" applyBorder="1" applyAlignment="1" applyProtection="1">
      <alignment horizontal="center"/>
      <protection locked="0"/>
    </xf>
    <xf numFmtId="49" fontId="19" fillId="10" borderId="1" xfId="0" applyNumberFormat="1" applyFont="1" applyFill="1" applyBorder="1" applyAlignment="1" applyProtection="1">
      <alignment horizontal="center" vertical="center" wrapText="1"/>
      <protection locked="0"/>
    </xf>
    <xf numFmtId="49" fontId="20" fillId="10" borderId="1" xfId="3" applyNumberFormat="1" applyFont="1" applyFill="1" applyBorder="1" applyAlignment="1" applyProtection="1">
      <alignment horizontal="center" vertical="center" wrapText="1"/>
      <protection locked="0"/>
    </xf>
    <xf numFmtId="0" fontId="20" fillId="0" borderId="0" xfId="0" applyFont="1" applyProtection="1">
      <protection locked="0"/>
    </xf>
    <xf numFmtId="0" fontId="20" fillId="10" borderId="1" xfId="4" applyFont="1" applyFill="1" applyBorder="1" applyAlignment="1" applyProtection="1">
      <alignment horizontal="center" vertical="center" wrapText="1"/>
      <protection locked="0"/>
    </xf>
    <xf numFmtId="0" fontId="20" fillId="10" borderId="1" xfId="5" applyFont="1" applyFill="1" applyBorder="1" applyAlignment="1" applyProtection="1">
      <alignment horizontal="center" vertical="center" wrapText="1"/>
      <protection locked="0"/>
    </xf>
    <xf numFmtId="0" fontId="20" fillId="10" borderId="1" xfId="6" applyFont="1" applyFill="1" applyBorder="1" applyAlignment="1" applyProtection="1">
      <alignment horizontal="center" vertical="center" wrapText="1"/>
      <protection locked="0"/>
    </xf>
    <xf numFmtId="0" fontId="20" fillId="10" borderId="1" xfId="7" applyFont="1" applyFill="1" applyBorder="1" applyAlignment="1" applyProtection="1">
      <alignment horizontal="center" vertical="center" wrapText="1"/>
      <protection locked="0"/>
    </xf>
    <xf numFmtId="49" fontId="20" fillId="10" borderId="1" xfId="2" applyNumberFormat="1" applyFont="1" applyFill="1" applyBorder="1" applyAlignment="1" applyProtection="1">
      <alignment horizontal="center" vertical="center" wrapText="1"/>
      <protection locked="0"/>
    </xf>
    <xf numFmtId="0" fontId="0" fillId="0" borderId="1" xfId="0" applyBorder="1" applyProtection="1">
      <protection locked="0"/>
    </xf>
    <xf numFmtId="0" fontId="20" fillId="10" borderId="1" xfId="3" applyFont="1" applyFill="1" applyBorder="1" applyAlignment="1" applyProtection="1">
      <alignment vertical="center" wrapText="1"/>
      <protection locked="0"/>
    </xf>
    <xf numFmtId="0" fontId="20" fillId="10" borderId="1" xfId="3" applyFont="1" applyFill="1" applyBorder="1" applyAlignment="1" applyProtection="1">
      <alignment horizontal="center" vertical="center" wrapText="1"/>
      <protection locked="0"/>
    </xf>
    <xf numFmtId="0" fontId="20" fillId="10" borderId="1" xfId="8" applyFont="1" applyFill="1" applyBorder="1" applyAlignment="1" applyProtection="1">
      <alignment vertical="center" wrapText="1"/>
      <protection locked="0"/>
    </xf>
    <xf numFmtId="0" fontId="20" fillId="10" borderId="1" xfId="8" applyFont="1" applyFill="1" applyBorder="1" applyAlignment="1" applyProtection="1">
      <alignment horizontal="center" vertical="center" wrapText="1"/>
      <protection locked="0"/>
    </xf>
    <xf numFmtId="49" fontId="20" fillId="10" borderId="1" xfId="8" applyNumberFormat="1" applyFont="1" applyFill="1" applyBorder="1" applyAlignment="1" applyProtection="1">
      <alignment horizontal="center" vertical="center" wrapText="1"/>
      <protection locked="0"/>
    </xf>
    <xf numFmtId="0" fontId="20" fillId="10" borderId="1" xfId="9" applyFont="1" applyFill="1" applyBorder="1" applyAlignment="1" applyProtection="1">
      <alignment vertical="center" wrapText="1"/>
      <protection locked="0"/>
    </xf>
    <xf numFmtId="0" fontId="20" fillId="10" borderId="1" xfId="9" applyFont="1" applyFill="1" applyBorder="1" applyAlignment="1" applyProtection="1">
      <alignment horizontal="center" vertical="center" wrapText="1"/>
      <protection locked="0"/>
    </xf>
    <xf numFmtId="49" fontId="20" fillId="10" borderId="1" xfId="9" applyNumberFormat="1" applyFont="1" applyFill="1" applyBorder="1" applyAlignment="1" applyProtection="1">
      <alignment horizontal="center" vertical="center" wrapText="1"/>
      <protection locked="0"/>
    </xf>
    <xf numFmtId="0" fontId="20" fillId="10" borderId="1" xfId="10" applyFont="1" applyFill="1" applyBorder="1" applyAlignment="1" applyProtection="1">
      <alignment vertical="center" wrapText="1"/>
      <protection locked="0"/>
    </xf>
    <xf numFmtId="0" fontId="20" fillId="10" borderId="1" xfId="10" applyFont="1" applyFill="1" applyBorder="1" applyAlignment="1" applyProtection="1">
      <alignment horizontal="center" vertical="center" wrapText="1"/>
      <protection locked="0"/>
    </xf>
    <xf numFmtId="49" fontId="20" fillId="10" borderId="1" xfId="10" applyNumberFormat="1" applyFont="1" applyFill="1" applyBorder="1" applyAlignment="1" applyProtection="1">
      <alignment horizontal="center" vertical="center" wrapText="1"/>
      <protection locked="0"/>
    </xf>
    <xf numFmtId="0" fontId="20" fillId="10" borderId="1" xfId="11" applyFont="1" applyFill="1" applyBorder="1" applyAlignment="1" applyProtection="1">
      <alignment vertical="center" wrapText="1"/>
      <protection locked="0"/>
    </xf>
    <xf numFmtId="0" fontId="20" fillId="10" borderId="1" xfId="11" applyFont="1" applyFill="1" applyBorder="1" applyAlignment="1" applyProtection="1">
      <alignment horizontal="center" vertical="center" wrapText="1"/>
      <protection locked="0"/>
    </xf>
    <xf numFmtId="49" fontId="20" fillId="10" borderId="1" xfId="11" applyNumberFormat="1" applyFont="1" applyFill="1" applyBorder="1" applyAlignment="1" applyProtection="1">
      <alignment horizontal="center" vertical="center" wrapText="1"/>
      <protection locked="0"/>
    </xf>
    <xf numFmtId="0" fontId="20" fillId="10" borderId="1" xfId="12" applyFont="1" applyFill="1" applyBorder="1" applyAlignment="1" applyProtection="1">
      <alignment vertical="center" wrapText="1"/>
      <protection locked="0"/>
    </xf>
    <xf numFmtId="0" fontId="20" fillId="10" borderId="1" xfId="12" applyFont="1" applyFill="1" applyBorder="1" applyAlignment="1" applyProtection="1">
      <alignment horizontal="center" vertical="center" wrapText="1"/>
      <protection locked="0"/>
    </xf>
    <xf numFmtId="49" fontId="20" fillId="10" borderId="1" xfId="12" applyNumberFormat="1" applyFont="1" applyFill="1" applyBorder="1" applyAlignment="1" applyProtection="1">
      <alignment horizontal="center" vertical="center" wrapText="1"/>
      <protection locked="0"/>
    </xf>
    <xf numFmtId="0" fontId="20" fillId="10" borderId="1" xfId="13" applyFont="1" applyFill="1" applyBorder="1" applyAlignment="1" applyProtection="1">
      <alignment vertical="center" wrapText="1"/>
      <protection locked="0"/>
    </xf>
    <xf numFmtId="0" fontId="20" fillId="10" borderId="1" xfId="13" applyFont="1" applyFill="1" applyBorder="1" applyAlignment="1" applyProtection="1">
      <alignment horizontal="center" vertical="center" wrapText="1"/>
      <protection locked="0"/>
    </xf>
    <xf numFmtId="49" fontId="20" fillId="10" borderId="1" xfId="13" applyNumberFormat="1" applyFont="1" applyFill="1" applyBorder="1" applyAlignment="1" applyProtection="1">
      <alignment horizontal="center" vertical="center" wrapText="1"/>
      <protection locked="0"/>
    </xf>
    <xf numFmtId="0" fontId="20" fillId="10" borderId="1" xfId="14" applyFont="1" applyFill="1" applyBorder="1" applyAlignment="1" applyProtection="1">
      <alignment vertical="center" wrapText="1"/>
      <protection locked="0"/>
    </xf>
    <xf numFmtId="0" fontId="20" fillId="10" borderId="1" xfId="14" applyFont="1" applyFill="1" applyBorder="1" applyAlignment="1" applyProtection="1">
      <alignment horizontal="center" vertical="center" wrapText="1"/>
      <protection locked="0"/>
    </xf>
    <xf numFmtId="49" fontId="20" fillId="10" borderId="1" xfId="14" applyNumberFormat="1" applyFont="1" applyFill="1" applyBorder="1" applyAlignment="1" applyProtection="1">
      <alignment horizontal="center" vertical="center" wrapText="1"/>
      <protection locked="0"/>
    </xf>
    <xf numFmtId="0" fontId="20" fillId="10" borderId="1" xfId="15" applyFont="1" applyFill="1" applyBorder="1" applyAlignment="1" applyProtection="1">
      <alignment vertical="center" wrapText="1"/>
      <protection locked="0"/>
    </xf>
    <xf numFmtId="0" fontId="20" fillId="10" borderId="1" xfId="15" applyFont="1" applyFill="1" applyBorder="1" applyAlignment="1" applyProtection="1">
      <alignment horizontal="center" vertical="center" wrapText="1"/>
      <protection locked="0"/>
    </xf>
    <xf numFmtId="49" fontId="20" fillId="10" borderId="1" xfId="15" applyNumberFormat="1" applyFont="1" applyFill="1" applyBorder="1" applyAlignment="1" applyProtection="1">
      <alignment horizontal="center" vertical="center" wrapText="1"/>
      <protection locked="0"/>
    </xf>
    <xf numFmtId="0" fontId="20" fillId="10" borderId="1" xfId="16" applyFont="1" applyFill="1" applyBorder="1" applyAlignment="1" applyProtection="1">
      <alignment vertical="center" wrapText="1"/>
      <protection locked="0"/>
    </xf>
    <xf numFmtId="0" fontId="20" fillId="10" borderId="1" xfId="16" applyFont="1" applyFill="1" applyBorder="1" applyAlignment="1" applyProtection="1">
      <alignment horizontal="center" vertical="center" wrapText="1"/>
      <protection locked="0"/>
    </xf>
    <xf numFmtId="49" fontId="20" fillId="10" borderId="1" xfId="16" applyNumberFormat="1" applyFont="1" applyFill="1" applyBorder="1" applyAlignment="1" applyProtection="1">
      <alignment horizontal="center" vertical="center" wrapText="1"/>
      <protection locked="0"/>
    </xf>
    <xf numFmtId="0" fontId="20" fillId="10" borderId="1" xfId="17" applyFont="1" applyFill="1" applyBorder="1" applyAlignment="1" applyProtection="1">
      <alignment vertical="center" wrapText="1"/>
      <protection locked="0"/>
    </xf>
    <xf numFmtId="0" fontId="20" fillId="10" borderId="1" xfId="17" applyFont="1" applyFill="1" applyBorder="1" applyAlignment="1" applyProtection="1">
      <alignment horizontal="center" vertical="center" wrapText="1"/>
      <protection locked="0"/>
    </xf>
    <xf numFmtId="49" fontId="20" fillId="10" borderId="1" xfId="17" applyNumberFormat="1" applyFont="1" applyFill="1" applyBorder="1" applyAlignment="1" applyProtection="1">
      <alignment horizontal="center" vertical="center" wrapText="1"/>
      <protection locked="0"/>
    </xf>
    <xf numFmtId="0" fontId="20" fillId="10" borderId="1" xfId="18" applyFont="1" applyFill="1" applyBorder="1" applyAlignment="1" applyProtection="1">
      <alignment vertical="center" wrapText="1"/>
      <protection locked="0"/>
    </xf>
    <xf numFmtId="0" fontId="20" fillId="10" borderId="1" xfId="18" applyFont="1" applyFill="1" applyBorder="1" applyAlignment="1" applyProtection="1">
      <alignment horizontal="center" vertical="center" wrapText="1"/>
      <protection locked="0"/>
    </xf>
    <xf numFmtId="49" fontId="20" fillId="10" borderId="1" xfId="18" applyNumberFormat="1" applyFont="1" applyFill="1" applyBorder="1" applyAlignment="1" applyProtection="1">
      <alignment horizontal="center" vertical="center" wrapText="1"/>
      <protection locked="0"/>
    </xf>
    <xf numFmtId="0" fontId="20" fillId="10" borderId="1" xfId="19" applyFont="1" applyFill="1" applyBorder="1" applyAlignment="1" applyProtection="1">
      <alignment vertical="center" wrapText="1"/>
      <protection locked="0"/>
    </xf>
    <xf numFmtId="0" fontId="20" fillId="10" borderId="1" xfId="19" applyFont="1" applyFill="1" applyBorder="1" applyAlignment="1" applyProtection="1">
      <alignment horizontal="center" vertical="center" wrapText="1"/>
      <protection locked="0"/>
    </xf>
    <xf numFmtId="49" fontId="20" fillId="0" borderId="1" xfId="19" applyNumberFormat="1" applyFont="1" applyFill="1" applyBorder="1" applyAlignment="1" applyProtection="1">
      <alignment horizontal="center" vertical="center" wrapText="1"/>
      <protection locked="0"/>
    </xf>
    <xf numFmtId="0" fontId="20" fillId="10" borderId="1" xfId="20" applyFont="1" applyFill="1" applyBorder="1" applyAlignment="1" applyProtection="1">
      <alignment horizontal="left" vertical="center" wrapText="1"/>
      <protection locked="0"/>
    </xf>
    <xf numFmtId="0" fontId="20" fillId="10" borderId="1" xfId="20" applyFont="1" applyFill="1" applyBorder="1" applyAlignment="1" applyProtection="1">
      <alignment horizontal="center" vertical="center" wrapText="1"/>
      <protection locked="0"/>
    </xf>
    <xf numFmtId="49" fontId="20" fillId="10" borderId="1" xfId="20" applyNumberFormat="1" applyFont="1" applyFill="1" applyBorder="1" applyAlignment="1" applyProtection="1">
      <alignment horizontal="center" vertical="center" wrapText="1"/>
      <protection locked="0"/>
    </xf>
    <xf numFmtId="0" fontId="20" fillId="10" borderId="1" xfId="21" applyFont="1" applyFill="1" applyBorder="1" applyAlignment="1" applyProtection="1">
      <alignment horizontal="left" vertical="center" wrapText="1"/>
      <protection locked="0"/>
    </xf>
    <xf numFmtId="0" fontId="20" fillId="10" borderId="1" xfId="21" applyFont="1" applyFill="1" applyBorder="1" applyAlignment="1" applyProtection="1">
      <alignment horizontal="center" vertical="center" wrapText="1"/>
      <protection locked="0"/>
    </xf>
    <xf numFmtId="49" fontId="20" fillId="10" borderId="1" xfId="21" applyNumberFormat="1" applyFont="1" applyFill="1" applyBorder="1" applyAlignment="1" applyProtection="1">
      <alignment horizontal="center" vertical="center" wrapText="1"/>
      <protection locked="0"/>
    </xf>
    <xf numFmtId="0" fontId="20" fillId="10" borderId="1" xfId="22" applyFont="1" applyFill="1" applyBorder="1" applyAlignment="1" applyProtection="1">
      <alignment vertical="center" wrapText="1"/>
      <protection locked="0"/>
    </xf>
    <xf numFmtId="0" fontId="20" fillId="10" borderId="1" xfId="22" applyFont="1" applyFill="1" applyBorder="1" applyAlignment="1" applyProtection="1">
      <alignment horizontal="center" vertical="center" wrapText="1"/>
      <protection locked="0"/>
    </xf>
    <xf numFmtId="49" fontId="20" fillId="10" borderId="1" xfId="22" applyNumberFormat="1" applyFont="1" applyFill="1" applyBorder="1" applyAlignment="1" applyProtection="1">
      <alignment horizontal="center" vertical="center" wrapText="1"/>
      <protection locked="0"/>
    </xf>
    <xf numFmtId="0" fontId="20" fillId="10" borderId="1" xfId="23" applyFont="1" applyFill="1" applyBorder="1" applyAlignment="1" applyProtection="1">
      <alignment horizontal="left" vertical="center" wrapText="1"/>
      <protection locked="0"/>
    </xf>
    <xf numFmtId="0" fontId="20" fillId="10" borderId="1" xfId="23" applyFont="1" applyFill="1" applyBorder="1" applyAlignment="1" applyProtection="1">
      <alignment horizontal="center" vertical="center" wrapText="1"/>
      <protection locked="0"/>
    </xf>
    <xf numFmtId="49" fontId="20" fillId="10" borderId="1" xfId="23" applyNumberFormat="1" applyFont="1" applyFill="1" applyBorder="1" applyAlignment="1" applyProtection="1">
      <alignment horizontal="center" vertical="center" wrapText="1"/>
      <protection locked="0"/>
    </xf>
    <xf numFmtId="0" fontId="20" fillId="10" borderId="1" xfId="4" applyFont="1" applyFill="1" applyBorder="1" applyAlignment="1" applyProtection="1">
      <alignment vertical="center" wrapText="1"/>
      <protection locked="0"/>
    </xf>
    <xf numFmtId="49" fontId="20" fillId="10" borderId="1" xfId="4" applyNumberFormat="1" applyFont="1" applyFill="1" applyBorder="1" applyAlignment="1" applyProtection="1">
      <alignment horizontal="center" vertical="center" wrapText="1"/>
      <protection locked="0"/>
    </xf>
    <xf numFmtId="0" fontId="20" fillId="10" borderId="1" xfId="24" applyFont="1" applyFill="1" applyBorder="1" applyAlignment="1" applyProtection="1">
      <alignment vertical="center" wrapText="1"/>
      <protection locked="0"/>
    </xf>
    <xf numFmtId="0" fontId="20" fillId="10" borderId="1" xfId="24" applyFont="1" applyFill="1" applyBorder="1" applyAlignment="1" applyProtection="1">
      <alignment horizontal="center" vertical="center" wrapText="1"/>
      <protection locked="0"/>
    </xf>
    <xf numFmtId="49" fontId="20" fillId="10" borderId="1" xfId="24" applyNumberFormat="1" applyFont="1" applyFill="1" applyBorder="1" applyAlignment="1" applyProtection="1">
      <alignment horizontal="center" vertical="center" wrapText="1"/>
      <protection locked="0"/>
    </xf>
    <xf numFmtId="0" fontId="20" fillId="10" borderId="1" xfId="25" applyFont="1" applyFill="1" applyBorder="1" applyAlignment="1" applyProtection="1">
      <alignment vertical="center" wrapText="1"/>
      <protection locked="0"/>
    </xf>
    <xf numFmtId="0" fontId="20" fillId="10" borderId="1" xfId="25" applyFont="1" applyFill="1" applyBorder="1" applyAlignment="1" applyProtection="1">
      <alignment horizontal="center" vertical="center" wrapText="1"/>
      <protection locked="0"/>
    </xf>
    <xf numFmtId="0" fontId="20" fillId="10" borderId="1" xfId="0" applyFont="1" applyFill="1" applyBorder="1" applyAlignment="1" applyProtection="1">
      <alignment vertical="center" wrapText="1"/>
      <protection locked="0"/>
    </xf>
    <xf numFmtId="0" fontId="20" fillId="10" borderId="1" xfId="0" applyFont="1" applyFill="1" applyBorder="1" applyAlignment="1" applyProtection="1">
      <alignment horizontal="center" vertical="center" wrapText="1"/>
      <protection locked="0"/>
    </xf>
    <xf numFmtId="49" fontId="20" fillId="10" borderId="1" xfId="0" applyNumberFormat="1" applyFont="1" applyFill="1" applyBorder="1" applyAlignment="1" applyProtection="1">
      <alignment horizontal="center" vertical="center" wrapText="1"/>
      <protection locked="0"/>
    </xf>
    <xf numFmtId="0" fontId="20" fillId="10" borderId="1" xfId="5" applyFont="1" applyFill="1" applyBorder="1" applyAlignment="1" applyProtection="1">
      <alignment vertical="center" wrapText="1"/>
      <protection locked="0"/>
    </xf>
    <xf numFmtId="49" fontId="20" fillId="0" borderId="1" xfId="5" applyNumberFormat="1" applyFont="1" applyFill="1" applyBorder="1" applyAlignment="1" applyProtection="1">
      <alignment horizontal="center" vertical="center" wrapText="1"/>
      <protection locked="0"/>
    </xf>
    <xf numFmtId="0" fontId="20" fillId="10" borderId="1" xfId="1" applyFont="1" applyFill="1" applyBorder="1" applyAlignment="1" applyProtection="1">
      <alignment horizontal="left" vertical="center" wrapText="1"/>
      <protection locked="0"/>
    </xf>
    <xf numFmtId="0" fontId="20" fillId="10" borderId="1" xfId="1" applyFont="1" applyFill="1" applyBorder="1" applyAlignment="1" applyProtection="1">
      <alignment horizontal="center" vertical="center" wrapText="1"/>
      <protection locked="0"/>
    </xf>
    <xf numFmtId="49" fontId="20" fillId="10" borderId="1" xfId="1" applyNumberFormat="1" applyFont="1" applyFill="1" applyBorder="1" applyAlignment="1" applyProtection="1">
      <alignment horizontal="center" vertical="center" wrapText="1"/>
      <protection locked="0"/>
    </xf>
    <xf numFmtId="0" fontId="20" fillId="10" borderId="1" xfId="26" applyFont="1" applyFill="1" applyBorder="1" applyAlignment="1" applyProtection="1">
      <alignment vertical="center" wrapText="1"/>
      <protection locked="0"/>
    </xf>
    <xf numFmtId="0" fontId="20" fillId="10" borderId="1" xfId="26" applyFont="1" applyFill="1" applyBorder="1" applyAlignment="1" applyProtection="1">
      <alignment horizontal="center" vertical="center" wrapText="1"/>
      <protection locked="0"/>
    </xf>
    <xf numFmtId="49" fontId="20" fillId="10" borderId="1" xfId="26" applyNumberFormat="1" applyFont="1" applyFill="1" applyBorder="1" applyAlignment="1" applyProtection="1">
      <alignment horizontal="center" vertical="center" wrapText="1"/>
      <protection locked="0"/>
    </xf>
    <xf numFmtId="0" fontId="20" fillId="10" borderId="1" xfId="27" applyFont="1" applyFill="1" applyBorder="1" applyAlignment="1" applyProtection="1">
      <alignment vertical="center" wrapText="1"/>
      <protection locked="0"/>
    </xf>
    <xf numFmtId="0" fontId="20" fillId="10" borderId="1" xfId="27" applyFont="1" applyFill="1" applyBorder="1" applyAlignment="1" applyProtection="1">
      <alignment horizontal="center" vertical="center" wrapText="1"/>
      <protection locked="0"/>
    </xf>
    <xf numFmtId="49" fontId="20" fillId="10" borderId="1" xfId="27" applyNumberFormat="1" applyFont="1" applyFill="1" applyBorder="1" applyAlignment="1" applyProtection="1">
      <alignment horizontal="center" vertical="center" wrapText="1"/>
      <protection locked="0"/>
    </xf>
    <xf numFmtId="0" fontId="20" fillId="10" borderId="1" xfId="28" applyFont="1" applyFill="1" applyBorder="1" applyAlignment="1" applyProtection="1">
      <alignment horizontal="left" vertical="center" wrapText="1"/>
      <protection locked="0"/>
    </xf>
    <xf numFmtId="0" fontId="20" fillId="10" borderId="1" xfId="28" applyFont="1" applyFill="1" applyBorder="1" applyAlignment="1" applyProtection="1">
      <alignment horizontal="center" vertical="center" wrapText="1"/>
      <protection locked="0"/>
    </xf>
    <xf numFmtId="49" fontId="20" fillId="10" borderId="1" xfId="28" applyNumberFormat="1" applyFont="1" applyFill="1" applyBorder="1" applyAlignment="1" applyProtection="1">
      <alignment horizontal="center" vertical="center" wrapText="1"/>
      <protection locked="0"/>
    </xf>
    <xf numFmtId="0" fontId="20" fillId="10" borderId="1" xfId="6" applyFont="1" applyFill="1" applyBorder="1" applyAlignment="1" applyProtection="1">
      <alignment horizontal="left" vertical="center" wrapText="1"/>
      <protection locked="0"/>
    </xf>
    <xf numFmtId="49" fontId="20" fillId="10" borderId="1" xfId="6" applyNumberFormat="1" applyFont="1" applyFill="1" applyBorder="1" applyAlignment="1" applyProtection="1">
      <alignment horizontal="center" vertical="center" wrapText="1"/>
      <protection locked="0"/>
    </xf>
    <xf numFmtId="0" fontId="20" fillId="10" borderId="1" xfId="29" applyFont="1" applyFill="1" applyBorder="1" applyAlignment="1" applyProtection="1">
      <alignment vertical="center" wrapText="1"/>
      <protection locked="0"/>
    </xf>
    <xf numFmtId="0" fontId="20" fillId="10" borderId="1" xfId="29" applyFont="1" applyFill="1" applyBorder="1" applyAlignment="1" applyProtection="1">
      <alignment horizontal="center" vertical="center" wrapText="1"/>
      <protection locked="0"/>
    </xf>
    <xf numFmtId="49" fontId="20" fillId="10" borderId="1" xfId="29" applyNumberFormat="1" applyFont="1" applyFill="1" applyBorder="1" applyAlignment="1" applyProtection="1">
      <alignment horizontal="center" vertical="center" wrapText="1"/>
      <protection locked="0"/>
    </xf>
    <xf numFmtId="0" fontId="20" fillId="10" borderId="1" xfId="30" applyFont="1" applyFill="1" applyBorder="1" applyAlignment="1" applyProtection="1">
      <alignment vertical="center" wrapText="1"/>
      <protection locked="0"/>
    </xf>
    <xf numFmtId="0" fontId="20" fillId="10" borderId="1" xfId="30" applyFont="1" applyFill="1" applyBorder="1" applyAlignment="1" applyProtection="1">
      <alignment horizontal="center" vertical="center" wrapText="1"/>
      <protection locked="0"/>
    </xf>
    <xf numFmtId="49" fontId="20" fillId="10" borderId="1" xfId="30" applyNumberFormat="1" applyFont="1" applyFill="1" applyBorder="1" applyAlignment="1" applyProtection="1">
      <alignment horizontal="center" vertical="center" wrapText="1"/>
      <protection locked="0"/>
    </xf>
    <xf numFmtId="0" fontId="20" fillId="10" borderId="1" xfId="7" applyFont="1" applyFill="1" applyBorder="1" applyAlignment="1" applyProtection="1">
      <alignment horizontal="left" vertical="center" wrapText="1"/>
      <protection locked="0"/>
    </xf>
    <xf numFmtId="0" fontId="20" fillId="10" borderId="1" xfId="7" applyFont="1" applyFill="1" applyBorder="1" applyAlignment="1" applyProtection="1">
      <alignment vertical="center" wrapText="1"/>
      <protection locked="0"/>
    </xf>
    <xf numFmtId="49" fontId="20" fillId="10" borderId="1" xfId="7" applyNumberFormat="1" applyFont="1" applyFill="1" applyBorder="1" applyAlignment="1" applyProtection="1">
      <alignment horizontal="center" vertical="center" wrapText="1"/>
      <protection locked="0"/>
    </xf>
    <xf numFmtId="0" fontId="20" fillId="10" borderId="1" xfId="31" applyFont="1" applyFill="1" applyBorder="1" applyAlignment="1" applyProtection="1">
      <alignment vertical="center" wrapText="1"/>
      <protection locked="0"/>
    </xf>
    <xf numFmtId="0" fontId="20" fillId="10" borderId="1" xfId="31" applyFont="1" applyFill="1" applyBorder="1" applyAlignment="1" applyProtection="1">
      <alignment horizontal="center" vertical="center" wrapText="1"/>
      <protection locked="0"/>
    </xf>
    <xf numFmtId="49" fontId="20" fillId="10" borderId="1" xfId="31" applyNumberFormat="1" applyFont="1" applyFill="1" applyBorder="1" applyAlignment="1" applyProtection="1">
      <alignment horizontal="center" vertical="center" wrapText="1"/>
      <protection locked="0"/>
    </xf>
    <xf numFmtId="0" fontId="20" fillId="10" borderId="1" xfId="32" applyFont="1" applyFill="1" applyBorder="1" applyAlignment="1" applyProtection="1">
      <alignment horizontal="left" vertical="center" wrapText="1"/>
      <protection locked="0"/>
    </xf>
    <xf numFmtId="0" fontId="20" fillId="10" borderId="1" xfId="32" applyFont="1" applyFill="1" applyBorder="1" applyAlignment="1" applyProtection="1">
      <alignment horizontal="center" vertical="center" wrapText="1"/>
      <protection locked="0"/>
    </xf>
    <xf numFmtId="49" fontId="20" fillId="10" borderId="1" xfId="32" applyNumberFormat="1" applyFont="1" applyFill="1" applyBorder="1" applyAlignment="1" applyProtection="1">
      <alignment horizontal="center" vertical="center" wrapText="1"/>
      <protection locked="0"/>
    </xf>
    <xf numFmtId="0" fontId="20" fillId="10" borderId="1" xfId="33" applyFont="1" applyFill="1" applyBorder="1" applyAlignment="1" applyProtection="1">
      <alignment vertical="center" wrapText="1"/>
      <protection locked="0"/>
    </xf>
    <xf numFmtId="0" fontId="20" fillId="10" borderId="1" xfId="33" applyFont="1" applyFill="1" applyBorder="1" applyAlignment="1" applyProtection="1">
      <alignment horizontal="center" vertical="center" wrapText="1"/>
      <protection locked="0"/>
    </xf>
    <xf numFmtId="49" fontId="20" fillId="10" borderId="1" xfId="33" applyNumberFormat="1" applyFont="1" applyFill="1" applyBorder="1" applyAlignment="1" applyProtection="1">
      <alignment horizontal="center" vertical="center" wrapText="1"/>
      <protection locked="0"/>
    </xf>
    <xf numFmtId="0" fontId="20" fillId="10" borderId="1" xfId="34" applyFont="1" applyFill="1" applyBorder="1" applyAlignment="1" applyProtection="1">
      <alignment vertical="center" wrapText="1"/>
      <protection locked="0"/>
    </xf>
    <xf numFmtId="0" fontId="20" fillId="10" borderId="1" xfId="34" applyFont="1" applyFill="1" applyBorder="1" applyAlignment="1" applyProtection="1">
      <alignment horizontal="center" vertical="center" wrapText="1"/>
      <protection locked="0"/>
    </xf>
    <xf numFmtId="49" fontId="20" fillId="10" borderId="1" xfId="34" applyNumberFormat="1" applyFont="1" applyFill="1" applyBorder="1" applyAlignment="1" applyProtection="1">
      <alignment horizontal="center" vertical="center" wrapText="1"/>
      <protection locked="0"/>
    </xf>
    <xf numFmtId="0" fontId="20" fillId="10" borderId="1" xfId="35" applyFont="1" applyFill="1" applyBorder="1" applyAlignment="1" applyProtection="1">
      <alignment vertical="center" wrapText="1"/>
      <protection locked="0"/>
    </xf>
    <xf numFmtId="0" fontId="20" fillId="10" borderId="1" xfId="35" applyFont="1" applyFill="1" applyBorder="1" applyAlignment="1" applyProtection="1">
      <alignment horizontal="center" vertical="center" wrapText="1"/>
      <protection locked="0"/>
    </xf>
    <xf numFmtId="49" fontId="20" fillId="10" borderId="1" xfId="35" applyNumberFormat="1" applyFont="1" applyFill="1" applyBorder="1" applyAlignment="1" applyProtection="1">
      <alignment horizontal="center" vertical="center" wrapText="1"/>
      <protection locked="0"/>
    </xf>
    <xf numFmtId="0" fontId="20" fillId="10" borderId="1" xfId="36" applyFont="1" applyFill="1" applyBorder="1" applyAlignment="1" applyProtection="1">
      <alignment vertical="center" wrapText="1"/>
      <protection locked="0"/>
    </xf>
    <xf numFmtId="0" fontId="20" fillId="10" borderId="1" xfId="36" applyFont="1" applyFill="1" applyBorder="1" applyAlignment="1" applyProtection="1">
      <alignment horizontal="center" vertical="center" wrapText="1"/>
      <protection locked="0"/>
    </xf>
    <xf numFmtId="49" fontId="20" fillId="10" borderId="1" xfId="36" applyNumberFormat="1" applyFont="1" applyFill="1" applyBorder="1" applyAlignment="1" applyProtection="1">
      <alignment horizontal="center" vertical="center" wrapText="1"/>
      <protection locked="0"/>
    </xf>
    <xf numFmtId="0" fontId="20" fillId="10" borderId="1" xfId="37" applyFont="1" applyFill="1" applyBorder="1" applyAlignment="1" applyProtection="1">
      <alignment vertical="center" wrapText="1"/>
      <protection locked="0"/>
    </xf>
    <xf numFmtId="0" fontId="20" fillId="10" borderId="1" xfId="37" applyFont="1" applyFill="1" applyBorder="1" applyAlignment="1" applyProtection="1">
      <alignment horizontal="center" vertical="center" wrapText="1"/>
      <protection locked="0"/>
    </xf>
    <xf numFmtId="49" fontId="20" fillId="10" borderId="1" xfId="37" applyNumberFormat="1" applyFont="1" applyFill="1" applyBorder="1" applyAlignment="1" applyProtection="1">
      <alignment horizontal="center" vertical="center" wrapText="1"/>
      <protection locked="0"/>
    </xf>
    <xf numFmtId="0" fontId="18" fillId="10" borderId="1" xfId="0" applyFont="1" applyFill="1" applyBorder="1" applyAlignment="1" applyProtection="1">
      <alignment vertical="center" wrapText="1"/>
      <protection locked="0"/>
    </xf>
    <xf numFmtId="0" fontId="0" fillId="10" borderId="1" xfId="0" applyFont="1" applyFill="1" applyBorder="1" applyAlignment="1" applyProtection="1">
      <alignment vertical="top"/>
      <protection locked="0"/>
    </xf>
    <xf numFmtId="0" fontId="0" fillId="10" borderId="1" xfId="0" applyFill="1" applyBorder="1" applyAlignment="1" applyProtection="1">
      <alignment horizontal="center" vertical="top"/>
      <protection locked="0"/>
    </xf>
    <xf numFmtId="0" fontId="3" fillId="10" borderId="1" xfId="0" applyFont="1" applyFill="1" applyBorder="1" applyAlignment="1" applyProtection="1">
      <alignment horizontal="center"/>
      <protection locked="0"/>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0" fillId="10" borderId="1" xfId="0" applyFill="1" applyBorder="1" applyAlignment="1" applyProtection="1">
      <alignment vertical="top"/>
      <protection locked="0"/>
    </xf>
    <xf numFmtId="49" fontId="0" fillId="10" borderId="1" xfId="0" applyNumberFormat="1" applyFill="1" applyBorder="1" applyAlignment="1" applyProtection="1">
      <alignment horizontal="center" vertical="center"/>
      <protection locked="0"/>
    </xf>
    <xf numFmtId="0" fontId="24" fillId="10" borderId="1" xfId="0" applyFont="1" applyFill="1" applyBorder="1" applyAlignment="1" applyProtection="1">
      <alignment vertical="top"/>
      <protection locked="0"/>
    </xf>
    <xf numFmtId="0" fontId="24" fillId="10" borderId="1" xfId="0" applyFont="1" applyFill="1" applyBorder="1" applyAlignment="1" applyProtection="1">
      <alignment horizontal="center" vertical="top"/>
      <protection locked="0"/>
    </xf>
    <xf numFmtId="0" fontId="24" fillId="10" borderId="1" xfId="0" applyFont="1" applyFill="1" applyBorder="1" applyAlignment="1" applyProtection="1">
      <alignment horizontal="left" vertical="top"/>
      <protection locked="0"/>
    </xf>
    <xf numFmtId="49" fontId="0" fillId="10" borderId="1" xfId="0" applyNumberFormat="1" applyFont="1" applyFill="1" applyBorder="1" applyAlignment="1" applyProtection="1">
      <alignment horizontal="center" vertical="center"/>
      <protection locked="0"/>
    </xf>
    <xf numFmtId="0" fontId="0" fillId="10" borderId="1" xfId="0" applyFill="1" applyBorder="1" applyAlignment="1" applyProtection="1">
      <alignment horizontal="center"/>
      <protection locked="0"/>
    </xf>
    <xf numFmtId="49" fontId="3" fillId="10" borderId="1" xfId="0" applyNumberFormat="1" applyFont="1" applyFill="1" applyBorder="1" applyAlignment="1" applyProtection="1">
      <alignment horizontal="center"/>
      <protection locked="0"/>
    </xf>
    <xf numFmtId="0" fontId="24" fillId="10" borderId="1" xfId="0" applyFont="1" applyFill="1" applyBorder="1" applyAlignment="1" applyProtection="1">
      <alignment vertical="top" wrapText="1"/>
      <protection locked="0"/>
    </xf>
    <xf numFmtId="0" fontId="24" fillId="10" borderId="1" xfId="0" applyFont="1" applyFill="1" applyBorder="1" applyAlignment="1" applyProtection="1">
      <alignment horizontal="center" vertical="top" wrapText="1"/>
      <protection locked="0"/>
    </xf>
    <xf numFmtId="0" fontId="3" fillId="10" borderId="1" xfId="0" applyFont="1" applyFill="1" applyBorder="1" applyAlignment="1" applyProtection="1">
      <alignment horizontal="center" vertical="center" wrapText="1"/>
      <protection locked="0"/>
    </xf>
    <xf numFmtId="0" fontId="0" fillId="10" borderId="1" xfId="0" applyFill="1" applyBorder="1" applyAlignment="1" applyProtection="1">
      <alignment vertical="top" wrapText="1"/>
      <protection locked="0"/>
    </xf>
    <xf numFmtId="0" fontId="0" fillId="10" borderId="1" xfId="0" applyFill="1" applyBorder="1" applyAlignment="1" applyProtection="1">
      <alignment horizontal="center" vertical="top" wrapText="1"/>
      <protection locked="0"/>
    </xf>
    <xf numFmtId="0" fontId="0" fillId="10" borderId="1" xfId="0" applyFill="1" applyBorder="1" applyAlignment="1" applyProtection="1">
      <alignment vertical="center"/>
      <protection locked="0"/>
    </xf>
    <xf numFmtId="0" fontId="0" fillId="10" borderId="1" xfId="0" applyFill="1" applyBorder="1" applyAlignment="1" applyProtection="1">
      <alignment horizontal="center" vertical="center"/>
      <protection locked="0"/>
    </xf>
    <xf numFmtId="0" fontId="24" fillId="10" borderId="1" xfId="0" applyFont="1" applyFill="1" applyBorder="1" applyAlignment="1" applyProtection="1">
      <alignment vertical="center" wrapText="1"/>
      <protection locked="0"/>
    </xf>
    <xf numFmtId="0" fontId="24" fillId="10" borderId="1" xfId="0" applyFont="1" applyFill="1" applyBorder="1" applyAlignment="1" applyProtection="1">
      <alignment horizontal="center" vertical="center" wrapText="1"/>
      <protection locked="0"/>
    </xf>
    <xf numFmtId="0" fontId="23" fillId="10" borderId="1" xfId="0" applyFont="1" applyFill="1" applyBorder="1" applyProtection="1">
      <protection locked="0"/>
    </xf>
    <xf numFmtId="0" fontId="23" fillId="10" borderId="1" xfId="0" applyFont="1" applyFill="1" applyBorder="1" applyAlignment="1" applyProtection="1">
      <alignment horizontal="center"/>
      <protection locked="0"/>
    </xf>
    <xf numFmtId="0" fontId="23" fillId="10" borderId="1" xfId="0" applyNumberFormat="1" applyFont="1" applyFill="1" applyBorder="1" applyAlignment="1" applyProtection="1">
      <alignment horizontal="center" vertical="center" wrapText="1"/>
      <protection locked="0"/>
    </xf>
    <xf numFmtId="0" fontId="0" fillId="10" borderId="1" xfId="0" applyFill="1" applyBorder="1" applyProtection="1">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0" fillId="0" borderId="1" xfId="0" applyBorder="1" applyAlignment="1" applyProtection="1">
      <alignment horizontal="center" wrapText="1"/>
      <protection locked="0"/>
    </xf>
    <xf numFmtId="0" fontId="27" fillId="0" borderId="1" xfId="0" applyFont="1" applyBorder="1" applyAlignment="1" applyProtection="1">
      <alignment horizontal="center" wrapText="1"/>
      <protection locked="0"/>
    </xf>
    <xf numFmtId="0" fontId="28" fillId="10" borderId="1" xfId="3" applyFont="1" applyFill="1" applyBorder="1" applyAlignment="1" applyProtection="1">
      <alignment horizontal="center" vertical="center" wrapText="1"/>
      <protection locked="0"/>
    </xf>
    <xf numFmtId="0" fontId="27" fillId="10" borderId="1" xfId="0" applyFont="1" applyFill="1" applyBorder="1" applyAlignment="1" applyProtection="1">
      <alignment horizontal="center" vertical="center" wrapText="1"/>
      <protection locked="0"/>
    </xf>
    <xf numFmtId="0" fontId="28" fillId="10" borderId="1" xfId="32" applyFont="1" applyFill="1" applyBorder="1" applyAlignment="1" applyProtection="1">
      <alignment horizontal="center" vertical="center" wrapText="1"/>
      <protection locked="0"/>
    </xf>
    <xf numFmtId="0" fontId="28" fillId="10" borderId="1" xfId="25" applyFont="1" applyFill="1" applyBorder="1" applyAlignment="1" applyProtection="1">
      <alignment horizontal="center" vertical="center" wrapText="1"/>
      <protection locked="0"/>
    </xf>
    <xf numFmtId="0" fontId="28" fillId="10" borderId="1" xfId="37" applyFont="1" applyFill="1" applyBorder="1" applyAlignment="1" applyProtection="1">
      <alignment horizontal="center" vertical="center" wrapText="1"/>
      <protection locked="0"/>
    </xf>
    <xf numFmtId="0" fontId="28" fillId="10" borderId="1" xfId="23" applyFont="1" applyFill="1" applyBorder="1" applyAlignment="1" applyProtection="1">
      <alignment horizontal="center" vertical="center" wrapText="1"/>
      <protection locked="0"/>
    </xf>
    <xf numFmtId="0" fontId="28" fillId="10" borderId="1" xfId="4" applyFont="1" applyFill="1" applyBorder="1" applyAlignment="1" applyProtection="1">
      <alignment horizontal="center" vertical="center" wrapText="1"/>
      <protection locked="0"/>
    </xf>
    <xf numFmtId="0" fontId="28" fillId="10" borderId="1" xfId="22" applyFont="1" applyFill="1" applyBorder="1" applyAlignment="1" applyProtection="1">
      <alignment horizontal="center" vertical="center" wrapText="1"/>
      <protection locked="0"/>
    </xf>
    <xf numFmtId="0" fontId="28" fillId="10" borderId="1" xfId="24" applyFont="1" applyFill="1" applyBorder="1" applyAlignment="1" applyProtection="1">
      <alignment horizontal="center" vertical="center" wrapText="1"/>
      <protection locked="0"/>
    </xf>
    <xf numFmtId="0" fontId="28" fillId="10" borderId="1" xfId="0" applyFont="1" applyFill="1" applyBorder="1" applyAlignment="1" applyProtection="1">
      <alignment horizontal="center" vertical="center" wrapText="1"/>
      <protection locked="0"/>
    </xf>
    <xf numFmtId="0" fontId="29" fillId="10" borderId="1" xfId="0" applyFont="1" applyFill="1" applyBorder="1" applyAlignment="1" applyProtection="1">
      <alignment horizontal="center"/>
      <protection locked="0"/>
    </xf>
    <xf numFmtId="14" fontId="3" fillId="0" borderId="1" xfId="0" applyNumberFormat="1" applyFont="1" applyBorder="1" applyAlignment="1" applyProtection="1">
      <alignment horizontal="center" vertical="center" wrapText="1"/>
      <protection locked="0"/>
    </xf>
    <xf numFmtId="0" fontId="20" fillId="0" borderId="1" xfId="0" applyFont="1" applyBorder="1" applyProtection="1">
      <protection locked="0"/>
    </xf>
    <xf numFmtId="14" fontId="0" fillId="0" borderId="1" xfId="0" applyNumberFormat="1" applyBorder="1" applyAlignment="1" applyProtection="1">
      <alignment horizontal="center"/>
      <protection locked="0"/>
    </xf>
    <xf numFmtId="0" fontId="20" fillId="0" borderId="1" xfId="0" applyFont="1" applyFill="1" applyBorder="1" applyAlignment="1" applyProtection="1">
      <alignment horizontal="center" vertical="center" wrapText="1"/>
      <protection locked="0"/>
    </xf>
    <xf numFmtId="0" fontId="20" fillId="0" borderId="1" xfId="0" applyFont="1" applyBorder="1" applyAlignment="1" applyProtection="1">
      <alignment horizontal="center"/>
      <protection locked="0"/>
    </xf>
    <xf numFmtId="0" fontId="30" fillId="0" borderId="1" xfId="0" applyFont="1" applyBorder="1" applyAlignment="1" applyProtection="1">
      <alignment horizontal="center" vertical="center" wrapText="1"/>
      <protection locked="0"/>
    </xf>
    <xf numFmtId="0" fontId="31" fillId="0" borderId="1" xfId="0" applyFont="1" applyBorder="1" applyAlignment="1" applyProtection="1">
      <alignment horizontal="center"/>
      <protection locked="0"/>
    </xf>
    <xf numFmtId="0" fontId="32"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164" fontId="32" fillId="0" borderId="1" xfId="0" applyNumberFormat="1" applyFont="1" applyBorder="1" applyAlignment="1" applyProtection="1">
      <alignment horizontal="center" vertical="center" wrapText="1"/>
      <protection locked="0"/>
    </xf>
    <xf numFmtId="0" fontId="32" fillId="0" borderId="1" xfId="0" applyFont="1" applyBorder="1" applyAlignment="1" applyProtection="1">
      <alignment horizontal="left" vertical="center" wrapText="1"/>
      <protection locked="0"/>
    </xf>
    <xf numFmtId="0" fontId="27" fillId="10" borderId="1" xfId="0" applyFont="1" applyFill="1" applyBorder="1" applyAlignment="1" applyProtection="1">
      <alignment horizontal="center" vertical="top"/>
      <protection locked="0"/>
    </xf>
    <xf numFmtId="0" fontId="27" fillId="0" borderId="1" xfId="0" applyFont="1" applyBorder="1" applyProtection="1">
      <protection locked="0"/>
    </xf>
    <xf numFmtId="0" fontId="10" fillId="0" borderId="1" xfId="0" applyFont="1" applyBorder="1" applyAlignment="1" applyProtection="1">
      <alignment horizontal="center" vertical="center" wrapText="1"/>
      <protection locked="0"/>
    </xf>
    <xf numFmtId="0" fontId="27" fillId="10" borderId="1" xfId="0" applyFont="1" applyFill="1" applyBorder="1" applyAlignment="1" applyProtection="1">
      <alignment horizontal="center" vertical="top" wrapText="1"/>
      <protection locked="0"/>
    </xf>
    <xf numFmtId="0" fontId="27" fillId="10" borderId="1" xfId="0" applyFont="1" applyFill="1" applyBorder="1" applyAlignment="1" applyProtection="1">
      <alignment horizontal="center" vertical="center"/>
      <protection locked="0"/>
    </xf>
    <xf numFmtId="0" fontId="3" fillId="0" borderId="0" xfId="0" applyFont="1" applyAlignment="1">
      <alignment horizontal="center"/>
    </xf>
    <xf numFmtId="0" fontId="3" fillId="0" borderId="6" xfId="0" applyFont="1" applyBorder="1" applyAlignment="1" applyProtection="1">
      <alignment horizontal="center" vertical="center"/>
      <protection locked="0"/>
    </xf>
    <xf numFmtId="0" fontId="24" fillId="10" borderId="6" xfId="0" applyFont="1" applyFill="1" applyBorder="1" applyAlignment="1" applyProtection="1">
      <alignment vertical="top"/>
      <protection locked="0"/>
    </xf>
    <xf numFmtId="0" fontId="24" fillId="10" borderId="6" xfId="0" applyFont="1" applyFill="1" applyBorder="1" applyAlignment="1" applyProtection="1">
      <alignment horizontal="center" vertical="top"/>
      <protection locked="0"/>
    </xf>
    <xf numFmtId="0" fontId="3" fillId="10" borderId="6" xfId="0" applyFont="1" applyFill="1" applyBorder="1" applyAlignment="1" applyProtection="1">
      <alignment horizontal="center"/>
      <protection locked="0"/>
    </xf>
    <xf numFmtId="0" fontId="3" fillId="0" borderId="6" xfId="0" applyFont="1" applyBorder="1" applyAlignment="1" applyProtection="1">
      <alignment horizontal="center" vertical="center" wrapText="1"/>
      <protection locked="0"/>
    </xf>
    <xf numFmtId="1" fontId="3" fillId="0" borderId="6" xfId="0" applyNumberFormat="1" applyFont="1" applyBorder="1" applyAlignment="1" applyProtection="1">
      <alignment horizontal="center" vertical="center" wrapText="1"/>
      <protection locked="0"/>
    </xf>
    <xf numFmtId="49" fontId="0" fillId="0" borderId="1" xfId="0" applyNumberFormat="1" applyBorder="1" applyAlignment="1" applyProtection="1">
      <alignment horizontal="center" vertical="center"/>
      <protection locked="0"/>
    </xf>
    <xf numFmtId="164" fontId="3" fillId="0" borderId="6" xfId="0" applyNumberFormat="1" applyFont="1" applyBorder="1" applyAlignment="1" applyProtection="1">
      <alignment horizontal="center" vertical="center" wrapText="1"/>
      <protection locked="0"/>
    </xf>
    <xf numFmtId="0" fontId="20" fillId="0" borderId="0" xfId="0" applyFont="1" applyAlignment="1" applyProtection="1">
      <alignment horizontal="center"/>
      <protection locked="0"/>
    </xf>
    <xf numFmtId="0" fontId="33" fillId="0" borderId="0" xfId="0" applyFont="1" applyFill="1" applyBorder="1" applyAlignment="1">
      <alignment horizontal="center" vertical="center" wrapText="1"/>
    </xf>
    <xf numFmtId="0" fontId="28" fillId="0" borderId="1" xfId="0" applyFont="1" applyBorder="1" applyAlignment="1" applyProtection="1">
      <alignment horizontal="center" vertical="center" wrapText="1"/>
      <protection locked="0"/>
    </xf>
    <xf numFmtId="0" fontId="28" fillId="0" borderId="1" xfId="0" applyFont="1" applyFill="1" applyBorder="1" applyAlignment="1" applyProtection="1">
      <alignment horizontal="center" vertical="center" wrapText="1"/>
      <protection locked="0"/>
    </xf>
    <xf numFmtId="0" fontId="10" fillId="0" borderId="1" xfId="0" applyFont="1" applyBorder="1" applyAlignment="1" applyProtection="1">
      <alignment horizontal="left" vertical="center" wrapText="1"/>
      <protection locked="0"/>
    </xf>
    <xf numFmtId="0" fontId="33" fillId="3" borderId="1" xfId="0" applyFont="1" applyFill="1" applyBorder="1" applyAlignment="1">
      <alignment horizontal="center" vertical="center"/>
    </xf>
    <xf numFmtId="0" fontId="10" fillId="0" borderId="0" xfId="0" applyFont="1"/>
    <xf numFmtId="0" fontId="34" fillId="10" borderId="1" xfId="0" applyFont="1" applyFill="1" applyBorder="1" applyProtection="1">
      <protection locked="0"/>
    </xf>
    <xf numFmtId="0" fontId="34" fillId="10" borderId="1" xfId="0" applyFont="1" applyFill="1" applyBorder="1" applyAlignment="1" applyProtection="1">
      <alignment horizontal="center"/>
      <protection locked="0"/>
    </xf>
    <xf numFmtId="164" fontId="10" fillId="0" borderId="1" xfId="0" applyNumberFormat="1" applyFont="1" applyBorder="1" applyAlignment="1" applyProtection="1">
      <alignment horizontal="center" vertical="center" wrapText="1"/>
      <protection locked="0"/>
    </xf>
    <xf numFmtId="0" fontId="10" fillId="0" borderId="0" xfId="0" applyFont="1" applyAlignment="1">
      <alignment horizontal="center"/>
    </xf>
    <xf numFmtId="1" fontId="3" fillId="0" borderId="1" xfId="0" applyNumberFormat="1" applyFont="1" applyBorder="1" applyAlignment="1" applyProtection="1">
      <alignment horizontal="center" vertical="center"/>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33" fillId="3" borderId="1" xfId="0" applyFont="1" applyFill="1" applyBorder="1" applyAlignment="1">
      <alignment horizontal="center" vertical="center" wrapText="1"/>
    </xf>
    <xf numFmtId="0" fontId="33"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7" fillId="0" borderId="3" xfId="0" applyFont="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38">
    <cellStyle name="Normal" xfId="0" builtinId="0"/>
    <cellStyle name="Normal 10" xfId="24"/>
    <cellStyle name="Normal 12" xfId="26"/>
    <cellStyle name="Normal 13" xfId="27"/>
    <cellStyle name="Normal 14" xfId="30"/>
    <cellStyle name="Normal 15" xfId="32"/>
    <cellStyle name="Normal 16" xfId="33"/>
    <cellStyle name="Normal 17" xfId="34"/>
    <cellStyle name="Normal 18" xfId="36"/>
    <cellStyle name="Normal 19" xfId="35"/>
    <cellStyle name="Normal 2" xfId="3"/>
    <cellStyle name="Normal 20" xfId="37"/>
    <cellStyle name="Normal 23" xfId="8"/>
    <cellStyle name="Normal 24" xfId="9"/>
    <cellStyle name="Normal 25" xfId="10"/>
    <cellStyle name="Normal 26" xfId="13"/>
    <cellStyle name="Normal 27" xfId="16"/>
    <cellStyle name="Normal 28" xfId="19"/>
    <cellStyle name="Normal 29" xfId="20"/>
    <cellStyle name="Normal 3" xfId="11"/>
    <cellStyle name="Normal 30" xfId="23"/>
    <cellStyle name="Normal 31" xfId="21"/>
    <cellStyle name="Normal 32" xfId="4"/>
    <cellStyle name="Normal 33" xfId="25"/>
    <cellStyle name="Normal 34" xfId="5"/>
    <cellStyle name="Normal 35" xfId="1"/>
    <cellStyle name="Normal 36" xfId="28"/>
    <cellStyle name="Normal 37" xfId="6"/>
    <cellStyle name="Normal 38" xfId="29"/>
    <cellStyle name="Normal 39" xfId="7"/>
    <cellStyle name="Normal 4" xfId="12"/>
    <cellStyle name="Normal 40" xfId="31"/>
    <cellStyle name="Normal 41" xfId="2"/>
    <cellStyle name="Normal 5" xfId="14"/>
    <cellStyle name="Normal 6" xfId="15"/>
    <cellStyle name="Normal 7" xfId="17"/>
    <cellStyle name="Normal 8" xfId="18"/>
    <cellStyle name="Normal 9" xfId="2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workbookViewId="0">
      <selection activeCell="A2" sqref="A2:B2"/>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1" style="1" bestFit="1" customWidth="1"/>
    <col min="13" max="13" width="19.5703125" style="1" customWidth="1"/>
    <col min="14" max="16384" width="9.140625" style="1"/>
  </cols>
  <sheetData>
    <row r="1" spans="1:14" ht="60" customHeight="1">
      <c r="A1" s="288" t="s">
        <v>425</v>
      </c>
      <c r="B1" s="288"/>
      <c r="C1" s="288"/>
      <c r="D1" s="288"/>
      <c r="E1" s="288"/>
      <c r="F1" s="288"/>
      <c r="G1" s="288"/>
      <c r="H1" s="288"/>
      <c r="I1" s="288"/>
      <c r="J1" s="288"/>
      <c r="K1" s="288"/>
      <c r="L1" s="288"/>
      <c r="M1" s="288"/>
    </row>
    <row r="2" spans="1:14">
      <c r="A2" s="289" t="s">
        <v>0</v>
      </c>
      <c r="B2" s="289"/>
      <c r="C2" s="292" t="s">
        <v>399</v>
      </c>
      <c r="D2" s="293"/>
      <c r="E2" s="2" t="s">
        <v>1</v>
      </c>
      <c r="F2" s="302" t="s">
        <v>400</v>
      </c>
      <c r="G2" s="302"/>
      <c r="H2" s="302"/>
      <c r="I2" s="302"/>
      <c r="J2" s="302"/>
      <c r="K2" s="300" t="s">
        <v>28</v>
      </c>
      <c r="L2" s="300"/>
      <c r="M2" s="37" t="s">
        <v>401</v>
      </c>
    </row>
    <row r="3" spans="1:14" ht="7.5" customHeight="1">
      <c r="A3" s="267"/>
      <c r="B3" s="267"/>
      <c r="C3" s="267"/>
      <c r="D3" s="267"/>
      <c r="E3" s="267"/>
      <c r="F3" s="266"/>
      <c r="G3" s="266"/>
      <c r="H3" s="266"/>
      <c r="I3" s="266"/>
      <c r="J3" s="266"/>
      <c r="K3" s="268"/>
      <c r="L3" s="268"/>
      <c r="M3" s="268"/>
    </row>
    <row r="4" spans="1:14">
      <c r="A4" s="296" t="s">
        <v>2</v>
      </c>
      <c r="B4" s="297"/>
      <c r="C4" s="297"/>
      <c r="D4" s="297"/>
      <c r="E4" s="298"/>
      <c r="F4" s="266"/>
      <c r="G4" s="266"/>
      <c r="H4" s="266"/>
      <c r="I4" s="269" t="s">
        <v>64</v>
      </c>
      <c r="J4" s="269"/>
      <c r="K4" s="269"/>
      <c r="L4" s="269"/>
      <c r="M4" s="269"/>
    </row>
    <row r="5" spans="1:14" ht="18.75" customHeight="1">
      <c r="A5" s="264" t="s">
        <v>4</v>
      </c>
      <c r="B5" s="264"/>
      <c r="C5" s="282" t="s">
        <v>388</v>
      </c>
      <c r="D5" s="299"/>
      <c r="E5" s="283"/>
      <c r="F5" s="266"/>
      <c r="G5" s="266"/>
      <c r="H5" s="266"/>
      <c r="I5" s="294" t="s">
        <v>5</v>
      </c>
      <c r="J5" s="294"/>
      <c r="K5" s="290" t="s">
        <v>387</v>
      </c>
      <c r="L5" s="295"/>
      <c r="M5" s="291"/>
    </row>
    <row r="6" spans="1:14" ht="18.75" customHeight="1">
      <c r="A6" s="265" t="s">
        <v>22</v>
      </c>
      <c r="B6" s="265"/>
      <c r="C6" s="38">
        <v>9435377461</v>
      </c>
      <c r="D6" s="290"/>
      <c r="E6" s="291"/>
      <c r="F6" s="266"/>
      <c r="G6" s="266"/>
      <c r="H6" s="266"/>
      <c r="I6" s="265" t="s">
        <v>22</v>
      </c>
      <c r="J6" s="265"/>
      <c r="K6" s="290">
        <v>9435079813</v>
      </c>
      <c r="L6" s="291"/>
      <c r="M6" s="39"/>
    </row>
    <row r="7" spans="1:14">
      <c r="A7" s="263" t="s">
        <v>3</v>
      </c>
      <c r="B7" s="263"/>
      <c r="C7" s="263"/>
      <c r="D7" s="263"/>
      <c r="E7" s="263"/>
      <c r="F7" s="263"/>
      <c r="G7" s="263"/>
      <c r="H7" s="263"/>
      <c r="I7" s="263"/>
      <c r="J7" s="263"/>
      <c r="K7" s="263"/>
      <c r="L7" s="263"/>
      <c r="M7" s="263"/>
    </row>
    <row r="8" spans="1:14">
      <c r="A8" s="307" t="s">
        <v>25</v>
      </c>
      <c r="B8" s="308"/>
      <c r="C8" s="309"/>
      <c r="D8" s="3" t="s">
        <v>24</v>
      </c>
      <c r="E8" s="40">
        <v>191300201</v>
      </c>
      <c r="F8" s="273"/>
      <c r="G8" s="274"/>
      <c r="H8" s="274"/>
      <c r="I8" s="307" t="s">
        <v>26</v>
      </c>
      <c r="J8" s="308"/>
      <c r="K8" s="309"/>
      <c r="L8" s="3" t="s">
        <v>24</v>
      </c>
      <c r="M8" s="40">
        <v>191300202</v>
      </c>
    </row>
    <row r="9" spans="1:14">
      <c r="A9" s="278" t="s">
        <v>30</v>
      </c>
      <c r="B9" s="279"/>
      <c r="C9" s="6" t="s">
        <v>6</v>
      </c>
      <c r="D9" s="9" t="s">
        <v>12</v>
      </c>
      <c r="E9" s="5" t="s">
        <v>15</v>
      </c>
      <c r="F9" s="275"/>
      <c r="G9" s="276"/>
      <c r="H9" s="276"/>
      <c r="I9" s="278" t="s">
        <v>30</v>
      </c>
      <c r="J9" s="279"/>
      <c r="K9" s="6" t="s">
        <v>6</v>
      </c>
      <c r="L9" s="9" t="s">
        <v>12</v>
      </c>
      <c r="M9" s="5" t="s">
        <v>15</v>
      </c>
    </row>
    <row r="10" spans="1:14">
      <c r="A10" s="287" t="s">
        <v>383</v>
      </c>
      <c r="B10" s="287"/>
      <c r="C10" s="4" t="s">
        <v>18</v>
      </c>
      <c r="D10" s="38">
        <v>9706196768</v>
      </c>
      <c r="E10" s="39"/>
      <c r="F10" s="275"/>
      <c r="G10" s="276"/>
      <c r="H10" s="276"/>
      <c r="I10" s="280" t="s">
        <v>384</v>
      </c>
      <c r="J10" s="281"/>
      <c r="K10" s="4" t="s">
        <v>18</v>
      </c>
      <c r="L10" s="38"/>
      <c r="M10" s="38">
        <v>9854038004</v>
      </c>
    </row>
    <row r="11" spans="1:14">
      <c r="A11" s="287" t="s">
        <v>398</v>
      </c>
      <c r="B11" s="287"/>
      <c r="C11" s="4" t="s">
        <v>19</v>
      </c>
      <c r="D11" s="38">
        <v>8750972328</v>
      </c>
      <c r="E11" s="39"/>
      <c r="F11" s="275"/>
      <c r="G11" s="276"/>
      <c r="H11" s="276"/>
      <c r="I11" s="282"/>
      <c r="J11" s="283"/>
      <c r="K11" s="20" t="s">
        <v>18</v>
      </c>
      <c r="L11" s="38"/>
      <c r="M11" s="38"/>
    </row>
    <row r="12" spans="1:14">
      <c r="A12" s="287" t="s">
        <v>381</v>
      </c>
      <c r="B12" s="287"/>
      <c r="C12" s="4" t="s">
        <v>20</v>
      </c>
      <c r="D12" s="38">
        <v>9678595313</v>
      </c>
      <c r="E12" s="39"/>
      <c r="F12" s="275"/>
      <c r="G12" s="276"/>
      <c r="H12" s="276"/>
      <c r="I12" s="280" t="s">
        <v>385</v>
      </c>
      <c r="J12" s="281"/>
      <c r="K12" s="4" t="s">
        <v>20</v>
      </c>
      <c r="L12" s="38"/>
      <c r="M12" s="38">
        <v>9613523473</v>
      </c>
    </row>
    <row r="13" spans="1:14">
      <c r="A13" s="287" t="s">
        <v>382</v>
      </c>
      <c r="B13" s="287"/>
      <c r="C13" s="4" t="s">
        <v>21</v>
      </c>
      <c r="D13" s="38">
        <v>9577559101</v>
      </c>
      <c r="E13" s="39"/>
      <c r="F13" s="275"/>
      <c r="G13" s="276"/>
      <c r="H13" s="276"/>
      <c r="I13" s="280" t="s">
        <v>386</v>
      </c>
      <c r="J13" s="281"/>
      <c r="K13" s="4" t="s">
        <v>21</v>
      </c>
      <c r="L13" s="38"/>
      <c r="M13" s="39">
        <v>8472961046</v>
      </c>
    </row>
    <row r="14" spans="1:14">
      <c r="A14" s="284" t="s">
        <v>23</v>
      </c>
      <c r="B14" s="285"/>
      <c r="C14" s="286"/>
      <c r="D14" s="306"/>
      <c r="E14" s="306"/>
      <c r="F14" s="275"/>
      <c r="G14" s="276"/>
      <c r="H14" s="276"/>
      <c r="I14" s="277"/>
      <c r="J14" s="277"/>
      <c r="K14" s="277"/>
      <c r="L14" s="277"/>
      <c r="M14" s="277"/>
      <c r="N14" s="8"/>
    </row>
    <row r="15" spans="1:14">
      <c r="A15" s="272"/>
      <c r="B15" s="272"/>
      <c r="C15" s="272"/>
      <c r="D15" s="272"/>
      <c r="E15" s="272"/>
      <c r="F15" s="272"/>
      <c r="G15" s="272"/>
      <c r="H15" s="272"/>
      <c r="I15" s="272"/>
      <c r="J15" s="272"/>
      <c r="K15" s="272"/>
      <c r="L15" s="272"/>
      <c r="M15" s="272"/>
    </row>
    <row r="16" spans="1:14">
      <c r="A16" s="271" t="s">
        <v>48</v>
      </c>
      <c r="B16" s="271"/>
      <c r="C16" s="271"/>
      <c r="D16" s="271"/>
      <c r="E16" s="271"/>
      <c r="F16" s="271"/>
      <c r="G16" s="271"/>
      <c r="H16" s="271"/>
      <c r="I16" s="271"/>
      <c r="J16" s="271"/>
      <c r="K16" s="271"/>
      <c r="L16" s="271"/>
      <c r="M16" s="271"/>
    </row>
    <row r="17" spans="1:13" ht="32.25" customHeight="1">
      <c r="A17" s="304" t="s">
        <v>60</v>
      </c>
      <c r="B17" s="304"/>
      <c r="C17" s="304"/>
      <c r="D17" s="304"/>
      <c r="E17" s="304"/>
      <c r="F17" s="304"/>
      <c r="G17" s="304"/>
      <c r="H17" s="304"/>
      <c r="I17" s="304"/>
      <c r="J17" s="304"/>
      <c r="K17" s="304"/>
      <c r="L17" s="304"/>
      <c r="M17" s="304"/>
    </row>
    <row r="18" spans="1:13">
      <c r="A18" s="270" t="s">
        <v>61</v>
      </c>
      <c r="B18" s="270"/>
      <c r="C18" s="270"/>
      <c r="D18" s="270"/>
      <c r="E18" s="270"/>
      <c r="F18" s="270"/>
      <c r="G18" s="270"/>
      <c r="H18" s="270"/>
      <c r="I18" s="270"/>
      <c r="J18" s="270"/>
      <c r="K18" s="270"/>
      <c r="L18" s="270"/>
      <c r="M18" s="270"/>
    </row>
    <row r="19" spans="1:13">
      <c r="A19" s="270" t="s">
        <v>49</v>
      </c>
      <c r="B19" s="270"/>
      <c r="C19" s="270"/>
      <c r="D19" s="270"/>
      <c r="E19" s="270"/>
      <c r="F19" s="270"/>
      <c r="G19" s="270"/>
      <c r="H19" s="270"/>
      <c r="I19" s="270"/>
      <c r="J19" s="270"/>
      <c r="K19" s="270"/>
      <c r="L19" s="270"/>
      <c r="M19" s="270"/>
    </row>
    <row r="20" spans="1:13">
      <c r="A20" s="270" t="s">
        <v>43</v>
      </c>
      <c r="B20" s="270"/>
      <c r="C20" s="270"/>
      <c r="D20" s="270"/>
      <c r="E20" s="270"/>
      <c r="F20" s="270"/>
      <c r="G20" s="270"/>
      <c r="H20" s="270"/>
      <c r="I20" s="270"/>
      <c r="J20" s="270"/>
      <c r="K20" s="270"/>
      <c r="L20" s="270"/>
      <c r="M20" s="270"/>
    </row>
    <row r="21" spans="1:13">
      <c r="A21" s="270" t="s">
        <v>50</v>
      </c>
      <c r="B21" s="270"/>
      <c r="C21" s="270"/>
      <c r="D21" s="270"/>
      <c r="E21" s="270"/>
      <c r="F21" s="270"/>
      <c r="G21" s="270"/>
      <c r="H21" s="270"/>
      <c r="I21" s="270"/>
      <c r="J21" s="270"/>
      <c r="K21" s="270"/>
      <c r="L21" s="270"/>
      <c r="M21" s="270"/>
    </row>
    <row r="22" spans="1:13">
      <c r="A22" s="270" t="s">
        <v>44</v>
      </c>
      <c r="B22" s="270"/>
      <c r="C22" s="270"/>
      <c r="D22" s="270"/>
      <c r="E22" s="270"/>
      <c r="F22" s="270"/>
      <c r="G22" s="270"/>
      <c r="H22" s="270"/>
      <c r="I22" s="270"/>
      <c r="J22" s="270"/>
      <c r="K22" s="270"/>
      <c r="L22" s="270"/>
      <c r="M22" s="270"/>
    </row>
    <row r="23" spans="1:13">
      <c r="A23" s="305" t="s">
        <v>53</v>
      </c>
      <c r="B23" s="305"/>
      <c r="C23" s="305"/>
      <c r="D23" s="305"/>
      <c r="E23" s="305"/>
      <c r="F23" s="305"/>
      <c r="G23" s="305"/>
      <c r="H23" s="305"/>
      <c r="I23" s="305"/>
      <c r="J23" s="305"/>
      <c r="K23" s="305"/>
      <c r="L23" s="305"/>
      <c r="M23" s="305"/>
    </row>
    <row r="24" spans="1:13">
      <c r="A24" s="270" t="s">
        <v>45</v>
      </c>
      <c r="B24" s="270"/>
      <c r="C24" s="270"/>
      <c r="D24" s="270"/>
      <c r="E24" s="270"/>
      <c r="F24" s="270"/>
      <c r="G24" s="270"/>
      <c r="H24" s="270"/>
      <c r="I24" s="270"/>
      <c r="J24" s="270"/>
      <c r="K24" s="270"/>
      <c r="L24" s="270"/>
      <c r="M24" s="270"/>
    </row>
    <row r="25" spans="1:13">
      <c r="A25" s="270" t="s">
        <v>46</v>
      </c>
      <c r="B25" s="270"/>
      <c r="C25" s="270"/>
      <c r="D25" s="270"/>
      <c r="E25" s="270"/>
      <c r="F25" s="270"/>
      <c r="G25" s="270"/>
      <c r="H25" s="270"/>
      <c r="I25" s="270"/>
      <c r="J25" s="270"/>
      <c r="K25" s="270"/>
      <c r="L25" s="270"/>
      <c r="M25" s="270"/>
    </row>
    <row r="26" spans="1:13">
      <c r="A26" s="270" t="s">
        <v>47</v>
      </c>
      <c r="B26" s="270"/>
      <c r="C26" s="270"/>
      <c r="D26" s="270"/>
      <c r="E26" s="270"/>
      <c r="F26" s="270"/>
      <c r="G26" s="270"/>
      <c r="H26" s="270"/>
      <c r="I26" s="270"/>
      <c r="J26" s="270"/>
      <c r="K26" s="270"/>
      <c r="L26" s="270"/>
      <c r="M26" s="270"/>
    </row>
    <row r="27" spans="1:13">
      <c r="A27" s="303" t="s">
        <v>51</v>
      </c>
      <c r="B27" s="303"/>
      <c r="C27" s="303"/>
      <c r="D27" s="303"/>
      <c r="E27" s="303"/>
      <c r="F27" s="303"/>
      <c r="G27" s="303"/>
      <c r="H27" s="303"/>
      <c r="I27" s="303"/>
      <c r="J27" s="303"/>
      <c r="K27" s="303"/>
      <c r="L27" s="303"/>
      <c r="M27" s="303"/>
    </row>
    <row r="28" spans="1:13">
      <c r="A28" s="270" t="s">
        <v>52</v>
      </c>
      <c r="B28" s="270"/>
      <c r="C28" s="270"/>
      <c r="D28" s="270"/>
      <c r="E28" s="270"/>
      <c r="F28" s="270"/>
      <c r="G28" s="270"/>
      <c r="H28" s="270"/>
      <c r="I28" s="270"/>
      <c r="J28" s="270"/>
      <c r="K28" s="270"/>
      <c r="L28" s="270"/>
      <c r="M28" s="270"/>
    </row>
    <row r="29" spans="1:13" ht="44.25" customHeight="1">
      <c r="A29" s="301" t="s">
        <v>62</v>
      </c>
      <c r="B29" s="301"/>
      <c r="C29" s="301"/>
      <c r="D29" s="301"/>
      <c r="E29" s="301"/>
      <c r="F29" s="301"/>
      <c r="G29" s="301"/>
      <c r="H29" s="301"/>
      <c r="I29" s="301"/>
      <c r="J29" s="301"/>
      <c r="K29" s="301"/>
      <c r="L29" s="301"/>
      <c r="M29" s="301"/>
    </row>
  </sheetData>
  <sheetProtection deleteColumns="0" deleteRows="0"/>
  <mergeCells count="50">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3">
    <dataValidation allowBlank="1" showInputMessage="1" showErrorMessage="1" prompt="Mobile No." sqref="C6 L10:L13 D10:D13 K6:L6"/>
    <dataValidation allowBlank="1" showInputMessage="1" showErrorMessage="1" prompt="E-mail Id" sqref="D14:E14 M10:M13 E10:E13 M6 D6:E6"/>
    <dataValidation allowBlank="1" showInputMessage="1" showErrorMessage="1" prompt="Insert Unique Id of Mobile Health Team" sqref="E8 M8"/>
  </dataValidations>
  <printOptions horizontalCentered="1"/>
  <pageMargins left="0.37" right="0.23" top="0.43" bottom="0.45" header="0.3" footer="0.3"/>
  <pageSetup paperSize="9" scale="94"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312" t="s">
        <v>426</v>
      </c>
      <c r="B1" s="312"/>
      <c r="C1" s="312"/>
      <c r="D1" s="313"/>
      <c r="E1" s="313"/>
      <c r="F1" s="313"/>
      <c r="G1" s="313"/>
      <c r="H1" s="313"/>
      <c r="I1" s="313"/>
      <c r="J1" s="313"/>
      <c r="K1" s="313"/>
      <c r="L1" s="313"/>
      <c r="M1" s="313"/>
      <c r="N1" s="313"/>
      <c r="O1" s="313"/>
      <c r="P1" s="313"/>
      <c r="Q1" s="313"/>
      <c r="R1" s="313"/>
      <c r="S1" s="313"/>
    </row>
    <row r="2" spans="1:20" ht="16.5" customHeight="1">
      <c r="A2" s="316" t="s">
        <v>63</v>
      </c>
      <c r="B2" s="317"/>
      <c r="C2" s="317"/>
      <c r="D2" s="25">
        <v>43374</v>
      </c>
      <c r="E2" s="22"/>
      <c r="F2" s="22"/>
      <c r="G2" s="22"/>
      <c r="H2" s="22"/>
      <c r="I2" s="22"/>
      <c r="J2" s="22"/>
      <c r="K2" s="22"/>
      <c r="L2" s="22"/>
      <c r="M2" s="22"/>
      <c r="N2" s="22"/>
      <c r="O2" s="22"/>
      <c r="P2" s="22"/>
      <c r="Q2" s="22"/>
      <c r="R2" s="22"/>
      <c r="S2" s="22"/>
    </row>
    <row r="3" spans="1:20" ht="24" customHeight="1">
      <c r="A3" s="311" t="s">
        <v>14</v>
      </c>
      <c r="B3" s="314" t="s">
        <v>65</v>
      </c>
      <c r="C3" s="310" t="s">
        <v>7</v>
      </c>
      <c r="D3" s="310" t="s">
        <v>59</v>
      </c>
      <c r="E3" s="310" t="s">
        <v>16</v>
      </c>
      <c r="F3" s="318" t="s">
        <v>17</v>
      </c>
      <c r="G3" s="310" t="s">
        <v>8</v>
      </c>
      <c r="H3" s="310"/>
      <c r="I3" s="310"/>
      <c r="J3" s="310" t="s">
        <v>35</v>
      </c>
      <c r="K3" s="314" t="s">
        <v>37</v>
      </c>
      <c r="L3" s="314" t="s">
        <v>54</v>
      </c>
      <c r="M3" s="314" t="s">
        <v>55</v>
      </c>
      <c r="N3" s="314" t="s">
        <v>38</v>
      </c>
      <c r="O3" s="314" t="s">
        <v>39</v>
      </c>
      <c r="P3" s="311" t="s">
        <v>58</v>
      </c>
      <c r="Q3" s="310" t="s">
        <v>56</v>
      </c>
      <c r="R3" s="310" t="s">
        <v>36</v>
      </c>
      <c r="S3" s="310" t="s">
        <v>57</v>
      </c>
      <c r="T3" s="310" t="s">
        <v>13</v>
      </c>
    </row>
    <row r="4" spans="1:20" ht="25.5" customHeight="1">
      <c r="A4" s="311"/>
      <c r="B4" s="319"/>
      <c r="C4" s="310"/>
      <c r="D4" s="310"/>
      <c r="E4" s="310"/>
      <c r="F4" s="318"/>
      <c r="G4" s="15" t="s">
        <v>9</v>
      </c>
      <c r="H4" s="15" t="s">
        <v>10</v>
      </c>
      <c r="I4" s="11" t="s">
        <v>11</v>
      </c>
      <c r="J4" s="310"/>
      <c r="K4" s="315"/>
      <c r="L4" s="315"/>
      <c r="M4" s="315"/>
      <c r="N4" s="315"/>
      <c r="O4" s="315"/>
      <c r="P4" s="311"/>
      <c r="Q4" s="311"/>
      <c r="R4" s="310"/>
      <c r="S4" s="310"/>
      <c r="T4" s="310"/>
    </row>
    <row r="5" spans="1:20">
      <c r="A5" s="4">
        <v>1</v>
      </c>
      <c r="B5" s="55" t="s">
        <v>66</v>
      </c>
      <c r="C5" s="57" t="s">
        <v>99</v>
      </c>
      <c r="D5" s="53" t="s">
        <v>76</v>
      </c>
      <c r="E5" s="56">
        <v>112502</v>
      </c>
      <c r="F5" s="58" t="s">
        <v>75</v>
      </c>
      <c r="G5" s="58">
        <v>30</v>
      </c>
      <c r="H5" s="58">
        <v>25</v>
      </c>
      <c r="I5" s="17">
        <f>+G5+H5</f>
        <v>55</v>
      </c>
      <c r="J5" s="51">
        <v>9859177484</v>
      </c>
      <c r="K5" s="66"/>
      <c r="L5" s="66"/>
      <c r="M5" s="66"/>
      <c r="N5" s="66"/>
      <c r="O5" s="66"/>
      <c r="P5" s="67">
        <v>43344</v>
      </c>
      <c r="Q5" s="231" t="s">
        <v>123</v>
      </c>
      <c r="R5" s="66"/>
      <c r="S5" s="66" t="s">
        <v>117</v>
      </c>
      <c r="T5" s="18"/>
    </row>
    <row r="6" spans="1:20">
      <c r="A6" s="4">
        <v>2</v>
      </c>
      <c r="B6" s="55" t="s">
        <v>66</v>
      </c>
      <c r="C6" s="80" t="s">
        <v>135</v>
      </c>
      <c r="D6" s="80" t="s">
        <v>73</v>
      </c>
      <c r="E6" s="81">
        <v>52</v>
      </c>
      <c r="F6" s="81"/>
      <c r="G6" s="81">
        <v>16</v>
      </c>
      <c r="H6" s="81">
        <v>19</v>
      </c>
      <c r="I6" s="17">
        <f>+G6+H6</f>
        <v>35</v>
      </c>
      <c r="J6" s="82" t="s">
        <v>136</v>
      </c>
      <c r="K6" s="70"/>
      <c r="L6" s="66"/>
      <c r="M6" s="66"/>
      <c r="N6" s="66"/>
      <c r="O6" s="66"/>
      <c r="P6" s="67">
        <v>43344</v>
      </c>
      <c r="Q6" s="231" t="s">
        <v>123</v>
      </c>
      <c r="R6" s="66"/>
      <c r="S6" s="66" t="s">
        <v>117</v>
      </c>
      <c r="T6" s="18"/>
    </row>
    <row r="7" spans="1:20" ht="30.75">
      <c r="A7" s="4">
        <v>3</v>
      </c>
      <c r="B7" s="55" t="s">
        <v>389</v>
      </c>
      <c r="C7" s="213" t="s">
        <v>390</v>
      </c>
      <c r="D7" s="214" t="s">
        <v>76</v>
      </c>
      <c r="E7" s="52">
        <v>112204</v>
      </c>
      <c r="F7" s="52" t="s">
        <v>75</v>
      </c>
      <c r="G7" s="52">
        <v>37</v>
      </c>
      <c r="H7" s="52">
        <v>43</v>
      </c>
      <c r="I7" s="17">
        <f t="shared" ref="I7:I60" si="0">+G7+H7</f>
        <v>80</v>
      </c>
      <c r="J7" s="52"/>
      <c r="K7" s="52"/>
      <c r="L7" s="52"/>
      <c r="M7" s="52"/>
      <c r="N7" s="52"/>
      <c r="O7" s="52"/>
      <c r="P7" s="228">
        <v>43374</v>
      </c>
      <c r="Q7" s="232" t="s">
        <v>394</v>
      </c>
      <c r="R7" s="52"/>
      <c r="S7" s="66" t="s">
        <v>117</v>
      </c>
      <c r="T7" s="18"/>
    </row>
    <row r="8" spans="1:20" ht="30">
      <c r="A8" s="4">
        <v>4</v>
      </c>
      <c r="B8" s="55" t="s">
        <v>389</v>
      </c>
      <c r="C8" s="79" t="s">
        <v>133</v>
      </c>
      <c r="D8" s="215" t="s">
        <v>73</v>
      </c>
      <c r="E8" s="79">
        <v>272</v>
      </c>
      <c r="F8" s="79"/>
      <c r="G8" s="79">
        <v>18</v>
      </c>
      <c r="H8" s="79">
        <v>31</v>
      </c>
      <c r="I8" s="17">
        <f t="shared" si="0"/>
        <v>49</v>
      </c>
      <c r="J8" s="70" t="s">
        <v>134</v>
      </c>
      <c r="K8" s="70"/>
      <c r="L8" s="66"/>
      <c r="M8" s="66"/>
      <c r="N8" s="66"/>
      <c r="O8" s="66"/>
      <c r="P8" s="228">
        <v>43374</v>
      </c>
      <c r="Q8" s="232" t="s">
        <v>394</v>
      </c>
      <c r="R8" s="66"/>
      <c r="S8" s="66" t="s">
        <v>117</v>
      </c>
      <c r="T8" s="18"/>
    </row>
    <row r="9" spans="1:20">
      <c r="A9" s="4">
        <v>5</v>
      </c>
      <c r="B9" s="55"/>
      <c r="C9" s="57"/>
      <c r="D9" s="53"/>
      <c r="E9" s="56"/>
      <c r="F9" s="58"/>
      <c r="G9" s="58"/>
      <c r="H9" s="58"/>
      <c r="I9" s="17">
        <f t="shared" si="0"/>
        <v>0</v>
      </c>
      <c r="J9" s="51"/>
      <c r="K9" s="75"/>
      <c r="L9" s="66"/>
      <c r="M9" s="66"/>
      <c r="N9" s="66"/>
      <c r="O9" s="66"/>
      <c r="P9" s="67"/>
      <c r="Q9" s="231"/>
      <c r="R9" s="66"/>
      <c r="S9" s="66"/>
      <c r="T9" s="18"/>
    </row>
    <row r="10" spans="1:20">
      <c r="A10" s="4">
        <v>6</v>
      </c>
      <c r="B10" s="55" t="s">
        <v>66</v>
      </c>
      <c r="C10" s="53" t="s">
        <v>97</v>
      </c>
      <c r="D10" s="216" t="s">
        <v>76</v>
      </c>
      <c r="E10" s="56">
        <v>112206</v>
      </c>
      <c r="F10" s="58" t="s">
        <v>75</v>
      </c>
      <c r="G10" s="58">
        <v>38</v>
      </c>
      <c r="H10" s="58">
        <v>34</v>
      </c>
      <c r="I10" s="17">
        <f t="shared" si="0"/>
        <v>72</v>
      </c>
      <c r="J10" s="51">
        <v>9859299313</v>
      </c>
      <c r="K10" s="66"/>
      <c r="L10" s="66"/>
      <c r="M10" s="66"/>
      <c r="N10" s="66"/>
      <c r="O10" s="66"/>
      <c r="P10" s="67">
        <v>43377</v>
      </c>
      <c r="Q10" s="231" t="s">
        <v>395</v>
      </c>
      <c r="R10" s="66"/>
      <c r="S10" s="66" t="s">
        <v>117</v>
      </c>
      <c r="T10" s="18"/>
    </row>
    <row r="11" spans="1:20">
      <c r="A11" s="4">
        <v>7</v>
      </c>
      <c r="B11" s="55" t="s">
        <v>66</v>
      </c>
      <c r="C11" s="167" t="s">
        <v>193</v>
      </c>
      <c r="D11" s="217" t="s">
        <v>73</v>
      </c>
      <c r="E11" s="167">
        <v>146</v>
      </c>
      <c r="F11" s="167"/>
      <c r="G11" s="167">
        <v>26</v>
      </c>
      <c r="H11" s="167">
        <v>25</v>
      </c>
      <c r="I11" s="17">
        <f t="shared" si="0"/>
        <v>51</v>
      </c>
      <c r="J11" s="168" t="s">
        <v>188</v>
      </c>
      <c r="K11" s="66"/>
      <c r="L11" s="66"/>
      <c r="M11" s="66"/>
      <c r="N11" s="66"/>
      <c r="O11" s="66"/>
      <c r="P11" s="67">
        <v>43377</v>
      </c>
      <c r="Q11" s="231" t="s">
        <v>395</v>
      </c>
      <c r="R11" s="66"/>
      <c r="S11" s="66" t="s">
        <v>117</v>
      </c>
      <c r="T11" s="18"/>
    </row>
    <row r="12" spans="1:20">
      <c r="A12" s="4">
        <v>8</v>
      </c>
      <c r="B12" s="55" t="s">
        <v>389</v>
      </c>
      <c r="C12" s="53" t="s">
        <v>84</v>
      </c>
      <c r="D12" s="216" t="s">
        <v>76</v>
      </c>
      <c r="E12" s="56">
        <v>107503</v>
      </c>
      <c r="F12" s="19" t="s">
        <v>75</v>
      </c>
      <c r="G12" s="17">
        <v>14</v>
      </c>
      <c r="H12" s="51">
        <v>32</v>
      </c>
      <c r="I12" s="17">
        <f t="shared" si="0"/>
        <v>46</v>
      </c>
      <c r="J12" s="51">
        <v>8753070263</v>
      </c>
      <c r="K12" s="52"/>
      <c r="L12" s="52"/>
      <c r="M12" s="52"/>
      <c r="N12" s="52"/>
      <c r="O12" s="52"/>
      <c r="P12" s="67">
        <v>43377</v>
      </c>
      <c r="Q12" s="231" t="s">
        <v>395</v>
      </c>
      <c r="R12" s="52"/>
      <c r="S12" s="66" t="s">
        <v>117</v>
      </c>
      <c r="T12" s="18"/>
    </row>
    <row r="13" spans="1:20">
      <c r="A13" s="4">
        <v>9</v>
      </c>
      <c r="B13" s="55" t="s">
        <v>389</v>
      </c>
      <c r="C13" s="134" t="s">
        <v>172</v>
      </c>
      <c r="D13" s="218" t="s">
        <v>73</v>
      </c>
      <c r="E13" s="134">
        <v>251</v>
      </c>
      <c r="F13" s="134"/>
      <c r="G13" s="134">
        <v>30</v>
      </c>
      <c r="H13" s="134">
        <v>25</v>
      </c>
      <c r="I13" s="17">
        <f t="shared" si="0"/>
        <v>55</v>
      </c>
      <c r="J13" s="134">
        <v>9859177241</v>
      </c>
      <c r="K13" s="66"/>
      <c r="L13" s="66"/>
      <c r="M13" s="66"/>
      <c r="N13" s="66"/>
      <c r="O13" s="66"/>
      <c r="P13" s="67">
        <v>43377</v>
      </c>
      <c r="Q13" s="231" t="s">
        <v>395</v>
      </c>
      <c r="R13" s="66"/>
      <c r="S13" s="66" t="s">
        <v>117</v>
      </c>
      <c r="T13" s="18"/>
    </row>
    <row r="14" spans="1:20" ht="22.5">
      <c r="A14" s="4">
        <v>10</v>
      </c>
      <c r="B14" s="55" t="s">
        <v>66</v>
      </c>
      <c r="C14" s="53" t="s">
        <v>101</v>
      </c>
      <c r="D14" s="216" t="s">
        <v>76</v>
      </c>
      <c r="E14" s="56">
        <v>112703</v>
      </c>
      <c r="F14" s="58" t="s">
        <v>75</v>
      </c>
      <c r="G14" s="58">
        <v>26</v>
      </c>
      <c r="H14" s="58">
        <v>37</v>
      </c>
      <c r="I14" s="17">
        <f t="shared" si="0"/>
        <v>63</v>
      </c>
      <c r="J14" s="51">
        <v>9613585968</v>
      </c>
      <c r="K14" s="66"/>
      <c r="L14" s="66"/>
      <c r="M14" s="66"/>
      <c r="N14" s="66"/>
      <c r="O14" s="66"/>
      <c r="P14" s="67">
        <v>43378</v>
      </c>
      <c r="Q14" s="231" t="s">
        <v>128</v>
      </c>
      <c r="R14" s="66"/>
      <c r="S14" s="66" t="s">
        <v>117</v>
      </c>
      <c r="T14" s="18"/>
    </row>
    <row r="15" spans="1:20">
      <c r="A15" s="4">
        <v>11</v>
      </c>
      <c r="B15" s="55" t="s">
        <v>66</v>
      </c>
      <c r="C15" s="53" t="s">
        <v>104</v>
      </c>
      <c r="D15" s="216" t="s">
        <v>76</v>
      </c>
      <c r="E15" s="56">
        <v>112202</v>
      </c>
      <c r="F15" s="58" t="s">
        <v>75</v>
      </c>
      <c r="G15" s="58">
        <v>30</v>
      </c>
      <c r="H15" s="58">
        <v>36</v>
      </c>
      <c r="I15" s="17">
        <f t="shared" si="0"/>
        <v>66</v>
      </c>
      <c r="J15" s="51">
        <v>9854221126</v>
      </c>
      <c r="K15" s="73"/>
      <c r="L15" s="66"/>
      <c r="M15" s="66"/>
      <c r="N15" s="66"/>
      <c r="O15" s="66"/>
      <c r="P15" s="67">
        <v>43378</v>
      </c>
      <c r="Q15" s="231" t="s">
        <v>128</v>
      </c>
      <c r="R15" s="66"/>
      <c r="S15" s="66" t="s">
        <v>117</v>
      </c>
      <c r="T15" s="18"/>
    </row>
    <row r="16" spans="1:20">
      <c r="A16" s="4">
        <v>12</v>
      </c>
      <c r="B16" s="55" t="s">
        <v>67</v>
      </c>
      <c r="C16" s="53" t="s">
        <v>109</v>
      </c>
      <c r="D16" s="216" t="s">
        <v>76</v>
      </c>
      <c r="E16" s="56">
        <v>107601</v>
      </c>
      <c r="F16" s="58" t="s">
        <v>75</v>
      </c>
      <c r="G16" s="58">
        <v>86</v>
      </c>
      <c r="H16" s="58">
        <v>92</v>
      </c>
      <c r="I16" s="17">
        <f t="shared" si="0"/>
        <v>178</v>
      </c>
      <c r="J16" s="51">
        <v>9577105231</v>
      </c>
      <c r="K16" s="75"/>
      <c r="L16" s="66"/>
      <c r="M16" s="66"/>
      <c r="N16" s="66"/>
      <c r="O16" s="66"/>
      <c r="P16" s="67">
        <v>43378</v>
      </c>
      <c r="Q16" s="231" t="s">
        <v>128</v>
      </c>
      <c r="R16" s="66"/>
      <c r="S16" s="66" t="s">
        <v>117</v>
      </c>
      <c r="T16" s="18"/>
    </row>
    <row r="17" spans="1:20">
      <c r="A17" s="4">
        <v>13</v>
      </c>
      <c r="B17" s="55" t="s">
        <v>66</v>
      </c>
      <c r="C17" s="57" t="s">
        <v>109</v>
      </c>
      <c r="D17" s="53" t="s">
        <v>76</v>
      </c>
      <c r="E17" s="56">
        <v>107601</v>
      </c>
      <c r="F17" s="58" t="s">
        <v>75</v>
      </c>
      <c r="G17" s="58">
        <v>21</v>
      </c>
      <c r="H17" s="58">
        <v>24</v>
      </c>
      <c r="I17" s="17">
        <f t="shared" si="0"/>
        <v>45</v>
      </c>
      <c r="J17" s="51">
        <v>9577105231</v>
      </c>
      <c r="K17" s="75"/>
      <c r="L17" s="66"/>
      <c r="M17" s="66"/>
      <c r="N17" s="66"/>
      <c r="O17" s="66"/>
      <c r="P17" s="67">
        <v>43035</v>
      </c>
      <c r="Q17" s="231" t="s">
        <v>128</v>
      </c>
      <c r="R17" s="66"/>
      <c r="S17" s="66" t="s">
        <v>117</v>
      </c>
      <c r="T17" s="18"/>
    </row>
    <row r="18" spans="1:20">
      <c r="A18" s="4">
        <v>14</v>
      </c>
      <c r="B18" s="55" t="s">
        <v>66</v>
      </c>
      <c r="C18" s="53" t="s">
        <v>105</v>
      </c>
      <c r="D18" s="216" t="s">
        <v>76</v>
      </c>
      <c r="E18" s="56">
        <v>107501</v>
      </c>
      <c r="F18" s="58" t="s">
        <v>75</v>
      </c>
      <c r="G18" s="58">
        <v>25</v>
      </c>
      <c r="H18" s="58">
        <v>26</v>
      </c>
      <c r="I18" s="17">
        <f t="shared" si="0"/>
        <v>51</v>
      </c>
      <c r="J18" s="51">
        <v>9859683104</v>
      </c>
      <c r="K18" s="66"/>
      <c r="L18" s="66"/>
      <c r="M18" s="66"/>
      <c r="N18" s="66"/>
      <c r="O18" s="66"/>
      <c r="P18" s="67">
        <v>43379</v>
      </c>
      <c r="Q18" s="231" t="s">
        <v>396</v>
      </c>
      <c r="R18" s="66"/>
      <c r="S18" s="66" t="s">
        <v>117</v>
      </c>
      <c r="T18" s="18"/>
    </row>
    <row r="19" spans="1:20">
      <c r="A19" s="4">
        <v>15</v>
      </c>
      <c r="B19" s="55" t="s">
        <v>66</v>
      </c>
      <c r="C19" s="51" t="s">
        <v>93</v>
      </c>
      <c r="D19" s="219" t="s">
        <v>73</v>
      </c>
      <c r="E19" s="51">
        <v>255</v>
      </c>
      <c r="F19" s="51"/>
      <c r="G19" s="51">
        <v>30</v>
      </c>
      <c r="H19" s="51">
        <v>18</v>
      </c>
      <c r="I19" s="17">
        <f t="shared" si="0"/>
        <v>48</v>
      </c>
      <c r="J19" s="56" t="s">
        <v>119</v>
      </c>
      <c r="K19" s="188"/>
      <c r="L19" s="188"/>
      <c r="M19" s="188"/>
      <c r="N19" s="188"/>
      <c r="O19" s="188"/>
      <c r="P19" s="67">
        <v>43379</v>
      </c>
      <c r="Q19" s="233" t="s">
        <v>396</v>
      </c>
      <c r="R19" s="188"/>
      <c r="S19" s="188"/>
      <c r="T19" s="18"/>
    </row>
    <row r="20" spans="1:20" ht="30">
      <c r="A20" s="4">
        <v>16</v>
      </c>
      <c r="B20" s="55" t="s">
        <v>67</v>
      </c>
      <c r="C20" s="126" t="s">
        <v>155</v>
      </c>
      <c r="D20" s="220" t="s">
        <v>73</v>
      </c>
      <c r="E20" s="126">
        <v>119</v>
      </c>
      <c r="F20" s="126"/>
      <c r="G20" s="126">
        <v>20</v>
      </c>
      <c r="H20" s="126">
        <v>15</v>
      </c>
      <c r="I20" s="17">
        <f t="shared" si="0"/>
        <v>35</v>
      </c>
      <c r="J20" s="127" t="s">
        <v>166</v>
      </c>
      <c r="K20" s="66"/>
      <c r="L20" s="66"/>
      <c r="M20" s="66"/>
      <c r="N20" s="66"/>
      <c r="O20" s="66"/>
      <c r="P20" s="67">
        <v>43379</v>
      </c>
      <c r="Q20" s="231" t="s">
        <v>396</v>
      </c>
      <c r="R20" s="66"/>
      <c r="S20" s="66" t="s">
        <v>117</v>
      </c>
      <c r="T20" s="18"/>
    </row>
    <row r="21" spans="1:20" ht="30">
      <c r="A21" s="4">
        <v>17</v>
      </c>
      <c r="B21" s="55" t="s">
        <v>67</v>
      </c>
      <c r="C21" s="72" t="s">
        <v>167</v>
      </c>
      <c r="D21" s="221" t="s">
        <v>73</v>
      </c>
      <c r="E21" s="72">
        <v>250</v>
      </c>
      <c r="F21" s="72"/>
      <c r="G21" s="72">
        <v>23</v>
      </c>
      <c r="H21" s="72">
        <v>28</v>
      </c>
      <c r="I21" s="17">
        <f t="shared" si="0"/>
        <v>51</v>
      </c>
      <c r="J21" s="129" t="s">
        <v>168</v>
      </c>
      <c r="K21" s="72"/>
      <c r="L21" s="66"/>
      <c r="M21" s="66"/>
      <c r="N21" s="66"/>
      <c r="O21" s="66"/>
      <c r="P21" s="67">
        <v>43379</v>
      </c>
      <c r="Q21" s="231" t="s">
        <v>396</v>
      </c>
      <c r="R21" s="66"/>
      <c r="S21" s="66" t="s">
        <v>117</v>
      </c>
      <c r="T21" s="18"/>
    </row>
    <row r="22" spans="1:20">
      <c r="A22" s="4">
        <v>18</v>
      </c>
      <c r="B22" s="55" t="s">
        <v>66</v>
      </c>
      <c r="C22" s="53" t="s">
        <v>103</v>
      </c>
      <c r="D22" s="216" t="s">
        <v>76</v>
      </c>
      <c r="E22" s="56">
        <v>112704</v>
      </c>
      <c r="F22" s="58" t="s">
        <v>75</v>
      </c>
      <c r="G22" s="58">
        <v>46</v>
      </c>
      <c r="H22" s="58">
        <v>50</v>
      </c>
      <c r="I22" s="17">
        <f t="shared" si="0"/>
        <v>96</v>
      </c>
      <c r="J22" s="51">
        <v>9435379421</v>
      </c>
      <c r="K22" s="66"/>
      <c r="L22" s="66"/>
      <c r="M22" s="66"/>
      <c r="N22" s="66"/>
      <c r="O22" s="66"/>
      <c r="P22" s="67">
        <v>43381</v>
      </c>
      <c r="Q22" s="231" t="s">
        <v>394</v>
      </c>
      <c r="R22" s="66"/>
      <c r="S22" s="66" t="s">
        <v>117</v>
      </c>
      <c r="T22" s="18"/>
    </row>
    <row r="23" spans="1:20" ht="30">
      <c r="A23" s="4">
        <v>19</v>
      </c>
      <c r="B23" s="55" t="s">
        <v>66</v>
      </c>
      <c r="C23" s="123" t="s">
        <v>163</v>
      </c>
      <c r="D23" s="222" t="s">
        <v>73</v>
      </c>
      <c r="E23" s="123">
        <v>217</v>
      </c>
      <c r="F23" s="123"/>
      <c r="G23" s="123">
        <v>15</v>
      </c>
      <c r="H23" s="123">
        <v>30</v>
      </c>
      <c r="I23" s="17">
        <f t="shared" si="0"/>
        <v>45</v>
      </c>
      <c r="J23" s="124" t="s">
        <v>164</v>
      </c>
      <c r="K23" s="66"/>
      <c r="L23" s="66"/>
      <c r="M23" s="66"/>
      <c r="N23" s="66"/>
      <c r="O23" s="66"/>
      <c r="P23" s="67">
        <v>43381</v>
      </c>
      <c r="Q23" s="231" t="s">
        <v>394</v>
      </c>
      <c r="R23" s="66"/>
      <c r="S23" s="66" t="s">
        <v>117</v>
      </c>
      <c r="T23" s="18"/>
    </row>
    <row r="24" spans="1:20">
      <c r="A24" s="4">
        <v>20</v>
      </c>
      <c r="B24" s="55" t="s">
        <v>67</v>
      </c>
      <c r="C24" s="53" t="s">
        <v>107</v>
      </c>
      <c r="D24" s="216" t="s">
        <v>76</v>
      </c>
      <c r="E24" s="56">
        <v>112203</v>
      </c>
      <c r="F24" s="58" t="s">
        <v>75</v>
      </c>
      <c r="G24" s="58">
        <v>18</v>
      </c>
      <c r="H24" s="58">
        <v>9</v>
      </c>
      <c r="I24" s="17">
        <f t="shared" si="0"/>
        <v>27</v>
      </c>
      <c r="J24" s="51">
        <v>9854903258</v>
      </c>
      <c r="K24" s="66"/>
      <c r="L24" s="66"/>
      <c r="M24" s="66"/>
      <c r="N24" s="66"/>
      <c r="O24" s="66"/>
      <c r="P24" s="67">
        <v>43381</v>
      </c>
      <c r="Q24" s="231" t="s">
        <v>394</v>
      </c>
      <c r="R24" s="66"/>
      <c r="S24" s="66" t="s">
        <v>117</v>
      </c>
      <c r="T24" s="18"/>
    </row>
    <row r="25" spans="1:20">
      <c r="A25" s="4">
        <v>21</v>
      </c>
      <c r="B25" s="55" t="s">
        <v>67</v>
      </c>
      <c r="C25" s="131" t="s">
        <v>169</v>
      </c>
      <c r="D25" s="223" t="s">
        <v>73</v>
      </c>
      <c r="E25" s="131">
        <v>50</v>
      </c>
      <c r="F25" s="131"/>
      <c r="G25" s="131">
        <v>26</v>
      </c>
      <c r="H25" s="131">
        <v>29</v>
      </c>
      <c r="I25" s="17">
        <f t="shared" si="0"/>
        <v>55</v>
      </c>
      <c r="J25" s="132" t="s">
        <v>170</v>
      </c>
      <c r="K25" s="66"/>
      <c r="L25" s="66"/>
      <c r="M25" s="66"/>
      <c r="N25" s="66"/>
      <c r="O25" s="66"/>
      <c r="P25" s="67">
        <v>43381</v>
      </c>
      <c r="Q25" s="231" t="s">
        <v>394</v>
      </c>
      <c r="R25" s="66"/>
      <c r="S25" s="66" t="s">
        <v>117</v>
      </c>
      <c r="T25" s="18"/>
    </row>
    <row r="26" spans="1:20">
      <c r="A26" s="4">
        <v>22</v>
      </c>
      <c r="B26" s="55" t="s">
        <v>66</v>
      </c>
      <c r="C26" s="53" t="s">
        <v>86</v>
      </c>
      <c r="D26" s="216" t="s">
        <v>76</v>
      </c>
      <c r="E26" s="56">
        <v>112508</v>
      </c>
      <c r="F26" s="59" t="s">
        <v>75</v>
      </c>
      <c r="G26" s="55">
        <v>7</v>
      </c>
      <c r="H26" s="51">
        <v>15</v>
      </c>
      <c r="I26" s="17">
        <f t="shared" si="0"/>
        <v>22</v>
      </c>
      <c r="J26" s="51">
        <v>7399207279</v>
      </c>
      <c r="K26" s="52"/>
      <c r="L26" s="52"/>
      <c r="M26" s="52"/>
      <c r="N26" s="52"/>
      <c r="O26" s="52"/>
      <c r="P26" s="228">
        <v>43382</v>
      </c>
      <c r="Q26" s="234" t="s">
        <v>125</v>
      </c>
      <c r="R26" s="52"/>
      <c r="S26" s="229" t="s">
        <v>117</v>
      </c>
      <c r="T26" s="18"/>
    </row>
    <row r="27" spans="1:20">
      <c r="A27" s="4">
        <v>23</v>
      </c>
      <c r="B27" s="55" t="s">
        <v>66</v>
      </c>
      <c r="C27" s="53" t="s">
        <v>80</v>
      </c>
      <c r="D27" s="216" t="s">
        <v>76</v>
      </c>
      <c r="E27" s="56">
        <v>112507</v>
      </c>
      <c r="F27" s="19" t="s">
        <v>79</v>
      </c>
      <c r="G27" s="17">
        <v>21</v>
      </c>
      <c r="H27" s="51">
        <v>19</v>
      </c>
      <c r="I27" s="17">
        <f t="shared" si="0"/>
        <v>40</v>
      </c>
      <c r="J27" s="51">
        <v>9401976625</v>
      </c>
      <c r="K27" s="52"/>
      <c r="L27" s="52"/>
      <c r="M27" s="52"/>
      <c r="N27" s="52"/>
      <c r="O27" s="52"/>
      <c r="P27" s="228">
        <v>43382</v>
      </c>
      <c r="Q27" s="234" t="s">
        <v>125</v>
      </c>
      <c r="R27" s="52"/>
      <c r="S27" s="229" t="s">
        <v>117</v>
      </c>
      <c r="T27" s="18"/>
    </row>
    <row r="28" spans="1:20">
      <c r="A28" s="4">
        <v>24</v>
      </c>
      <c r="B28" s="55" t="s">
        <v>66</v>
      </c>
      <c r="C28" s="136" t="s">
        <v>173</v>
      </c>
      <c r="D28" s="224" t="s">
        <v>73</v>
      </c>
      <c r="E28" s="136">
        <v>219</v>
      </c>
      <c r="F28" s="136"/>
      <c r="G28" s="136">
        <v>23</v>
      </c>
      <c r="H28" s="136">
        <v>25</v>
      </c>
      <c r="I28" s="17">
        <f t="shared" si="0"/>
        <v>48</v>
      </c>
      <c r="J28" s="137" t="s">
        <v>174</v>
      </c>
      <c r="K28" s="66"/>
      <c r="L28" s="66"/>
      <c r="M28" s="66"/>
      <c r="N28" s="66"/>
      <c r="O28" s="66"/>
      <c r="P28" s="228">
        <v>43382</v>
      </c>
      <c r="Q28" s="234" t="s">
        <v>125</v>
      </c>
      <c r="R28" s="66"/>
      <c r="S28" s="66" t="s">
        <v>117</v>
      </c>
      <c r="T28" s="18"/>
    </row>
    <row r="29" spans="1:20">
      <c r="A29" s="4">
        <v>25</v>
      </c>
      <c r="B29" s="55" t="s">
        <v>67</v>
      </c>
      <c r="C29" s="53" t="s">
        <v>108</v>
      </c>
      <c r="D29" s="216" t="s">
        <v>76</v>
      </c>
      <c r="E29" s="56">
        <v>112003</v>
      </c>
      <c r="F29" s="61" t="s">
        <v>79</v>
      </c>
      <c r="G29" s="61">
        <v>45</v>
      </c>
      <c r="H29" s="61">
        <v>48</v>
      </c>
      <c r="I29" s="17">
        <f t="shared" si="0"/>
        <v>93</v>
      </c>
      <c r="J29" s="51">
        <v>9859307569</v>
      </c>
      <c r="K29" s="66"/>
      <c r="L29" s="66"/>
      <c r="M29" s="66"/>
      <c r="N29" s="66"/>
      <c r="O29" s="66"/>
      <c r="P29" s="228">
        <v>43382</v>
      </c>
      <c r="Q29" s="234" t="s">
        <v>125</v>
      </c>
      <c r="R29" s="66"/>
      <c r="S29" s="66" t="s">
        <v>117</v>
      </c>
      <c r="T29" s="18"/>
    </row>
    <row r="30" spans="1:20" ht="25.5">
      <c r="A30" s="4">
        <v>26</v>
      </c>
      <c r="B30" s="55" t="s">
        <v>66</v>
      </c>
      <c r="C30" s="53" t="s">
        <v>96</v>
      </c>
      <c r="D30" s="216" t="s">
        <v>76</v>
      </c>
      <c r="E30" s="56">
        <v>112001</v>
      </c>
      <c r="F30" s="58" t="s">
        <v>75</v>
      </c>
      <c r="G30" s="58">
        <v>49</v>
      </c>
      <c r="H30" s="58">
        <v>56</v>
      </c>
      <c r="I30" s="17">
        <f t="shared" si="0"/>
        <v>105</v>
      </c>
      <c r="J30" s="51">
        <v>9854972987</v>
      </c>
      <c r="K30" s="66"/>
      <c r="L30" s="66"/>
      <c r="M30" s="66"/>
      <c r="N30" s="66"/>
      <c r="O30" s="66"/>
      <c r="P30" s="67">
        <v>43383</v>
      </c>
      <c r="Q30" s="231" t="s">
        <v>397</v>
      </c>
      <c r="R30" s="66"/>
      <c r="S30" s="66" t="s">
        <v>117</v>
      </c>
      <c r="T30" s="18"/>
    </row>
    <row r="31" spans="1:20" ht="25.5">
      <c r="A31" s="4">
        <v>27</v>
      </c>
      <c r="B31" s="55" t="s">
        <v>389</v>
      </c>
      <c r="C31" s="51" t="s">
        <v>89</v>
      </c>
      <c r="D31" s="216" t="s">
        <v>76</v>
      </c>
      <c r="E31" s="51">
        <v>18230121302</v>
      </c>
      <c r="F31" s="51" t="s">
        <v>87</v>
      </c>
      <c r="G31" s="51">
        <v>101</v>
      </c>
      <c r="H31" s="51">
        <v>134</v>
      </c>
      <c r="I31" s="17">
        <f t="shared" si="0"/>
        <v>235</v>
      </c>
      <c r="J31" s="56" t="s">
        <v>129</v>
      </c>
      <c r="K31" s="66"/>
      <c r="L31" s="66"/>
      <c r="M31" s="66"/>
      <c r="N31" s="66"/>
      <c r="O31" s="66"/>
      <c r="P31" s="67">
        <v>43383</v>
      </c>
      <c r="Q31" s="231" t="s">
        <v>397</v>
      </c>
      <c r="R31" s="66"/>
      <c r="S31" s="66" t="s">
        <v>117</v>
      </c>
      <c r="T31" s="18"/>
    </row>
    <row r="32" spans="1:20">
      <c r="A32" s="4">
        <v>28</v>
      </c>
      <c r="B32" s="17" t="s">
        <v>66</v>
      </c>
      <c r="C32" s="208" t="s">
        <v>391</v>
      </c>
      <c r="D32" s="225" t="s">
        <v>27</v>
      </c>
      <c r="E32" s="19"/>
      <c r="F32" s="188" t="s">
        <v>392</v>
      </c>
      <c r="G32" s="19">
        <v>0</v>
      </c>
      <c r="H32" s="19">
        <v>415</v>
      </c>
      <c r="I32" s="17">
        <f t="shared" si="0"/>
        <v>415</v>
      </c>
      <c r="J32" s="17">
        <v>415</v>
      </c>
      <c r="K32" s="196">
        <v>9854793900</v>
      </c>
      <c r="L32" s="188" t="s">
        <v>241</v>
      </c>
      <c r="M32" s="188" t="s">
        <v>242</v>
      </c>
      <c r="N32" s="188">
        <v>9401545647</v>
      </c>
      <c r="O32" s="188" t="s">
        <v>359</v>
      </c>
      <c r="P32" s="226">
        <v>43384</v>
      </c>
      <c r="Q32" s="235" t="s">
        <v>395</v>
      </c>
      <c r="R32" s="188"/>
      <c r="S32" s="66" t="s">
        <v>117</v>
      </c>
      <c r="T32" s="18"/>
    </row>
    <row r="33" spans="1:20">
      <c r="A33" s="4">
        <v>29</v>
      </c>
      <c r="B33" s="55" t="s">
        <v>389</v>
      </c>
      <c r="C33" s="51" t="s">
        <v>89</v>
      </c>
      <c r="D33" s="216" t="s">
        <v>76</v>
      </c>
      <c r="E33" s="51">
        <v>18230121302</v>
      </c>
      <c r="F33" s="51" t="s">
        <v>87</v>
      </c>
      <c r="G33" s="51">
        <v>101</v>
      </c>
      <c r="H33" s="51">
        <v>134</v>
      </c>
      <c r="I33" s="17">
        <f t="shared" si="0"/>
        <v>235</v>
      </c>
      <c r="J33" s="56" t="s">
        <v>129</v>
      </c>
      <c r="K33" s="66"/>
      <c r="L33" s="66"/>
      <c r="M33" s="66"/>
      <c r="N33" s="66"/>
      <c r="O33" s="66"/>
      <c r="P33" s="226">
        <v>43384</v>
      </c>
      <c r="Q33" s="231" t="s">
        <v>395</v>
      </c>
      <c r="R33" s="66"/>
      <c r="S33" s="66" t="s">
        <v>117</v>
      </c>
      <c r="T33" s="18"/>
    </row>
    <row r="34" spans="1:20">
      <c r="A34" s="4">
        <v>30</v>
      </c>
      <c r="B34" s="17" t="s">
        <v>66</v>
      </c>
      <c r="C34" s="208" t="s">
        <v>391</v>
      </c>
      <c r="D34" s="225" t="s">
        <v>27</v>
      </c>
      <c r="E34" s="19"/>
      <c r="F34" s="188" t="s">
        <v>392</v>
      </c>
      <c r="G34" s="19">
        <v>0</v>
      </c>
      <c r="H34" s="19">
        <v>415</v>
      </c>
      <c r="I34" s="17">
        <f t="shared" si="0"/>
        <v>415</v>
      </c>
      <c r="J34" s="17">
        <v>415</v>
      </c>
      <c r="K34" s="196">
        <v>9854793900</v>
      </c>
      <c r="L34" s="188" t="s">
        <v>241</v>
      </c>
      <c r="M34" s="188" t="s">
        <v>242</v>
      </c>
      <c r="N34" s="188">
        <v>9401545647</v>
      </c>
      <c r="O34" s="188" t="s">
        <v>359</v>
      </c>
      <c r="P34" s="226">
        <v>43385</v>
      </c>
      <c r="Q34" s="235" t="s">
        <v>128</v>
      </c>
      <c r="R34" s="188"/>
      <c r="S34" s="66" t="s">
        <v>117</v>
      </c>
      <c r="T34" s="18"/>
    </row>
    <row r="35" spans="1:20">
      <c r="A35" s="4">
        <v>31</v>
      </c>
      <c r="B35" s="55" t="s">
        <v>67</v>
      </c>
      <c r="C35" s="57" t="s">
        <v>77</v>
      </c>
      <c r="D35" s="53" t="s">
        <v>76</v>
      </c>
      <c r="E35" s="56">
        <v>112201</v>
      </c>
      <c r="F35" s="52" t="s">
        <v>75</v>
      </c>
      <c r="G35" s="52">
        <v>19</v>
      </c>
      <c r="H35" s="51">
        <v>18</v>
      </c>
      <c r="I35" s="17">
        <f t="shared" si="0"/>
        <v>37</v>
      </c>
      <c r="J35" s="51">
        <v>9435582531</v>
      </c>
      <c r="K35" s="52"/>
      <c r="L35" s="52"/>
      <c r="M35" s="52"/>
      <c r="N35" s="52"/>
      <c r="O35" s="52"/>
      <c r="P35" s="226">
        <v>43385</v>
      </c>
      <c r="Q35" s="234" t="s">
        <v>128</v>
      </c>
      <c r="R35" s="52"/>
      <c r="S35" s="66" t="s">
        <v>117</v>
      </c>
      <c r="T35" s="18"/>
    </row>
    <row r="36" spans="1:20">
      <c r="A36" s="4">
        <v>32</v>
      </c>
      <c r="B36" s="55" t="s">
        <v>67</v>
      </c>
      <c r="C36" s="57" t="s">
        <v>85</v>
      </c>
      <c r="D36" s="53" t="s">
        <v>76</v>
      </c>
      <c r="E36" s="59">
        <v>110101</v>
      </c>
      <c r="F36" s="59" t="s">
        <v>75</v>
      </c>
      <c r="G36" s="55">
        <v>30</v>
      </c>
      <c r="H36" s="51">
        <v>50</v>
      </c>
      <c r="I36" s="17">
        <f t="shared" si="0"/>
        <v>80</v>
      </c>
      <c r="J36" s="51">
        <v>9577297363</v>
      </c>
      <c r="K36" s="52"/>
      <c r="L36" s="52"/>
      <c r="M36" s="52"/>
      <c r="N36" s="52"/>
      <c r="O36" s="52"/>
      <c r="P36" s="226">
        <v>43385</v>
      </c>
      <c r="Q36" s="234" t="s">
        <v>128</v>
      </c>
      <c r="R36" s="52"/>
      <c r="S36" s="66" t="s">
        <v>117</v>
      </c>
      <c r="T36" s="18"/>
    </row>
    <row r="37" spans="1:20">
      <c r="A37" s="4">
        <v>33</v>
      </c>
      <c r="B37" s="17" t="s">
        <v>66</v>
      </c>
      <c r="C37" s="208" t="s">
        <v>391</v>
      </c>
      <c r="D37" s="225" t="s">
        <v>27</v>
      </c>
      <c r="E37" s="19"/>
      <c r="F37" s="188" t="s">
        <v>392</v>
      </c>
      <c r="G37" s="19">
        <v>0</v>
      </c>
      <c r="H37" s="19">
        <v>415</v>
      </c>
      <c r="I37" s="17">
        <f t="shared" si="0"/>
        <v>415</v>
      </c>
      <c r="J37" s="17">
        <v>415</v>
      </c>
      <c r="K37" s="196">
        <v>9854793900</v>
      </c>
      <c r="L37" s="188" t="s">
        <v>241</v>
      </c>
      <c r="M37" s="188" t="s">
        <v>242</v>
      </c>
      <c r="N37" s="188">
        <v>9401545647</v>
      </c>
      <c r="O37" s="188" t="s">
        <v>359</v>
      </c>
      <c r="P37" s="226">
        <v>43386</v>
      </c>
      <c r="Q37" s="235" t="s">
        <v>396</v>
      </c>
      <c r="R37" s="188"/>
      <c r="S37" s="66" t="s">
        <v>117</v>
      </c>
      <c r="T37" s="18"/>
    </row>
    <row r="38" spans="1:20">
      <c r="A38" s="4">
        <v>34</v>
      </c>
      <c r="B38" s="55" t="s">
        <v>67</v>
      </c>
      <c r="C38" s="52" t="s">
        <v>393</v>
      </c>
      <c r="D38" s="52" t="s">
        <v>73</v>
      </c>
      <c r="E38" s="52">
        <v>77</v>
      </c>
      <c r="F38" s="52"/>
      <c r="G38" s="52">
        <v>29</v>
      </c>
      <c r="H38" s="52">
        <v>41</v>
      </c>
      <c r="I38" s="17">
        <f t="shared" si="0"/>
        <v>70</v>
      </c>
      <c r="J38" s="52"/>
      <c r="K38" s="52"/>
      <c r="L38" s="52"/>
      <c r="M38" s="52"/>
      <c r="N38" s="52"/>
      <c r="O38" s="52"/>
      <c r="P38" s="226">
        <v>43386</v>
      </c>
      <c r="Q38" s="234" t="s">
        <v>396</v>
      </c>
      <c r="R38" s="52"/>
      <c r="S38" s="66" t="s">
        <v>117</v>
      </c>
      <c r="T38" s="18"/>
    </row>
    <row r="39" spans="1:20">
      <c r="A39" s="4">
        <v>35</v>
      </c>
      <c r="B39" s="55" t="s">
        <v>66</v>
      </c>
      <c r="C39" s="57" t="s">
        <v>98</v>
      </c>
      <c r="D39" s="53" t="s">
        <v>76</v>
      </c>
      <c r="E39" s="56">
        <v>107504</v>
      </c>
      <c r="F39" s="58" t="s">
        <v>75</v>
      </c>
      <c r="G39" s="58">
        <v>28</v>
      </c>
      <c r="H39" s="58">
        <v>28</v>
      </c>
      <c r="I39" s="17">
        <f t="shared" si="0"/>
        <v>56</v>
      </c>
      <c r="J39" s="51">
        <v>9854152052</v>
      </c>
      <c r="K39" s="230"/>
      <c r="L39" s="230"/>
      <c r="M39" s="230"/>
      <c r="N39" s="230"/>
      <c r="O39" s="230"/>
      <c r="P39" s="67">
        <v>43397</v>
      </c>
      <c r="Q39" s="231" t="s">
        <v>126</v>
      </c>
      <c r="R39" s="66"/>
      <c r="S39" s="66" t="s">
        <v>117</v>
      </c>
      <c r="T39" s="18"/>
    </row>
    <row r="40" spans="1:20">
      <c r="A40" s="4">
        <v>36</v>
      </c>
      <c r="B40" s="55" t="s">
        <v>66</v>
      </c>
      <c r="C40" s="60" t="s">
        <v>94</v>
      </c>
      <c r="D40" s="181" t="s">
        <v>73</v>
      </c>
      <c r="E40" s="51">
        <v>123</v>
      </c>
      <c r="F40" s="51"/>
      <c r="G40" s="51">
        <v>21</v>
      </c>
      <c r="H40" s="51">
        <v>32</v>
      </c>
      <c r="I40" s="17">
        <f t="shared" si="0"/>
        <v>53</v>
      </c>
      <c r="J40" s="56" t="s">
        <v>120</v>
      </c>
      <c r="K40" s="188"/>
      <c r="L40" s="188"/>
      <c r="M40" s="188"/>
      <c r="N40" s="188"/>
      <c r="O40" s="188"/>
      <c r="P40" s="67">
        <v>43397</v>
      </c>
      <c r="Q40" s="231" t="s">
        <v>126</v>
      </c>
      <c r="R40" s="188"/>
      <c r="S40" s="66" t="s">
        <v>165</v>
      </c>
      <c r="T40" s="18"/>
    </row>
    <row r="41" spans="1:20" ht="22.5">
      <c r="A41" s="4">
        <v>37</v>
      </c>
      <c r="B41" s="55" t="s">
        <v>66</v>
      </c>
      <c r="C41" s="60" t="s">
        <v>88</v>
      </c>
      <c r="D41" s="53" t="s">
        <v>76</v>
      </c>
      <c r="E41" s="51">
        <v>18230107605</v>
      </c>
      <c r="F41" s="51" t="s">
        <v>87</v>
      </c>
      <c r="G41" s="51">
        <v>295</v>
      </c>
      <c r="H41" s="51">
        <v>125</v>
      </c>
      <c r="I41" s="17">
        <f t="shared" si="0"/>
        <v>420</v>
      </c>
      <c r="J41" s="56" t="s">
        <v>130</v>
      </c>
      <c r="K41" s="52"/>
      <c r="L41" s="52"/>
      <c r="M41" s="52"/>
      <c r="N41" s="52"/>
      <c r="O41" s="52"/>
      <c r="P41" s="67">
        <v>43398</v>
      </c>
      <c r="Q41" s="234" t="s">
        <v>128</v>
      </c>
      <c r="R41" s="52"/>
      <c r="S41" s="66" t="s">
        <v>117</v>
      </c>
      <c r="T41" s="18"/>
    </row>
    <row r="42" spans="1:20">
      <c r="A42" s="4">
        <v>38</v>
      </c>
      <c r="B42" s="55" t="s">
        <v>67</v>
      </c>
      <c r="C42" s="57" t="s">
        <v>102</v>
      </c>
      <c r="D42" s="53" t="s">
        <v>76</v>
      </c>
      <c r="E42" s="56">
        <v>107201</v>
      </c>
      <c r="F42" s="58" t="s">
        <v>75</v>
      </c>
      <c r="G42" s="58">
        <v>32</v>
      </c>
      <c r="H42" s="58">
        <v>36</v>
      </c>
      <c r="I42" s="17">
        <f t="shared" si="0"/>
        <v>68</v>
      </c>
      <c r="J42" s="51">
        <v>9854708633</v>
      </c>
      <c r="K42" s="66"/>
      <c r="L42" s="66"/>
      <c r="M42" s="66"/>
      <c r="N42" s="66"/>
      <c r="O42" s="66"/>
      <c r="P42" s="67">
        <v>43398</v>
      </c>
      <c r="Q42" s="231" t="s">
        <v>127</v>
      </c>
      <c r="R42" s="66"/>
      <c r="S42" s="66" t="s">
        <v>117</v>
      </c>
      <c r="T42" s="18"/>
    </row>
    <row r="43" spans="1:20">
      <c r="A43" s="4">
        <v>39</v>
      </c>
      <c r="B43" s="55" t="s">
        <v>67</v>
      </c>
      <c r="C43" s="184" t="s">
        <v>94</v>
      </c>
      <c r="D43" s="181" t="s">
        <v>73</v>
      </c>
      <c r="E43" s="51">
        <v>254</v>
      </c>
      <c r="F43" s="51"/>
      <c r="G43" s="51">
        <v>35</v>
      </c>
      <c r="H43" s="51">
        <v>59</v>
      </c>
      <c r="I43" s="17">
        <f t="shared" si="0"/>
        <v>94</v>
      </c>
      <c r="J43" s="56" t="s">
        <v>121</v>
      </c>
      <c r="K43" s="188"/>
      <c r="L43" s="188"/>
      <c r="M43" s="188"/>
      <c r="N43" s="188"/>
      <c r="O43" s="188"/>
      <c r="P43" s="67">
        <v>43398</v>
      </c>
      <c r="Q43" s="233" t="s">
        <v>127</v>
      </c>
      <c r="R43" s="188"/>
      <c r="S43" s="66" t="s">
        <v>165</v>
      </c>
      <c r="T43" s="18"/>
    </row>
    <row r="44" spans="1:20">
      <c r="A44" s="4">
        <v>40</v>
      </c>
      <c r="B44" s="55" t="s">
        <v>66</v>
      </c>
      <c r="C44" s="57" t="s">
        <v>82</v>
      </c>
      <c r="D44" s="53" t="s">
        <v>76</v>
      </c>
      <c r="E44" s="56">
        <v>107304</v>
      </c>
      <c r="F44" s="19" t="s">
        <v>75</v>
      </c>
      <c r="G44" s="17">
        <v>18</v>
      </c>
      <c r="H44" s="51">
        <v>22</v>
      </c>
      <c r="I44" s="17">
        <f t="shared" si="0"/>
        <v>40</v>
      </c>
      <c r="J44" s="51">
        <v>9859177367</v>
      </c>
      <c r="K44" s="52"/>
      <c r="L44" s="52"/>
      <c r="M44" s="52"/>
      <c r="N44" s="52"/>
      <c r="O44" s="52"/>
      <c r="P44" s="67">
        <v>43399</v>
      </c>
      <c r="Q44" s="231" t="s">
        <v>128</v>
      </c>
      <c r="R44" s="52"/>
      <c r="S44" s="229" t="s">
        <v>117</v>
      </c>
      <c r="T44" s="18"/>
    </row>
    <row r="45" spans="1:20" ht="22.5">
      <c r="A45" s="4">
        <v>41</v>
      </c>
      <c r="B45" s="55" t="s">
        <v>66</v>
      </c>
      <c r="C45" s="184" t="s">
        <v>93</v>
      </c>
      <c r="D45" s="181" t="s">
        <v>73</v>
      </c>
      <c r="E45" s="51">
        <v>124</v>
      </c>
      <c r="F45" s="51"/>
      <c r="G45" s="51">
        <v>13</v>
      </c>
      <c r="H45" s="51">
        <v>26</v>
      </c>
      <c r="I45" s="17">
        <f t="shared" si="0"/>
        <v>39</v>
      </c>
      <c r="J45" s="56" t="s">
        <v>211</v>
      </c>
      <c r="K45" s="188"/>
      <c r="L45" s="188"/>
      <c r="M45" s="188"/>
      <c r="N45" s="188"/>
      <c r="O45" s="188"/>
      <c r="P45" s="67">
        <v>43399</v>
      </c>
      <c r="Q45" s="231" t="s">
        <v>128</v>
      </c>
      <c r="R45" s="188"/>
      <c r="S45" s="188"/>
      <c r="T45" s="18"/>
    </row>
    <row r="46" spans="1:20">
      <c r="A46" s="4">
        <v>42</v>
      </c>
      <c r="B46" s="55" t="s">
        <v>67</v>
      </c>
      <c r="C46" s="104" t="s">
        <v>149</v>
      </c>
      <c r="D46" s="104" t="s">
        <v>73</v>
      </c>
      <c r="E46" s="105">
        <v>49</v>
      </c>
      <c r="F46" s="105"/>
      <c r="G46" s="105">
        <v>19</v>
      </c>
      <c r="H46" s="105">
        <v>30</v>
      </c>
      <c r="I46" s="17">
        <f t="shared" si="0"/>
        <v>49</v>
      </c>
      <c r="J46" s="106" t="s">
        <v>150</v>
      </c>
      <c r="K46" s="66"/>
      <c r="L46" s="66"/>
      <c r="M46" s="66"/>
      <c r="N46" s="66"/>
      <c r="O46" s="66"/>
      <c r="P46" s="67">
        <v>43399</v>
      </c>
      <c r="Q46" s="231" t="s">
        <v>128</v>
      </c>
      <c r="R46" s="66"/>
      <c r="S46" s="66" t="s">
        <v>117</v>
      </c>
      <c r="T46" s="18"/>
    </row>
    <row r="47" spans="1:20" ht="30">
      <c r="A47" s="4">
        <v>43</v>
      </c>
      <c r="B47" s="55" t="s">
        <v>67</v>
      </c>
      <c r="C47" s="122" t="s">
        <v>163</v>
      </c>
      <c r="D47" s="122" t="s">
        <v>73</v>
      </c>
      <c r="E47" s="123">
        <v>217</v>
      </c>
      <c r="F47" s="123"/>
      <c r="G47" s="123">
        <v>15</v>
      </c>
      <c r="H47" s="123">
        <v>30</v>
      </c>
      <c r="I47" s="17">
        <f t="shared" si="0"/>
        <v>45</v>
      </c>
      <c r="J47" s="124" t="s">
        <v>164</v>
      </c>
      <c r="K47" s="66"/>
      <c r="L47" s="66"/>
      <c r="M47" s="66"/>
      <c r="N47" s="66"/>
      <c r="O47" s="66"/>
      <c r="P47" s="67">
        <v>43399</v>
      </c>
      <c r="Q47" s="231" t="s">
        <v>128</v>
      </c>
      <c r="R47" s="66"/>
      <c r="S47" s="66" t="s">
        <v>117</v>
      </c>
      <c r="T47" s="18"/>
    </row>
    <row r="48" spans="1:20">
      <c r="A48" s="4">
        <v>44</v>
      </c>
      <c r="B48" s="52"/>
      <c r="C48" s="52"/>
      <c r="D48" s="52"/>
      <c r="E48" s="52"/>
      <c r="F48" s="52"/>
      <c r="G48" s="52"/>
      <c r="H48" s="52"/>
      <c r="I48" s="17">
        <f t="shared" si="0"/>
        <v>0</v>
      </c>
      <c r="J48" s="52"/>
      <c r="K48" s="52"/>
      <c r="L48" s="52"/>
      <c r="M48" s="52"/>
      <c r="N48" s="52"/>
      <c r="O48" s="52"/>
      <c r="P48" s="52"/>
      <c r="Q48" s="232"/>
      <c r="R48" s="52"/>
      <c r="S48" s="52"/>
      <c r="T48" s="18"/>
    </row>
    <row r="49" spans="1:20">
      <c r="A49" s="4">
        <v>45</v>
      </c>
      <c r="B49" s="52"/>
      <c r="C49" s="52"/>
      <c r="D49" s="52"/>
      <c r="E49" s="52"/>
      <c r="F49" s="52"/>
      <c r="G49" s="52"/>
      <c r="H49" s="52"/>
      <c r="I49" s="17">
        <f t="shared" si="0"/>
        <v>0</v>
      </c>
      <c r="J49" s="52"/>
      <c r="K49" s="52"/>
      <c r="L49" s="52"/>
      <c r="M49" s="52"/>
      <c r="N49" s="52"/>
      <c r="O49" s="52"/>
      <c r="P49" s="52"/>
      <c r="Q49" s="232"/>
      <c r="R49" s="52"/>
      <c r="S49" s="52"/>
      <c r="T49" s="18"/>
    </row>
    <row r="50" spans="1:20">
      <c r="A50" s="4">
        <v>46</v>
      </c>
      <c r="B50" s="17" t="s">
        <v>67</v>
      </c>
      <c r="C50" s="192" t="s">
        <v>228</v>
      </c>
      <c r="D50" s="193" t="s">
        <v>29</v>
      </c>
      <c r="E50" s="187">
        <v>72</v>
      </c>
      <c r="F50" s="188"/>
      <c r="G50" s="19">
        <v>44</v>
      </c>
      <c r="H50" s="19">
        <v>41</v>
      </c>
      <c r="I50" s="17">
        <f t="shared" si="0"/>
        <v>85</v>
      </c>
      <c r="J50" s="191">
        <v>9435377041</v>
      </c>
      <c r="K50" s="188" t="s">
        <v>224</v>
      </c>
      <c r="L50" s="188" t="s">
        <v>225</v>
      </c>
      <c r="M50" s="188">
        <v>9435712339</v>
      </c>
      <c r="N50" s="188" t="s">
        <v>229</v>
      </c>
      <c r="O50" s="188"/>
      <c r="P50" s="189">
        <v>43400</v>
      </c>
      <c r="Q50" s="233" t="s">
        <v>123</v>
      </c>
      <c r="R50" s="188" t="s">
        <v>230</v>
      </c>
      <c r="S50" s="188" t="s">
        <v>221</v>
      </c>
      <c r="T50" s="18"/>
    </row>
    <row r="51" spans="1:20" ht="30">
      <c r="A51" s="4">
        <v>47</v>
      </c>
      <c r="B51" s="55" t="s">
        <v>67</v>
      </c>
      <c r="C51" s="95" t="s">
        <v>144</v>
      </c>
      <c r="D51" s="95" t="s">
        <v>73</v>
      </c>
      <c r="E51" s="96">
        <v>218</v>
      </c>
      <c r="F51" s="96"/>
      <c r="G51" s="96">
        <v>24</v>
      </c>
      <c r="H51" s="96">
        <v>41</v>
      </c>
      <c r="I51" s="17">
        <f t="shared" si="0"/>
        <v>65</v>
      </c>
      <c r="J51" s="97" t="s">
        <v>145</v>
      </c>
      <c r="K51" s="66"/>
      <c r="L51" s="66"/>
      <c r="M51" s="66"/>
      <c r="N51" s="66"/>
      <c r="O51" s="66"/>
      <c r="P51" s="189">
        <v>43400</v>
      </c>
      <c r="Q51" s="231" t="s">
        <v>123</v>
      </c>
      <c r="R51" s="66"/>
      <c r="S51" s="66" t="s">
        <v>117</v>
      </c>
      <c r="T51" s="18"/>
    </row>
    <row r="52" spans="1:20">
      <c r="A52" s="4">
        <v>48</v>
      </c>
      <c r="B52" s="55" t="s">
        <v>66</v>
      </c>
      <c r="C52" s="57" t="s">
        <v>90</v>
      </c>
      <c r="D52" s="53" t="s">
        <v>76</v>
      </c>
      <c r="E52" s="56">
        <v>112102</v>
      </c>
      <c r="F52" s="58" t="s">
        <v>75</v>
      </c>
      <c r="G52" s="58">
        <v>35</v>
      </c>
      <c r="H52" s="58">
        <v>37</v>
      </c>
      <c r="I52" s="17">
        <f t="shared" si="0"/>
        <v>72</v>
      </c>
      <c r="J52" s="51">
        <v>9508702664</v>
      </c>
      <c r="K52" s="68"/>
      <c r="L52" s="66"/>
      <c r="M52" s="66"/>
      <c r="N52" s="66"/>
      <c r="O52" s="66"/>
      <c r="P52" s="67">
        <v>43402</v>
      </c>
      <c r="Q52" s="231" t="s">
        <v>124</v>
      </c>
      <c r="R52" s="66"/>
      <c r="S52" s="66" t="s">
        <v>117</v>
      </c>
      <c r="T52" s="18"/>
    </row>
    <row r="53" spans="1:20">
      <c r="A53" s="4">
        <v>49</v>
      </c>
      <c r="B53" s="55" t="s">
        <v>66</v>
      </c>
      <c r="C53" s="172" t="s">
        <v>196</v>
      </c>
      <c r="D53" s="172" t="s">
        <v>73</v>
      </c>
      <c r="E53" s="173">
        <v>275</v>
      </c>
      <c r="F53" s="173"/>
      <c r="G53" s="173">
        <v>14</v>
      </c>
      <c r="H53" s="173">
        <v>32</v>
      </c>
      <c r="I53" s="17">
        <f t="shared" si="0"/>
        <v>46</v>
      </c>
      <c r="J53" s="174" t="s">
        <v>197</v>
      </c>
      <c r="K53" s="66"/>
      <c r="L53" s="66"/>
      <c r="M53" s="66"/>
      <c r="N53" s="66"/>
      <c r="O53" s="66"/>
      <c r="P53" s="67">
        <v>43402</v>
      </c>
      <c r="Q53" s="231" t="s">
        <v>124</v>
      </c>
      <c r="R53" s="66"/>
      <c r="S53" s="66" t="s">
        <v>165</v>
      </c>
      <c r="T53" s="18"/>
    </row>
    <row r="54" spans="1:20">
      <c r="A54" s="4">
        <v>50</v>
      </c>
      <c r="B54" s="55" t="s">
        <v>67</v>
      </c>
      <c r="C54" s="57" t="s">
        <v>83</v>
      </c>
      <c r="D54" s="53" t="s">
        <v>76</v>
      </c>
      <c r="E54" s="56">
        <v>112504</v>
      </c>
      <c r="F54" s="58" t="s">
        <v>75</v>
      </c>
      <c r="G54" s="58">
        <v>45</v>
      </c>
      <c r="H54" s="58">
        <v>52</v>
      </c>
      <c r="I54" s="17">
        <f t="shared" si="0"/>
        <v>97</v>
      </c>
      <c r="J54" s="51">
        <v>9859176908</v>
      </c>
      <c r="K54" s="66"/>
      <c r="L54" s="66"/>
      <c r="M54" s="66"/>
      <c r="N54" s="66"/>
      <c r="O54" s="66"/>
      <c r="P54" s="67">
        <v>43402</v>
      </c>
      <c r="Q54" s="231" t="s">
        <v>124</v>
      </c>
      <c r="R54" s="66"/>
      <c r="S54" s="66" t="s">
        <v>117</v>
      </c>
      <c r="T54" s="18"/>
    </row>
    <row r="55" spans="1:20">
      <c r="A55" s="4">
        <v>51</v>
      </c>
      <c r="B55" s="55" t="s">
        <v>67</v>
      </c>
      <c r="C55" s="135" t="s">
        <v>173</v>
      </c>
      <c r="D55" s="136" t="s">
        <v>73</v>
      </c>
      <c r="E55" s="136">
        <v>219</v>
      </c>
      <c r="F55" s="136"/>
      <c r="G55" s="136">
        <v>23</v>
      </c>
      <c r="H55" s="136">
        <v>25</v>
      </c>
      <c r="I55" s="17">
        <f t="shared" si="0"/>
        <v>48</v>
      </c>
      <c r="J55" s="137" t="s">
        <v>174</v>
      </c>
      <c r="K55" s="66"/>
      <c r="L55" s="66"/>
      <c r="M55" s="66"/>
      <c r="N55" s="66"/>
      <c r="O55" s="66"/>
      <c r="P55" s="67">
        <v>43402</v>
      </c>
      <c r="Q55" s="231" t="s">
        <v>124</v>
      </c>
      <c r="R55" s="66"/>
      <c r="S55" s="66" t="s">
        <v>165</v>
      </c>
      <c r="T55" s="18"/>
    </row>
    <row r="56" spans="1:20">
      <c r="A56" s="4">
        <v>52</v>
      </c>
      <c r="B56" s="55" t="s">
        <v>66</v>
      </c>
      <c r="C56" s="57" t="s">
        <v>114</v>
      </c>
      <c r="D56" s="53" t="s">
        <v>76</v>
      </c>
      <c r="E56" s="56">
        <v>118601</v>
      </c>
      <c r="F56" s="61" t="s">
        <v>79</v>
      </c>
      <c r="G56" s="61">
        <v>10</v>
      </c>
      <c r="H56" s="61">
        <v>18</v>
      </c>
      <c r="I56" s="17">
        <f t="shared" si="0"/>
        <v>28</v>
      </c>
      <c r="J56" s="51">
        <v>94353791119</v>
      </c>
      <c r="K56" s="66"/>
      <c r="L56" s="66"/>
      <c r="M56" s="66"/>
      <c r="N56" s="66"/>
      <c r="O56" s="66"/>
      <c r="P56" s="67">
        <v>43038</v>
      </c>
      <c r="Q56" s="231" t="s">
        <v>125</v>
      </c>
      <c r="R56" s="66"/>
      <c r="S56" s="66" t="s">
        <v>117</v>
      </c>
      <c r="T56" s="18"/>
    </row>
    <row r="57" spans="1:20">
      <c r="A57" s="4">
        <v>53</v>
      </c>
      <c r="B57" s="55" t="s">
        <v>66</v>
      </c>
      <c r="C57" s="110" t="s">
        <v>153</v>
      </c>
      <c r="D57" s="110" t="s">
        <v>73</v>
      </c>
      <c r="E57" s="111">
        <v>71</v>
      </c>
      <c r="F57" s="111"/>
      <c r="G57" s="111">
        <v>14</v>
      </c>
      <c r="H57" s="111">
        <v>29</v>
      </c>
      <c r="I57" s="17">
        <f t="shared" si="0"/>
        <v>43</v>
      </c>
      <c r="J57" s="112" t="s">
        <v>154</v>
      </c>
      <c r="K57" s="66"/>
      <c r="L57" s="66"/>
      <c r="M57" s="66"/>
      <c r="N57" s="66"/>
      <c r="O57" s="66"/>
      <c r="P57" s="67">
        <v>43038</v>
      </c>
      <c r="Q57" s="231" t="s">
        <v>125</v>
      </c>
      <c r="R57" s="188"/>
      <c r="S57" s="188" t="s">
        <v>117</v>
      </c>
      <c r="T57" s="18"/>
    </row>
    <row r="58" spans="1:20">
      <c r="A58" s="4">
        <v>54</v>
      </c>
      <c r="B58" s="55" t="s">
        <v>67</v>
      </c>
      <c r="C58" s="57" t="s">
        <v>81</v>
      </c>
      <c r="D58" s="53" t="s">
        <v>76</v>
      </c>
      <c r="E58" s="56">
        <v>112702</v>
      </c>
      <c r="F58" s="58" t="s">
        <v>75</v>
      </c>
      <c r="G58" s="58">
        <v>42</v>
      </c>
      <c r="H58" s="58">
        <v>35</v>
      </c>
      <c r="I58" s="17">
        <f t="shared" si="0"/>
        <v>77</v>
      </c>
      <c r="J58" s="51">
        <v>9854436622</v>
      </c>
      <c r="K58" s="68"/>
      <c r="L58" s="66"/>
      <c r="M58" s="66"/>
      <c r="N58" s="66"/>
      <c r="O58" s="66"/>
      <c r="P58" s="67">
        <v>43038</v>
      </c>
      <c r="Q58" s="231" t="s">
        <v>125</v>
      </c>
      <c r="R58" s="66"/>
      <c r="S58" s="66" t="s">
        <v>117</v>
      </c>
      <c r="T58" s="18"/>
    </row>
    <row r="59" spans="1:20" ht="22.5">
      <c r="A59" s="4">
        <v>55</v>
      </c>
      <c r="B59" s="55" t="s">
        <v>66</v>
      </c>
      <c r="C59" s="184" t="s">
        <v>202</v>
      </c>
      <c r="D59" s="181" t="s">
        <v>73</v>
      </c>
      <c r="E59" s="51">
        <v>298</v>
      </c>
      <c r="F59" s="51"/>
      <c r="G59" s="51">
        <v>17</v>
      </c>
      <c r="H59" s="51">
        <v>27</v>
      </c>
      <c r="I59" s="17">
        <f t="shared" si="0"/>
        <v>44</v>
      </c>
      <c r="J59" s="56" t="s">
        <v>203</v>
      </c>
      <c r="K59" s="188"/>
      <c r="L59" s="188"/>
      <c r="M59" s="188"/>
      <c r="N59" s="188"/>
      <c r="O59" s="188"/>
      <c r="P59" s="67">
        <v>43404</v>
      </c>
      <c r="Q59" s="233" t="s">
        <v>126</v>
      </c>
      <c r="R59" s="188"/>
      <c r="S59" s="66" t="s">
        <v>165</v>
      </c>
      <c r="T59" s="18"/>
    </row>
    <row r="60" spans="1:20" ht="30">
      <c r="A60" s="4">
        <v>56</v>
      </c>
      <c r="B60" s="55" t="s">
        <v>66</v>
      </c>
      <c r="C60" s="107" t="s">
        <v>151</v>
      </c>
      <c r="D60" s="107" t="s">
        <v>73</v>
      </c>
      <c r="E60" s="108">
        <v>171</v>
      </c>
      <c r="F60" s="108"/>
      <c r="G60" s="108">
        <v>20</v>
      </c>
      <c r="H60" s="108">
        <v>24</v>
      </c>
      <c r="I60" s="17">
        <f t="shared" si="0"/>
        <v>44</v>
      </c>
      <c r="J60" s="109" t="s">
        <v>152</v>
      </c>
      <c r="K60" s="66"/>
      <c r="L60" s="66"/>
      <c r="M60" s="66"/>
      <c r="N60" s="66"/>
      <c r="O60" s="66"/>
      <c r="P60" s="67">
        <v>43404</v>
      </c>
      <c r="Q60" s="231" t="s">
        <v>126</v>
      </c>
      <c r="R60" s="188"/>
      <c r="S60" s="188" t="s">
        <v>117</v>
      </c>
      <c r="T60" s="18"/>
    </row>
    <row r="61" spans="1:20" ht="30">
      <c r="A61" s="4">
        <v>57</v>
      </c>
      <c r="B61" s="55" t="s">
        <v>67</v>
      </c>
      <c r="C61" s="160" t="s">
        <v>189</v>
      </c>
      <c r="D61" s="161" t="s">
        <v>73</v>
      </c>
      <c r="E61" s="75">
        <v>120</v>
      </c>
      <c r="F61" s="75"/>
      <c r="G61" s="75">
        <v>17</v>
      </c>
      <c r="H61" s="75">
        <v>24</v>
      </c>
      <c r="I61" s="17">
        <f t="shared" ref="I61:I69" si="1">+G61+H61</f>
        <v>41</v>
      </c>
      <c r="J61" s="162" t="s">
        <v>190</v>
      </c>
      <c r="K61" s="75"/>
      <c r="L61" s="66"/>
      <c r="M61" s="66"/>
      <c r="N61" s="66"/>
      <c r="O61" s="66"/>
      <c r="P61" s="67">
        <v>43404</v>
      </c>
      <c r="Q61" s="231" t="s">
        <v>126</v>
      </c>
      <c r="R61" s="66"/>
      <c r="S61" s="66" t="s">
        <v>165</v>
      </c>
      <c r="T61" s="18"/>
    </row>
    <row r="62" spans="1:20">
      <c r="A62" s="4">
        <v>58</v>
      </c>
      <c r="B62" s="55" t="s">
        <v>67</v>
      </c>
      <c r="C62" s="163" t="s">
        <v>191</v>
      </c>
      <c r="D62" s="163" t="s">
        <v>73</v>
      </c>
      <c r="E62" s="164">
        <v>28</v>
      </c>
      <c r="F62" s="164"/>
      <c r="G62" s="164">
        <v>20</v>
      </c>
      <c r="H62" s="164">
        <v>22</v>
      </c>
      <c r="I62" s="17">
        <f t="shared" si="1"/>
        <v>42</v>
      </c>
      <c r="J62" s="165" t="s">
        <v>192</v>
      </c>
      <c r="K62" s="66"/>
      <c r="L62" s="66"/>
      <c r="M62" s="66"/>
      <c r="N62" s="66"/>
      <c r="O62" s="66"/>
      <c r="P62" s="67">
        <v>43404</v>
      </c>
      <c r="Q62" s="231" t="s">
        <v>126</v>
      </c>
      <c r="R62" s="66"/>
      <c r="S62" s="66" t="s">
        <v>165</v>
      </c>
      <c r="T62" s="18"/>
    </row>
    <row r="63" spans="1:20">
      <c r="A63" s="4">
        <v>59</v>
      </c>
      <c r="B63" s="17"/>
      <c r="C63" s="18"/>
      <c r="D63" s="18"/>
      <c r="E63" s="19"/>
      <c r="F63" s="18"/>
      <c r="G63" s="19"/>
      <c r="H63" s="19"/>
      <c r="I63" s="17">
        <f t="shared" si="1"/>
        <v>0</v>
      </c>
      <c r="J63" s="18"/>
      <c r="K63" s="18"/>
      <c r="L63" s="18"/>
      <c r="M63" s="18"/>
      <c r="N63" s="18"/>
      <c r="O63" s="18"/>
      <c r="P63" s="24"/>
      <c r="Q63" s="236"/>
      <c r="R63" s="18"/>
      <c r="S63" s="18"/>
      <c r="T63" s="18"/>
    </row>
    <row r="64" spans="1:20">
      <c r="A64" s="4">
        <v>60</v>
      </c>
      <c r="B64" s="17"/>
      <c r="C64" s="18"/>
      <c r="D64" s="18"/>
      <c r="E64" s="19"/>
      <c r="F64" s="18"/>
      <c r="G64" s="19"/>
      <c r="H64" s="19"/>
      <c r="I64" s="17">
        <f t="shared" si="1"/>
        <v>0</v>
      </c>
      <c r="J64" s="18"/>
      <c r="K64" s="18"/>
      <c r="L64" s="18"/>
      <c r="M64" s="18"/>
      <c r="N64" s="18"/>
      <c r="O64" s="18"/>
      <c r="P64" s="24"/>
      <c r="Q64" s="236"/>
      <c r="R64" s="18"/>
      <c r="S64" s="18"/>
      <c r="T64" s="18"/>
    </row>
    <row r="65" spans="1:20">
      <c r="A65" s="4">
        <v>61</v>
      </c>
      <c r="B65" s="17"/>
      <c r="C65" s="18"/>
      <c r="D65" s="18"/>
      <c r="E65" s="19"/>
      <c r="F65" s="18"/>
      <c r="G65" s="19"/>
      <c r="H65" s="19"/>
      <c r="I65" s="17">
        <f t="shared" si="1"/>
        <v>0</v>
      </c>
      <c r="J65" s="18"/>
      <c r="K65" s="18"/>
      <c r="L65" s="18"/>
      <c r="M65" s="18"/>
      <c r="N65" s="18"/>
      <c r="O65" s="18"/>
      <c r="P65" s="24"/>
      <c r="Q65" s="236"/>
      <c r="R65" s="18"/>
      <c r="S65" s="18"/>
      <c r="T65" s="18"/>
    </row>
    <row r="66" spans="1:20">
      <c r="A66" s="4">
        <v>62</v>
      </c>
      <c r="B66" s="17"/>
      <c r="C66" s="18"/>
      <c r="D66" s="18"/>
      <c r="E66" s="19"/>
      <c r="F66" s="18"/>
      <c r="G66" s="19"/>
      <c r="H66" s="19"/>
      <c r="I66" s="17">
        <f t="shared" si="1"/>
        <v>0</v>
      </c>
      <c r="J66" s="18"/>
      <c r="K66" s="18"/>
      <c r="L66" s="18"/>
      <c r="M66" s="18"/>
      <c r="N66" s="18"/>
      <c r="O66" s="18"/>
      <c r="P66" s="24"/>
      <c r="Q66" s="236"/>
      <c r="R66" s="18"/>
      <c r="S66" s="18"/>
      <c r="T66" s="18"/>
    </row>
    <row r="67" spans="1:20">
      <c r="A67" s="4">
        <v>63</v>
      </c>
      <c r="B67" s="17"/>
      <c r="C67" s="18"/>
      <c r="D67" s="18"/>
      <c r="E67" s="19"/>
      <c r="F67" s="18"/>
      <c r="G67" s="19"/>
      <c r="H67" s="19"/>
      <c r="I67" s="17">
        <f t="shared" si="1"/>
        <v>0</v>
      </c>
      <c r="J67" s="18"/>
      <c r="K67" s="18"/>
      <c r="L67" s="18"/>
      <c r="M67" s="18"/>
      <c r="N67" s="18"/>
      <c r="O67" s="18"/>
      <c r="P67" s="24"/>
      <c r="Q67" s="236"/>
      <c r="R67" s="18"/>
      <c r="S67" s="18"/>
      <c r="T67" s="18"/>
    </row>
    <row r="68" spans="1:20">
      <c r="A68" s="4">
        <v>64</v>
      </c>
      <c r="B68" s="17"/>
      <c r="C68" s="18"/>
      <c r="D68" s="18"/>
      <c r="E68" s="19"/>
      <c r="F68" s="18"/>
      <c r="G68" s="19"/>
      <c r="H68" s="19"/>
      <c r="I68" s="17">
        <f t="shared" si="1"/>
        <v>0</v>
      </c>
      <c r="J68" s="18"/>
      <c r="K68" s="18"/>
      <c r="L68" s="18"/>
      <c r="M68" s="18"/>
      <c r="N68" s="18"/>
      <c r="O68" s="18"/>
      <c r="P68" s="24"/>
      <c r="Q68" s="236"/>
      <c r="R68" s="18"/>
      <c r="S68" s="18"/>
      <c r="T68" s="18"/>
    </row>
    <row r="69" spans="1:20">
      <c r="A69" s="4">
        <v>65</v>
      </c>
      <c r="B69" s="17"/>
      <c r="C69" s="18"/>
      <c r="D69" s="18"/>
      <c r="E69" s="19"/>
      <c r="F69" s="18"/>
      <c r="G69" s="19"/>
      <c r="H69" s="19"/>
      <c r="I69" s="17">
        <f t="shared" si="1"/>
        <v>0</v>
      </c>
      <c r="J69" s="18"/>
      <c r="K69" s="18"/>
      <c r="L69" s="18"/>
      <c r="M69" s="18"/>
      <c r="N69" s="18"/>
      <c r="O69" s="18"/>
      <c r="P69" s="24"/>
      <c r="Q69" s="236"/>
      <c r="R69" s="18"/>
      <c r="S69" s="18"/>
      <c r="T69" s="18"/>
    </row>
    <row r="70" spans="1:20">
      <c r="A70" s="4">
        <v>66</v>
      </c>
      <c r="B70" s="17"/>
      <c r="C70" s="18"/>
      <c r="D70" s="18"/>
      <c r="E70" s="19"/>
      <c r="F70" s="18"/>
      <c r="G70" s="19"/>
      <c r="H70" s="19"/>
      <c r="I70" s="17">
        <f t="shared" ref="I70:I133" si="2">+G70+H70</f>
        <v>0</v>
      </c>
      <c r="J70" s="18"/>
      <c r="K70" s="18"/>
      <c r="L70" s="18"/>
      <c r="M70" s="18"/>
      <c r="N70" s="18"/>
      <c r="O70" s="18"/>
      <c r="P70" s="24"/>
      <c r="Q70" s="236"/>
      <c r="R70" s="18"/>
      <c r="S70" s="18"/>
      <c r="T70" s="18"/>
    </row>
    <row r="71" spans="1:20">
      <c r="A71" s="4">
        <v>67</v>
      </c>
      <c r="B71" s="17"/>
      <c r="C71" s="18"/>
      <c r="D71" s="18"/>
      <c r="E71" s="19"/>
      <c r="F71" s="18"/>
      <c r="G71" s="19"/>
      <c r="H71" s="19"/>
      <c r="I71" s="17">
        <f t="shared" si="2"/>
        <v>0</v>
      </c>
      <c r="J71" s="18"/>
      <c r="K71" s="18"/>
      <c r="L71" s="18"/>
      <c r="M71" s="18"/>
      <c r="N71" s="18"/>
      <c r="O71" s="18"/>
      <c r="P71" s="24"/>
      <c r="Q71" s="236"/>
      <c r="R71" s="18"/>
      <c r="S71" s="18"/>
      <c r="T71" s="18"/>
    </row>
    <row r="72" spans="1:20">
      <c r="A72" s="4">
        <v>68</v>
      </c>
      <c r="B72" s="17"/>
      <c r="C72" s="18"/>
      <c r="D72" s="18"/>
      <c r="E72" s="19"/>
      <c r="F72" s="18"/>
      <c r="G72" s="19"/>
      <c r="H72" s="19"/>
      <c r="I72" s="17">
        <f t="shared" si="2"/>
        <v>0</v>
      </c>
      <c r="J72" s="18"/>
      <c r="K72" s="18"/>
      <c r="L72" s="18"/>
      <c r="M72" s="18"/>
      <c r="N72" s="18"/>
      <c r="O72" s="18"/>
      <c r="P72" s="24"/>
      <c r="Q72" s="236"/>
      <c r="R72" s="18"/>
      <c r="S72" s="18"/>
      <c r="T72" s="18"/>
    </row>
    <row r="73" spans="1:20">
      <c r="A73" s="4">
        <v>69</v>
      </c>
      <c r="B73" s="17"/>
      <c r="C73" s="18"/>
      <c r="D73" s="18"/>
      <c r="E73" s="19"/>
      <c r="F73" s="18"/>
      <c r="G73" s="19"/>
      <c r="H73" s="19"/>
      <c r="I73" s="17">
        <f t="shared" si="2"/>
        <v>0</v>
      </c>
      <c r="J73" s="18"/>
      <c r="K73" s="18"/>
      <c r="L73" s="18"/>
      <c r="M73" s="18"/>
      <c r="N73" s="18"/>
      <c r="O73" s="18"/>
      <c r="P73" s="24"/>
      <c r="Q73" s="236"/>
      <c r="R73" s="18"/>
      <c r="S73" s="18"/>
      <c r="T73" s="18"/>
    </row>
    <row r="74" spans="1:20">
      <c r="A74" s="4">
        <v>70</v>
      </c>
      <c r="B74" s="17"/>
      <c r="C74" s="18"/>
      <c r="D74" s="18"/>
      <c r="E74" s="19"/>
      <c r="F74" s="18"/>
      <c r="G74" s="19"/>
      <c r="H74" s="19"/>
      <c r="I74" s="17">
        <f t="shared" si="2"/>
        <v>0</v>
      </c>
      <c r="J74" s="18"/>
      <c r="K74" s="18"/>
      <c r="L74" s="18"/>
      <c r="M74" s="18"/>
      <c r="N74" s="18"/>
      <c r="O74" s="18"/>
      <c r="P74" s="24"/>
      <c r="Q74" s="236"/>
      <c r="R74" s="18"/>
      <c r="S74" s="18"/>
      <c r="T74" s="18"/>
    </row>
    <row r="75" spans="1:20">
      <c r="A75" s="4">
        <v>71</v>
      </c>
      <c r="B75" s="17"/>
      <c r="C75" s="18"/>
      <c r="D75" s="18"/>
      <c r="E75" s="19"/>
      <c r="F75" s="18"/>
      <c r="G75" s="19"/>
      <c r="H75" s="19"/>
      <c r="I75" s="17">
        <f t="shared" si="2"/>
        <v>0</v>
      </c>
      <c r="J75" s="18"/>
      <c r="K75" s="18"/>
      <c r="L75" s="18"/>
      <c r="M75" s="18"/>
      <c r="N75" s="18"/>
      <c r="O75" s="18"/>
      <c r="P75" s="24"/>
      <c r="Q75" s="236"/>
      <c r="R75" s="18"/>
      <c r="S75" s="18"/>
      <c r="T75" s="18"/>
    </row>
    <row r="76" spans="1:20">
      <c r="A76" s="4">
        <v>72</v>
      </c>
      <c r="B76" s="17"/>
      <c r="C76" s="18"/>
      <c r="D76" s="18"/>
      <c r="E76" s="19"/>
      <c r="F76" s="18"/>
      <c r="G76" s="19"/>
      <c r="H76" s="19"/>
      <c r="I76" s="17">
        <f t="shared" si="2"/>
        <v>0</v>
      </c>
      <c r="J76" s="18"/>
      <c r="K76" s="18"/>
      <c r="L76" s="18"/>
      <c r="M76" s="18"/>
      <c r="N76" s="18"/>
      <c r="O76" s="18"/>
      <c r="P76" s="24"/>
      <c r="Q76" s="236"/>
      <c r="R76" s="18"/>
      <c r="S76" s="18"/>
      <c r="T76" s="18"/>
    </row>
    <row r="77" spans="1:20">
      <c r="A77" s="4">
        <v>73</v>
      </c>
      <c r="B77" s="17"/>
      <c r="C77" s="18"/>
      <c r="D77" s="18"/>
      <c r="E77" s="19"/>
      <c r="F77" s="18"/>
      <c r="G77" s="19"/>
      <c r="H77" s="19"/>
      <c r="I77" s="17">
        <f t="shared" si="2"/>
        <v>0</v>
      </c>
      <c r="J77" s="18"/>
      <c r="K77" s="18"/>
      <c r="L77" s="18"/>
      <c r="M77" s="18"/>
      <c r="N77" s="18"/>
      <c r="O77" s="18"/>
      <c r="P77" s="24"/>
      <c r="Q77" s="236"/>
      <c r="R77" s="18"/>
      <c r="S77" s="18"/>
      <c r="T77" s="18"/>
    </row>
    <row r="78" spans="1:20">
      <c r="A78" s="4">
        <v>74</v>
      </c>
      <c r="B78" s="17"/>
      <c r="C78" s="18"/>
      <c r="D78" s="18"/>
      <c r="E78" s="19"/>
      <c r="F78" s="18"/>
      <c r="G78" s="19"/>
      <c r="H78" s="19"/>
      <c r="I78" s="17">
        <f t="shared" si="2"/>
        <v>0</v>
      </c>
      <c r="J78" s="18"/>
      <c r="K78" s="18"/>
      <c r="L78" s="18"/>
      <c r="M78" s="18"/>
      <c r="N78" s="18"/>
      <c r="O78" s="18"/>
      <c r="P78" s="24"/>
      <c r="Q78" s="236"/>
      <c r="R78" s="18"/>
      <c r="S78" s="18"/>
      <c r="T78" s="18"/>
    </row>
    <row r="79" spans="1:20">
      <c r="A79" s="4">
        <v>75</v>
      </c>
      <c r="B79" s="17"/>
      <c r="C79" s="18"/>
      <c r="D79" s="18"/>
      <c r="E79" s="19"/>
      <c r="F79" s="18"/>
      <c r="G79" s="19"/>
      <c r="H79" s="19"/>
      <c r="I79" s="17">
        <f t="shared" si="2"/>
        <v>0</v>
      </c>
      <c r="J79" s="18"/>
      <c r="K79" s="18"/>
      <c r="L79" s="18"/>
      <c r="M79" s="18"/>
      <c r="N79" s="18"/>
      <c r="O79" s="18"/>
      <c r="P79" s="24"/>
      <c r="Q79" s="236"/>
      <c r="R79" s="18"/>
      <c r="S79" s="18"/>
      <c r="T79" s="18"/>
    </row>
    <row r="80" spans="1:20">
      <c r="A80" s="4">
        <v>76</v>
      </c>
      <c r="B80" s="17"/>
      <c r="C80" s="18"/>
      <c r="D80" s="18"/>
      <c r="E80" s="19"/>
      <c r="F80" s="18"/>
      <c r="G80" s="19"/>
      <c r="H80" s="19"/>
      <c r="I80" s="17">
        <f t="shared" si="2"/>
        <v>0</v>
      </c>
      <c r="J80" s="18"/>
      <c r="K80" s="18"/>
      <c r="L80" s="18"/>
      <c r="M80" s="18"/>
      <c r="N80" s="18"/>
      <c r="O80" s="18"/>
      <c r="P80" s="24"/>
      <c r="Q80" s="236"/>
      <c r="R80" s="18"/>
      <c r="S80" s="18"/>
      <c r="T80" s="18"/>
    </row>
    <row r="81" spans="1:20">
      <c r="A81" s="4">
        <v>77</v>
      </c>
      <c r="B81" s="17"/>
      <c r="C81" s="18"/>
      <c r="D81" s="18"/>
      <c r="E81" s="19"/>
      <c r="F81" s="18"/>
      <c r="G81" s="19"/>
      <c r="H81" s="19"/>
      <c r="I81" s="17">
        <f t="shared" si="2"/>
        <v>0</v>
      </c>
      <c r="J81" s="18"/>
      <c r="K81" s="18"/>
      <c r="L81" s="18"/>
      <c r="M81" s="18"/>
      <c r="N81" s="18"/>
      <c r="O81" s="18"/>
      <c r="P81" s="24"/>
      <c r="Q81" s="236"/>
      <c r="R81" s="18"/>
      <c r="S81" s="18"/>
      <c r="T81" s="18"/>
    </row>
    <row r="82" spans="1:20">
      <c r="A82" s="4">
        <v>78</v>
      </c>
      <c r="B82" s="17"/>
      <c r="C82" s="18"/>
      <c r="D82" s="18"/>
      <c r="E82" s="19"/>
      <c r="F82" s="18"/>
      <c r="G82" s="19"/>
      <c r="H82" s="19"/>
      <c r="I82" s="17">
        <f t="shared" si="2"/>
        <v>0</v>
      </c>
      <c r="J82" s="18"/>
      <c r="K82" s="18"/>
      <c r="L82" s="18"/>
      <c r="M82" s="18"/>
      <c r="N82" s="18"/>
      <c r="O82" s="18"/>
      <c r="P82" s="24"/>
      <c r="Q82" s="236"/>
      <c r="R82" s="18"/>
      <c r="S82" s="18"/>
      <c r="T82" s="18"/>
    </row>
    <row r="83" spans="1:20">
      <c r="A83" s="4">
        <v>79</v>
      </c>
      <c r="B83" s="17"/>
      <c r="C83" s="18"/>
      <c r="D83" s="18"/>
      <c r="E83" s="19"/>
      <c r="F83" s="18"/>
      <c r="G83" s="19"/>
      <c r="H83" s="19"/>
      <c r="I83" s="17">
        <f t="shared" si="2"/>
        <v>0</v>
      </c>
      <c r="J83" s="18"/>
      <c r="K83" s="18"/>
      <c r="L83" s="18"/>
      <c r="M83" s="18"/>
      <c r="N83" s="18"/>
      <c r="O83" s="18"/>
      <c r="P83" s="24"/>
      <c r="Q83" s="236"/>
      <c r="R83" s="18"/>
      <c r="S83" s="18"/>
      <c r="T83" s="18"/>
    </row>
    <row r="84" spans="1:20">
      <c r="A84" s="4">
        <v>80</v>
      </c>
      <c r="B84" s="17"/>
      <c r="C84" s="18"/>
      <c r="D84" s="18"/>
      <c r="E84" s="19"/>
      <c r="F84" s="18"/>
      <c r="G84" s="19"/>
      <c r="H84" s="19"/>
      <c r="I84" s="17">
        <f t="shared" si="2"/>
        <v>0</v>
      </c>
      <c r="J84" s="18"/>
      <c r="K84" s="18"/>
      <c r="L84" s="18"/>
      <c r="M84" s="18"/>
      <c r="N84" s="18"/>
      <c r="O84" s="18"/>
      <c r="P84" s="24"/>
      <c r="Q84" s="236"/>
      <c r="R84" s="18"/>
      <c r="S84" s="18"/>
      <c r="T84" s="18"/>
    </row>
    <row r="85" spans="1:20">
      <c r="A85" s="4">
        <v>81</v>
      </c>
      <c r="B85" s="17"/>
      <c r="C85" s="18"/>
      <c r="D85" s="18"/>
      <c r="E85" s="19"/>
      <c r="F85" s="18"/>
      <c r="G85" s="19"/>
      <c r="H85" s="19"/>
      <c r="I85" s="17">
        <f t="shared" si="2"/>
        <v>0</v>
      </c>
      <c r="J85" s="18"/>
      <c r="K85" s="18"/>
      <c r="L85" s="18"/>
      <c r="M85" s="18"/>
      <c r="N85" s="18"/>
      <c r="O85" s="18"/>
      <c r="P85" s="24"/>
      <c r="Q85" s="236"/>
      <c r="R85" s="18"/>
      <c r="S85" s="18"/>
      <c r="T85" s="18"/>
    </row>
    <row r="86" spans="1:20">
      <c r="A86" s="4">
        <v>82</v>
      </c>
      <c r="B86" s="17"/>
      <c r="C86" s="18"/>
      <c r="D86" s="18"/>
      <c r="E86" s="19"/>
      <c r="F86" s="18"/>
      <c r="G86" s="19"/>
      <c r="H86" s="19"/>
      <c r="I86" s="17">
        <f t="shared" si="2"/>
        <v>0</v>
      </c>
      <c r="J86" s="18"/>
      <c r="K86" s="18"/>
      <c r="L86" s="18"/>
      <c r="M86" s="18"/>
      <c r="N86" s="18"/>
      <c r="O86" s="18"/>
      <c r="P86" s="24"/>
      <c r="Q86" s="236"/>
      <c r="R86" s="18"/>
      <c r="S86" s="18"/>
      <c r="T86" s="18"/>
    </row>
    <row r="87" spans="1:20">
      <c r="A87" s="4">
        <v>83</v>
      </c>
      <c r="B87" s="17"/>
      <c r="C87" s="18"/>
      <c r="D87" s="18"/>
      <c r="E87" s="19"/>
      <c r="F87" s="18"/>
      <c r="G87" s="19"/>
      <c r="H87" s="19"/>
      <c r="I87" s="17">
        <f t="shared" si="2"/>
        <v>0</v>
      </c>
      <c r="J87" s="18"/>
      <c r="K87" s="18"/>
      <c r="L87" s="18"/>
      <c r="M87" s="18"/>
      <c r="N87" s="18"/>
      <c r="O87" s="18"/>
      <c r="P87" s="24"/>
      <c r="Q87" s="236"/>
      <c r="R87" s="18"/>
      <c r="S87" s="18"/>
      <c r="T87" s="18"/>
    </row>
    <row r="88" spans="1:20">
      <c r="A88" s="4">
        <v>84</v>
      </c>
      <c r="B88" s="17"/>
      <c r="C88" s="18"/>
      <c r="D88" s="18"/>
      <c r="E88" s="19"/>
      <c r="F88" s="18"/>
      <c r="G88" s="19"/>
      <c r="H88" s="19"/>
      <c r="I88" s="17">
        <f t="shared" si="2"/>
        <v>0</v>
      </c>
      <c r="J88" s="18"/>
      <c r="K88" s="18"/>
      <c r="L88" s="18"/>
      <c r="M88" s="18"/>
      <c r="N88" s="18"/>
      <c r="O88" s="18"/>
      <c r="P88" s="24"/>
      <c r="Q88" s="18"/>
      <c r="R88" s="18"/>
      <c r="S88" s="18"/>
      <c r="T88" s="18"/>
    </row>
    <row r="89" spans="1:20">
      <c r="A89" s="4">
        <v>85</v>
      </c>
      <c r="B89" s="17"/>
      <c r="C89" s="18"/>
      <c r="D89" s="18"/>
      <c r="E89" s="19"/>
      <c r="F89" s="18"/>
      <c r="G89" s="19"/>
      <c r="H89" s="19"/>
      <c r="I89" s="17">
        <f t="shared" si="2"/>
        <v>0</v>
      </c>
      <c r="J89" s="18"/>
      <c r="K89" s="18"/>
      <c r="L89" s="18"/>
      <c r="M89" s="18"/>
      <c r="N89" s="18"/>
      <c r="O89" s="18"/>
      <c r="P89" s="24"/>
      <c r="Q89" s="18"/>
      <c r="R89" s="18"/>
      <c r="S89" s="18"/>
      <c r="T89" s="18"/>
    </row>
    <row r="90" spans="1:20">
      <c r="A90" s="4">
        <v>86</v>
      </c>
      <c r="B90" s="17"/>
      <c r="C90" s="18"/>
      <c r="D90" s="18"/>
      <c r="E90" s="19"/>
      <c r="F90" s="18"/>
      <c r="G90" s="19"/>
      <c r="H90" s="19"/>
      <c r="I90" s="17">
        <f t="shared" si="2"/>
        <v>0</v>
      </c>
      <c r="J90" s="18"/>
      <c r="K90" s="18"/>
      <c r="L90" s="18"/>
      <c r="M90" s="18"/>
      <c r="N90" s="18"/>
      <c r="O90" s="18"/>
      <c r="P90" s="24"/>
      <c r="Q90" s="18"/>
      <c r="R90" s="18"/>
      <c r="S90" s="18"/>
      <c r="T90" s="18"/>
    </row>
    <row r="91" spans="1:20">
      <c r="A91" s="4">
        <v>87</v>
      </c>
      <c r="B91" s="17"/>
      <c r="C91" s="18"/>
      <c r="D91" s="18"/>
      <c r="E91" s="19"/>
      <c r="F91" s="18"/>
      <c r="G91" s="19"/>
      <c r="H91" s="19"/>
      <c r="I91" s="17">
        <f t="shared" si="2"/>
        <v>0</v>
      </c>
      <c r="J91" s="18"/>
      <c r="K91" s="18"/>
      <c r="L91" s="18"/>
      <c r="M91" s="18"/>
      <c r="N91" s="18"/>
      <c r="O91" s="18"/>
      <c r="P91" s="24"/>
      <c r="Q91" s="18"/>
      <c r="R91" s="18"/>
      <c r="S91" s="18"/>
      <c r="T91" s="18"/>
    </row>
    <row r="92" spans="1:20">
      <c r="A92" s="4">
        <v>88</v>
      </c>
      <c r="B92" s="17"/>
      <c r="C92" s="18"/>
      <c r="D92" s="18"/>
      <c r="E92" s="19"/>
      <c r="F92" s="18"/>
      <c r="G92" s="19"/>
      <c r="H92" s="19"/>
      <c r="I92" s="17">
        <f t="shared" si="2"/>
        <v>0</v>
      </c>
      <c r="J92" s="18"/>
      <c r="K92" s="18"/>
      <c r="L92" s="18"/>
      <c r="M92" s="18"/>
      <c r="N92" s="18"/>
      <c r="O92" s="18"/>
      <c r="P92" s="24"/>
      <c r="Q92" s="18"/>
      <c r="R92" s="18"/>
      <c r="S92" s="18"/>
      <c r="T92" s="18"/>
    </row>
    <row r="93" spans="1:20">
      <c r="A93" s="4">
        <v>89</v>
      </c>
      <c r="B93" s="17"/>
      <c r="C93" s="18"/>
      <c r="D93" s="18"/>
      <c r="E93" s="19"/>
      <c r="F93" s="18"/>
      <c r="G93" s="19"/>
      <c r="H93" s="19"/>
      <c r="I93" s="17">
        <f t="shared" si="2"/>
        <v>0</v>
      </c>
      <c r="J93" s="18"/>
      <c r="K93" s="18"/>
      <c r="L93" s="18"/>
      <c r="M93" s="18"/>
      <c r="N93" s="18"/>
      <c r="O93" s="18"/>
      <c r="P93" s="24"/>
      <c r="Q93" s="18"/>
      <c r="R93" s="18"/>
      <c r="S93" s="18"/>
      <c r="T93" s="18"/>
    </row>
    <row r="94" spans="1:20">
      <c r="A94" s="4">
        <v>90</v>
      </c>
      <c r="B94" s="17"/>
      <c r="C94" s="18"/>
      <c r="D94" s="18"/>
      <c r="E94" s="19"/>
      <c r="F94" s="18"/>
      <c r="G94" s="19"/>
      <c r="H94" s="19"/>
      <c r="I94" s="17">
        <f t="shared" si="2"/>
        <v>0</v>
      </c>
      <c r="J94" s="18"/>
      <c r="K94" s="18"/>
      <c r="L94" s="18"/>
      <c r="M94" s="18"/>
      <c r="N94" s="18"/>
      <c r="O94" s="18"/>
      <c r="P94" s="24"/>
      <c r="Q94" s="18"/>
      <c r="R94" s="18"/>
      <c r="S94" s="18"/>
      <c r="T94" s="18"/>
    </row>
    <row r="95" spans="1:20">
      <c r="A95" s="4">
        <v>91</v>
      </c>
      <c r="B95" s="17"/>
      <c r="C95" s="18"/>
      <c r="D95" s="18"/>
      <c r="E95" s="19"/>
      <c r="F95" s="18"/>
      <c r="G95" s="19"/>
      <c r="H95" s="19"/>
      <c r="I95" s="17">
        <f t="shared" si="2"/>
        <v>0</v>
      </c>
      <c r="J95" s="18"/>
      <c r="K95" s="18"/>
      <c r="L95" s="18"/>
      <c r="M95" s="18"/>
      <c r="N95" s="18"/>
      <c r="O95" s="18"/>
      <c r="P95" s="24"/>
      <c r="Q95" s="18"/>
      <c r="R95" s="18"/>
      <c r="S95" s="18"/>
      <c r="T95" s="18"/>
    </row>
    <row r="96" spans="1:20">
      <c r="A96" s="4">
        <v>92</v>
      </c>
      <c r="B96" s="17"/>
      <c r="C96" s="18"/>
      <c r="D96" s="18"/>
      <c r="E96" s="19"/>
      <c r="F96" s="18"/>
      <c r="G96" s="19"/>
      <c r="H96" s="19"/>
      <c r="I96" s="17">
        <f t="shared" si="2"/>
        <v>0</v>
      </c>
      <c r="J96" s="18"/>
      <c r="K96" s="18"/>
      <c r="L96" s="18"/>
      <c r="M96" s="18"/>
      <c r="N96" s="18"/>
      <c r="O96" s="18"/>
      <c r="P96" s="24"/>
      <c r="Q96" s="18"/>
      <c r="R96" s="18"/>
      <c r="S96" s="18"/>
      <c r="T96" s="18"/>
    </row>
    <row r="97" spans="1:20">
      <c r="A97" s="4">
        <v>93</v>
      </c>
      <c r="B97" s="17"/>
      <c r="C97" s="18"/>
      <c r="D97" s="18"/>
      <c r="E97" s="19"/>
      <c r="F97" s="18"/>
      <c r="G97" s="19"/>
      <c r="H97" s="19"/>
      <c r="I97" s="17">
        <f t="shared" si="2"/>
        <v>0</v>
      </c>
      <c r="J97" s="18"/>
      <c r="K97" s="18"/>
      <c r="L97" s="18"/>
      <c r="M97" s="18"/>
      <c r="N97" s="18"/>
      <c r="O97" s="18"/>
      <c r="P97" s="24"/>
      <c r="Q97" s="18"/>
      <c r="R97" s="18"/>
      <c r="S97" s="18"/>
      <c r="T97" s="18"/>
    </row>
    <row r="98" spans="1:20">
      <c r="A98" s="4">
        <v>94</v>
      </c>
      <c r="B98" s="17"/>
      <c r="C98" s="18"/>
      <c r="D98" s="18"/>
      <c r="E98" s="19"/>
      <c r="F98" s="18"/>
      <c r="G98" s="19"/>
      <c r="H98" s="19"/>
      <c r="I98" s="17">
        <f t="shared" si="2"/>
        <v>0</v>
      </c>
      <c r="J98" s="18"/>
      <c r="K98" s="18"/>
      <c r="L98" s="18"/>
      <c r="M98" s="18"/>
      <c r="N98" s="18"/>
      <c r="O98" s="18"/>
      <c r="P98" s="24"/>
      <c r="Q98" s="18"/>
      <c r="R98" s="18"/>
      <c r="S98" s="18"/>
      <c r="T98" s="18"/>
    </row>
    <row r="99" spans="1:20">
      <c r="A99" s="4">
        <v>95</v>
      </c>
      <c r="B99" s="17"/>
      <c r="C99" s="18"/>
      <c r="D99" s="18"/>
      <c r="E99" s="19"/>
      <c r="F99" s="18"/>
      <c r="G99" s="19"/>
      <c r="H99" s="19"/>
      <c r="I99" s="17">
        <f t="shared" si="2"/>
        <v>0</v>
      </c>
      <c r="J99" s="18"/>
      <c r="K99" s="18"/>
      <c r="L99" s="18"/>
      <c r="M99" s="18"/>
      <c r="N99" s="18"/>
      <c r="O99" s="18"/>
      <c r="P99" s="24"/>
      <c r="Q99" s="18"/>
      <c r="R99" s="18"/>
      <c r="S99" s="18"/>
      <c r="T99" s="18"/>
    </row>
    <row r="100" spans="1:20">
      <c r="A100" s="4">
        <v>96</v>
      </c>
      <c r="B100" s="17"/>
      <c r="C100" s="18"/>
      <c r="D100" s="18"/>
      <c r="E100" s="19"/>
      <c r="F100" s="18"/>
      <c r="G100" s="19"/>
      <c r="H100" s="19"/>
      <c r="I100" s="17">
        <f t="shared" si="2"/>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2"/>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2"/>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2"/>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2"/>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2"/>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2"/>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2"/>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2"/>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2"/>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2"/>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2"/>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2"/>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2"/>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2"/>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2"/>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2"/>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2"/>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2"/>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2"/>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2"/>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2"/>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2"/>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2"/>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2"/>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2"/>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2"/>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2"/>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2"/>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2"/>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2"/>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2"/>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2"/>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2"/>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ref="I134:I164" si="3">+G134+H134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3"/>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3"/>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3"/>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3"/>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3"/>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3"/>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3"/>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3"/>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3"/>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3"/>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3"/>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3"/>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3"/>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3"/>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3"/>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3"/>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3"/>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3"/>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3"/>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3"/>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3"/>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3"/>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3"/>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3"/>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3"/>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3"/>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3"/>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3"/>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3"/>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3"/>
        <v>0</v>
      </c>
      <c r="J164" s="18"/>
      <c r="K164" s="18"/>
      <c r="L164" s="18"/>
      <c r="M164" s="18"/>
      <c r="N164" s="18"/>
      <c r="O164" s="18"/>
      <c r="P164" s="24"/>
      <c r="Q164" s="18"/>
      <c r="R164" s="18"/>
      <c r="S164" s="18"/>
      <c r="T164" s="18"/>
    </row>
    <row r="165" spans="1:20">
      <c r="A165" s="3" t="s">
        <v>11</v>
      </c>
      <c r="B165" s="41"/>
      <c r="C165" s="3">
        <f>COUNTIFS(C5:C164,"*")</f>
        <v>55</v>
      </c>
      <c r="D165" s="3"/>
      <c r="E165" s="13"/>
      <c r="F165" s="3"/>
      <c r="G165" s="13">
        <f>SUM(G5:G164)</f>
        <v>1801</v>
      </c>
      <c r="H165" s="13">
        <f>SUM(H5:H164)</f>
        <v>3208</v>
      </c>
      <c r="I165" s="13">
        <f>SUM(I5:I164)</f>
        <v>5009</v>
      </c>
      <c r="J165" s="3"/>
      <c r="K165" s="7"/>
      <c r="L165" s="21"/>
      <c r="M165" s="21"/>
      <c r="N165" s="7"/>
      <c r="O165" s="7"/>
      <c r="P165" s="14"/>
      <c r="Q165" s="3"/>
      <c r="R165" s="3"/>
      <c r="S165" s="3"/>
      <c r="T165" s="12"/>
    </row>
    <row r="166" spans="1:20">
      <c r="A166" s="46" t="s">
        <v>66</v>
      </c>
      <c r="B166" s="10">
        <f>COUNTIF(B$5:B$164,"Team 1")</f>
        <v>29</v>
      </c>
      <c r="C166" s="46" t="s">
        <v>29</v>
      </c>
      <c r="D166" s="10">
        <f>COUNTIF(D5:D164,"Anganwadi")</f>
        <v>25</v>
      </c>
    </row>
    <row r="167" spans="1:20">
      <c r="A167" s="46" t="s">
        <v>67</v>
      </c>
      <c r="B167" s="10">
        <f>COUNTIF(B$6:B$164,"Team 2")</f>
        <v>20</v>
      </c>
      <c r="C167" s="46" t="s">
        <v>27</v>
      </c>
      <c r="D167" s="10">
        <f>COUNTIF(D5:D164,"School")</f>
        <v>30</v>
      </c>
    </row>
  </sheetData>
  <sheetProtection formatCells="0" deleteColumns="0" deleteRows="0"/>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9" fitToHeight="11000" orientation="landscape" horizontalDpi="0"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A2" sqref="A2:C2"/>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242" customWidth="1"/>
    <col min="17" max="17" width="11.5703125" style="242" bestFit="1" customWidth="1"/>
    <col min="18" max="18" width="17.5703125" style="1" customWidth="1"/>
    <col min="19" max="19" width="19.5703125" style="1" customWidth="1"/>
    <col min="20" max="16384" width="9.140625" style="1"/>
  </cols>
  <sheetData>
    <row r="1" spans="1:20" ht="51" customHeight="1">
      <c r="A1" s="312" t="s">
        <v>426</v>
      </c>
      <c r="B1" s="312"/>
      <c r="C1" s="312"/>
      <c r="D1" s="313"/>
      <c r="E1" s="313"/>
      <c r="F1" s="313"/>
      <c r="G1" s="313"/>
      <c r="H1" s="313"/>
      <c r="I1" s="313"/>
      <c r="J1" s="313"/>
      <c r="K1" s="313"/>
      <c r="L1" s="313"/>
      <c r="M1" s="313"/>
      <c r="N1" s="313"/>
      <c r="O1" s="313"/>
      <c r="P1" s="313"/>
      <c r="Q1" s="313"/>
      <c r="R1" s="313"/>
      <c r="S1" s="313"/>
    </row>
    <row r="2" spans="1:20">
      <c r="A2" s="316" t="s">
        <v>63</v>
      </c>
      <c r="B2" s="317"/>
      <c r="C2" s="317"/>
      <c r="D2" s="25">
        <v>43405</v>
      </c>
      <c r="E2" s="22"/>
      <c r="F2" s="22"/>
      <c r="G2" s="22"/>
      <c r="H2" s="22"/>
      <c r="I2" s="22"/>
      <c r="J2" s="22"/>
      <c r="K2" s="22"/>
      <c r="L2" s="22"/>
      <c r="M2" s="22"/>
      <c r="N2" s="22"/>
      <c r="O2" s="22"/>
      <c r="P2" s="212"/>
      <c r="Q2" s="212"/>
      <c r="R2" s="22"/>
      <c r="S2" s="22"/>
    </row>
    <row r="3" spans="1:20" ht="24" customHeight="1">
      <c r="A3" s="311" t="s">
        <v>14</v>
      </c>
      <c r="B3" s="314" t="s">
        <v>65</v>
      </c>
      <c r="C3" s="310" t="s">
        <v>7</v>
      </c>
      <c r="D3" s="310" t="s">
        <v>59</v>
      </c>
      <c r="E3" s="310" t="s">
        <v>16</v>
      </c>
      <c r="F3" s="318" t="s">
        <v>17</v>
      </c>
      <c r="G3" s="310" t="s">
        <v>8</v>
      </c>
      <c r="H3" s="310"/>
      <c r="I3" s="310"/>
      <c r="J3" s="310" t="s">
        <v>35</v>
      </c>
      <c r="K3" s="314" t="s">
        <v>37</v>
      </c>
      <c r="L3" s="314" t="s">
        <v>54</v>
      </c>
      <c r="M3" s="314" t="s">
        <v>55</v>
      </c>
      <c r="N3" s="314" t="s">
        <v>38</v>
      </c>
      <c r="O3" s="314" t="s">
        <v>39</v>
      </c>
      <c r="P3" s="311" t="s">
        <v>58</v>
      </c>
      <c r="Q3" s="310" t="s">
        <v>56</v>
      </c>
      <c r="R3" s="310" t="s">
        <v>36</v>
      </c>
      <c r="S3" s="310" t="s">
        <v>57</v>
      </c>
      <c r="T3" s="310" t="s">
        <v>13</v>
      </c>
    </row>
    <row r="4" spans="1:20" ht="25.5" customHeight="1">
      <c r="A4" s="311"/>
      <c r="B4" s="319"/>
      <c r="C4" s="310"/>
      <c r="D4" s="310"/>
      <c r="E4" s="310"/>
      <c r="F4" s="318"/>
      <c r="G4" s="23" t="s">
        <v>9</v>
      </c>
      <c r="H4" s="23" t="s">
        <v>10</v>
      </c>
      <c r="I4" s="23" t="s">
        <v>11</v>
      </c>
      <c r="J4" s="310"/>
      <c r="K4" s="315"/>
      <c r="L4" s="315"/>
      <c r="M4" s="315"/>
      <c r="N4" s="315"/>
      <c r="O4" s="315"/>
      <c r="P4" s="311"/>
      <c r="Q4" s="311"/>
      <c r="R4" s="310"/>
      <c r="S4" s="310"/>
      <c r="T4" s="310"/>
    </row>
    <row r="5" spans="1:20">
      <c r="A5" s="4">
        <v>1</v>
      </c>
      <c r="B5" s="55" t="s">
        <v>66</v>
      </c>
      <c r="C5" s="62" t="s">
        <v>155</v>
      </c>
      <c r="D5" s="237" t="s">
        <v>29</v>
      </c>
      <c r="E5" s="63">
        <v>89</v>
      </c>
      <c r="F5" s="63"/>
      <c r="G5" s="63">
        <v>7</v>
      </c>
      <c r="H5" s="63">
        <v>31</v>
      </c>
      <c r="I5" s="17">
        <f t="shared" ref="I5:I35" si="0">+G5+H5</f>
        <v>38</v>
      </c>
      <c r="J5" s="76" t="s">
        <v>199</v>
      </c>
      <c r="K5" s="65"/>
      <c r="L5" s="65"/>
      <c r="M5" s="65"/>
      <c r="N5" s="65"/>
      <c r="O5" s="65"/>
      <c r="P5" s="67">
        <v>43405</v>
      </c>
      <c r="Q5" s="66" t="s">
        <v>127</v>
      </c>
      <c r="R5" s="65"/>
      <c r="S5" s="66" t="s">
        <v>165</v>
      </c>
      <c r="T5" s="18"/>
    </row>
    <row r="6" spans="1:20" ht="22.5">
      <c r="A6" s="4">
        <v>2</v>
      </c>
      <c r="B6" s="55" t="s">
        <v>67</v>
      </c>
      <c r="C6" s="184" t="s">
        <v>137</v>
      </c>
      <c r="D6" s="237" t="s">
        <v>29</v>
      </c>
      <c r="E6" s="51">
        <v>51</v>
      </c>
      <c r="F6" s="51"/>
      <c r="G6" s="51">
        <v>16</v>
      </c>
      <c r="H6" s="51">
        <v>19</v>
      </c>
      <c r="I6" s="17">
        <f t="shared" si="0"/>
        <v>35</v>
      </c>
      <c r="J6" s="56" t="s">
        <v>210</v>
      </c>
      <c r="K6" s="18"/>
      <c r="L6" s="18"/>
      <c r="M6" s="18"/>
      <c r="N6" s="18"/>
      <c r="O6" s="18"/>
      <c r="P6" s="67">
        <v>43405</v>
      </c>
      <c r="Q6" s="66" t="s">
        <v>127</v>
      </c>
      <c r="R6" s="18"/>
      <c r="S6" s="66" t="s">
        <v>165</v>
      </c>
      <c r="T6" s="18"/>
    </row>
    <row r="7" spans="1:20" ht="30">
      <c r="A7" s="4">
        <v>3</v>
      </c>
      <c r="B7" s="55" t="s">
        <v>66</v>
      </c>
      <c r="C7" s="122" t="s">
        <v>163</v>
      </c>
      <c r="D7" s="237" t="s">
        <v>29</v>
      </c>
      <c r="E7" s="123">
        <v>217</v>
      </c>
      <c r="F7" s="123"/>
      <c r="G7" s="123">
        <v>15</v>
      </c>
      <c r="H7" s="123">
        <v>30</v>
      </c>
      <c r="I7" s="17">
        <f t="shared" si="0"/>
        <v>45</v>
      </c>
      <c r="J7" s="124" t="s">
        <v>164</v>
      </c>
      <c r="K7" s="65"/>
      <c r="L7" s="65"/>
      <c r="M7" s="65"/>
      <c r="N7" s="65"/>
      <c r="O7" s="65"/>
      <c r="P7" s="67">
        <v>43406</v>
      </c>
      <c r="Q7" s="188" t="s">
        <v>128</v>
      </c>
      <c r="R7" s="65"/>
      <c r="S7" s="66" t="s">
        <v>165</v>
      </c>
      <c r="T7" s="18"/>
    </row>
    <row r="8" spans="1:20" ht="30">
      <c r="A8" s="4">
        <v>4</v>
      </c>
      <c r="B8" s="55" t="s">
        <v>66</v>
      </c>
      <c r="C8" s="83" t="s">
        <v>137</v>
      </c>
      <c r="D8" s="237" t="s">
        <v>29</v>
      </c>
      <c r="E8" s="84">
        <v>148</v>
      </c>
      <c r="F8" s="84"/>
      <c r="G8" s="84">
        <v>25</v>
      </c>
      <c r="H8" s="84">
        <v>35</v>
      </c>
      <c r="I8" s="17">
        <f t="shared" si="0"/>
        <v>60</v>
      </c>
      <c r="J8" s="85" t="s">
        <v>138</v>
      </c>
      <c r="K8" s="70"/>
      <c r="L8" s="65"/>
      <c r="M8" s="65"/>
      <c r="N8" s="65"/>
      <c r="O8" s="65"/>
      <c r="P8" s="67">
        <v>43406</v>
      </c>
      <c r="Q8" s="188" t="s">
        <v>128</v>
      </c>
      <c r="R8" s="18"/>
      <c r="S8" s="66" t="s">
        <v>165</v>
      </c>
      <c r="T8" s="18"/>
    </row>
    <row r="9" spans="1:20">
      <c r="A9" s="4">
        <v>5</v>
      </c>
      <c r="B9" s="55" t="s">
        <v>67</v>
      </c>
      <c r="C9" s="184" t="s">
        <v>212</v>
      </c>
      <c r="D9" s="237" t="s">
        <v>29</v>
      </c>
      <c r="E9" s="51">
        <v>252</v>
      </c>
      <c r="F9" s="51"/>
      <c r="G9" s="51">
        <v>27</v>
      </c>
      <c r="H9" s="51">
        <v>40</v>
      </c>
      <c r="I9" s="17">
        <f t="shared" si="0"/>
        <v>67</v>
      </c>
      <c r="J9" s="56" t="s">
        <v>213</v>
      </c>
      <c r="K9" s="18"/>
      <c r="L9" s="18"/>
      <c r="M9" s="18"/>
      <c r="N9" s="18"/>
      <c r="O9" s="18"/>
      <c r="P9" s="67">
        <v>43406</v>
      </c>
      <c r="Q9" s="188" t="s">
        <v>128</v>
      </c>
      <c r="R9" s="18"/>
      <c r="S9" s="66" t="s">
        <v>165</v>
      </c>
      <c r="T9" s="18"/>
    </row>
    <row r="10" spans="1:20">
      <c r="A10" s="4">
        <v>6</v>
      </c>
      <c r="B10" s="55" t="s">
        <v>66</v>
      </c>
      <c r="C10" s="184" t="s">
        <v>208</v>
      </c>
      <c r="D10" s="237" t="s">
        <v>29</v>
      </c>
      <c r="E10" s="51">
        <v>274</v>
      </c>
      <c r="F10" s="51"/>
      <c r="G10" s="51">
        <v>25</v>
      </c>
      <c r="H10" s="51">
        <v>35</v>
      </c>
      <c r="I10" s="17">
        <f t="shared" si="0"/>
        <v>60</v>
      </c>
      <c r="J10" s="56" t="s">
        <v>209</v>
      </c>
      <c r="K10" s="18"/>
      <c r="L10" s="18"/>
      <c r="M10" s="18"/>
      <c r="N10" s="18"/>
      <c r="O10" s="18"/>
      <c r="P10" s="189">
        <v>43409</v>
      </c>
      <c r="Q10" s="188" t="s">
        <v>124</v>
      </c>
      <c r="R10" s="18"/>
      <c r="S10" s="66" t="s">
        <v>165</v>
      </c>
      <c r="T10" s="18"/>
    </row>
    <row r="11" spans="1:20" ht="30">
      <c r="A11" s="4">
        <v>7</v>
      </c>
      <c r="B11" s="55" t="s">
        <v>66</v>
      </c>
      <c r="C11" s="83" t="s">
        <v>137</v>
      </c>
      <c r="D11" s="237" t="s">
        <v>29</v>
      </c>
      <c r="E11" s="84">
        <v>148</v>
      </c>
      <c r="F11" s="84"/>
      <c r="G11" s="84">
        <v>25</v>
      </c>
      <c r="H11" s="84">
        <v>35</v>
      </c>
      <c r="I11" s="17">
        <f t="shared" si="0"/>
        <v>60</v>
      </c>
      <c r="J11" s="85" t="s">
        <v>138</v>
      </c>
      <c r="K11" s="70"/>
      <c r="L11" s="65"/>
      <c r="M11" s="65"/>
      <c r="N11" s="65"/>
      <c r="O11" s="65"/>
      <c r="P11" s="189">
        <v>43409</v>
      </c>
      <c r="Q11" s="188" t="s">
        <v>124</v>
      </c>
      <c r="R11" s="18"/>
      <c r="S11" s="66" t="s">
        <v>165</v>
      </c>
      <c r="T11" s="18"/>
    </row>
    <row r="12" spans="1:20">
      <c r="A12" s="4">
        <v>8</v>
      </c>
      <c r="B12" s="55" t="s">
        <v>67</v>
      </c>
      <c r="C12" s="184" t="s">
        <v>205</v>
      </c>
      <c r="D12" s="237" t="s">
        <v>29</v>
      </c>
      <c r="E12" s="51">
        <v>30</v>
      </c>
      <c r="F12" s="51"/>
      <c r="G12" s="51">
        <v>27</v>
      </c>
      <c r="H12" s="51">
        <v>25</v>
      </c>
      <c r="I12" s="17">
        <f t="shared" si="0"/>
        <v>52</v>
      </c>
      <c r="J12" s="56" t="s">
        <v>206</v>
      </c>
      <c r="K12" s="18"/>
      <c r="L12" s="18"/>
      <c r="M12" s="18"/>
      <c r="N12" s="18"/>
      <c r="O12" s="18"/>
      <c r="P12" s="189">
        <v>43409</v>
      </c>
      <c r="Q12" s="188" t="s">
        <v>124</v>
      </c>
      <c r="R12" s="18"/>
      <c r="S12" s="66" t="s">
        <v>165</v>
      </c>
      <c r="T12" s="18"/>
    </row>
    <row r="13" spans="1:20">
      <c r="A13" s="4">
        <v>9</v>
      </c>
      <c r="B13" s="55" t="s">
        <v>67</v>
      </c>
      <c r="C13" s="184" t="s">
        <v>92</v>
      </c>
      <c r="D13" s="237" t="s">
        <v>29</v>
      </c>
      <c r="E13" s="51">
        <v>199</v>
      </c>
      <c r="F13" s="51"/>
      <c r="G13" s="51">
        <v>26</v>
      </c>
      <c r="H13" s="51">
        <v>40</v>
      </c>
      <c r="I13" s="17">
        <f t="shared" si="0"/>
        <v>66</v>
      </c>
      <c r="J13" s="56" t="s">
        <v>118</v>
      </c>
      <c r="K13" s="18"/>
      <c r="L13" s="18"/>
      <c r="M13" s="18"/>
      <c r="N13" s="18"/>
      <c r="O13" s="18"/>
      <c r="P13" s="189">
        <v>43409</v>
      </c>
      <c r="Q13" s="188" t="s">
        <v>124</v>
      </c>
      <c r="R13" s="18"/>
      <c r="S13" s="66" t="s">
        <v>165</v>
      </c>
      <c r="T13" s="18"/>
    </row>
    <row r="14" spans="1:20">
      <c r="A14" s="4">
        <v>10</v>
      </c>
      <c r="B14" s="55" t="s">
        <v>66</v>
      </c>
      <c r="C14" s="57" t="s">
        <v>115</v>
      </c>
      <c r="D14" s="216" t="s">
        <v>76</v>
      </c>
      <c r="E14" s="56">
        <v>101203</v>
      </c>
      <c r="F14" s="58" t="s">
        <v>75</v>
      </c>
      <c r="G14" s="58">
        <v>17</v>
      </c>
      <c r="H14" s="58">
        <v>22</v>
      </c>
      <c r="I14" s="17">
        <f t="shared" si="0"/>
        <v>39</v>
      </c>
      <c r="J14" s="51">
        <v>9435079802</v>
      </c>
      <c r="K14" s="65"/>
      <c r="L14" s="65"/>
      <c r="M14" s="65"/>
      <c r="N14" s="65"/>
      <c r="O14" s="65"/>
      <c r="P14" s="67">
        <v>43412</v>
      </c>
      <c r="Q14" s="66" t="s">
        <v>127</v>
      </c>
      <c r="R14" s="65"/>
      <c r="S14" s="66" t="s">
        <v>165</v>
      </c>
      <c r="T14" s="18"/>
    </row>
    <row r="15" spans="1:20">
      <c r="A15" s="4">
        <v>11</v>
      </c>
      <c r="B15" s="55" t="s">
        <v>67</v>
      </c>
      <c r="C15" s="57" t="s">
        <v>113</v>
      </c>
      <c r="D15" s="216" t="s">
        <v>76</v>
      </c>
      <c r="E15" s="56">
        <v>101401</v>
      </c>
      <c r="F15" s="61" t="s">
        <v>79</v>
      </c>
      <c r="G15" s="61">
        <v>11</v>
      </c>
      <c r="H15" s="61">
        <v>20</v>
      </c>
      <c r="I15" s="17">
        <f t="shared" si="0"/>
        <v>31</v>
      </c>
      <c r="J15" s="51">
        <v>9854180614</v>
      </c>
      <c r="K15" s="65"/>
      <c r="L15" s="65"/>
      <c r="M15" s="65"/>
      <c r="N15" s="65"/>
      <c r="O15" s="65"/>
      <c r="P15" s="67">
        <v>43412</v>
      </c>
      <c r="Q15" s="66" t="s">
        <v>127</v>
      </c>
      <c r="R15" s="65"/>
      <c r="S15" s="66" t="s">
        <v>165</v>
      </c>
      <c r="T15" s="18"/>
    </row>
    <row r="16" spans="1:20">
      <c r="A16" s="4">
        <v>12</v>
      </c>
      <c r="B16" s="55" t="s">
        <v>66</v>
      </c>
      <c r="C16" s="138" t="s">
        <v>176</v>
      </c>
      <c r="D16" s="237" t="s">
        <v>29</v>
      </c>
      <c r="E16" s="73">
        <v>29</v>
      </c>
      <c r="F16" s="73"/>
      <c r="G16" s="73">
        <v>28</v>
      </c>
      <c r="H16" s="73">
        <v>25</v>
      </c>
      <c r="I16" s="17">
        <f t="shared" si="0"/>
        <v>53</v>
      </c>
      <c r="J16" s="139" t="s">
        <v>177</v>
      </c>
      <c r="K16" s="73"/>
      <c r="L16" s="65"/>
      <c r="M16" s="65"/>
      <c r="N16" s="65"/>
      <c r="O16" s="65"/>
      <c r="P16" s="67">
        <v>43413</v>
      </c>
      <c r="Q16" s="66" t="s">
        <v>128</v>
      </c>
      <c r="R16" s="65"/>
      <c r="S16" s="66" t="s">
        <v>165</v>
      </c>
      <c r="T16" s="18"/>
    </row>
    <row r="17" spans="1:20" ht="30">
      <c r="A17" s="4">
        <v>13</v>
      </c>
      <c r="B17" s="55" t="s">
        <v>66</v>
      </c>
      <c r="C17" s="149" t="s">
        <v>183</v>
      </c>
      <c r="D17" s="237" t="s">
        <v>29</v>
      </c>
      <c r="E17" s="150">
        <v>198</v>
      </c>
      <c r="F17" s="150"/>
      <c r="G17" s="150">
        <v>20</v>
      </c>
      <c r="H17" s="150">
        <v>32</v>
      </c>
      <c r="I17" s="17">
        <f t="shared" si="0"/>
        <v>52</v>
      </c>
      <c r="J17" s="151" t="s">
        <v>184</v>
      </c>
      <c r="K17" s="65"/>
      <c r="L17" s="65"/>
      <c r="M17" s="65"/>
      <c r="N17" s="65"/>
      <c r="O17" s="65"/>
      <c r="P17" s="67">
        <v>43413</v>
      </c>
      <c r="Q17" s="66" t="s">
        <v>128</v>
      </c>
      <c r="R17" s="65"/>
      <c r="S17" s="66" t="s">
        <v>165</v>
      </c>
      <c r="T17" s="18"/>
    </row>
    <row r="18" spans="1:20">
      <c r="A18" s="4">
        <v>14</v>
      </c>
      <c r="B18" s="55" t="s">
        <v>67</v>
      </c>
      <c r="C18" s="140" t="s">
        <v>178</v>
      </c>
      <c r="D18" s="237" t="s">
        <v>29</v>
      </c>
      <c r="E18" s="141">
        <v>122</v>
      </c>
      <c r="F18" s="141"/>
      <c r="G18" s="141">
        <v>22</v>
      </c>
      <c r="H18" s="141">
        <v>43</v>
      </c>
      <c r="I18" s="17">
        <f t="shared" si="0"/>
        <v>65</v>
      </c>
      <c r="J18" s="142" t="s">
        <v>179</v>
      </c>
      <c r="K18" s="65"/>
      <c r="L18" s="65"/>
      <c r="M18" s="65"/>
      <c r="N18" s="65"/>
      <c r="O18" s="65"/>
      <c r="P18" s="67">
        <v>43413</v>
      </c>
      <c r="Q18" s="66" t="s">
        <v>128</v>
      </c>
      <c r="R18" s="65"/>
      <c r="S18" s="66" t="s">
        <v>165</v>
      </c>
      <c r="T18" s="18"/>
    </row>
    <row r="19" spans="1:20">
      <c r="A19" s="4">
        <v>15</v>
      </c>
      <c r="B19" s="55" t="s">
        <v>67</v>
      </c>
      <c r="C19" s="184" t="s">
        <v>95</v>
      </c>
      <c r="D19" s="237" t="s">
        <v>29</v>
      </c>
      <c r="E19" s="51">
        <v>32</v>
      </c>
      <c r="F19" s="51"/>
      <c r="G19" s="51">
        <v>26</v>
      </c>
      <c r="H19" s="51">
        <v>43</v>
      </c>
      <c r="I19" s="17">
        <f t="shared" si="0"/>
        <v>69</v>
      </c>
      <c r="J19" s="56" t="s">
        <v>122</v>
      </c>
      <c r="K19" s="18"/>
      <c r="L19" s="18"/>
      <c r="M19" s="18"/>
      <c r="N19" s="18"/>
      <c r="O19" s="18"/>
      <c r="P19" s="67">
        <v>43413</v>
      </c>
      <c r="Q19" s="188" t="s">
        <v>128</v>
      </c>
      <c r="R19" s="18"/>
      <c r="S19" s="66" t="s">
        <v>165</v>
      </c>
      <c r="T19" s="18"/>
    </row>
    <row r="20" spans="1:20">
      <c r="A20" s="4">
        <v>16</v>
      </c>
      <c r="B20" s="55" t="s">
        <v>66</v>
      </c>
      <c r="C20" s="146" t="s">
        <v>175</v>
      </c>
      <c r="D20" s="237" t="s">
        <v>29</v>
      </c>
      <c r="E20" s="147">
        <v>144</v>
      </c>
      <c r="F20" s="147"/>
      <c r="G20" s="147">
        <v>20</v>
      </c>
      <c r="H20" s="147">
        <v>38</v>
      </c>
      <c r="I20" s="17">
        <f t="shared" si="0"/>
        <v>58</v>
      </c>
      <c r="J20" s="148" t="s">
        <v>188</v>
      </c>
      <c r="K20" s="65"/>
      <c r="L20" s="65"/>
      <c r="M20" s="65"/>
      <c r="N20" s="65"/>
      <c r="O20" s="65"/>
      <c r="P20" s="67">
        <v>43414</v>
      </c>
      <c r="Q20" s="66" t="s">
        <v>123</v>
      </c>
      <c r="R20" s="65"/>
      <c r="S20" s="66" t="s">
        <v>165</v>
      </c>
      <c r="T20" s="18"/>
    </row>
    <row r="21" spans="1:20">
      <c r="A21" s="4">
        <v>17</v>
      </c>
      <c r="B21" s="55" t="s">
        <v>66</v>
      </c>
      <c r="C21" s="146" t="s">
        <v>175</v>
      </c>
      <c r="D21" s="237" t="s">
        <v>29</v>
      </c>
      <c r="E21" s="147">
        <v>145</v>
      </c>
      <c r="F21" s="147"/>
      <c r="G21" s="147">
        <v>16</v>
      </c>
      <c r="H21" s="147">
        <v>28</v>
      </c>
      <c r="I21" s="17">
        <f t="shared" si="0"/>
        <v>44</v>
      </c>
      <c r="J21" s="148" t="s">
        <v>182</v>
      </c>
      <c r="K21" s="65"/>
      <c r="L21" s="65"/>
      <c r="M21" s="65"/>
      <c r="N21" s="65"/>
      <c r="O21" s="65"/>
      <c r="P21" s="67">
        <v>43414</v>
      </c>
      <c r="Q21" s="66" t="s">
        <v>123</v>
      </c>
      <c r="R21" s="65"/>
      <c r="S21" s="66" t="s">
        <v>165</v>
      </c>
      <c r="T21" s="18"/>
    </row>
    <row r="22" spans="1:20">
      <c r="A22" s="4">
        <v>18</v>
      </c>
      <c r="B22" s="55" t="s">
        <v>67</v>
      </c>
      <c r="C22" s="98" t="s">
        <v>146</v>
      </c>
      <c r="D22" s="237" t="s">
        <v>29</v>
      </c>
      <c r="E22" s="99">
        <v>169</v>
      </c>
      <c r="F22" s="99"/>
      <c r="G22" s="99">
        <v>38</v>
      </c>
      <c r="H22" s="99">
        <v>25</v>
      </c>
      <c r="I22" s="17">
        <f t="shared" si="0"/>
        <v>63</v>
      </c>
      <c r="J22" s="100" t="s">
        <v>147</v>
      </c>
      <c r="K22" s="65"/>
      <c r="L22" s="65"/>
      <c r="M22" s="65"/>
      <c r="N22" s="65"/>
      <c r="O22" s="65"/>
      <c r="P22" s="67">
        <v>43414</v>
      </c>
      <c r="Q22" s="66" t="s">
        <v>123</v>
      </c>
      <c r="R22" s="18"/>
      <c r="S22" s="66" t="s">
        <v>165</v>
      </c>
      <c r="T22" s="18"/>
    </row>
    <row r="23" spans="1:20">
      <c r="A23" s="4">
        <v>19</v>
      </c>
      <c r="B23" s="55" t="s">
        <v>67</v>
      </c>
      <c r="C23" s="184" t="s">
        <v>202</v>
      </c>
      <c r="D23" s="237" t="s">
        <v>29</v>
      </c>
      <c r="E23" s="51">
        <v>170</v>
      </c>
      <c r="F23" s="51"/>
      <c r="G23" s="51">
        <v>25</v>
      </c>
      <c r="H23" s="51">
        <v>35</v>
      </c>
      <c r="I23" s="17">
        <f t="shared" si="0"/>
        <v>60</v>
      </c>
      <c r="J23" s="56" t="s">
        <v>148</v>
      </c>
      <c r="K23" s="18"/>
      <c r="L23" s="18"/>
      <c r="M23" s="18"/>
      <c r="N23" s="18"/>
      <c r="O23" s="18"/>
      <c r="P23" s="67">
        <v>43414</v>
      </c>
      <c r="Q23" s="188" t="s">
        <v>123</v>
      </c>
      <c r="R23" s="18"/>
      <c r="S23" s="66" t="s">
        <v>165</v>
      </c>
      <c r="T23" s="18"/>
    </row>
    <row r="24" spans="1:20">
      <c r="A24" s="4">
        <v>20</v>
      </c>
      <c r="B24" s="77"/>
      <c r="C24" s="77"/>
      <c r="D24" s="238"/>
      <c r="E24" s="77"/>
      <c r="F24" s="77"/>
      <c r="G24" s="77"/>
      <c r="H24" s="77"/>
      <c r="I24" s="17">
        <f t="shared" si="0"/>
        <v>0</v>
      </c>
      <c r="J24" s="77"/>
      <c r="K24" s="77"/>
      <c r="L24" s="77"/>
      <c r="M24" s="77"/>
      <c r="N24" s="77"/>
      <c r="O24" s="77"/>
      <c r="P24" s="52"/>
      <c r="Q24" s="52"/>
      <c r="R24" s="77"/>
      <c r="S24" s="66" t="s">
        <v>165</v>
      </c>
      <c r="T24" s="77"/>
    </row>
    <row r="25" spans="1:20">
      <c r="A25" s="4">
        <v>21</v>
      </c>
      <c r="B25" s="77"/>
      <c r="C25" s="77"/>
      <c r="D25" s="238"/>
      <c r="E25" s="77"/>
      <c r="F25" s="77"/>
      <c r="G25" s="77"/>
      <c r="H25" s="77"/>
      <c r="I25" s="17">
        <f t="shared" si="0"/>
        <v>0</v>
      </c>
      <c r="J25" s="77"/>
      <c r="K25" s="77"/>
      <c r="L25" s="77"/>
      <c r="M25" s="77"/>
      <c r="N25" s="77"/>
      <c r="O25" s="77"/>
      <c r="P25" s="52"/>
      <c r="Q25" s="52"/>
      <c r="R25" s="77"/>
      <c r="S25" s="66" t="s">
        <v>165</v>
      </c>
      <c r="T25" s="77"/>
    </row>
    <row r="26" spans="1:20">
      <c r="A26" s="4">
        <v>22</v>
      </c>
      <c r="B26" s="55" t="s">
        <v>67</v>
      </c>
      <c r="C26" s="57" t="s">
        <v>110</v>
      </c>
      <c r="D26" s="216" t="s">
        <v>76</v>
      </c>
      <c r="E26" s="56">
        <v>112002</v>
      </c>
      <c r="F26" s="58" t="s">
        <v>75</v>
      </c>
      <c r="G26" s="58">
        <v>22</v>
      </c>
      <c r="H26" s="58">
        <v>20</v>
      </c>
      <c r="I26" s="17">
        <f t="shared" si="0"/>
        <v>42</v>
      </c>
      <c r="J26" s="51">
        <v>9859888805</v>
      </c>
      <c r="K26" s="75"/>
      <c r="L26" s="65"/>
      <c r="M26" s="65"/>
      <c r="N26" s="65"/>
      <c r="O26" s="65"/>
      <c r="P26" s="67">
        <v>43416</v>
      </c>
      <c r="Q26" s="66" t="s">
        <v>124</v>
      </c>
      <c r="R26" s="65"/>
      <c r="S26" s="66" t="s">
        <v>165</v>
      </c>
      <c r="T26" s="18"/>
    </row>
    <row r="27" spans="1:20">
      <c r="A27" s="4">
        <v>23</v>
      </c>
      <c r="B27" s="55" t="s">
        <v>67</v>
      </c>
      <c r="C27" s="77" t="s">
        <v>402</v>
      </c>
      <c r="D27" s="237" t="s">
        <v>29</v>
      </c>
      <c r="E27" s="77">
        <v>100</v>
      </c>
      <c r="F27" s="77"/>
      <c r="G27" s="77">
        <v>26</v>
      </c>
      <c r="H27" s="77">
        <v>19</v>
      </c>
      <c r="I27" s="17">
        <f t="shared" si="0"/>
        <v>45</v>
      </c>
      <c r="J27" s="77"/>
      <c r="K27" s="77"/>
      <c r="L27" s="77"/>
      <c r="M27" s="77"/>
      <c r="N27" s="77"/>
      <c r="O27" s="77"/>
      <c r="P27" s="228">
        <v>43416</v>
      </c>
      <c r="Q27" s="66" t="s">
        <v>124</v>
      </c>
      <c r="R27" s="77"/>
      <c r="S27" s="66" t="s">
        <v>165</v>
      </c>
      <c r="T27" s="77"/>
    </row>
    <row r="28" spans="1:20">
      <c r="A28" s="4">
        <v>24</v>
      </c>
      <c r="B28" s="55" t="s">
        <v>66</v>
      </c>
      <c r="C28" s="54" t="s">
        <v>74</v>
      </c>
      <c r="D28" s="237" t="s">
        <v>29</v>
      </c>
      <c r="E28" s="53">
        <v>70</v>
      </c>
      <c r="F28" s="52" t="s">
        <v>72</v>
      </c>
      <c r="G28" s="52">
        <v>36</v>
      </c>
      <c r="H28" s="51">
        <v>34</v>
      </c>
      <c r="I28" s="17">
        <f t="shared" si="0"/>
        <v>70</v>
      </c>
      <c r="J28" s="69" t="s">
        <v>131</v>
      </c>
      <c r="K28" s="77"/>
      <c r="L28" s="77"/>
      <c r="M28" s="77"/>
      <c r="N28" s="77"/>
      <c r="O28" s="77"/>
      <c r="P28" s="228">
        <v>43418</v>
      </c>
      <c r="Q28" s="229" t="s">
        <v>126</v>
      </c>
      <c r="R28" s="77"/>
      <c r="S28" s="66" t="s">
        <v>165</v>
      </c>
      <c r="T28" s="18"/>
    </row>
    <row r="29" spans="1:20" ht="22.5">
      <c r="A29" s="4">
        <v>25</v>
      </c>
      <c r="B29" s="55" t="s">
        <v>66</v>
      </c>
      <c r="C29" s="184" t="s">
        <v>151</v>
      </c>
      <c r="D29" s="237" t="s">
        <v>29</v>
      </c>
      <c r="E29" s="51">
        <v>299</v>
      </c>
      <c r="F29" s="51"/>
      <c r="G29" s="51">
        <v>21</v>
      </c>
      <c r="H29" s="51">
        <v>53</v>
      </c>
      <c r="I29" s="17">
        <f t="shared" si="0"/>
        <v>74</v>
      </c>
      <c r="J29" s="56" t="s">
        <v>204</v>
      </c>
      <c r="K29" s="18"/>
      <c r="L29" s="18"/>
      <c r="M29" s="18"/>
      <c r="N29" s="18"/>
      <c r="O29" s="18"/>
      <c r="P29" s="228">
        <v>43418</v>
      </c>
      <c r="Q29" s="229" t="s">
        <v>126</v>
      </c>
      <c r="R29" s="18"/>
      <c r="S29" s="66" t="s">
        <v>165</v>
      </c>
      <c r="T29" s="18"/>
    </row>
    <row r="30" spans="1:20">
      <c r="A30" s="4">
        <v>26</v>
      </c>
      <c r="B30" s="55" t="s">
        <v>67</v>
      </c>
      <c r="C30" s="184" t="s">
        <v>207</v>
      </c>
      <c r="D30" s="237" t="s">
        <v>29</v>
      </c>
      <c r="E30" s="51">
        <v>147</v>
      </c>
      <c r="F30" s="51"/>
      <c r="G30" s="51">
        <v>25</v>
      </c>
      <c r="H30" s="51">
        <v>29</v>
      </c>
      <c r="I30" s="17">
        <f t="shared" si="0"/>
        <v>54</v>
      </c>
      <c r="J30" s="51">
        <v>9577368557</v>
      </c>
      <c r="K30" s="18"/>
      <c r="L30" s="18"/>
      <c r="M30" s="18"/>
      <c r="N30" s="18"/>
      <c r="O30" s="18"/>
      <c r="P30" s="228">
        <v>43418</v>
      </c>
      <c r="Q30" s="229" t="s">
        <v>126</v>
      </c>
      <c r="R30" s="18"/>
      <c r="S30" s="66" t="s">
        <v>165</v>
      </c>
      <c r="T30" s="18"/>
    </row>
    <row r="31" spans="1:20" ht="30">
      <c r="A31" s="4">
        <v>27</v>
      </c>
      <c r="B31" s="55" t="s">
        <v>67</v>
      </c>
      <c r="C31" s="178" t="s">
        <v>135</v>
      </c>
      <c r="D31" s="237" t="s">
        <v>29</v>
      </c>
      <c r="E31" s="179">
        <v>149</v>
      </c>
      <c r="F31" s="179"/>
      <c r="G31" s="179">
        <v>23</v>
      </c>
      <c r="H31" s="179">
        <v>26</v>
      </c>
      <c r="I31" s="17">
        <f t="shared" si="0"/>
        <v>49</v>
      </c>
      <c r="J31" s="180" t="s">
        <v>200</v>
      </c>
      <c r="K31" s="65"/>
      <c r="L31" s="65"/>
      <c r="M31" s="65"/>
      <c r="N31" s="65"/>
      <c r="O31" s="65"/>
      <c r="P31" s="228">
        <v>43418</v>
      </c>
      <c r="Q31" s="229" t="s">
        <v>126</v>
      </c>
      <c r="R31" s="65"/>
      <c r="S31" s="66" t="s">
        <v>165</v>
      </c>
      <c r="T31" s="18"/>
    </row>
    <row r="32" spans="1:20">
      <c r="A32" s="4">
        <v>28</v>
      </c>
      <c r="B32" s="55" t="s">
        <v>66</v>
      </c>
      <c r="C32" s="57" t="s">
        <v>112</v>
      </c>
      <c r="D32" s="216" t="s">
        <v>76</v>
      </c>
      <c r="E32" s="56">
        <v>101402</v>
      </c>
      <c r="F32" s="58" t="s">
        <v>75</v>
      </c>
      <c r="G32" s="58">
        <v>52</v>
      </c>
      <c r="H32" s="58">
        <v>76</v>
      </c>
      <c r="I32" s="17">
        <f t="shared" si="0"/>
        <v>128</v>
      </c>
      <c r="J32" s="51">
        <v>9401394602</v>
      </c>
      <c r="K32" s="65"/>
      <c r="L32" s="65"/>
      <c r="M32" s="65"/>
      <c r="N32" s="65"/>
      <c r="O32" s="65"/>
      <c r="P32" s="67">
        <v>43419</v>
      </c>
      <c r="Q32" s="66" t="s">
        <v>127</v>
      </c>
      <c r="R32" s="65"/>
      <c r="S32" s="66" t="s">
        <v>165</v>
      </c>
      <c r="T32" s="18"/>
    </row>
    <row r="33" spans="1:20">
      <c r="A33" s="4">
        <v>29</v>
      </c>
      <c r="B33" s="55" t="s">
        <v>67</v>
      </c>
      <c r="C33" s="57" t="s">
        <v>100</v>
      </c>
      <c r="D33" s="216" t="s">
        <v>76</v>
      </c>
      <c r="E33" s="56">
        <v>112501</v>
      </c>
      <c r="F33" s="58" t="s">
        <v>75</v>
      </c>
      <c r="G33" s="58">
        <v>24</v>
      </c>
      <c r="H33" s="58">
        <v>26</v>
      </c>
      <c r="I33" s="17">
        <f t="shared" si="0"/>
        <v>50</v>
      </c>
      <c r="J33" s="51">
        <v>9435583468</v>
      </c>
      <c r="K33" s="65"/>
      <c r="L33" s="65"/>
      <c r="M33" s="65"/>
      <c r="N33" s="65"/>
      <c r="O33" s="65"/>
      <c r="P33" s="67">
        <v>43419</v>
      </c>
      <c r="Q33" s="66" t="s">
        <v>127</v>
      </c>
      <c r="R33" s="65"/>
      <c r="S33" s="66" t="s">
        <v>165</v>
      </c>
      <c r="T33" s="18"/>
    </row>
    <row r="34" spans="1:20">
      <c r="A34" s="4">
        <v>30</v>
      </c>
      <c r="B34" s="55" t="s">
        <v>66</v>
      </c>
      <c r="C34" s="116" t="s">
        <v>157</v>
      </c>
      <c r="D34" s="237" t="s">
        <v>29</v>
      </c>
      <c r="E34" s="117">
        <v>196</v>
      </c>
      <c r="F34" s="117"/>
      <c r="G34" s="117">
        <v>10</v>
      </c>
      <c r="H34" s="117">
        <v>27</v>
      </c>
      <c r="I34" s="17">
        <f t="shared" si="0"/>
        <v>37</v>
      </c>
      <c r="J34" s="118" t="s">
        <v>158</v>
      </c>
      <c r="K34" s="65"/>
      <c r="L34" s="65"/>
      <c r="M34" s="65"/>
      <c r="N34" s="65"/>
      <c r="O34" s="65"/>
      <c r="P34" s="67">
        <v>43420</v>
      </c>
      <c r="Q34" s="66" t="s">
        <v>128</v>
      </c>
      <c r="R34" s="18"/>
      <c r="S34" s="66" t="s">
        <v>165</v>
      </c>
      <c r="T34" s="18"/>
    </row>
    <row r="35" spans="1:20">
      <c r="A35" s="4">
        <v>31</v>
      </c>
      <c r="B35" s="55" t="s">
        <v>66</v>
      </c>
      <c r="C35" s="184" t="s">
        <v>214</v>
      </c>
      <c r="D35" s="237" t="s">
        <v>29</v>
      </c>
      <c r="E35" s="51">
        <v>27</v>
      </c>
      <c r="F35" s="51"/>
      <c r="G35" s="51">
        <v>20</v>
      </c>
      <c r="H35" s="51">
        <v>25</v>
      </c>
      <c r="I35" s="17">
        <f t="shared" si="0"/>
        <v>45</v>
      </c>
      <c r="J35" s="56" t="s">
        <v>215</v>
      </c>
      <c r="K35" s="18"/>
      <c r="L35" s="18"/>
      <c r="M35" s="18"/>
      <c r="N35" s="18"/>
      <c r="O35" s="18"/>
      <c r="P35" s="67">
        <v>43420</v>
      </c>
      <c r="Q35" s="66" t="s">
        <v>128</v>
      </c>
      <c r="R35" s="18"/>
      <c r="S35" s="66" t="s">
        <v>165</v>
      </c>
      <c r="T35" s="18"/>
    </row>
    <row r="36" spans="1:20" ht="30">
      <c r="A36" s="4">
        <v>32</v>
      </c>
      <c r="B36" s="55" t="s">
        <v>67</v>
      </c>
      <c r="C36" s="119" t="s">
        <v>159</v>
      </c>
      <c r="D36" s="237" t="s">
        <v>29</v>
      </c>
      <c r="E36" s="120">
        <v>197</v>
      </c>
      <c r="F36" s="120"/>
      <c r="G36" s="120">
        <v>24</v>
      </c>
      <c r="H36" s="120">
        <v>24</v>
      </c>
      <c r="I36" s="17">
        <f t="shared" ref="I36:I51" si="1">+G36+H36</f>
        <v>48</v>
      </c>
      <c r="J36" s="121" t="s">
        <v>160</v>
      </c>
      <c r="K36" s="227"/>
      <c r="L36" s="227"/>
      <c r="M36" s="227"/>
      <c r="N36" s="227"/>
      <c r="O36" s="227"/>
      <c r="P36" s="67">
        <v>43420</v>
      </c>
      <c r="Q36" s="66" t="s">
        <v>128</v>
      </c>
      <c r="R36" s="18"/>
      <c r="S36" s="66" t="s">
        <v>165</v>
      </c>
      <c r="T36" s="18"/>
    </row>
    <row r="37" spans="1:20" ht="30">
      <c r="A37" s="4">
        <v>33</v>
      </c>
      <c r="B37" s="55" t="s">
        <v>67</v>
      </c>
      <c r="C37" s="154" t="s">
        <v>187</v>
      </c>
      <c r="D37" s="237" t="s">
        <v>29</v>
      </c>
      <c r="E37" s="155">
        <v>253</v>
      </c>
      <c r="F37" s="155"/>
      <c r="G37" s="155">
        <v>31</v>
      </c>
      <c r="H37" s="155">
        <v>48</v>
      </c>
      <c r="I37" s="17">
        <f t="shared" si="1"/>
        <v>79</v>
      </c>
      <c r="J37" s="156" t="s">
        <v>186</v>
      </c>
      <c r="K37" s="65"/>
      <c r="L37" s="65"/>
      <c r="M37" s="65"/>
      <c r="N37" s="65"/>
      <c r="O37" s="65"/>
      <c r="P37" s="67">
        <v>43420</v>
      </c>
      <c r="Q37" s="66" t="s">
        <v>128</v>
      </c>
      <c r="R37" s="65"/>
      <c r="S37" s="66" t="s">
        <v>165</v>
      </c>
      <c r="T37" s="18"/>
    </row>
    <row r="38" spans="1:20">
      <c r="A38" s="4">
        <v>34</v>
      </c>
      <c r="B38" s="55" t="s">
        <v>66</v>
      </c>
      <c r="C38" s="135" t="s">
        <v>175</v>
      </c>
      <c r="D38" s="237" t="s">
        <v>29</v>
      </c>
      <c r="E38" s="136">
        <v>48</v>
      </c>
      <c r="F38" s="136"/>
      <c r="G38" s="136">
        <v>22</v>
      </c>
      <c r="H38" s="136">
        <v>43</v>
      </c>
      <c r="I38" s="17">
        <f t="shared" si="1"/>
        <v>65</v>
      </c>
      <c r="J38" s="137" t="s">
        <v>162</v>
      </c>
      <c r="K38" s="65"/>
      <c r="L38" s="65"/>
      <c r="M38" s="65"/>
      <c r="N38" s="65"/>
      <c r="O38" s="65"/>
      <c r="P38" s="67">
        <v>43421</v>
      </c>
      <c r="Q38" s="66" t="s">
        <v>123</v>
      </c>
      <c r="R38" s="65"/>
      <c r="S38" s="66" t="s">
        <v>165</v>
      </c>
      <c r="T38" s="18"/>
    </row>
    <row r="39" spans="1:20">
      <c r="A39" s="4">
        <v>35</v>
      </c>
      <c r="B39" s="55" t="s">
        <v>66</v>
      </c>
      <c r="C39" s="122" t="s">
        <v>161</v>
      </c>
      <c r="D39" s="237" t="s">
        <v>29</v>
      </c>
      <c r="E39" s="123">
        <v>216</v>
      </c>
      <c r="F39" s="123"/>
      <c r="G39" s="123">
        <v>25</v>
      </c>
      <c r="H39" s="123">
        <v>26</v>
      </c>
      <c r="I39" s="17">
        <f t="shared" si="1"/>
        <v>51</v>
      </c>
      <c r="J39" s="124" t="s">
        <v>162</v>
      </c>
      <c r="K39" s="65"/>
      <c r="L39" s="65"/>
      <c r="M39" s="65"/>
      <c r="N39" s="65"/>
      <c r="O39" s="65"/>
      <c r="P39" s="67">
        <v>43421</v>
      </c>
      <c r="Q39" s="66" t="s">
        <v>123</v>
      </c>
      <c r="R39" s="18"/>
      <c r="S39" s="66" t="s">
        <v>165</v>
      </c>
      <c r="T39" s="18"/>
    </row>
    <row r="40" spans="1:20">
      <c r="A40" s="4">
        <v>36</v>
      </c>
      <c r="B40" s="55" t="s">
        <v>67</v>
      </c>
      <c r="C40" s="60" t="s">
        <v>94</v>
      </c>
      <c r="D40" s="237" t="s">
        <v>29</v>
      </c>
      <c r="E40" s="51">
        <v>123</v>
      </c>
      <c r="F40" s="51"/>
      <c r="G40" s="51">
        <v>21</v>
      </c>
      <c r="H40" s="51">
        <v>32</v>
      </c>
      <c r="I40" s="17">
        <f t="shared" si="1"/>
        <v>53</v>
      </c>
      <c r="J40" s="56" t="s">
        <v>120</v>
      </c>
      <c r="K40" s="18"/>
      <c r="L40" s="18"/>
      <c r="M40" s="18"/>
      <c r="N40" s="18"/>
      <c r="O40" s="18"/>
      <c r="P40" s="67">
        <v>43421</v>
      </c>
      <c r="Q40" s="66" t="s">
        <v>123</v>
      </c>
      <c r="R40" s="18"/>
      <c r="S40" s="66" t="s">
        <v>165</v>
      </c>
      <c r="T40" s="18"/>
    </row>
    <row r="41" spans="1:20">
      <c r="A41" s="4">
        <v>37</v>
      </c>
      <c r="B41" s="55" t="s">
        <v>67</v>
      </c>
      <c r="C41" s="184" t="s">
        <v>94</v>
      </c>
      <c r="D41" s="237" t="s">
        <v>29</v>
      </c>
      <c r="E41" s="51">
        <v>254</v>
      </c>
      <c r="F41" s="51"/>
      <c r="G41" s="51">
        <v>35</v>
      </c>
      <c r="H41" s="51">
        <v>59</v>
      </c>
      <c r="I41" s="17">
        <f t="shared" si="1"/>
        <v>94</v>
      </c>
      <c r="J41" s="56" t="s">
        <v>121</v>
      </c>
      <c r="K41" s="18"/>
      <c r="L41" s="18"/>
      <c r="M41" s="18"/>
      <c r="N41" s="18"/>
      <c r="O41" s="18"/>
      <c r="P41" s="67">
        <v>43421</v>
      </c>
      <c r="Q41" s="66" t="s">
        <v>123</v>
      </c>
      <c r="R41" s="18"/>
      <c r="S41" s="66" t="s">
        <v>165</v>
      </c>
      <c r="T41" s="18"/>
    </row>
    <row r="42" spans="1:20">
      <c r="A42" s="4">
        <v>38</v>
      </c>
      <c r="B42" s="55" t="s">
        <v>66</v>
      </c>
      <c r="C42" s="57" t="s">
        <v>78</v>
      </c>
      <c r="D42" s="216" t="s">
        <v>76</v>
      </c>
      <c r="E42" s="56">
        <v>101202</v>
      </c>
      <c r="F42" s="58" t="s">
        <v>75</v>
      </c>
      <c r="G42" s="58">
        <v>35</v>
      </c>
      <c r="H42" s="58">
        <v>29</v>
      </c>
      <c r="I42" s="17">
        <f t="shared" si="1"/>
        <v>64</v>
      </c>
      <c r="J42" s="51">
        <v>9577189703</v>
      </c>
      <c r="K42" s="65"/>
      <c r="L42" s="65"/>
      <c r="M42" s="65"/>
      <c r="N42" s="65"/>
      <c r="O42" s="65"/>
      <c r="P42" s="67">
        <v>43423</v>
      </c>
      <c r="Q42" s="66" t="s">
        <v>124</v>
      </c>
      <c r="R42" s="65"/>
      <c r="S42" s="66" t="s">
        <v>165</v>
      </c>
      <c r="T42" s="18"/>
    </row>
    <row r="43" spans="1:20">
      <c r="A43" s="4">
        <v>39</v>
      </c>
      <c r="B43" s="55" t="s">
        <v>66</v>
      </c>
      <c r="C43" s="184" t="s">
        <v>74</v>
      </c>
      <c r="D43" s="237" t="s">
        <v>29</v>
      </c>
      <c r="E43" s="51">
        <v>70</v>
      </c>
      <c r="F43" s="51"/>
      <c r="G43" s="51">
        <v>15</v>
      </c>
      <c r="H43" s="51">
        <v>16</v>
      </c>
      <c r="I43" s="17">
        <f t="shared" si="1"/>
        <v>31</v>
      </c>
      <c r="J43" s="56" t="s">
        <v>131</v>
      </c>
      <c r="K43" s="18"/>
      <c r="L43" s="18"/>
      <c r="M43" s="18"/>
      <c r="N43" s="18"/>
      <c r="O43" s="18"/>
      <c r="P43" s="67">
        <v>43423</v>
      </c>
      <c r="Q43" s="188" t="s">
        <v>124</v>
      </c>
      <c r="R43" s="18"/>
      <c r="S43" s="66" t="s">
        <v>165</v>
      </c>
      <c r="T43" s="18"/>
    </row>
    <row r="44" spans="1:20">
      <c r="A44" s="4">
        <v>40</v>
      </c>
      <c r="B44" s="55" t="s">
        <v>67</v>
      </c>
      <c r="C44" s="57" t="s">
        <v>106</v>
      </c>
      <c r="D44" s="216" t="s">
        <v>76</v>
      </c>
      <c r="E44" s="56">
        <v>112004</v>
      </c>
      <c r="F44" s="58" t="s">
        <v>75</v>
      </c>
      <c r="G44" s="58">
        <v>23</v>
      </c>
      <c r="H44" s="58">
        <v>14</v>
      </c>
      <c r="I44" s="17">
        <f t="shared" si="1"/>
        <v>37</v>
      </c>
      <c r="J44" s="51">
        <v>9531031002</v>
      </c>
      <c r="K44" s="65"/>
      <c r="L44" s="65"/>
      <c r="M44" s="65"/>
      <c r="N44" s="65"/>
      <c r="O44" s="65"/>
      <c r="P44" s="67">
        <v>43423</v>
      </c>
      <c r="Q44" s="66" t="s">
        <v>124</v>
      </c>
      <c r="R44" s="65"/>
      <c r="S44" s="66" t="s">
        <v>165</v>
      </c>
      <c r="T44" s="18"/>
    </row>
    <row r="45" spans="1:20">
      <c r="A45" s="4">
        <v>41</v>
      </c>
      <c r="B45" s="55" t="s">
        <v>67</v>
      </c>
      <c r="C45" s="77" t="s">
        <v>403</v>
      </c>
      <c r="D45" s="237" t="s">
        <v>29</v>
      </c>
      <c r="E45" s="77">
        <v>150</v>
      </c>
      <c r="F45" s="77"/>
      <c r="G45" s="77">
        <v>19</v>
      </c>
      <c r="H45" s="77">
        <v>12</v>
      </c>
      <c r="I45" s="17">
        <f t="shared" si="1"/>
        <v>31</v>
      </c>
      <c r="J45" s="77"/>
      <c r="K45" s="77"/>
      <c r="L45" s="77"/>
      <c r="M45" s="77"/>
      <c r="N45" s="77"/>
      <c r="O45" s="77"/>
      <c r="P45" s="67">
        <v>43423</v>
      </c>
      <c r="Q45" s="229" t="s">
        <v>124</v>
      </c>
      <c r="R45" s="77"/>
      <c r="S45" s="66" t="s">
        <v>165</v>
      </c>
      <c r="T45" s="77"/>
    </row>
    <row r="46" spans="1:20">
      <c r="A46" s="4">
        <v>42</v>
      </c>
      <c r="B46" s="55" t="s">
        <v>66</v>
      </c>
      <c r="C46" s="57" t="s">
        <v>111</v>
      </c>
      <c r="D46" s="216" t="s">
        <v>76</v>
      </c>
      <c r="E46" s="56">
        <v>112505</v>
      </c>
      <c r="F46" s="58" t="s">
        <v>75</v>
      </c>
      <c r="G46" s="58">
        <v>14</v>
      </c>
      <c r="H46" s="58">
        <v>12</v>
      </c>
      <c r="I46" s="17">
        <f t="shared" si="1"/>
        <v>26</v>
      </c>
      <c r="J46" s="51">
        <v>7399391282</v>
      </c>
      <c r="K46" s="75"/>
      <c r="L46" s="65"/>
      <c r="M46" s="65"/>
      <c r="N46" s="65"/>
      <c r="O46" s="65"/>
      <c r="P46" s="67">
        <v>43424</v>
      </c>
      <c r="Q46" s="66" t="s">
        <v>125</v>
      </c>
      <c r="R46" s="65"/>
      <c r="S46" s="66" t="s">
        <v>165</v>
      </c>
      <c r="T46" s="18"/>
    </row>
    <row r="47" spans="1:20" ht="30">
      <c r="A47" s="4">
        <v>43</v>
      </c>
      <c r="B47" s="55" t="s">
        <v>66</v>
      </c>
      <c r="C47" s="169" t="s">
        <v>194</v>
      </c>
      <c r="D47" s="237" t="s">
        <v>29</v>
      </c>
      <c r="E47" s="170">
        <v>273</v>
      </c>
      <c r="F47" s="170"/>
      <c r="G47" s="170">
        <v>17</v>
      </c>
      <c r="H47" s="170">
        <v>27</v>
      </c>
      <c r="I47" s="17">
        <f t="shared" si="1"/>
        <v>44</v>
      </c>
      <c r="J47" s="171" t="s">
        <v>195</v>
      </c>
      <c r="K47" s="65"/>
      <c r="L47" s="65"/>
      <c r="M47" s="65"/>
      <c r="N47" s="65"/>
      <c r="O47" s="65"/>
      <c r="P47" s="67">
        <v>43424</v>
      </c>
      <c r="Q47" s="66" t="s">
        <v>125</v>
      </c>
      <c r="R47" s="65"/>
      <c r="S47" s="66" t="s">
        <v>165</v>
      </c>
      <c r="T47" s="18"/>
    </row>
    <row r="48" spans="1:20">
      <c r="A48" s="4">
        <v>44</v>
      </c>
      <c r="B48" s="55" t="s">
        <v>67</v>
      </c>
      <c r="C48" s="57" t="s">
        <v>115</v>
      </c>
      <c r="D48" s="216" t="s">
        <v>76</v>
      </c>
      <c r="E48" s="56">
        <v>101203</v>
      </c>
      <c r="F48" s="58" t="s">
        <v>75</v>
      </c>
      <c r="G48" s="58">
        <v>17</v>
      </c>
      <c r="H48" s="58">
        <v>22</v>
      </c>
      <c r="I48" s="17">
        <f t="shared" si="1"/>
        <v>39</v>
      </c>
      <c r="J48" s="51">
        <v>9435079802</v>
      </c>
      <c r="K48" s="65"/>
      <c r="L48" s="65"/>
      <c r="M48" s="65"/>
      <c r="N48" s="65"/>
      <c r="O48" s="65"/>
      <c r="P48" s="67">
        <v>43424</v>
      </c>
      <c r="Q48" s="66" t="s">
        <v>125</v>
      </c>
      <c r="R48" s="65"/>
      <c r="S48" s="66" t="s">
        <v>165</v>
      </c>
      <c r="T48" s="18"/>
    </row>
    <row r="49" spans="1:20">
      <c r="A49" s="4">
        <v>45</v>
      </c>
      <c r="B49" s="55" t="s">
        <v>67</v>
      </c>
      <c r="C49" s="101" t="s">
        <v>146</v>
      </c>
      <c r="D49" s="237" t="s">
        <v>29</v>
      </c>
      <c r="E49" s="102">
        <v>297</v>
      </c>
      <c r="F49" s="102"/>
      <c r="G49" s="102">
        <v>29</v>
      </c>
      <c r="H49" s="102">
        <v>30</v>
      </c>
      <c r="I49" s="17">
        <f t="shared" si="1"/>
        <v>59</v>
      </c>
      <c r="J49" s="103" t="s">
        <v>148</v>
      </c>
      <c r="K49" s="65"/>
      <c r="L49" s="65"/>
      <c r="M49" s="65"/>
      <c r="N49" s="65"/>
      <c r="O49" s="65"/>
      <c r="P49" s="67">
        <v>43424</v>
      </c>
      <c r="Q49" s="66" t="s">
        <v>125</v>
      </c>
      <c r="R49" s="18"/>
      <c r="S49" s="66" t="s">
        <v>165</v>
      </c>
      <c r="T49" s="18"/>
    </row>
    <row r="50" spans="1:20">
      <c r="A50" s="4">
        <v>46</v>
      </c>
      <c r="B50" s="17" t="s">
        <v>66</v>
      </c>
      <c r="C50" s="192" t="s">
        <v>363</v>
      </c>
      <c r="D50" s="237" t="s">
        <v>29</v>
      </c>
      <c r="E50" s="187">
        <v>22</v>
      </c>
      <c r="F50" s="188"/>
      <c r="G50" s="19">
        <v>22</v>
      </c>
      <c r="H50" s="19">
        <v>21</v>
      </c>
      <c r="I50" s="17">
        <f t="shared" si="1"/>
        <v>43</v>
      </c>
      <c r="J50" s="191">
        <v>9854893599</v>
      </c>
      <c r="K50" s="18" t="s">
        <v>234</v>
      </c>
      <c r="L50" s="18" t="s">
        <v>235</v>
      </c>
      <c r="M50" s="18">
        <v>9435750545</v>
      </c>
      <c r="N50" s="188" t="s">
        <v>361</v>
      </c>
      <c r="O50" s="188">
        <v>9613969517</v>
      </c>
      <c r="P50" s="189">
        <v>43425</v>
      </c>
      <c r="Q50" s="188" t="s">
        <v>126</v>
      </c>
      <c r="R50" s="188" t="s">
        <v>319</v>
      </c>
      <c r="S50" s="188" t="s">
        <v>221</v>
      </c>
      <c r="T50" s="188" t="s">
        <v>406</v>
      </c>
    </row>
    <row r="51" spans="1:20">
      <c r="A51" s="4">
        <v>47</v>
      </c>
      <c r="B51" s="17" t="s">
        <v>66</v>
      </c>
      <c r="C51" s="192" t="s">
        <v>368</v>
      </c>
      <c r="D51" s="237" t="s">
        <v>29</v>
      </c>
      <c r="E51" s="187">
        <v>113</v>
      </c>
      <c r="F51" s="188"/>
      <c r="G51" s="19">
        <v>19</v>
      </c>
      <c r="H51" s="19">
        <v>17</v>
      </c>
      <c r="I51" s="17">
        <f t="shared" si="1"/>
        <v>36</v>
      </c>
      <c r="J51" s="187">
        <v>9401961625</v>
      </c>
      <c r="K51" s="18" t="s">
        <v>234</v>
      </c>
      <c r="L51" s="18" t="s">
        <v>235</v>
      </c>
      <c r="M51" s="18">
        <v>9435750545</v>
      </c>
      <c r="N51" s="188" t="s">
        <v>367</v>
      </c>
      <c r="O51" s="188">
        <v>8822348960</v>
      </c>
      <c r="P51" s="189">
        <v>43425</v>
      </c>
      <c r="Q51" s="188" t="s">
        <v>126</v>
      </c>
      <c r="R51" s="188" t="s">
        <v>290</v>
      </c>
      <c r="S51" s="188" t="s">
        <v>221</v>
      </c>
      <c r="T51" s="188" t="s">
        <v>406</v>
      </c>
    </row>
    <row r="52" spans="1:20">
      <c r="A52" s="4">
        <v>48</v>
      </c>
      <c r="B52" s="17" t="s">
        <v>67</v>
      </c>
      <c r="C52" s="185" t="s">
        <v>346</v>
      </c>
      <c r="D52" s="237" t="s">
        <v>29</v>
      </c>
      <c r="E52" s="187">
        <v>4</v>
      </c>
      <c r="F52" s="188"/>
      <c r="G52" s="19">
        <v>23</v>
      </c>
      <c r="H52" s="19">
        <v>21</v>
      </c>
      <c r="I52" s="17">
        <f>+G52+H52</f>
        <v>44</v>
      </c>
      <c r="J52" s="191">
        <v>9707185639</v>
      </c>
      <c r="K52" s="188" t="s">
        <v>331</v>
      </c>
      <c r="L52" s="188" t="s">
        <v>332</v>
      </c>
      <c r="M52" s="188">
        <v>9435940910</v>
      </c>
      <c r="N52" s="188" t="s">
        <v>347</v>
      </c>
      <c r="O52" s="188">
        <v>9954654152</v>
      </c>
      <c r="P52" s="189">
        <v>43425</v>
      </c>
      <c r="Q52" s="188" t="s">
        <v>126</v>
      </c>
      <c r="R52" s="188" t="s">
        <v>324</v>
      </c>
      <c r="S52" s="188" t="s">
        <v>221</v>
      </c>
      <c r="T52" s="188" t="s">
        <v>406</v>
      </c>
    </row>
    <row r="53" spans="1:20">
      <c r="A53" s="4">
        <v>49</v>
      </c>
      <c r="B53" s="17" t="s">
        <v>67</v>
      </c>
      <c r="C53" s="185" t="s">
        <v>348</v>
      </c>
      <c r="D53" s="237" t="s">
        <v>29</v>
      </c>
      <c r="E53" s="187">
        <v>5</v>
      </c>
      <c r="F53" s="188"/>
      <c r="G53" s="19">
        <v>23</v>
      </c>
      <c r="H53" s="19">
        <v>24</v>
      </c>
      <c r="I53" s="17">
        <f>+G53+H53</f>
        <v>47</v>
      </c>
      <c r="J53" s="187">
        <v>8812907726</v>
      </c>
      <c r="K53" s="188" t="s">
        <v>331</v>
      </c>
      <c r="L53" s="188" t="s">
        <v>332</v>
      </c>
      <c r="M53" s="188">
        <v>9435940910</v>
      </c>
      <c r="N53" s="188" t="s">
        <v>349</v>
      </c>
      <c r="O53" s="188">
        <v>9859119937</v>
      </c>
      <c r="P53" s="189">
        <v>43425</v>
      </c>
      <c r="Q53" s="188" t="s">
        <v>126</v>
      </c>
      <c r="R53" s="188" t="s">
        <v>324</v>
      </c>
      <c r="S53" s="188" t="s">
        <v>221</v>
      </c>
      <c r="T53" s="188" t="s">
        <v>406</v>
      </c>
    </row>
    <row r="54" spans="1:20">
      <c r="A54" s="4">
        <v>50</v>
      </c>
      <c r="B54" s="17" t="s">
        <v>66</v>
      </c>
      <c r="C54" s="190" t="s">
        <v>335</v>
      </c>
      <c r="D54" s="239" t="s">
        <v>29</v>
      </c>
      <c r="E54" s="187">
        <v>1</v>
      </c>
      <c r="F54" s="188"/>
      <c r="G54" s="19">
        <v>37</v>
      </c>
      <c r="H54" s="19">
        <v>34</v>
      </c>
      <c r="I54" s="17">
        <f t="shared" ref="I54:I113" si="2">+G54+H54</f>
        <v>71</v>
      </c>
      <c r="J54" s="191">
        <v>9864360072</v>
      </c>
      <c r="K54" s="188" t="s">
        <v>331</v>
      </c>
      <c r="L54" s="188" t="s">
        <v>332</v>
      </c>
      <c r="M54" s="188">
        <v>9435940910</v>
      </c>
      <c r="N54" s="188" t="s">
        <v>336</v>
      </c>
      <c r="O54" s="188">
        <v>9707886914</v>
      </c>
      <c r="P54" s="189">
        <v>43426</v>
      </c>
      <c r="Q54" s="200" t="s">
        <v>127</v>
      </c>
      <c r="R54" s="188" t="s">
        <v>220</v>
      </c>
      <c r="S54" s="188" t="s">
        <v>221</v>
      </c>
      <c r="T54" s="188" t="s">
        <v>406</v>
      </c>
    </row>
    <row r="55" spans="1:20">
      <c r="A55" s="4">
        <v>51</v>
      </c>
      <c r="B55" s="17" t="s">
        <v>66</v>
      </c>
      <c r="C55" s="185" t="s">
        <v>337</v>
      </c>
      <c r="D55" s="239" t="s">
        <v>29</v>
      </c>
      <c r="E55" s="187">
        <v>103</v>
      </c>
      <c r="F55" s="188"/>
      <c r="G55" s="19">
        <v>22</v>
      </c>
      <c r="H55" s="19">
        <v>23</v>
      </c>
      <c r="I55" s="17">
        <f t="shared" si="2"/>
        <v>45</v>
      </c>
      <c r="J55" s="191">
        <v>9707577742</v>
      </c>
      <c r="K55" s="188" t="s">
        <v>331</v>
      </c>
      <c r="L55" s="188" t="s">
        <v>332</v>
      </c>
      <c r="M55" s="188">
        <v>9435940910</v>
      </c>
      <c r="N55" s="188" t="s">
        <v>336</v>
      </c>
      <c r="O55" s="188">
        <v>9707886914</v>
      </c>
      <c r="P55" s="189">
        <v>43426</v>
      </c>
      <c r="Q55" s="188" t="s">
        <v>127</v>
      </c>
      <c r="R55" s="188" t="s">
        <v>220</v>
      </c>
      <c r="S55" s="188" t="s">
        <v>221</v>
      </c>
      <c r="T55" s="188" t="s">
        <v>406</v>
      </c>
    </row>
    <row r="56" spans="1:20">
      <c r="A56" s="4">
        <v>52</v>
      </c>
      <c r="B56" s="17" t="s">
        <v>66</v>
      </c>
      <c r="C56" s="185" t="s">
        <v>338</v>
      </c>
      <c r="D56" s="239" t="s">
        <v>29</v>
      </c>
      <c r="E56" s="187">
        <v>231</v>
      </c>
      <c r="F56" s="188"/>
      <c r="G56" s="19">
        <v>17</v>
      </c>
      <c r="H56" s="19">
        <v>13</v>
      </c>
      <c r="I56" s="17">
        <f t="shared" si="2"/>
        <v>30</v>
      </c>
      <c r="J56" s="191">
        <v>9954640971</v>
      </c>
      <c r="K56" s="188" t="s">
        <v>331</v>
      </c>
      <c r="L56" s="188" t="s">
        <v>332</v>
      </c>
      <c r="M56" s="188">
        <v>9435940910</v>
      </c>
      <c r="N56" s="188" t="s">
        <v>336</v>
      </c>
      <c r="O56" s="188">
        <v>9707886914</v>
      </c>
      <c r="P56" s="189">
        <v>43426</v>
      </c>
      <c r="Q56" s="188" t="s">
        <v>127</v>
      </c>
      <c r="R56" s="188" t="s">
        <v>220</v>
      </c>
      <c r="S56" s="188" t="s">
        <v>221</v>
      </c>
      <c r="T56" s="188" t="s">
        <v>406</v>
      </c>
    </row>
    <row r="57" spans="1:20">
      <c r="A57" s="4">
        <v>53</v>
      </c>
      <c r="B57" s="17" t="s">
        <v>67</v>
      </c>
      <c r="C57" s="185" t="s">
        <v>339</v>
      </c>
      <c r="D57" s="237" t="s">
        <v>29</v>
      </c>
      <c r="E57" s="187">
        <v>8</v>
      </c>
      <c r="F57" s="188"/>
      <c r="G57" s="19">
        <v>26</v>
      </c>
      <c r="H57" s="19">
        <v>26</v>
      </c>
      <c r="I57" s="17">
        <f t="shared" si="2"/>
        <v>52</v>
      </c>
      <c r="J57" s="191">
        <v>9707428455</v>
      </c>
      <c r="K57" s="188" t="s">
        <v>331</v>
      </c>
      <c r="L57" s="188" t="s">
        <v>332</v>
      </c>
      <c r="M57" s="188">
        <v>9435940910</v>
      </c>
      <c r="N57" s="188" t="s">
        <v>340</v>
      </c>
      <c r="O57" s="188">
        <v>9954967947</v>
      </c>
      <c r="P57" s="189">
        <v>43426</v>
      </c>
      <c r="Q57" s="188" t="s">
        <v>127</v>
      </c>
      <c r="R57" s="188" t="s">
        <v>290</v>
      </c>
      <c r="S57" s="188" t="s">
        <v>221</v>
      </c>
      <c r="T57" s="188" t="s">
        <v>406</v>
      </c>
    </row>
    <row r="58" spans="1:20">
      <c r="A58" s="4">
        <v>54</v>
      </c>
      <c r="B58" s="17" t="s">
        <v>66</v>
      </c>
      <c r="C58" s="192" t="s">
        <v>305</v>
      </c>
      <c r="D58" s="237" t="s">
        <v>29</v>
      </c>
      <c r="E58" s="187">
        <v>116</v>
      </c>
      <c r="F58" s="188"/>
      <c r="G58" s="19">
        <v>16</v>
      </c>
      <c r="H58" s="19">
        <v>17</v>
      </c>
      <c r="I58" s="17">
        <f t="shared" si="2"/>
        <v>33</v>
      </c>
      <c r="J58" s="187">
        <v>7399722981</v>
      </c>
      <c r="K58" s="188" t="s">
        <v>234</v>
      </c>
      <c r="L58" s="188" t="s">
        <v>235</v>
      </c>
      <c r="M58" s="188">
        <v>9435750545</v>
      </c>
      <c r="N58" s="188" t="s">
        <v>232</v>
      </c>
      <c r="O58" s="188">
        <v>9435830451</v>
      </c>
      <c r="P58" s="189">
        <v>43430</v>
      </c>
      <c r="Q58" s="188" t="s">
        <v>124</v>
      </c>
      <c r="R58" s="188" t="s">
        <v>227</v>
      </c>
      <c r="S58" s="188" t="s">
        <v>221</v>
      </c>
      <c r="T58" s="188" t="s">
        <v>406</v>
      </c>
    </row>
    <row r="59" spans="1:20">
      <c r="A59" s="4">
        <v>55</v>
      </c>
      <c r="B59" s="17" t="s">
        <v>66</v>
      </c>
      <c r="C59" s="192" t="s">
        <v>233</v>
      </c>
      <c r="D59" s="237" t="s">
        <v>29</v>
      </c>
      <c r="E59" s="187">
        <v>117</v>
      </c>
      <c r="F59" s="188"/>
      <c r="G59" s="19">
        <v>27</v>
      </c>
      <c r="H59" s="19">
        <v>25</v>
      </c>
      <c r="I59" s="17">
        <f t="shared" si="2"/>
        <v>52</v>
      </c>
      <c r="J59" s="187">
        <v>9577362138</v>
      </c>
      <c r="K59" s="188" t="s">
        <v>234</v>
      </c>
      <c r="L59" s="188" t="s">
        <v>235</v>
      </c>
      <c r="M59" s="188">
        <v>9435750545</v>
      </c>
      <c r="N59" s="188" t="s">
        <v>232</v>
      </c>
      <c r="O59" s="188">
        <v>9435830451</v>
      </c>
      <c r="P59" s="189">
        <v>43430</v>
      </c>
      <c r="Q59" s="188" t="s">
        <v>124</v>
      </c>
      <c r="R59" s="188" t="s">
        <v>236</v>
      </c>
      <c r="S59" s="188" t="s">
        <v>221</v>
      </c>
      <c r="T59" s="188" t="s">
        <v>406</v>
      </c>
    </row>
    <row r="60" spans="1:20">
      <c r="A60" s="4">
        <v>56</v>
      </c>
      <c r="B60" s="17" t="s">
        <v>67</v>
      </c>
      <c r="C60" s="190" t="s">
        <v>357</v>
      </c>
      <c r="D60" s="237" t="s">
        <v>29</v>
      </c>
      <c r="E60" s="187">
        <v>185</v>
      </c>
      <c r="F60" s="188"/>
      <c r="G60" s="19">
        <v>16</v>
      </c>
      <c r="H60" s="19">
        <v>14</v>
      </c>
      <c r="I60" s="17">
        <f t="shared" si="2"/>
        <v>30</v>
      </c>
      <c r="J60" s="197">
        <v>8876237078</v>
      </c>
      <c r="K60" s="188" t="s">
        <v>331</v>
      </c>
      <c r="L60" s="188" t="s">
        <v>332</v>
      </c>
      <c r="M60" s="188">
        <v>9435940910</v>
      </c>
      <c r="N60" s="188" t="s">
        <v>345</v>
      </c>
      <c r="O60" s="188">
        <v>9678205355</v>
      </c>
      <c r="P60" s="189">
        <v>43430</v>
      </c>
      <c r="Q60" s="188" t="s">
        <v>124</v>
      </c>
      <c r="R60" s="188" t="s">
        <v>244</v>
      </c>
      <c r="S60" s="188" t="s">
        <v>221</v>
      </c>
      <c r="T60" s="188" t="s">
        <v>406</v>
      </c>
    </row>
    <row r="61" spans="1:20" ht="30">
      <c r="A61" s="4">
        <v>57</v>
      </c>
      <c r="B61" s="17" t="s">
        <v>67</v>
      </c>
      <c r="C61" s="201" t="s">
        <v>342</v>
      </c>
      <c r="D61" s="240" t="s">
        <v>29</v>
      </c>
      <c r="E61" s="187">
        <v>184</v>
      </c>
      <c r="F61" s="188"/>
      <c r="G61" s="19">
        <v>24</v>
      </c>
      <c r="H61" s="19">
        <v>22</v>
      </c>
      <c r="I61" s="17">
        <f t="shared" si="2"/>
        <v>46</v>
      </c>
      <c r="J61" s="191">
        <v>9859050018</v>
      </c>
      <c r="K61" s="188" t="s">
        <v>331</v>
      </c>
      <c r="L61" s="188" t="s">
        <v>332</v>
      </c>
      <c r="M61" s="188">
        <v>9435940910</v>
      </c>
      <c r="N61" s="188" t="s">
        <v>343</v>
      </c>
      <c r="O61" s="188">
        <v>9508626130</v>
      </c>
      <c r="P61" s="189">
        <v>43430</v>
      </c>
      <c r="Q61" s="188" t="s">
        <v>124</v>
      </c>
      <c r="R61" s="188" t="s">
        <v>324</v>
      </c>
      <c r="S61" s="188" t="s">
        <v>221</v>
      </c>
      <c r="T61" s="188" t="s">
        <v>406</v>
      </c>
    </row>
    <row r="62" spans="1:20">
      <c r="A62" s="4">
        <v>58</v>
      </c>
      <c r="B62" s="17" t="s">
        <v>66</v>
      </c>
      <c r="C62" s="192" t="s">
        <v>404</v>
      </c>
      <c r="D62" s="237" t="s">
        <v>29</v>
      </c>
      <c r="E62" s="187">
        <v>193</v>
      </c>
      <c r="F62" s="188"/>
      <c r="G62" s="19">
        <v>38</v>
      </c>
      <c r="H62" s="19">
        <v>39</v>
      </c>
      <c r="I62" s="17">
        <f t="shared" si="2"/>
        <v>77</v>
      </c>
      <c r="J62" s="187">
        <v>9401624675</v>
      </c>
      <c r="K62" s="18" t="s">
        <v>234</v>
      </c>
      <c r="L62" s="18" t="s">
        <v>235</v>
      </c>
      <c r="M62" s="18">
        <v>9435750545</v>
      </c>
      <c r="N62" s="188" t="s">
        <v>284</v>
      </c>
      <c r="O62" s="188">
        <v>9678296299</v>
      </c>
      <c r="P62" s="189">
        <v>43431</v>
      </c>
      <c r="Q62" s="188" t="s">
        <v>125</v>
      </c>
      <c r="R62" s="188" t="s">
        <v>290</v>
      </c>
      <c r="S62" s="188" t="s">
        <v>221</v>
      </c>
      <c r="T62" s="188" t="s">
        <v>406</v>
      </c>
    </row>
    <row r="63" spans="1:20">
      <c r="A63" s="4">
        <v>59</v>
      </c>
      <c r="B63" s="17" t="s">
        <v>66</v>
      </c>
      <c r="C63" s="192" t="s">
        <v>282</v>
      </c>
      <c r="D63" s="237" t="s">
        <v>29</v>
      </c>
      <c r="E63" s="187">
        <v>194</v>
      </c>
      <c r="F63" s="188"/>
      <c r="G63" s="19">
        <v>20</v>
      </c>
      <c r="H63" s="19">
        <v>19</v>
      </c>
      <c r="I63" s="17">
        <f t="shared" si="2"/>
        <v>39</v>
      </c>
      <c r="J63" s="187">
        <v>9435615692</v>
      </c>
      <c r="K63" s="188" t="s">
        <v>283</v>
      </c>
      <c r="L63" s="188" t="s">
        <v>235</v>
      </c>
      <c r="M63" s="188">
        <v>9435750545</v>
      </c>
      <c r="N63" s="188" t="s">
        <v>284</v>
      </c>
      <c r="O63" s="188">
        <v>9678296299</v>
      </c>
      <c r="P63" s="189">
        <v>43431</v>
      </c>
      <c r="Q63" s="188" t="s">
        <v>125</v>
      </c>
      <c r="R63" s="188" t="s">
        <v>227</v>
      </c>
      <c r="S63" s="188" t="s">
        <v>221</v>
      </c>
      <c r="T63" s="188" t="s">
        <v>406</v>
      </c>
    </row>
    <row r="64" spans="1:20">
      <c r="A64" s="4">
        <v>60</v>
      </c>
      <c r="B64" s="17" t="s">
        <v>67</v>
      </c>
      <c r="C64" s="185" t="s">
        <v>338</v>
      </c>
      <c r="D64" s="239" t="s">
        <v>29</v>
      </c>
      <c r="E64" s="187">
        <v>231</v>
      </c>
      <c r="F64" s="188"/>
      <c r="G64" s="19">
        <v>17</v>
      </c>
      <c r="H64" s="19">
        <v>13</v>
      </c>
      <c r="I64" s="17">
        <f t="shared" si="2"/>
        <v>30</v>
      </c>
      <c r="J64" s="191">
        <v>9954640971</v>
      </c>
      <c r="K64" s="188" t="s">
        <v>331</v>
      </c>
      <c r="L64" s="188" t="s">
        <v>332</v>
      </c>
      <c r="M64" s="188">
        <v>9435940910</v>
      </c>
      <c r="N64" s="188" t="s">
        <v>336</v>
      </c>
      <c r="O64" s="188">
        <v>9707886914</v>
      </c>
      <c r="P64" s="189">
        <v>43431</v>
      </c>
      <c r="Q64" s="188" t="s">
        <v>125</v>
      </c>
      <c r="R64" s="188" t="s">
        <v>220</v>
      </c>
      <c r="S64" s="188" t="s">
        <v>221</v>
      </c>
      <c r="T64" s="188" t="s">
        <v>406</v>
      </c>
    </row>
    <row r="65" spans="1:20">
      <c r="A65" s="4">
        <v>61</v>
      </c>
      <c r="B65" s="17" t="s">
        <v>67</v>
      </c>
      <c r="C65" s="190" t="s">
        <v>405</v>
      </c>
      <c r="D65" s="237" t="s">
        <v>29</v>
      </c>
      <c r="E65" s="187">
        <v>186</v>
      </c>
      <c r="F65" s="18"/>
      <c r="G65" s="19">
        <v>21</v>
      </c>
      <c r="H65" s="19">
        <v>23</v>
      </c>
      <c r="I65" s="17">
        <f t="shared" si="2"/>
        <v>44</v>
      </c>
      <c r="J65" s="187">
        <v>9864202793</v>
      </c>
      <c r="K65" s="188" t="s">
        <v>331</v>
      </c>
      <c r="L65" s="188" t="s">
        <v>332</v>
      </c>
      <c r="M65" s="188">
        <v>9435940910</v>
      </c>
      <c r="N65" s="188" t="s">
        <v>340</v>
      </c>
      <c r="O65" s="188">
        <v>9954967947</v>
      </c>
      <c r="P65" s="189">
        <v>43431</v>
      </c>
      <c r="Q65" s="188" t="s">
        <v>125</v>
      </c>
      <c r="R65" s="188" t="s">
        <v>324</v>
      </c>
      <c r="S65" s="188" t="s">
        <v>221</v>
      </c>
      <c r="T65" s="188" t="s">
        <v>406</v>
      </c>
    </row>
    <row r="66" spans="1:20">
      <c r="A66" s="4">
        <v>62</v>
      </c>
      <c r="B66" s="17" t="s">
        <v>66</v>
      </c>
      <c r="C66" s="192" t="s">
        <v>245</v>
      </c>
      <c r="D66" s="237" t="s">
        <v>29</v>
      </c>
      <c r="E66" s="187">
        <v>15</v>
      </c>
      <c r="F66" s="188"/>
      <c r="G66" s="19">
        <v>32</v>
      </c>
      <c r="H66" s="19">
        <v>28</v>
      </c>
      <c r="I66" s="17">
        <f t="shared" si="2"/>
        <v>60</v>
      </c>
      <c r="J66" s="191">
        <v>7399526526</v>
      </c>
      <c r="K66" s="188" t="s">
        <v>246</v>
      </c>
      <c r="L66" s="188" t="s">
        <v>247</v>
      </c>
      <c r="M66" s="188">
        <v>7399460260</v>
      </c>
      <c r="N66" s="188" t="s">
        <v>248</v>
      </c>
      <c r="O66" s="188">
        <v>8011485550</v>
      </c>
      <c r="P66" s="189">
        <v>43432</v>
      </c>
      <c r="Q66" s="188" t="s">
        <v>126</v>
      </c>
      <c r="R66" s="188" t="s">
        <v>249</v>
      </c>
      <c r="S66" s="188" t="s">
        <v>221</v>
      </c>
      <c r="T66" s="188" t="s">
        <v>406</v>
      </c>
    </row>
    <row r="67" spans="1:20">
      <c r="A67" s="4">
        <v>63</v>
      </c>
      <c r="B67" s="17" t="s">
        <v>66</v>
      </c>
      <c r="C67" s="194" t="s">
        <v>313</v>
      </c>
      <c r="D67" s="237" t="s">
        <v>29</v>
      </c>
      <c r="E67" s="187">
        <v>16</v>
      </c>
      <c r="F67" s="188"/>
      <c r="G67" s="19">
        <v>34</v>
      </c>
      <c r="H67" s="19">
        <v>32</v>
      </c>
      <c r="I67" s="17">
        <f t="shared" si="2"/>
        <v>66</v>
      </c>
      <c r="J67" s="191" t="s">
        <v>314</v>
      </c>
      <c r="K67" s="188" t="s">
        <v>246</v>
      </c>
      <c r="L67" s="188" t="s">
        <v>247</v>
      </c>
      <c r="M67" s="188">
        <v>7399460260</v>
      </c>
      <c r="N67" s="188" t="s">
        <v>315</v>
      </c>
      <c r="O67" s="188">
        <v>9435338341</v>
      </c>
      <c r="P67" s="189">
        <v>43432</v>
      </c>
      <c r="Q67" s="188" t="s">
        <v>126</v>
      </c>
      <c r="R67" s="188" t="s">
        <v>300</v>
      </c>
      <c r="S67" s="188" t="s">
        <v>221</v>
      </c>
      <c r="T67" s="188" t="s">
        <v>406</v>
      </c>
    </row>
    <row r="68" spans="1:20">
      <c r="A68" s="4">
        <v>64</v>
      </c>
      <c r="B68" s="17" t="s">
        <v>67</v>
      </c>
      <c r="C68" s="203" t="s">
        <v>355</v>
      </c>
      <c r="D68" s="241" t="s">
        <v>29</v>
      </c>
      <c r="E68" s="187">
        <v>9</v>
      </c>
      <c r="F68" s="188"/>
      <c r="G68" s="19">
        <v>21</v>
      </c>
      <c r="H68" s="19">
        <v>19</v>
      </c>
      <c r="I68" s="17">
        <f t="shared" si="2"/>
        <v>40</v>
      </c>
      <c r="J68" s="187">
        <v>8822171182</v>
      </c>
      <c r="K68" s="188" t="s">
        <v>241</v>
      </c>
      <c r="L68" s="188" t="s">
        <v>242</v>
      </c>
      <c r="M68" s="188">
        <v>9401545647</v>
      </c>
      <c r="N68" s="188" t="s">
        <v>271</v>
      </c>
      <c r="O68" s="188">
        <v>9401543645</v>
      </c>
      <c r="P68" s="189">
        <v>43432</v>
      </c>
      <c r="Q68" s="188" t="s">
        <v>126</v>
      </c>
      <c r="R68" s="188" t="s">
        <v>244</v>
      </c>
      <c r="S68" s="188" t="s">
        <v>221</v>
      </c>
      <c r="T68" s="188" t="s">
        <v>406</v>
      </c>
    </row>
    <row r="69" spans="1:20">
      <c r="A69" s="4">
        <v>65</v>
      </c>
      <c r="B69" s="17" t="s">
        <v>67</v>
      </c>
      <c r="C69" s="190" t="s">
        <v>330</v>
      </c>
      <c r="D69" s="237" t="s">
        <v>29</v>
      </c>
      <c r="E69" s="187">
        <v>2</v>
      </c>
      <c r="F69" s="188"/>
      <c r="G69" s="19">
        <v>24</v>
      </c>
      <c r="H69" s="19">
        <v>22</v>
      </c>
      <c r="I69" s="17">
        <f t="shared" si="2"/>
        <v>46</v>
      </c>
      <c r="J69" s="197">
        <v>8749879103</v>
      </c>
      <c r="K69" s="188" t="s">
        <v>331</v>
      </c>
      <c r="L69" s="188" t="s">
        <v>332</v>
      </c>
      <c r="M69" s="188">
        <v>9435940910</v>
      </c>
      <c r="N69" s="188" t="s">
        <v>333</v>
      </c>
      <c r="O69" s="188">
        <v>9678934275</v>
      </c>
      <c r="P69" s="189">
        <v>43432</v>
      </c>
      <c r="Q69" s="200" t="s">
        <v>126</v>
      </c>
      <c r="R69" s="188" t="s">
        <v>227</v>
      </c>
      <c r="S69" s="188" t="s">
        <v>221</v>
      </c>
      <c r="T69" s="188" t="s">
        <v>406</v>
      </c>
    </row>
    <row r="70" spans="1:20">
      <c r="A70" s="4">
        <v>66</v>
      </c>
      <c r="B70" s="17" t="s">
        <v>66</v>
      </c>
      <c r="C70" s="190" t="s">
        <v>322</v>
      </c>
      <c r="D70" s="186" t="s">
        <v>29</v>
      </c>
      <c r="E70" s="187">
        <v>106</v>
      </c>
      <c r="F70" s="188"/>
      <c r="G70" s="19">
        <v>25</v>
      </c>
      <c r="H70" s="19">
        <v>27</v>
      </c>
      <c r="I70" s="17">
        <f t="shared" si="2"/>
        <v>52</v>
      </c>
      <c r="J70" s="191">
        <v>9954003575</v>
      </c>
      <c r="K70" s="188" t="s">
        <v>217</v>
      </c>
      <c r="L70" s="188" t="s">
        <v>218</v>
      </c>
      <c r="M70" s="188">
        <v>9401946720</v>
      </c>
      <c r="N70" s="188" t="s">
        <v>219</v>
      </c>
      <c r="O70" s="188">
        <v>8812089949</v>
      </c>
      <c r="P70" s="189">
        <v>43433</v>
      </c>
      <c r="Q70" s="188" t="s">
        <v>127</v>
      </c>
      <c r="R70" s="188" t="s">
        <v>290</v>
      </c>
      <c r="S70" s="188" t="s">
        <v>221</v>
      </c>
      <c r="T70" s="188" t="s">
        <v>406</v>
      </c>
    </row>
    <row r="71" spans="1:20">
      <c r="A71" s="4">
        <v>67</v>
      </c>
      <c r="B71" s="17" t="s">
        <v>66</v>
      </c>
      <c r="C71" s="185" t="s">
        <v>297</v>
      </c>
      <c r="D71" s="186" t="s">
        <v>29</v>
      </c>
      <c r="E71" s="187">
        <v>86</v>
      </c>
      <c r="F71" s="188"/>
      <c r="G71" s="19">
        <v>45</v>
      </c>
      <c r="H71" s="19">
        <v>44</v>
      </c>
      <c r="I71" s="17">
        <f t="shared" si="2"/>
        <v>89</v>
      </c>
      <c r="J71" s="191">
        <v>9854904904</v>
      </c>
      <c r="K71" s="188" t="s">
        <v>238</v>
      </c>
      <c r="L71" s="188" t="s">
        <v>239</v>
      </c>
      <c r="M71" s="188">
        <v>9531027396</v>
      </c>
      <c r="N71" s="188" t="s">
        <v>298</v>
      </c>
      <c r="O71" s="188">
        <v>9085329463</v>
      </c>
      <c r="P71" s="189">
        <v>43433</v>
      </c>
      <c r="Q71" s="188" t="s">
        <v>127</v>
      </c>
      <c r="R71" s="188" t="s">
        <v>230</v>
      </c>
      <c r="S71" s="188" t="s">
        <v>221</v>
      </c>
      <c r="T71" s="188" t="s">
        <v>406</v>
      </c>
    </row>
    <row r="72" spans="1:20">
      <c r="A72" s="4">
        <v>68</v>
      </c>
      <c r="B72" s="17" t="s">
        <v>67</v>
      </c>
      <c r="C72" s="190" t="s">
        <v>222</v>
      </c>
      <c r="D72" s="186" t="s">
        <v>29</v>
      </c>
      <c r="E72" s="187">
        <v>235</v>
      </c>
      <c r="F72" s="188"/>
      <c r="G72" s="19">
        <v>16</v>
      </c>
      <c r="H72" s="19">
        <v>14</v>
      </c>
      <c r="I72" s="17">
        <f t="shared" si="2"/>
        <v>30</v>
      </c>
      <c r="J72" s="191">
        <v>9859255432</v>
      </c>
      <c r="K72" s="188" t="s">
        <v>217</v>
      </c>
      <c r="L72" s="188" t="s">
        <v>218</v>
      </c>
      <c r="M72" s="188">
        <v>9401946720</v>
      </c>
      <c r="N72" s="188" t="s">
        <v>219</v>
      </c>
      <c r="O72" s="188">
        <v>8812089949</v>
      </c>
      <c r="P72" s="189">
        <v>43433</v>
      </c>
      <c r="Q72" s="188" t="s">
        <v>127</v>
      </c>
      <c r="R72" s="188" t="s">
        <v>220</v>
      </c>
      <c r="S72" s="188" t="s">
        <v>221</v>
      </c>
      <c r="T72" s="188" t="s">
        <v>406</v>
      </c>
    </row>
    <row r="73" spans="1:20">
      <c r="A73" s="4">
        <v>69</v>
      </c>
      <c r="B73" s="17" t="s">
        <v>67</v>
      </c>
      <c r="C73" s="190" t="s">
        <v>325</v>
      </c>
      <c r="D73" s="186" t="s">
        <v>29</v>
      </c>
      <c r="E73" s="187">
        <v>12</v>
      </c>
      <c r="F73" s="188"/>
      <c r="G73" s="19">
        <v>31</v>
      </c>
      <c r="H73" s="19">
        <v>29</v>
      </c>
      <c r="I73" s="17">
        <f t="shared" si="2"/>
        <v>60</v>
      </c>
      <c r="J73" s="187">
        <v>8486385801</v>
      </c>
      <c r="K73" s="188" t="s">
        <v>217</v>
      </c>
      <c r="L73" s="188" t="s">
        <v>218</v>
      </c>
      <c r="M73" s="188">
        <v>9401946720</v>
      </c>
      <c r="N73" s="188" t="s">
        <v>326</v>
      </c>
      <c r="O73" s="188">
        <v>9435912716</v>
      </c>
      <c r="P73" s="189">
        <v>43433</v>
      </c>
      <c r="Q73" s="188" t="s">
        <v>127</v>
      </c>
      <c r="R73" s="188" t="s">
        <v>324</v>
      </c>
      <c r="S73" s="188" t="s">
        <v>221</v>
      </c>
      <c r="T73" s="188" t="s">
        <v>406</v>
      </c>
    </row>
    <row r="74" spans="1:20">
      <c r="A74" s="4">
        <v>70</v>
      </c>
      <c r="B74" s="17" t="s">
        <v>66</v>
      </c>
      <c r="C74" s="192" t="s">
        <v>267</v>
      </c>
      <c r="D74" s="193" t="s">
        <v>29</v>
      </c>
      <c r="E74" s="187">
        <v>227</v>
      </c>
      <c r="F74" s="188"/>
      <c r="G74" s="19">
        <v>19</v>
      </c>
      <c r="H74" s="19">
        <v>18</v>
      </c>
      <c r="I74" s="17">
        <f t="shared" si="2"/>
        <v>37</v>
      </c>
      <c r="J74" s="187">
        <v>9678812544</v>
      </c>
      <c r="K74" s="188" t="s">
        <v>238</v>
      </c>
      <c r="L74" s="188" t="s">
        <v>239</v>
      </c>
      <c r="M74" s="188">
        <v>9531027396</v>
      </c>
      <c r="N74" s="188" t="s">
        <v>407</v>
      </c>
      <c r="O74" s="188">
        <v>7896753393</v>
      </c>
      <c r="P74" s="189">
        <v>43434</v>
      </c>
      <c r="Q74" s="188" t="s">
        <v>128</v>
      </c>
      <c r="R74" s="188" t="s">
        <v>264</v>
      </c>
      <c r="S74" s="188" t="s">
        <v>221</v>
      </c>
      <c r="T74" s="188" t="s">
        <v>406</v>
      </c>
    </row>
    <row r="75" spans="1:20">
      <c r="A75" s="4">
        <v>71</v>
      </c>
      <c r="B75" s="17" t="s">
        <v>66</v>
      </c>
      <c r="C75" s="192" t="s">
        <v>262</v>
      </c>
      <c r="D75" s="193" t="s">
        <v>29</v>
      </c>
      <c r="E75" s="187">
        <v>67</v>
      </c>
      <c r="F75" s="188"/>
      <c r="G75" s="19">
        <v>26</v>
      </c>
      <c r="H75" s="19">
        <v>24</v>
      </c>
      <c r="I75" s="17">
        <f t="shared" si="2"/>
        <v>50</v>
      </c>
      <c r="J75" s="187">
        <v>9435660216</v>
      </c>
      <c r="K75" s="188" t="s">
        <v>238</v>
      </c>
      <c r="L75" s="188" t="s">
        <v>239</v>
      </c>
      <c r="M75" s="188">
        <v>9531027396</v>
      </c>
      <c r="N75" s="188" t="s">
        <v>407</v>
      </c>
      <c r="O75" s="188">
        <v>7896753393</v>
      </c>
      <c r="P75" s="189">
        <v>43434</v>
      </c>
      <c r="Q75" s="188" t="s">
        <v>128</v>
      </c>
      <c r="R75" s="188" t="s">
        <v>264</v>
      </c>
      <c r="S75" s="188" t="s">
        <v>221</v>
      </c>
      <c r="T75" s="188" t="s">
        <v>406</v>
      </c>
    </row>
    <row r="76" spans="1:20" ht="33">
      <c r="A76" s="4">
        <v>72</v>
      </c>
      <c r="B76" s="17" t="s">
        <v>67</v>
      </c>
      <c r="C76" s="192" t="s">
        <v>223</v>
      </c>
      <c r="D76" s="193" t="s">
        <v>29</v>
      </c>
      <c r="E76" s="187">
        <v>118</v>
      </c>
      <c r="F76" s="188"/>
      <c r="G76" s="19">
        <v>35</v>
      </c>
      <c r="H76" s="19">
        <v>31</v>
      </c>
      <c r="I76" s="17">
        <f t="shared" si="2"/>
        <v>66</v>
      </c>
      <c r="J76" s="191">
        <v>9859227355</v>
      </c>
      <c r="K76" s="188" t="s">
        <v>224</v>
      </c>
      <c r="L76" s="188" t="s">
        <v>225</v>
      </c>
      <c r="M76" s="188">
        <v>9435712339</v>
      </c>
      <c r="N76" s="188" t="s">
        <v>226</v>
      </c>
      <c r="O76" s="188">
        <v>9854922521</v>
      </c>
      <c r="P76" s="189">
        <v>43434</v>
      </c>
      <c r="Q76" s="188" t="s">
        <v>128</v>
      </c>
      <c r="R76" s="188" t="s">
        <v>227</v>
      </c>
      <c r="S76" s="188" t="s">
        <v>221</v>
      </c>
      <c r="T76" s="188" t="s">
        <v>406</v>
      </c>
    </row>
    <row r="77" spans="1:20" ht="33">
      <c r="A77" s="4">
        <v>73</v>
      </c>
      <c r="B77" s="17" t="s">
        <v>67</v>
      </c>
      <c r="C77" s="192" t="s">
        <v>288</v>
      </c>
      <c r="D77" s="193" t="s">
        <v>29</v>
      </c>
      <c r="E77" s="187">
        <v>24</v>
      </c>
      <c r="F77" s="188"/>
      <c r="G77" s="19">
        <v>26</v>
      </c>
      <c r="H77" s="19">
        <v>24</v>
      </c>
      <c r="I77" s="17">
        <f t="shared" si="2"/>
        <v>50</v>
      </c>
      <c r="J77" s="191">
        <v>9678296329</v>
      </c>
      <c r="K77" s="188" t="s">
        <v>283</v>
      </c>
      <c r="L77" s="188" t="s">
        <v>235</v>
      </c>
      <c r="M77" s="188">
        <v>9435750545</v>
      </c>
      <c r="N77" s="188" t="s">
        <v>289</v>
      </c>
      <c r="O77" s="188">
        <v>7896087441</v>
      </c>
      <c r="P77" s="189">
        <v>43434</v>
      </c>
      <c r="Q77" s="188" t="s">
        <v>128</v>
      </c>
      <c r="R77" s="188" t="s">
        <v>290</v>
      </c>
      <c r="S77" s="188" t="s">
        <v>221</v>
      </c>
      <c r="T77" s="188" t="s">
        <v>406</v>
      </c>
    </row>
    <row r="78" spans="1:20">
      <c r="A78" s="4">
        <v>74</v>
      </c>
      <c r="B78" s="55"/>
      <c r="C78" s="181"/>
      <c r="D78" s="181"/>
      <c r="E78" s="182"/>
      <c r="F78" s="182"/>
      <c r="G78" s="182"/>
      <c r="H78" s="182"/>
      <c r="I78" s="17">
        <f t="shared" si="2"/>
        <v>0</v>
      </c>
      <c r="J78" s="183"/>
      <c r="K78" s="65"/>
      <c r="L78" s="65"/>
      <c r="M78" s="65"/>
      <c r="N78" s="65"/>
      <c r="O78" s="65"/>
      <c r="P78" s="67"/>
      <c r="Q78" s="66"/>
      <c r="R78" s="65"/>
      <c r="S78" s="65"/>
      <c r="T78" s="18"/>
    </row>
    <row r="79" spans="1:20">
      <c r="A79" s="4">
        <v>75</v>
      </c>
      <c r="B79" s="55"/>
      <c r="C79" s="184"/>
      <c r="D79" s="181"/>
      <c r="E79" s="51"/>
      <c r="F79" s="51"/>
      <c r="G79" s="51"/>
      <c r="H79" s="51"/>
      <c r="I79" s="17">
        <f t="shared" si="2"/>
        <v>0</v>
      </c>
      <c r="J79" s="56"/>
      <c r="K79" s="18"/>
      <c r="L79" s="18"/>
      <c r="M79" s="18"/>
      <c r="N79" s="18"/>
      <c r="O79" s="18"/>
      <c r="P79" s="67"/>
      <c r="Q79" s="188"/>
      <c r="R79" s="18"/>
      <c r="S79" s="65"/>
      <c r="T79" s="18"/>
    </row>
    <row r="80" spans="1:20">
      <c r="A80" s="4">
        <v>76</v>
      </c>
      <c r="B80" s="55"/>
      <c r="C80" s="60"/>
      <c r="D80" s="181"/>
      <c r="E80" s="51"/>
      <c r="F80" s="51"/>
      <c r="G80" s="51"/>
      <c r="H80" s="51"/>
      <c r="I80" s="17">
        <f t="shared" si="2"/>
        <v>0</v>
      </c>
      <c r="J80" s="56"/>
      <c r="K80" s="18"/>
      <c r="L80" s="18"/>
      <c r="M80" s="18"/>
      <c r="N80" s="18"/>
      <c r="O80" s="18"/>
      <c r="P80" s="189"/>
      <c r="Q80" s="188"/>
      <c r="R80" s="18"/>
      <c r="S80" s="65"/>
      <c r="T80" s="18"/>
    </row>
    <row r="81" spans="1:20">
      <c r="A81" s="4">
        <v>77</v>
      </c>
      <c r="B81" s="55"/>
      <c r="C81" s="184"/>
      <c r="D81" s="181"/>
      <c r="E81" s="51"/>
      <c r="F81" s="51"/>
      <c r="G81" s="51"/>
      <c r="H81" s="51"/>
      <c r="I81" s="17">
        <f t="shared" si="2"/>
        <v>0</v>
      </c>
      <c r="J81" s="56"/>
      <c r="K81" s="18"/>
      <c r="L81" s="18"/>
      <c r="M81" s="18"/>
      <c r="N81" s="18"/>
      <c r="O81" s="18"/>
      <c r="P81" s="189"/>
      <c r="Q81" s="188"/>
      <c r="R81" s="18"/>
      <c r="S81" s="65"/>
      <c r="T81" s="18"/>
    </row>
    <row r="82" spans="1:20">
      <c r="A82" s="4">
        <v>78</v>
      </c>
      <c r="B82" s="55"/>
      <c r="C82" s="184"/>
      <c r="D82" s="181"/>
      <c r="E82" s="51"/>
      <c r="F82" s="51"/>
      <c r="G82" s="51"/>
      <c r="H82" s="51"/>
      <c r="I82" s="17">
        <f t="shared" si="2"/>
        <v>0</v>
      </c>
      <c r="J82" s="56"/>
      <c r="K82" s="18"/>
      <c r="L82" s="18"/>
      <c r="M82" s="18"/>
      <c r="N82" s="18"/>
      <c r="O82" s="18"/>
      <c r="P82" s="189"/>
      <c r="Q82" s="188"/>
      <c r="R82" s="18"/>
      <c r="S82" s="65"/>
      <c r="T82" s="18"/>
    </row>
    <row r="83" spans="1:20">
      <c r="A83" s="4">
        <v>79</v>
      </c>
      <c r="B83" s="55"/>
      <c r="C83" s="184"/>
      <c r="D83" s="181"/>
      <c r="E83" s="51"/>
      <c r="F83" s="51"/>
      <c r="G83" s="51"/>
      <c r="H83" s="51"/>
      <c r="I83" s="17">
        <f t="shared" si="2"/>
        <v>0</v>
      </c>
      <c r="J83" s="56"/>
      <c r="K83" s="18"/>
      <c r="L83" s="18"/>
      <c r="M83" s="18"/>
      <c r="N83" s="18"/>
      <c r="O83" s="18"/>
      <c r="P83" s="189"/>
      <c r="Q83" s="188"/>
      <c r="R83" s="18"/>
      <c r="S83" s="65"/>
      <c r="T83" s="18"/>
    </row>
    <row r="84" spans="1:20">
      <c r="A84" s="4">
        <v>80</v>
      </c>
      <c r="B84" s="55"/>
      <c r="C84" s="184"/>
      <c r="D84" s="181"/>
      <c r="E84" s="51"/>
      <c r="F84" s="51"/>
      <c r="G84" s="51"/>
      <c r="H84" s="51"/>
      <c r="I84" s="17">
        <f t="shared" si="2"/>
        <v>0</v>
      </c>
      <c r="J84" s="56"/>
      <c r="K84" s="18"/>
      <c r="L84" s="18"/>
      <c r="M84" s="18"/>
      <c r="N84" s="18"/>
      <c r="O84" s="18"/>
      <c r="P84" s="189"/>
      <c r="Q84" s="188"/>
      <c r="R84" s="18"/>
      <c r="S84" s="65"/>
      <c r="T84" s="18"/>
    </row>
    <row r="85" spans="1:20">
      <c r="A85" s="4">
        <v>81</v>
      </c>
      <c r="B85" s="55"/>
      <c r="C85" s="184"/>
      <c r="D85" s="181"/>
      <c r="E85" s="51"/>
      <c r="F85" s="51"/>
      <c r="G85" s="51"/>
      <c r="H85" s="51"/>
      <c r="I85" s="17">
        <f t="shared" si="2"/>
        <v>0</v>
      </c>
      <c r="J85" s="56"/>
      <c r="K85" s="18"/>
      <c r="L85" s="18"/>
      <c r="M85" s="18"/>
      <c r="N85" s="18"/>
      <c r="O85" s="18"/>
      <c r="P85" s="189"/>
      <c r="Q85" s="188"/>
      <c r="R85" s="18"/>
      <c r="S85" s="65"/>
      <c r="T85" s="18"/>
    </row>
    <row r="86" spans="1:20">
      <c r="A86" s="4">
        <v>82</v>
      </c>
      <c r="B86" s="55"/>
      <c r="C86" s="184"/>
      <c r="D86" s="181"/>
      <c r="E86" s="51"/>
      <c r="F86" s="51"/>
      <c r="G86" s="51"/>
      <c r="H86" s="51"/>
      <c r="I86" s="17">
        <f t="shared" si="2"/>
        <v>0</v>
      </c>
      <c r="J86" s="56"/>
      <c r="K86" s="18"/>
      <c r="L86" s="18"/>
      <c r="M86" s="18"/>
      <c r="N86" s="18"/>
      <c r="O86" s="18"/>
      <c r="P86" s="189"/>
      <c r="Q86" s="188"/>
      <c r="R86" s="18"/>
      <c r="S86" s="65"/>
      <c r="T86" s="18"/>
    </row>
    <row r="87" spans="1:20">
      <c r="A87" s="4">
        <v>83</v>
      </c>
      <c r="B87" s="55"/>
      <c r="C87" s="184"/>
      <c r="D87" s="181"/>
      <c r="E87" s="51"/>
      <c r="F87" s="51"/>
      <c r="G87" s="51"/>
      <c r="H87" s="51"/>
      <c r="I87" s="17">
        <f t="shared" si="2"/>
        <v>0</v>
      </c>
      <c r="J87" s="51"/>
      <c r="K87" s="18"/>
      <c r="L87" s="18"/>
      <c r="M87" s="18"/>
      <c r="N87" s="18"/>
      <c r="O87" s="18"/>
      <c r="P87" s="189"/>
      <c r="Q87" s="188"/>
      <c r="R87" s="18"/>
      <c r="S87" s="65"/>
      <c r="T87" s="18"/>
    </row>
    <row r="88" spans="1:20">
      <c r="A88" s="4">
        <v>84</v>
      </c>
      <c r="B88" s="55"/>
      <c r="C88" s="184"/>
      <c r="D88" s="181"/>
      <c r="E88" s="51"/>
      <c r="F88" s="51"/>
      <c r="G88" s="51"/>
      <c r="H88" s="51"/>
      <c r="I88" s="17">
        <f t="shared" si="2"/>
        <v>0</v>
      </c>
      <c r="J88" s="56"/>
      <c r="K88" s="18"/>
      <c r="L88" s="18"/>
      <c r="M88" s="18"/>
      <c r="N88" s="18"/>
      <c r="O88" s="18"/>
      <c r="P88" s="189"/>
      <c r="Q88" s="188"/>
      <c r="R88" s="18"/>
      <c r="S88" s="18"/>
      <c r="T88" s="18"/>
    </row>
    <row r="89" spans="1:20">
      <c r="A89" s="4">
        <v>85</v>
      </c>
      <c r="B89" s="55"/>
      <c r="C89" s="184"/>
      <c r="D89" s="181"/>
      <c r="E89" s="51"/>
      <c r="F89" s="51"/>
      <c r="G89" s="51"/>
      <c r="H89" s="51"/>
      <c r="I89" s="17">
        <f t="shared" si="2"/>
        <v>0</v>
      </c>
      <c r="J89" s="56"/>
      <c r="K89" s="18"/>
      <c r="L89" s="18"/>
      <c r="M89" s="18"/>
      <c r="N89" s="18"/>
      <c r="O89" s="18"/>
      <c r="P89" s="189"/>
      <c r="Q89" s="188"/>
      <c r="R89" s="18"/>
      <c r="S89" s="18"/>
      <c r="T89" s="18"/>
    </row>
    <row r="90" spans="1:20">
      <c r="A90" s="4">
        <v>86</v>
      </c>
      <c r="B90" s="55"/>
      <c r="C90" s="184"/>
      <c r="D90" s="181"/>
      <c r="E90" s="51"/>
      <c r="F90" s="51"/>
      <c r="G90" s="51"/>
      <c r="H90" s="51"/>
      <c r="I90" s="17">
        <f t="shared" si="2"/>
        <v>0</v>
      </c>
      <c r="J90" s="56"/>
      <c r="K90" s="18"/>
      <c r="L90" s="18"/>
      <c r="M90" s="18"/>
      <c r="N90" s="18"/>
      <c r="O90" s="18"/>
      <c r="P90" s="189"/>
      <c r="Q90" s="188"/>
      <c r="R90" s="18"/>
      <c r="S90" s="18"/>
      <c r="T90" s="18"/>
    </row>
    <row r="91" spans="1:20">
      <c r="A91" s="4">
        <v>87</v>
      </c>
      <c r="B91" s="55"/>
      <c r="C91" s="184"/>
      <c r="D91" s="181"/>
      <c r="E91" s="51"/>
      <c r="F91" s="51"/>
      <c r="G91" s="51"/>
      <c r="H91" s="51"/>
      <c r="I91" s="17">
        <f t="shared" si="2"/>
        <v>0</v>
      </c>
      <c r="J91" s="56"/>
      <c r="K91" s="18"/>
      <c r="L91" s="18"/>
      <c r="M91" s="18"/>
      <c r="N91" s="18"/>
      <c r="O91" s="18"/>
      <c r="P91" s="189"/>
      <c r="Q91" s="188"/>
      <c r="R91" s="18"/>
      <c r="S91" s="18"/>
      <c r="T91" s="18"/>
    </row>
    <row r="92" spans="1:20">
      <c r="A92" s="4">
        <v>88</v>
      </c>
      <c r="B92" s="55"/>
      <c r="C92" s="184"/>
      <c r="D92" s="181"/>
      <c r="E92" s="51"/>
      <c r="F92" s="51"/>
      <c r="G92" s="51"/>
      <c r="H92" s="51"/>
      <c r="I92" s="17">
        <f t="shared" si="2"/>
        <v>0</v>
      </c>
      <c r="J92" s="56"/>
      <c r="K92" s="18"/>
      <c r="L92" s="18"/>
      <c r="M92" s="18"/>
      <c r="N92" s="18"/>
      <c r="O92" s="18"/>
      <c r="P92" s="189"/>
      <c r="Q92" s="188"/>
      <c r="R92" s="18"/>
      <c r="S92" s="18"/>
      <c r="T92" s="18"/>
    </row>
    <row r="93" spans="1:20">
      <c r="A93" s="4">
        <v>89</v>
      </c>
      <c r="B93" s="55"/>
      <c r="C93" s="184"/>
      <c r="D93" s="181"/>
      <c r="E93" s="51"/>
      <c r="F93" s="51"/>
      <c r="G93" s="51"/>
      <c r="H93" s="51"/>
      <c r="I93" s="17">
        <f t="shared" si="2"/>
        <v>0</v>
      </c>
      <c r="J93" s="56"/>
      <c r="K93" s="18"/>
      <c r="L93" s="18"/>
      <c r="M93" s="18"/>
      <c r="N93" s="18"/>
      <c r="O93" s="18"/>
      <c r="P93" s="189"/>
      <c r="Q93" s="188"/>
      <c r="R93" s="18"/>
      <c r="S93" s="18"/>
      <c r="T93" s="18"/>
    </row>
    <row r="94" spans="1:20">
      <c r="A94" s="4">
        <v>90</v>
      </c>
      <c r="B94" s="55"/>
      <c r="C94" s="184"/>
      <c r="D94" s="181"/>
      <c r="E94" s="51"/>
      <c r="F94" s="51"/>
      <c r="G94" s="51"/>
      <c r="H94" s="51"/>
      <c r="I94" s="17">
        <f t="shared" si="2"/>
        <v>0</v>
      </c>
      <c r="J94" s="56"/>
      <c r="K94" s="18"/>
      <c r="L94" s="18"/>
      <c r="M94" s="18"/>
      <c r="N94" s="18"/>
      <c r="O94" s="18"/>
      <c r="P94" s="189"/>
      <c r="Q94" s="188"/>
      <c r="R94" s="18"/>
      <c r="S94" s="18"/>
      <c r="T94" s="18"/>
    </row>
    <row r="95" spans="1:20">
      <c r="A95" s="4">
        <v>91</v>
      </c>
      <c r="B95" s="55"/>
      <c r="C95" s="184"/>
      <c r="D95" s="181"/>
      <c r="E95" s="51"/>
      <c r="F95" s="51"/>
      <c r="G95" s="51"/>
      <c r="H95" s="51"/>
      <c r="I95" s="17">
        <f t="shared" si="2"/>
        <v>0</v>
      </c>
      <c r="J95" s="56"/>
      <c r="K95" s="18"/>
      <c r="L95" s="18"/>
      <c r="M95" s="18"/>
      <c r="N95" s="18"/>
      <c r="O95" s="18"/>
      <c r="P95" s="189"/>
      <c r="Q95" s="188"/>
      <c r="R95" s="18"/>
      <c r="S95" s="18"/>
      <c r="T95" s="18"/>
    </row>
    <row r="96" spans="1:20">
      <c r="A96" s="4">
        <v>92</v>
      </c>
      <c r="B96" s="55"/>
      <c r="C96" s="184"/>
      <c r="D96" s="181"/>
      <c r="E96" s="51"/>
      <c r="F96" s="51"/>
      <c r="G96" s="51"/>
      <c r="H96" s="51"/>
      <c r="I96" s="17">
        <f t="shared" si="2"/>
        <v>0</v>
      </c>
      <c r="J96" s="56"/>
      <c r="K96" s="18"/>
      <c r="L96" s="18"/>
      <c r="M96" s="18"/>
      <c r="N96" s="18"/>
      <c r="O96" s="18"/>
      <c r="P96" s="189"/>
      <c r="Q96" s="188"/>
      <c r="R96" s="18"/>
      <c r="S96" s="18"/>
      <c r="T96" s="18"/>
    </row>
    <row r="97" spans="1:20">
      <c r="A97" s="4">
        <v>93</v>
      </c>
      <c r="B97" s="55"/>
      <c r="C97" s="184"/>
      <c r="D97" s="181"/>
      <c r="E97" s="51"/>
      <c r="F97" s="51"/>
      <c r="G97" s="51"/>
      <c r="H97" s="51"/>
      <c r="I97" s="17">
        <f t="shared" si="2"/>
        <v>0</v>
      </c>
      <c r="J97" s="56"/>
      <c r="K97" s="18"/>
      <c r="L97" s="18"/>
      <c r="M97" s="18"/>
      <c r="N97" s="18"/>
      <c r="O97" s="18"/>
      <c r="P97" s="189"/>
      <c r="Q97" s="188"/>
      <c r="R97" s="18"/>
      <c r="S97" s="18"/>
      <c r="T97" s="18"/>
    </row>
    <row r="98" spans="1:20">
      <c r="A98" s="4">
        <v>94</v>
      </c>
      <c r="B98" s="17"/>
      <c r="C98" s="18"/>
      <c r="D98" s="18"/>
      <c r="E98" s="19"/>
      <c r="F98" s="18"/>
      <c r="G98" s="19"/>
      <c r="H98" s="19"/>
      <c r="I98" s="17">
        <f t="shared" si="2"/>
        <v>0</v>
      </c>
      <c r="J98" s="18"/>
      <c r="K98" s="18"/>
      <c r="L98" s="18"/>
      <c r="M98" s="18"/>
      <c r="N98" s="18"/>
      <c r="O98" s="18"/>
      <c r="P98" s="189"/>
      <c r="Q98" s="188"/>
      <c r="R98" s="18"/>
      <c r="S98" s="18"/>
      <c r="T98" s="18"/>
    </row>
    <row r="99" spans="1:20">
      <c r="A99" s="4">
        <v>95</v>
      </c>
      <c r="B99" s="17"/>
      <c r="C99" s="18"/>
      <c r="D99" s="18"/>
      <c r="E99" s="19"/>
      <c r="F99" s="18"/>
      <c r="G99" s="19"/>
      <c r="H99" s="19"/>
      <c r="I99" s="17">
        <f t="shared" si="2"/>
        <v>0</v>
      </c>
      <c r="J99" s="18"/>
      <c r="K99" s="18"/>
      <c r="L99" s="18"/>
      <c r="M99" s="18"/>
      <c r="N99" s="18"/>
      <c r="O99" s="18"/>
      <c r="P99" s="189"/>
      <c r="Q99" s="188"/>
      <c r="R99" s="18"/>
      <c r="S99" s="18"/>
      <c r="T99" s="18"/>
    </row>
    <row r="100" spans="1:20">
      <c r="A100" s="4">
        <v>96</v>
      </c>
      <c r="B100" s="17"/>
      <c r="C100" s="18"/>
      <c r="D100" s="18"/>
      <c r="E100" s="19"/>
      <c r="F100" s="18"/>
      <c r="G100" s="19"/>
      <c r="H100" s="19"/>
      <c r="I100" s="17">
        <f t="shared" si="2"/>
        <v>0</v>
      </c>
      <c r="J100" s="18"/>
      <c r="K100" s="18"/>
      <c r="L100" s="18"/>
      <c r="M100" s="18"/>
      <c r="N100" s="18"/>
      <c r="O100" s="18"/>
      <c r="P100" s="189"/>
      <c r="Q100" s="188"/>
      <c r="R100" s="18"/>
      <c r="S100" s="18"/>
      <c r="T100" s="18"/>
    </row>
    <row r="101" spans="1:20">
      <c r="A101" s="4">
        <v>97</v>
      </c>
      <c r="B101" s="17"/>
      <c r="C101" s="18"/>
      <c r="D101" s="18"/>
      <c r="E101" s="19"/>
      <c r="F101" s="18"/>
      <c r="G101" s="19"/>
      <c r="H101" s="19"/>
      <c r="I101" s="17">
        <f t="shared" si="2"/>
        <v>0</v>
      </c>
      <c r="J101" s="18"/>
      <c r="K101" s="18"/>
      <c r="L101" s="18"/>
      <c r="M101" s="18"/>
      <c r="N101" s="18"/>
      <c r="O101" s="18"/>
      <c r="P101" s="189"/>
      <c r="Q101" s="188"/>
      <c r="R101" s="18"/>
      <c r="S101" s="18"/>
      <c r="T101" s="18"/>
    </row>
    <row r="102" spans="1:20">
      <c r="A102" s="4">
        <v>98</v>
      </c>
      <c r="B102" s="17"/>
      <c r="C102" s="18"/>
      <c r="D102" s="18"/>
      <c r="E102" s="19"/>
      <c r="F102" s="18"/>
      <c r="G102" s="19"/>
      <c r="H102" s="19"/>
      <c r="I102" s="17">
        <f t="shared" si="2"/>
        <v>0</v>
      </c>
      <c r="J102" s="18"/>
      <c r="K102" s="18"/>
      <c r="L102" s="18"/>
      <c r="M102" s="18"/>
      <c r="N102" s="18"/>
      <c r="O102" s="18"/>
      <c r="P102" s="189"/>
      <c r="Q102" s="188"/>
      <c r="R102" s="18"/>
      <c r="S102" s="18"/>
      <c r="T102" s="18"/>
    </row>
    <row r="103" spans="1:20">
      <c r="A103" s="4">
        <v>99</v>
      </c>
      <c r="B103" s="17"/>
      <c r="C103" s="18"/>
      <c r="D103" s="18"/>
      <c r="E103" s="19"/>
      <c r="F103" s="18"/>
      <c r="G103" s="19"/>
      <c r="H103" s="19"/>
      <c r="I103" s="17">
        <f t="shared" si="2"/>
        <v>0</v>
      </c>
      <c r="J103" s="18"/>
      <c r="K103" s="18"/>
      <c r="L103" s="18"/>
      <c r="M103" s="18"/>
      <c r="N103" s="18"/>
      <c r="O103" s="18"/>
      <c r="P103" s="189"/>
      <c r="Q103" s="188"/>
      <c r="R103" s="18"/>
      <c r="S103" s="18"/>
      <c r="T103" s="18"/>
    </row>
    <row r="104" spans="1:20">
      <c r="A104" s="4">
        <v>100</v>
      </c>
      <c r="B104" s="17"/>
      <c r="C104" s="18"/>
      <c r="D104" s="18"/>
      <c r="E104" s="19"/>
      <c r="F104" s="18"/>
      <c r="G104" s="19"/>
      <c r="H104" s="19"/>
      <c r="I104" s="17">
        <f t="shared" si="2"/>
        <v>0</v>
      </c>
      <c r="J104" s="18"/>
      <c r="K104" s="18"/>
      <c r="L104" s="18"/>
      <c r="M104" s="18"/>
      <c r="N104" s="18"/>
      <c r="O104" s="18"/>
      <c r="P104" s="189"/>
      <c r="Q104" s="188"/>
      <c r="R104" s="18"/>
      <c r="S104" s="18"/>
      <c r="T104" s="18"/>
    </row>
    <row r="105" spans="1:20">
      <c r="A105" s="4">
        <v>101</v>
      </c>
      <c r="B105" s="17"/>
      <c r="C105" s="18"/>
      <c r="D105" s="18"/>
      <c r="E105" s="19"/>
      <c r="F105" s="18"/>
      <c r="G105" s="19"/>
      <c r="H105" s="19"/>
      <c r="I105" s="17">
        <f t="shared" si="2"/>
        <v>0</v>
      </c>
      <c r="J105" s="18"/>
      <c r="K105" s="18"/>
      <c r="L105" s="18"/>
      <c r="M105" s="18"/>
      <c r="N105" s="18"/>
      <c r="O105" s="18"/>
      <c r="P105" s="189"/>
      <c r="Q105" s="188"/>
      <c r="R105" s="18"/>
      <c r="S105" s="18"/>
      <c r="T105" s="18"/>
    </row>
    <row r="106" spans="1:20">
      <c r="A106" s="4">
        <v>102</v>
      </c>
      <c r="B106" s="17"/>
      <c r="C106" s="18"/>
      <c r="D106" s="18"/>
      <c r="E106" s="19"/>
      <c r="F106" s="18"/>
      <c r="G106" s="19"/>
      <c r="H106" s="19"/>
      <c r="I106" s="17">
        <f t="shared" si="2"/>
        <v>0</v>
      </c>
      <c r="J106" s="18"/>
      <c r="K106" s="18"/>
      <c r="L106" s="18"/>
      <c r="M106" s="18"/>
      <c r="N106" s="18"/>
      <c r="O106" s="18"/>
      <c r="P106" s="189"/>
      <c r="Q106" s="188"/>
      <c r="R106" s="18"/>
      <c r="S106" s="18"/>
      <c r="T106" s="18"/>
    </row>
    <row r="107" spans="1:20">
      <c r="A107" s="4">
        <v>103</v>
      </c>
      <c r="B107" s="17"/>
      <c r="C107" s="18"/>
      <c r="D107" s="18"/>
      <c r="E107" s="19"/>
      <c r="F107" s="18"/>
      <c r="G107" s="19"/>
      <c r="H107" s="19"/>
      <c r="I107" s="17">
        <f t="shared" si="2"/>
        <v>0</v>
      </c>
      <c r="J107" s="18"/>
      <c r="K107" s="18"/>
      <c r="L107" s="18"/>
      <c r="M107" s="18"/>
      <c r="N107" s="18"/>
      <c r="O107" s="18"/>
      <c r="P107" s="189"/>
      <c r="Q107" s="188"/>
      <c r="R107" s="18"/>
      <c r="S107" s="18"/>
      <c r="T107" s="18"/>
    </row>
    <row r="108" spans="1:20">
      <c r="A108" s="4">
        <v>104</v>
      </c>
      <c r="B108" s="17"/>
      <c r="C108" s="18"/>
      <c r="D108" s="18"/>
      <c r="E108" s="19"/>
      <c r="F108" s="18"/>
      <c r="G108" s="19"/>
      <c r="H108" s="19"/>
      <c r="I108" s="17">
        <f t="shared" si="2"/>
        <v>0</v>
      </c>
      <c r="J108" s="18"/>
      <c r="K108" s="18"/>
      <c r="L108" s="18"/>
      <c r="M108" s="18"/>
      <c r="N108" s="18"/>
      <c r="O108" s="18"/>
      <c r="P108" s="189"/>
      <c r="Q108" s="188"/>
      <c r="R108" s="18"/>
      <c r="S108" s="18"/>
      <c r="T108" s="18"/>
    </row>
    <row r="109" spans="1:20">
      <c r="A109" s="4">
        <v>105</v>
      </c>
      <c r="B109" s="17"/>
      <c r="C109" s="18"/>
      <c r="D109" s="18"/>
      <c r="E109" s="19"/>
      <c r="F109" s="18"/>
      <c r="G109" s="19"/>
      <c r="H109" s="19"/>
      <c r="I109" s="17">
        <f t="shared" si="2"/>
        <v>0</v>
      </c>
      <c r="J109" s="18"/>
      <c r="K109" s="18"/>
      <c r="L109" s="18"/>
      <c r="M109" s="18"/>
      <c r="N109" s="18"/>
      <c r="O109" s="18"/>
      <c r="P109" s="189"/>
      <c r="Q109" s="188"/>
      <c r="R109" s="18"/>
      <c r="S109" s="18"/>
      <c r="T109" s="18"/>
    </row>
    <row r="110" spans="1:20">
      <c r="A110" s="4">
        <v>106</v>
      </c>
      <c r="B110" s="17"/>
      <c r="C110" s="18"/>
      <c r="D110" s="18"/>
      <c r="E110" s="19"/>
      <c r="F110" s="18"/>
      <c r="G110" s="19"/>
      <c r="H110" s="19"/>
      <c r="I110" s="17">
        <f t="shared" si="2"/>
        <v>0</v>
      </c>
      <c r="J110" s="18"/>
      <c r="K110" s="18"/>
      <c r="L110" s="18"/>
      <c r="M110" s="18"/>
      <c r="N110" s="18"/>
      <c r="O110" s="18"/>
      <c r="P110" s="189"/>
      <c r="Q110" s="188"/>
      <c r="R110" s="18"/>
      <c r="S110" s="18"/>
      <c r="T110" s="18"/>
    </row>
    <row r="111" spans="1:20">
      <c r="A111" s="4">
        <v>107</v>
      </c>
      <c r="B111" s="17"/>
      <c r="C111" s="18"/>
      <c r="D111" s="18"/>
      <c r="E111" s="19"/>
      <c r="F111" s="18"/>
      <c r="G111" s="19"/>
      <c r="H111" s="19"/>
      <c r="I111" s="17">
        <f t="shared" si="2"/>
        <v>0</v>
      </c>
      <c r="J111" s="18"/>
      <c r="K111" s="18"/>
      <c r="L111" s="18"/>
      <c r="M111" s="18"/>
      <c r="N111" s="18"/>
      <c r="O111" s="18"/>
      <c r="P111" s="189"/>
      <c r="Q111" s="188"/>
      <c r="R111" s="18"/>
      <c r="S111" s="18"/>
      <c r="T111" s="18"/>
    </row>
    <row r="112" spans="1:20">
      <c r="A112" s="4">
        <v>108</v>
      </c>
      <c r="B112" s="17"/>
      <c r="C112" s="18"/>
      <c r="D112" s="18"/>
      <c r="E112" s="19"/>
      <c r="F112" s="18"/>
      <c r="G112" s="19"/>
      <c r="H112" s="19"/>
      <c r="I112" s="17">
        <f t="shared" si="2"/>
        <v>0</v>
      </c>
      <c r="J112" s="18"/>
      <c r="K112" s="18"/>
      <c r="L112" s="18"/>
      <c r="M112" s="18"/>
      <c r="N112" s="18"/>
      <c r="O112" s="18"/>
      <c r="P112" s="189"/>
      <c r="Q112" s="188"/>
      <c r="R112" s="18"/>
      <c r="S112" s="18"/>
      <c r="T112" s="18"/>
    </row>
    <row r="113" spans="1:20">
      <c r="A113" s="4">
        <v>109</v>
      </c>
      <c r="B113" s="17"/>
      <c r="C113" s="18"/>
      <c r="D113" s="18"/>
      <c r="E113" s="19"/>
      <c r="F113" s="18"/>
      <c r="G113" s="19"/>
      <c r="H113" s="19"/>
      <c r="I113" s="17">
        <f t="shared" si="2"/>
        <v>0</v>
      </c>
      <c r="J113" s="18"/>
      <c r="K113" s="18"/>
      <c r="L113" s="18"/>
      <c r="M113" s="18"/>
      <c r="N113" s="18"/>
      <c r="O113" s="18"/>
      <c r="P113" s="189"/>
      <c r="Q113" s="188"/>
      <c r="R113" s="18"/>
      <c r="S113" s="18"/>
      <c r="T113" s="18"/>
    </row>
    <row r="114" spans="1:20">
      <c r="A114" s="4">
        <v>110</v>
      </c>
      <c r="B114" s="17"/>
      <c r="C114" s="18"/>
      <c r="D114" s="18"/>
      <c r="E114" s="19"/>
      <c r="F114" s="18"/>
      <c r="G114" s="19"/>
      <c r="H114" s="19"/>
      <c r="I114" s="17">
        <f t="shared" ref="I114:I134" si="3">+G114+H114</f>
        <v>0</v>
      </c>
      <c r="J114" s="18"/>
      <c r="K114" s="18"/>
      <c r="L114" s="18"/>
      <c r="M114" s="18"/>
      <c r="N114" s="18"/>
      <c r="O114" s="18"/>
      <c r="P114" s="189"/>
      <c r="Q114" s="188"/>
      <c r="R114" s="18"/>
      <c r="S114" s="18"/>
      <c r="T114" s="18"/>
    </row>
    <row r="115" spans="1:20">
      <c r="A115" s="4">
        <v>111</v>
      </c>
      <c r="B115" s="17"/>
      <c r="C115" s="18"/>
      <c r="D115" s="18"/>
      <c r="E115" s="19"/>
      <c r="F115" s="18"/>
      <c r="G115" s="19"/>
      <c r="H115" s="19"/>
      <c r="I115" s="17">
        <f t="shared" si="3"/>
        <v>0</v>
      </c>
      <c r="J115" s="18"/>
      <c r="K115" s="18"/>
      <c r="L115" s="18"/>
      <c r="M115" s="18"/>
      <c r="N115" s="18"/>
      <c r="O115" s="18"/>
      <c r="P115" s="189"/>
      <c r="Q115" s="188"/>
      <c r="R115" s="18"/>
      <c r="S115" s="18"/>
      <c r="T115" s="18"/>
    </row>
    <row r="116" spans="1:20">
      <c r="A116" s="4">
        <v>112</v>
      </c>
      <c r="B116" s="17"/>
      <c r="C116" s="18"/>
      <c r="D116" s="18"/>
      <c r="E116" s="19"/>
      <c r="F116" s="18"/>
      <c r="G116" s="19"/>
      <c r="H116" s="19"/>
      <c r="I116" s="17">
        <f t="shared" si="3"/>
        <v>0</v>
      </c>
      <c r="J116" s="18"/>
      <c r="K116" s="18"/>
      <c r="L116" s="18"/>
      <c r="M116" s="18"/>
      <c r="N116" s="18"/>
      <c r="O116" s="18"/>
      <c r="P116" s="189"/>
      <c r="Q116" s="188"/>
      <c r="R116" s="18"/>
      <c r="S116" s="18"/>
      <c r="T116" s="18"/>
    </row>
    <row r="117" spans="1:20">
      <c r="A117" s="4">
        <v>113</v>
      </c>
      <c r="B117" s="17"/>
      <c r="C117" s="18"/>
      <c r="D117" s="18"/>
      <c r="E117" s="19"/>
      <c r="F117" s="18"/>
      <c r="G117" s="19"/>
      <c r="H117" s="19"/>
      <c r="I117" s="17">
        <f t="shared" si="3"/>
        <v>0</v>
      </c>
      <c r="J117" s="18"/>
      <c r="K117" s="18"/>
      <c r="L117" s="18"/>
      <c r="M117" s="18"/>
      <c r="N117" s="18"/>
      <c r="O117" s="18"/>
      <c r="P117" s="189"/>
      <c r="Q117" s="188"/>
      <c r="R117" s="18"/>
      <c r="S117" s="18"/>
      <c r="T117" s="18"/>
    </row>
    <row r="118" spans="1:20">
      <c r="A118" s="4">
        <v>114</v>
      </c>
      <c r="B118" s="17"/>
      <c r="C118" s="18"/>
      <c r="D118" s="18"/>
      <c r="E118" s="19"/>
      <c r="F118" s="18"/>
      <c r="G118" s="19"/>
      <c r="H118" s="19"/>
      <c r="I118" s="17">
        <f t="shared" si="3"/>
        <v>0</v>
      </c>
      <c r="J118" s="18"/>
      <c r="K118" s="18"/>
      <c r="L118" s="18"/>
      <c r="M118" s="18"/>
      <c r="N118" s="18"/>
      <c r="O118" s="18"/>
      <c r="P118" s="189"/>
      <c r="Q118" s="188"/>
      <c r="R118" s="18"/>
      <c r="S118" s="18"/>
      <c r="T118" s="18"/>
    </row>
    <row r="119" spans="1:20">
      <c r="A119" s="4">
        <v>115</v>
      </c>
      <c r="B119" s="17"/>
      <c r="C119" s="18"/>
      <c r="D119" s="18"/>
      <c r="E119" s="19"/>
      <c r="F119" s="18"/>
      <c r="G119" s="19"/>
      <c r="H119" s="19"/>
      <c r="I119" s="17">
        <f t="shared" si="3"/>
        <v>0</v>
      </c>
      <c r="J119" s="18"/>
      <c r="K119" s="18"/>
      <c r="L119" s="18"/>
      <c r="M119" s="18"/>
      <c r="N119" s="18"/>
      <c r="O119" s="18"/>
      <c r="P119" s="189"/>
      <c r="Q119" s="188"/>
      <c r="R119" s="18"/>
      <c r="S119" s="18"/>
      <c r="T119" s="18"/>
    </row>
    <row r="120" spans="1:20">
      <c r="A120" s="4">
        <v>116</v>
      </c>
      <c r="B120" s="17"/>
      <c r="C120" s="18"/>
      <c r="D120" s="18"/>
      <c r="E120" s="19"/>
      <c r="F120" s="18"/>
      <c r="G120" s="19"/>
      <c r="H120" s="19"/>
      <c r="I120" s="17">
        <f t="shared" si="3"/>
        <v>0</v>
      </c>
      <c r="J120" s="18"/>
      <c r="K120" s="18"/>
      <c r="L120" s="18"/>
      <c r="M120" s="18"/>
      <c r="N120" s="18"/>
      <c r="O120" s="18"/>
      <c r="P120" s="189"/>
      <c r="Q120" s="188"/>
      <c r="R120" s="18"/>
      <c r="S120" s="18"/>
      <c r="T120" s="18"/>
    </row>
    <row r="121" spans="1:20">
      <c r="A121" s="4">
        <v>117</v>
      </c>
      <c r="B121" s="17"/>
      <c r="C121" s="18"/>
      <c r="D121" s="18"/>
      <c r="E121" s="19"/>
      <c r="F121" s="18"/>
      <c r="G121" s="19"/>
      <c r="H121" s="19"/>
      <c r="I121" s="17">
        <f t="shared" si="3"/>
        <v>0</v>
      </c>
      <c r="J121" s="18"/>
      <c r="K121" s="18"/>
      <c r="L121" s="18"/>
      <c r="M121" s="18"/>
      <c r="N121" s="18"/>
      <c r="O121" s="18"/>
      <c r="P121" s="189"/>
      <c r="Q121" s="188"/>
      <c r="R121" s="18"/>
      <c r="S121" s="18"/>
      <c r="T121" s="18"/>
    </row>
    <row r="122" spans="1:20">
      <c r="A122" s="4">
        <v>118</v>
      </c>
      <c r="B122" s="17"/>
      <c r="C122" s="18"/>
      <c r="D122" s="18"/>
      <c r="E122" s="19"/>
      <c r="F122" s="18"/>
      <c r="G122" s="19"/>
      <c r="H122" s="19"/>
      <c r="I122" s="17">
        <f t="shared" si="3"/>
        <v>0</v>
      </c>
      <c r="J122" s="18"/>
      <c r="K122" s="18"/>
      <c r="L122" s="18"/>
      <c r="M122" s="18"/>
      <c r="N122" s="18"/>
      <c r="O122" s="18"/>
      <c r="P122" s="189"/>
      <c r="Q122" s="188"/>
      <c r="R122" s="18"/>
      <c r="S122" s="18"/>
      <c r="T122" s="18"/>
    </row>
    <row r="123" spans="1:20">
      <c r="A123" s="4">
        <v>119</v>
      </c>
      <c r="B123" s="17"/>
      <c r="C123" s="18"/>
      <c r="D123" s="18"/>
      <c r="E123" s="19"/>
      <c r="F123" s="18"/>
      <c r="G123" s="19"/>
      <c r="H123" s="19"/>
      <c r="I123" s="17">
        <f t="shared" si="3"/>
        <v>0</v>
      </c>
      <c r="J123" s="18"/>
      <c r="K123" s="18"/>
      <c r="L123" s="18"/>
      <c r="M123" s="18"/>
      <c r="N123" s="18"/>
      <c r="O123" s="18"/>
      <c r="P123" s="189"/>
      <c r="Q123" s="188"/>
      <c r="R123" s="18"/>
      <c r="S123" s="18"/>
      <c r="T123" s="18"/>
    </row>
    <row r="124" spans="1:20">
      <c r="A124" s="4">
        <v>120</v>
      </c>
      <c r="B124" s="17"/>
      <c r="C124" s="18"/>
      <c r="D124" s="18"/>
      <c r="E124" s="19"/>
      <c r="F124" s="18"/>
      <c r="G124" s="19"/>
      <c r="H124" s="19"/>
      <c r="I124" s="17">
        <f t="shared" si="3"/>
        <v>0</v>
      </c>
      <c r="J124" s="18"/>
      <c r="K124" s="18"/>
      <c r="L124" s="18"/>
      <c r="M124" s="18"/>
      <c r="N124" s="18"/>
      <c r="O124" s="18"/>
      <c r="P124" s="189"/>
      <c r="Q124" s="188"/>
      <c r="R124" s="18"/>
      <c r="S124" s="18"/>
      <c r="T124" s="18"/>
    </row>
    <row r="125" spans="1:20">
      <c r="A125" s="4">
        <v>121</v>
      </c>
      <c r="B125" s="17"/>
      <c r="C125" s="18"/>
      <c r="D125" s="18"/>
      <c r="E125" s="19"/>
      <c r="F125" s="18"/>
      <c r="G125" s="19"/>
      <c r="H125" s="19"/>
      <c r="I125" s="17">
        <f t="shared" si="3"/>
        <v>0</v>
      </c>
      <c r="J125" s="18"/>
      <c r="K125" s="18"/>
      <c r="L125" s="18"/>
      <c r="M125" s="18"/>
      <c r="N125" s="18"/>
      <c r="O125" s="18"/>
      <c r="P125" s="189"/>
      <c r="Q125" s="188"/>
      <c r="R125" s="18"/>
      <c r="S125" s="18"/>
      <c r="T125" s="18"/>
    </row>
    <row r="126" spans="1:20">
      <c r="A126" s="4">
        <v>122</v>
      </c>
      <c r="B126" s="17"/>
      <c r="C126" s="18"/>
      <c r="D126" s="18"/>
      <c r="E126" s="19"/>
      <c r="F126" s="18"/>
      <c r="G126" s="19"/>
      <c r="H126" s="19"/>
      <c r="I126" s="17">
        <f t="shared" si="3"/>
        <v>0</v>
      </c>
      <c r="J126" s="18"/>
      <c r="K126" s="18"/>
      <c r="L126" s="18"/>
      <c r="M126" s="18"/>
      <c r="N126" s="18"/>
      <c r="O126" s="18"/>
      <c r="P126" s="189"/>
      <c r="Q126" s="188"/>
      <c r="R126" s="18"/>
      <c r="S126" s="18"/>
      <c r="T126" s="18"/>
    </row>
    <row r="127" spans="1:20">
      <c r="A127" s="4">
        <v>123</v>
      </c>
      <c r="B127" s="17"/>
      <c r="C127" s="18"/>
      <c r="D127" s="18"/>
      <c r="E127" s="19"/>
      <c r="F127" s="18"/>
      <c r="G127" s="19"/>
      <c r="H127" s="19"/>
      <c r="I127" s="17">
        <f t="shared" si="3"/>
        <v>0</v>
      </c>
      <c r="J127" s="18"/>
      <c r="K127" s="18"/>
      <c r="L127" s="18"/>
      <c r="M127" s="18"/>
      <c r="N127" s="18"/>
      <c r="O127" s="18"/>
      <c r="P127" s="189"/>
      <c r="Q127" s="188"/>
      <c r="R127" s="18"/>
      <c r="S127" s="18"/>
      <c r="T127" s="18"/>
    </row>
    <row r="128" spans="1:20">
      <c r="A128" s="4">
        <v>124</v>
      </c>
      <c r="B128" s="17"/>
      <c r="C128" s="18"/>
      <c r="D128" s="18"/>
      <c r="E128" s="19"/>
      <c r="F128" s="18"/>
      <c r="G128" s="19"/>
      <c r="H128" s="19"/>
      <c r="I128" s="17">
        <f t="shared" si="3"/>
        <v>0</v>
      </c>
      <c r="J128" s="18"/>
      <c r="K128" s="18"/>
      <c r="L128" s="18"/>
      <c r="M128" s="18"/>
      <c r="N128" s="18"/>
      <c r="O128" s="18"/>
      <c r="P128" s="189"/>
      <c r="Q128" s="188"/>
      <c r="R128" s="18"/>
      <c r="S128" s="18"/>
      <c r="T128" s="18"/>
    </row>
    <row r="129" spans="1:20">
      <c r="A129" s="4">
        <v>125</v>
      </c>
      <c r="B129" s="17"/>
      <c r="C129" s="18"/>
      <c r="D129" s="18"/>
      <c r="E129" s="19"/>
      <c r="F129" s="18"/>
      <c r="G129" s="19"/>
      <c r="H129" s="19"/>
      <c r="I129" s="17">
        <f t="shared" si="3"/>
        <v>0</v>
      </c>
      <c r="J129" s="18"/>
      <c r="K129" s="18"/>
      <c r="L129" s="18"/>
      <c r="M129" s="18"/>
      <c r="N129" s="18"/>
      <c r="O129" s="18"/>
      <c r="P129" s="189"/>
      <c r="Q129" s="188"/>
      <c r="R129" s="18"/>
      <c r="S129" s="18"/>
      <c r="T129" s="18"/>
    </row>
    <row r="130" spans="1:20">
      <c r="A130" s="4">
        <v>126</v>
      </c>
      <c r="B130" s="17"/>
      <c r="C130" s="18"/>
      <c r="D130" s="18"/>
      <c r="E130" s="19"/>
      <c r="F130" s="18"/>
      <c r="G130" s="19"/>
      <c r="H130" s="19"/>
      <c r="I130" s="17">
        <f t="shared" si="3"/>
        <v>0</v>
      </c>
      <c r="J130" s="18"/>
      <c r="K130" s="18"/>
      <c r="L130" s="18"/>
      <c r="M130" s="18"/>
      <c r="N130" s="18"/>
      <c r="O130" s="18"/>
      <c r="P130" s="189"/>
      <c r="Q130" s="188"/>
      <c r="R130" s="18"/>
      <c r="S130" s="18"/>
      <c r="T130" s="18"/>
    </row>
    <row r="131" spans="1:20">
      <c r="A131" s="4">
        <v>127</v>
      </c>
      <c r="B131" s="17"/>
      <c r="C131" s="18"/>
      <c r="D131" s="18"/>
      <c r="E131" s="19"/>
      <c r="F131" s="18"/>
      <c r="G131" s="19"/>
      <c r="H131" s="19"/>
      <c r="I131" s="17">
        <f t="shared" si="3"/>
        <v>0</v>
      </c>
      <c r="J131" s="18"/>
      <c r="K131" s="18"/>
      <c r="L131" s="18"/>
      <c r="M131" s="18"/>
      <c r="N131" s="18"/>
      <c r="O131" s="18"/>
      <c r="P131" s="189"/>
      <c r="Q131" s="188"/>
      <c r="R131" s="18"/>
      <c r="S131" s="18"/>
      <c r="T131" s="18"/>
    </row>
    <row r="132" spans="1:20">
      <c r="A132" s="4">
        <v>128</v>
      </c>
      <c r="B132" s="17"/>
      <c r="C132" s="18"/>
      <c r="D132" s="18"/>
      <c r="E132" s="19"/>
      <c r="F132" s="18"/>
      <c r="G132" s="19"/>
      <c r="H132" s="19"/>
      <c r="I132" s="17">
        <f t="shared" si="3"/>
        <v>0</v>
      </c>
      <c r="J132" s="18"/>
      <c r="K132" s="18"/>
      <c r="L132" s="18"/>
      <c r="M132" s="18"/>
      <c r="N132" s="18"/>
      <c r="O132" s="18"/>
      <c r="P132" s="189"/>
      <c r="Q132" s="188"/>
      <c r="R132" s="18"/>
      <c r="S132" s="18"/>
      <c r="T132" s="18"/>
    </row>
    <row r="133" spans="1:20">
      <c r="A133" s="4">
        <v>129</v>
      </c>
      <c r="B133" s="17"/>
      <c r="C133" s="18"/>
      <c r="D133" s="18"/>
      <c r="E133" s="19"/>
      <c r="F133" s="18"/>
      <c r="G133" s="19"/>
      <c r="H133" s="19"/>
      <c r="I133" s="17">
        <f t="shared" si="3"/>
        <v>0</v>
      </c>
      <c r="J133" s="18"/>
      <c r="K133" s="18"/>
      <c r="L133" s="18"/>
      <c r="M133" s="18"/>
      <c r="N133" s="18"/>
      <c r="O133" s="18"/>
      <c r="P133" s="189"/>
      <c r="Q133" s="188"/>
      <c r="R133" s="18"/>
      <c r="S133" s="18"/>
      <c r="T133" s="18"/>
    </row>
    <row r="134" spans="1:20">
      <c r="A134" s="4">
        <v>130</v>
      </c>
      <c r="B134" s="17"/>
      <c r="C134" s="18"/>
      <c r="D134" s="18"/>
      <c r="E134" s="19"/>
      <c r="F134" s="18"/>
      <c r="G134" s="19"/>
      <c r="H134" s="19"/>
      <c r="I134" s="17">
        <f t="shared" si="3"/>
        <v>0</v>
      </c>
      <c r="J134" s="18"/>
      <c r="K134" s="18"/>
      <c r="L134" s="18"/>
      <c r="M134" s="18"/>
      <c r="N134" s="18"/>
      <c r="O134" s="18"/>
      <c r="P134" s="189"/>
      <c r="Q134" s="188"/>
      <c r="R134" s="18"/>
      <c r="S134" s="18"/>
      <c r="T134" s="18"/>
    </row>
    <row r="135" spans="1:20">
      <c r="A135" s="4">
        <v>131</v>
      </c>
      <c r="B135" s="17"/>
      <c r="C135" s="18"/>
      <c r="D135" s="18"/>
      <c r="E135" s="19"/>
      <c r="F135" s="18"/>
      <c r="G135" s="19"/>
      <c r="H135" s="19"/>
      <c r="I135" s="17">
        <f t="shared" ref="I135:I164" si="4">+G135+H135</f>
        <v>0</v>
      </c>
      <c r="J135" s="18"/>
      <c r="K135" s="18"/>
      <c r="L135" s="18"/>
      <c r="M135" s="18"/>
      <c r="N135" s="18"/>
      <c r="O135" s="18"/>
      <c r="P135" s="189"/>
      <c r="Q135" s="188"/>
      <c r="R135" s="18"/>
      <c r="S135" s="18"/>
      <c r="T135" s="18"/>
    </row>
    <row r="136" spans="1:20">
      <c r="A136" s="4">
        <v>132</v>
      </c>
      <c r="B136" s="17"/>
      <c r="C136" s="18"/>
      <c r="D136" s="18"/>
      <c r="E136" s="19"/>
      <c r="F136" s="18"/>
      <c r="G136" s="19"/>
      <c r="H136" s="19"/>
      <c r="I136" s="17">
        <f t="shared" si="4"/>
        <v>0</v>
      </c>
      <c r="J136" s="18"/>
      <c r="K136" s="18"/>
      <c r="L136" s="18"/>
      <c r="M136" s="18"/>
      <c r="N136" s="18"/>
      <c r="O136" s="18"/>
      <c r="P136" s="189"/>
      <c r="Q136" s="188"/>
      <c r="R136" s="18"/>
      <c r="S136" s="18"/>
      <c r="T136" s="18"/>
    </row>
    <row r="137" spans="1:20">
      <c r="A137" s="4">
        <v>133</v>
      </c>
      <c r="B137" s="17"/>
      <c r="C137" s="18"/>
      <c r="D137" s="18"/>
      <c r="E137" s="19"/>
      <c r="F137" s="18"/>
      <c r="G137" s="19"/>
      <c r="H137" s="19"/>
      <c r="I137" s="17">
        <f t="shared" si="4"/>
        <v>0</v>
      </c>
      <c r="J137" s="18"/>
      <c r="K137" s="18"/>
      <c r="L137" s="18"/>
      <c r="M137" s="18"/>
      <c r="N137" s="18"/>
      <c r="O137" s="18"/>
      <c r="P137" s="189"/>
      <c r="Q137" s="188"/>
      <c r="R137" s="18"/>
      <c r="S137" s="18"/>
      <c r="T137" s="18"/>
    </row>
    <row r="138" spans="1:20">
      <c r="A138" s="4">
        <v>134</v>
      </c>
      <c r="B138" s="17"/>
      <c r="C138" s="18"/>
      <c r="D138" s="18"/>
      <c r="E138" s="19"/>
      <c r="F138" s="18"/>
      <c r="G138" s="19"/>
      <c r="H138" s="19"/>
      <c r="I138" s="17">
        <f t="shared" si="4"/>
        <v>0</v>
      </c>
      <c r="J138" s="18"/>
      <c r="K138" s="18"/>
      <c r="L138" s="18"/>
      <c r="M138" s="18"/>
      <c r="N138" s="18"/>
      <c r="O138" s="18"/>
      <c r="P138" s="189"/>
      <c r="Q138" s="188"/>
      <c r="R138" s="18"/>
      <c r="S138" s="18"/>
      <c r="T138" s="18"/>
    </row>
    <row r="139" spans="1:20">
      <c r="A139" s="4">
        <v>135</v>
      </c>
      <c r="B139" s="17"/>
      <c r="C139" s="18"/>
      <c r="D139" s="18"/>
      <c r="E139" s="19"/>
      <c r="F139" s="18"/>
      <c r="G139" s="19"/>
      <c r="H139" s="19"/>
      <c r="I139" s="17">
        <f t="shared" si="4"/>
        <v>0</v>
      </c>
      <c r="J139" s="18"/>
      <c r="K139" s="18"/>
      <c r="L139" s="18"/>
      <c r="M139" s="18"/>
      <c r="N139" s="18"/>
      <c r="O139" s="18"/>
      <c r="P139" s="189"/>
      <c r="Q139" s="188"/>
      <c r="R139" s="18"/>
      <c r="S139" s="18"/>
      <c r="T139" s="18"/>
    </row>
    <row r="140" spans="1:20">
      <c r="A140" s="4">
        <v>136</v>
      </c>
      <c r="B140" s="17"/>
      <c r="C140" s="18"/>
      <c r="D140" s="18"/>
      <c r="E140" s="19"/>
      <c r="F140" s="18"/>
      <c r="G140" s="19"/>
      <c r="H140" s="19"/>
      <c r="I140" s="17">
        <f t="shared" si="4"/>
        <v>0</v>
      </c>
      <c r="J140" s="18"/>
      <c r="K140" s="18"/>
      <c r="L140" s="18"/>
      <c r="M140" s="18"/>
      <c r="N140" s="18"/>
      <c r="O140" s="18"/>
      <c r="P140" s="189"/>
      <c r="Q140" s="188"/>
      <c r="R140" s="18"/>
      <c r="S140" s="18"/>
      <c r="T140" s="18"/>
    </row>
    <row r="141" spans="1:20">
      <c r="A141" s="4">
        <v>137</v>
      </c>
      <c r="B141" s="17"/>
      <c r="C141" s="18"/>
      <c r="D141" s="18"/>
      <c r="E141" s="19"/>
      <c r="F141" s="18"/>
      <c r="G141" s="19"/>
      <c r="H141" s="19"/>
      <c r="I141" s="17">
        <f t="shared" si="4"/>
        <v>0</v>
      </c>
      <c r="J141" s="18"/>
      <c r="K141" s="18"/>
      <c r="L141" s="18"/>
      <c r="M141" s="18"/>
      <c r="N141" s="18"/>
      <c r="O141" s="18"/>
      <c r="P141" s="189"/>
      <c r="Q141" s="188"/>
      <c r="R141" s="18"/>
      <c r="S141" s="18"/>
      <c r="T141" s="18"/>
    </row>
    <row r="142" spans="1:20">
      <c r="A142" s="4">
        <v>138</v>
      </c>
      <c r="B142" s="17"/>
      <c r="C142" s="18"/>
      <c r="D142" s="18"/>
      <c r="E142" s="19"/>
      <c r="F142" s="18"/>
      <c r="G142" s="19"/>
      <c r="H142" s="19"/>
      <c r="I142" s="17">
        <f t="shared" si="4"/>
        <v>0</v>
      </c>
      <c r="J142" s="18"/>
      <c r="K142" s="18"/>
      <c r="L142" s="18"/>
      <c r="M142" s="18"/>
      <c r="N142" s="18"/>
      <c r="O142" s="18"/>
      <c r="P142" s="189"/>
      <c r="Q142" s="188"/>
      <c r="R142" s="18"/>
      <c r="S142" s="18"/>
      <c r="T142" s="18"/>
    </row>
    <row r="143" spans="1:20">
      <c r="A143" s="4">
        <v>139</v>
      </c>
      <c r="B143" s="17"/>
      <c r="C143" s="18"/>
      <c r="D143" s="18"/>
      <c r="E143" s="19"/>
      <c r="F143" s="18"/>
      <c r="G143" s="19"/>
      <c r="H143" s="19"/>
      <c r="I143" s="17">
        <f t="shared" si="4"/>
        <v>0</v>
      </c>
      <c r="J143" s="18"/>
      <c r="K143" s="18"/>
      <c r="L143" s="18"/>
      <c r="M143" s="18"/>
      <c r="N143" s="18"/>
      <c r="O143" s="18"/>
      <c r="P143" s="189"/>
      <c r="Q143" s="188"/>
      <c r="R143" s="18"/>
      <c r="S143" s="18"/>
      <c r="T143" s="18"/>
    </row>
    <row r="144" spans="1:20">
      <c r="A144" s="4">
        <v>140</v>
      </c>
      <c r="B144" s="17"/>
      <c r="C144" s="18"/>
      <c r="D144" s="18"/>
      <c r="E144" s="19"/>
      <c r="F144" s="18"/>
      <c r="G144" s="19"/>
      <c r="H144" s="19"/>
      <c r="I144" s="17">
        <f t="shared" si="4"/>
        <v>0</v>
      </c>
      <c r="J144" s="18"/>
      <c r="K144" s="18"/>
      <c r="L144" s="18"/>
      <c r="M144" s="18"/>
      <c r="N144" s="18"/>
      <c r="O144" s="18"/>
      <c r="P144" s="189"/>
      <c r="Q144" s="188"/>
      <c r="R144" s="18"/>
      <c r="S144" s="18"/>
      <c r="T144" s="18"/>
    </row>
    <row r="145" spans="1:20">
      <c r="A145" s="4">
        <v>141</v>
      </c>
      <c r="B145" s="17"/>
      <c r="C145" s="18"/>
      <c r="D145" s="18"/>
      <c r="E145" s="19"/>
      <c r="F145" s="18"/>
      <c r="G145" s="19"/>
      <c r="H145" s="19"/>
      <c r="I145" s="17">
        <f t="shared" si="4"/>
        <v>0</v>
      </c>
      <c r="J145" s="18"/>
      <c r="K145" s="18"/>
      <c r="L145" s="18"/>
      <c r="M145" s="18"/>
      <c r="N145" s="18"/>
      <c r="O145" s="18"/>
      <c r="P145" s="189"/>
      <c r="Q145" s="188"/>
      <c r="R145" s="18"/>
      <c r="S145" s="18"/>
      <c r="T145" s="18"/>
    </row>
    <row r="146" spans="1:20">
      <c r="A146" s="4">
        <v>142</v>
      </c>
      <c r="B146" s="17"/>
      <c r="C146" s="18"/>
      <c r="D146" s="18"/>
      <c r="E146" s="19"/>
      <c r="F146" s="18"/>
      <c r="G146" s="19"/>
      <c r="H146" s="19"/>
      <c r="I146" s="17">
        <f t="shared" si="4"/>
        <v>0</v>
      </c>
      <c r="J146" s="18"/>
      <c r="K146" s="18"/>
      <c r="L146" s="18"/>
      <c r="M146" s="18"/>
      <c r="N146" s="18"/>
      <c r="O146" s="18"/>
      <c r="P146" s="189"/>
      <c r="Q146" s="188"/>
      <c r="R146" s="18"/>
      <c r="S146" s="18"/>
      <c r="T146" s="18"/>
    </row>
    <row r="147" spans="1:20">
      <c r="A147" s="4">
        <v>143</v>
      </c>
      <c r="B147" s="17"/>
      <c r="C147" s="18"/>
      <c r="D147" s="18"/>
      <c r="E147" s="19"/>
      <c r="F147" s="18"/>
      <c r="G147" s="19"/>
      <c r="H147" s="19"/>
      <c r="I147" s="17">
        <f t="shared" si="4"/>
        <v>0</v>
      </c>
      <c r="J147" s="18"/>
      <c r="K147" s="18"/>
      <c r="L147" s="18"/>
      <c r="M147" s="18"/>
      <c r="N147" s="18"/>
      <c r="O147" s="18"/>
      <c r="P147" s="189"/>
      <c r="Q147" s="188"/>
      <c r="R147" s="18"/>
      <c r="S147" s="18"/>
      <c r="T147" s="18"/>
    </row>
    <row r="148" spans="1:20">
      <c r="A148" s="4">
        <v>144</v>
      </c>
      <c r="B148" s="17"/>
      <c r="C148" s="18"/>
      <c r="D148" s="18"/>
      <c r="E148" s="19"/>
      <c r="F148" s="18"/>
      <c r="G148" s="19"/>
      <c r="H148" s="19"/>
      <c r="I148" s="17">
        <f t="shared" si="4"/>
        <v>0</v>
      </c>
      <c r="J148" s="18"/>
      <c r="K148" s="18"/>
      <c r="L148" s="18"/>
      <c r="M148" s="18"/>
      <c r="N148" s="18"/>
      <c r="O148" s="18"/>
      <c r="P148" s="189"/>
      <c r="Q148" s="188"/>
      <c r="R148" s="18"/>
      <c r="S148" s="18"/>
      <c r="T148" s="18"/>
    </row>
    <row r="149" spans="1:20">
      <c r="A149" s="4">
        <v>145</v>
      </c>
      <c r="B149" s="17"/>
      <c r="C149" s="18"/>
      <c r="D149" s="18"/>
      <c r="E149" s="19"/>
      <c r="F149" s="18"/>
      <c r="G149" s="19"/>
      <c r="H149" s="19"/>
      <c r="I149" s="17">
        <f t="shared" si="4"/>
        <v>0</v>
      </c>
      <c r="J149" s="18"/>
      <c r="K149" s="18"/>
      <c r="L149" s="18"/>
      <c r="M149" s="18"/>
      <c r="N149" s="18"/>
      <c r="O149" s="18"/>
      <c r="P149" s="189"/>
      <c r="Q149" s="188"/>
      <c r="R149" s="18"/>
      <c r="S149" s="18"/>
      <c r="T149" s="18"/>
    </row>
    <row r="150" spans="1:20">
      <c r="A150" s="4">
        <v>146</v>
      </c>
      <c r="B150" s="17"/>
      <c r="C150" s="18"/>
      <c r="D150" s="18"/>
      <c r="E150" s="19"/>
      <c r="F150" s="18"/>
      <c r="G150" s="19"/>
      <c r="H150" s="19"/>
      <c r="I150" s="17">
        <f t="shared" si="4"/>
        <v>0</v>
      </c>
      <c r="J150" s="18"/>
      <c r="K150" s="18"/>
      <c r="L150" s="18"/>
      <c r="M150" s="18"/>
      <c r="N150" s="18"/>
      <c r="O150" s="18"/>
      <c r="P150" s="189"/>
      <c r="Q150" s="188"/>
      <c r="R150" s="18"/>
      <c r="S150" s="18"/>
      <c r="T150" s="18"/>
    </row>
    <row r="151" spans="1:20">
      <c r="A151" s="4">
        <v>147</v>
      </c>
      <c r="B151" s="17"/>
      <c r="C151" s="18"/>
      <c r="D151" s="18"/>
      <c r="E151" s="19"/>
      <c r="F151" s="18"/>
      <c r="G151" s="19"/>
      <c r="H151" s="19"/>
      <c r="I151" s="17">
        <f t="shared" si="4"/>
        <v>0</v>
      </c>
      <c r="J151" s="18"/>
      <c r="K151" s="18"/>
      <c r="L151" s="18"/>
      <c r="M151" s="18"/>
      <c r="N151" s="18"/>
      <c r="O151" s="18"/>
      <c r="P151" s="189"/>
      <c r="Q151" s="188"/>
      <c r="R151" s="18"/>
      <c r="S151" s="18"/>
      <c r="T151" s="18"/>
    </row>
    <row r="152" spans="1:20">
      <c r="A152" s="4">
        <v>148</v>
      </c>
      <c r="B152" s="17"/>
      <c r="C152" s="18"/>
      <c r="D152" s="18"/>
      <c r="E152" s="19"/>
      <c r="F152" s="18"/>
      <c r="G152" s="19"/>
      <c r="H152" s="19"/>
      <c r="I152" s="17">
        <f t="shared" si="4"/>
        <v>0</v>
      </c>
      <c r="J152" s="18"/>
      <c r="K152" s="18"/>
      <c r="L152" s="18"/>
      <c r="M152" s="18"/>
      <c r="N152" s="18"/>
      <c r="O152" s="18"/>
      <c r="P152" s="189"/>
      <c r="Q152" s="188"/>
      <c r="R152" s="18"/>
      <c r="S152" s="18"/>
      <c r="T152" s="18"/>
    </row>
    <row r="153" spans="1:20">
      <c r="A153" s="4">
        <v>149</v>
      </c>
      <c r="B153" s="17"/>
      <c r="C153" s="18"/>
      <c r="D153" s="18"/>
      <c r="E153" s="19"/>
      <c r="F153" s="18"/>
      <c r="G153" s="19"/>
      <c r="H153" s="19"/>
      <c r="I153" s="17">
        <f t="shared" si="4"/>
        <v>0</v>
      </c>
      <c r="J153" s="18"/>
      <c r="K153" s="18"/>
      <c r="L153" s="18"/>
      <c r="M153" s="18"/>
      <c r="N153" s="18"/>
      <c r="O153" s="18"/>
      <c r="P153" s="189"/>
      <c r="Q153" s="188"/>
      <c r="R153" s="18"/>
      <c r="S153" s="18"/>
      <c r="T153" s="18"/>
    </row>
    <row r="154" spans="1:20">
      <c r="A154" s="4">
        <v>150</v>
      </c>
      <c r="B154" s="17"/>
      <c r="C154" s="18"/>
      <c r="D154" s="18"/>
      <c r="E154" s="19"/>
      <c r="F154" s="18"/>
      <c r="G154" s="19"/>
      <c r="H154" s="19"/>
      <c r="I154" s="17">
        <f t="shared" si="4"/>
        <v>0</v>
      </c>
      <c r="J154" s="18"/>
      <c r="K154" s="18"/>
      <c r="L154" s="18"/>
      <c r="M154" s="18"/>
      <c r="N154" s="18"/>
      <c r="O154" s="18"/>
      <c r="P154" s="189"/>
      <c r="Q154" s="188"/>
      <c r="R154" s="18"/>
      <c r="S154" s="18"/>
      <c r="T154" s="18"/>
    </row>
    <row r="155" spans="1:20">
      <c r="A155" s="4">
        <v>151</v>
      </c>
      <c r="B155" s="17"/>
      <c r="C155" s="18"/>
      <c r="D155" s="18"/>
      <c r="E155" s="19"/>
      <c r="F155" s="18"/>
      <c r="G155" s="19"/>
      <c r="H155" s="19"/>
      <c r="I155" s="17">
        <f t="shared" si="4"/>
        <v>0</v>
      </c>
      <c r="J155" s="18"/>
      <c r="K155" s="18"/>
      <c r="L155" s="18"/>
      <c r="M155" s="18"/>
      <c r="N155" s="18"/>
      <c r="O155" s="18"/>
      <c r="P155" s="189"/>
      <c r="Q155" s="188"/>
      <c r="R155" s="18"/>
      <c r="S155" s="18"/>
      <c r="T155" s="18"/>
    </row>
    <row r="156" spans="1:20">
      <c r="A156" s="4">
        <v>152</v>
      </c>
      <c r="B156" s="17"/>
      <c r="C156" s="18"/>
      <c r="D156" s="18"/>
      <c r="E156" s="19"/>
      <c r="F156" s="18"/>
      <c r="G156" s="19"/>
      <c r="H156" s="19"/>
      <c r="I156" s="17">
        <f t="shared" si="4"/>
        <v>0</v>
      </c>
      <c r="J156" s="18"/>
      <c r="K156" s="18"/>
      <c r="L156" s="18"/>
      <c r="M156" s="18"/>
      <c r="N156" s="18"/>
      <c r="O156" s="18"/>
      <c r="P156" s="189"/>
      <c r="Q156" s="188"/>
      <c r="R156" s="18"/>
      <c r="S156" s="18"/>
      <c r="T156" s="18"/>
    </row>
    <row r="157" spans="1:20">
      <c r="A157" s="4">
        <v>153</v>
      </c>
      <c r="B157" s="17"/>
      <c r="C157" s="18"/>
      <c r="D157" s="18"/>
      <c r="E157" s="19"/>
      <c r="F157" s="18"/>
      <c r="G157" s="19"/>
      <c r="H157" s="19"/>
      <c r="I157" s="17">
        <f t="shared" si="4"/>
        <v>0</v>
      </c>
      <c r="J157" s="18"/>
      <c r="K157" s="18"/>
      <c r="L157" s="18"/>
      <c r="M157" s="18"/>
      <c r="N157" s="18"/>
      <c r="O157" s="18"/>
      <c r="P157" s="189"/>
      <c r="Q157" s="188"/>
      <c r="R157" s="18"/>
      <c r="S157" s="18"/>
      <c r="T157" s="18"/>
    </row>
    <row r="158" spans="1:20">
      <c r="A158" s="4">
        <v>154</v>
      </c>
      <c r="B158" s="17"/>
      <c r="C158" s="18"/>
      <c r="D158" s="18"/>
      <c r="E158" s="19"/>
      <c r="F158" s="18"/>
      <c r="G158" s="19"/>
      <c r="H158" s="19"/>
      <c r="I158" s="17">
        <f t="shared" si="4"/>
        <v>0</v>
      </c>
      <c r="J158" s="18"/>
      <c r="K158" s="18"/>
      <c r="L158" s="18"/>
      <c r="M158" s="18"/>
      <c r="N158" s="18"/>
      <c r="O158" s="18"/>
      <c r="P158" s="189"/>
      <c r="Q158" s="188"/>
      <c r="R158" s="18"/>
      <c r="S158" s="18"/>
      <c r="T158" s="18"/>
    </row>
    <row r="159" spans="1:20">
      <c r="A159" s="4">
        <v>155</v>
      </c>
      <c r="B159" s="17"/>
      <c r="C159" s="18"/>
      <c r="D159" s="18"/>
      <c r="E159" s="19"/>
      <c r="F159" s="18"/>
      <c r="G159" s="19"/>
      <c r="H159" s="19"/>
      <c r="I159" s="17">
        <f t="shared" si="4"/>
        <v>0</v>
      </c>
      <c r="J159" s="18"/>
      <c r="K159" s="18"/>
      <c r="L159" s="18"/>
      <c r="M159" s="18"/>
      <c r="N159" s="18"/>
      <c r="O159" s="18"/>
      <c r="P159" s="189"/>
      <c r="Q159" s="188"/>
      <c r="R159" s="18"/>
      <c r="S159" s="18"/>
      <c r="T159" s="18"/>
    </row>
    <row r="160" spans="1:20">
      <c r="A160" s="4">
        <v>156</v>
      </c>
      <c r="B160" s="17"/>
      <c r="C160" s="18"/>
      <c r="D160" s="18"/>
      <c r="E160" s="19"/>
      <c r="F160" s="18"/>
      <c r="G160" s="19"/>
      <c r="H160" s="19"/>
      <c r="I160" s="17">
        <f t="shared" si="4"/>
        <v>0</v>
      </c>
      <c r="J160" s="18"/>
      <c r="K160" s="18"/>
      <c r="L160" s="18"/>
      <c r="M160" s="18"/>
      <c r="N160" s="18"/>
      <c r="O160" s="18"/>
      <c r="P160" s="189"/>
      <c r="Q160" s="188"/>
      <c r="R160" s="18"/>
      <c r="S160" s="18"/>
      <c r="T160" s="18"/>
    </row>
    <row r="161" spans="1:20">
      <c r="A161" s="4">
        <v>157</v>
      </c>
      <c r="B161" s="17"/>
      <c r="C161" s="18"/>
      <c r="D161" s="18"/>
      <c r="E161" s="19"/>
      <c r="F161" s="18"/>
      <c r="G161" s="19"/>
      <c r="H161" s="19"/>
      <c r="I161" s="17">
        <f t="shared" si="4"/>
        <v>0</v>
      </c>
      <c r="J161" s="18"/>
      <c r="K161" s="18"/>
      <c r="L161" s="18"/>
      <c r="M161" s="18"/>
      <c r="N161" s="18"/>
      <c r="O161" s="18"/>
      <c r="P161" s="189"/>
      <c r="Q161" s="188"/>
      <c r="R161" s="18"/>
      <c r="S161" s="18"/>
      <c r="T161" s="18"/>
    </row>
    <row r="162" spans="1:20">
      <c r="A162" s="4">
        <v>158</v>
      </c>
      <c r="B162" s="17"/>
      <c r="C162" s="18"/>
      <c r="D162" s="18"/>
      <c r="E162" s="19"/>
      <c r="F162" s="18"/>
      <c r="G162" s="19"/>
      <c r="H162" s="19"/>
      <c r="I162" s="17">
        <f t="shared" si="4"/>
        <v>0</v>
      </c>
      <c r="J162" s="18"/>
      <c r="K162" s="18"/>
      <c r="L162" s="18"/>
      <c r="M162" s="18"/>
      <c r="N162" s="18"/>
      <c r="O162" s="18"/>
      <c r="P162" s="189"/>
      <c r="Q162" s="188"/>
      <c r="R162" s="18"/>
      <c r="S162" s="18"/>
      <c r="T162" s="18"/>
    </row>
    <row r="163" spans="1:20">
      <c r="A163" s="4">
        <v>159</v>
      </c>
      <c r="B163" s="17"/>
      <c r="C163" s="18"/>
      <c r="D163" s="18"/>
      <c r="E163" s="19"/>
      <c r="F163" s="18"/>
      <c r="G163" s="19"/>
      <c r="H163" s="19"/>
      <c r="I163" s="17">
        <f t="shared" si="4"/>
        <v>0</v>
      </c>
      <c r="J163" s="18"/>
      <c r="K163" s="18"/>
      <c r="L163" s="18"/>
      <c r="M163" s="18"/>
      <c r="N163" s="18"/>
      <c r="O163" s="18"/>
      <c r="P163" s="189"/>
      <c r="Q163" s="188"/>
      <c r="R163" s="18"/>
      <c r="S163" s="18"/>
      <c r="T163" s="18"/>
    </row>
    <row r="164" spans="1:20">
      <c r="A164" s="4">
        <v>160</v>
      </c>
      <c r="B164" s="17"/>
      <c r="C164" s="18"/>
      <c r="D164" s="18"/>
      <c r="E164" s="19"/>
      <c r="F164" s="18"/>
      <c r="G164" s="19"/>
      <c r="H164" s="19"/>
      <c r="I164" s="17">
        <f t="shared" si="4"/>
        <v>0</v>
      </c>
      <c r="J164" s="18"/>
      <c r="K164" s="18"/>
      <c r="L164" s="18"/>
      <c r="M164" s="18"/>
      <c r="N164" s="18"/>
      <c r="O164" s="18"/>
      <c r="P164" s="189"/>
      <c r="Q164" s="188"/>
      <c r="R164" s="18"/>
      <c r="S164" s="18"/>
      <c r="T164" s="18"/>
    </row>
    <row r="165" spans="1:20">
      <c r="A165" s="21" t="s">
        <v>11</v>
      </c>
      <c r="B165" s="41"/>
      <c r="C165" s="21">
        <f>COUNTIFS(C5:C164,"*")</f>
        <v>71</v>
      </c>
      <c r="D165" s="21"/>
      <c r="E165" s="13"/>
      <c r="F165" s="21"/>
      <c r="G165" s="21">
        <f>SUM(G5:G164)</f>
        <v>1704</v>
      </c>
      <c r="H165" s="21">
        <f>SUM(H5:H164)</f>
        <v>1993</v>
      </c>
      <c r="I165" s="21">
        <f>SUM(I5:I164)</f>
        <v>3697</v>
      </c>
      <c r="J165" s="21"/>
      <c r="K165" s="21"/>
      <c r="L165" s="21"/>
      <c r="M165" s="21"/>
      <c r="N165" s="21"/>
      <c r="O165" s="21"/>
      <c r="P165" s="14"/>
      <c r="Q165" s="211"/>
      <c r="R165" s="21"/>
      <c r="S165" s="21"/>
      <c r="T165" s="12"/>
    </row>
    <row r="166" spans="1:20">
      <c r="A166" s="46" t="s">
        <v>66</v>
      </c>
      <c r="B166" s="10">
        <f>COUNTIF(B$5:B$164,"Team 1")</f>
        <v>36</v>
      </c>
      <c r="C166" s="46" t="s">
        <v>29</v>
      </c>
      <c r="D166" s="10">
        <f>COUNTIF(D5:D164,"Anganwadi")</f>
        <v>62</v>
      </c>
    </row>
    <row r="167" spans="1:20">
      <c r="A167" s="46" t="s">
        <v>67</v>
      </c>
      <c r="B167" s="10">
        <f>COUNTIF(B$6:B$164,"Team 2")</f>
        <v>35</v>
      </c>
      <c r="C167" s="46" t="s">
        <v>27</v>
      </c>
      <c r="D167" s="10">
        <f>COUNTIF(D5:D164,"School")</f>
        <v>9</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A2" sqref="A2:C2"/>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242" customWidth="1"/>
    <col min="14" max="14" width="19.140625" style="242" customWidth="1"/>
    <col min="15" max="15" width="14.85546875" style="242" bestFit="1" customWidth="1"/>
    <col min="16" max="16" width="15.28515625" style="242" customWidth="1"/>
    <col min="17" max="17" width="11.5703125" style="242" bestFit="1" customWidth="1"/>
    <col min="18" max="18" width="17.5703125" style="242" customWidth="1"/>
    <col min="19" max="19" width="19.5703125" style="242" customWidth="1"/>
    <col min="20" max="16384" width="9.140625" style="1"/>
  </cols>
  <sheetData>
    <row r="1" spans="1:20" ht="51" customHeight="1">
      <c r="A1" s="312" t="s">
        <v>426</v>
      </c>
      <c r="B1" s="312"/>
      <c r="C1" s="312"/>
      <c r="D1" s="313"/>
      <c r="E1" s="313"/>
      <c r="F1" s="313"/>
      <c r="G1" s="313"/>
      <c r="H1" s="313"/>
      <c r="I1" s="313"/>
      <c r="J1" s="313"/>
      <c r="K1" s="313"/>
      <c r="L1" s="313"/>
      <c r="M1" s="313"/>
      <c r="N1" s="313"/>
      <c r="O1" s="313"/>
      <c r="P1" s="313"/>
      <c r="Q1" s="313"/>
      <c r="R1" s="313"/>
      <c r="S1" s="313"/>
    </row>
    <row r="2" spans="1:20">
      <c r="A2" s="316" t="s">
        <v>63</v>
      </c>
      <c r="B2" s="317"/>
      <c r="C2" s="317"/>
      <c r="D2" s="25">
        <v>43435</v>
      </c>
      <c r="E2" s="22"/>
      <c r="F2" s="22"/>
      <c r="G2" s="22"/>
      <c r="H2" s="22"/>
      <c r="I2" s="22"/>
      <c r="J2" s="22"/>
      <c r="K2" s="212"/>
      <c r="L2" s="212"/>
      <c r="M2" s="212"/>
      <c r="N2" s="212"/>
      <c r="O2" s="212"/>
      <c r="P2" s="212"/>
      <c r="Q2" s="212"/>
      <c r="R2" s="212"/>
      <c r="S2" s="212"/>
    </row>
    <row r="3" spans="1:20" ht="24" customHeight="1">
      <c r="A3" s="311" t="s">
        <v>14</v>
      </c>
      <c r="B3" s="314" t="s">
        <v>65</v>
      </c>
      <c r="C3" s="310" t="s">
        <v>7</v>
      </c>
      <c r="D3" s="310" t="s">
        <v>59</v>
      </c>
      <c r="E3" s="310" t="s">
        <v>16</v>
      </c>
      <c r="F3" s="318" t="s">
        <v>17</v>
      </c>
      <c r="G3" s="310" t="s">
        <v>8</v>
      </c>
      <c r="H3" s="310"/>
      <c r="I3" s="310"/>
      <c r="J3" s="310" t="s">
        <v>35</v>
      </c>
      <c r="K3" s="314" t="s">
        <v>37</v>
      </c>
      <c r="L3" s="314" t="s">
        <v>54</v>
      </c>
      <c r="M3" s="314" t="s">
        <v>55</v>
      </c>
      <c r="N3" s="314" t="s">
        <v>38</v>
      </c>
      <c r="O3" s="314" t="s">
        <v>39</v>
      </c>
      <c r="P3" s="311" t="s">
        <v>58</v>
      </c>
      <c r="Q3" s="310" t="s">
        <v>56</v>
      </c>
      <c r="R3" s="310" t="s">
        <v>36</v>
      </c>
      <c r="S3" s="310" t="s">
        <v>57</v>
      </c>
      <c r="T3" s="310" t="s">
        <v>13</v>
      </c>
    </row>
    <row r="4" spans="1:20" ht="25.5" customHeight="1">
      <c r="A4" s="311"/>
      <c r="B4" s="319"/>
      <c r="C4" s="310"/>
      <c r="D4" s="310"/>
      <c r="E4" s="310"/>
      <c r="F4" s="318"/>
      <c r="G4" s="23" t="s">
        <v>9</v>
      </c>
      <c r="H4" s="23" t="s">
        <v>10</v>
      </c>
      <c r="I4" s="23" t="s">
        <v>11</v>
      </c>
      <c r="J4" s="310"/>
      <c r="K4" s="315"/>
      <c r="L4" s="315"/>
      <c r="M4" s="315"/>
      <c r="N4" s="315"/>
      <c r="O4" s="315"/>
      <c r="P4" s="311"/>
      <c r="Q4" s="311"/>
      <c r="R4" s="310"/>
      <c r="S4" s="310"/>
      <c r="T4" s="310"/>
    </row>
    <row r="5" spans="1:20">
      <c r="A5" s="4">
        <v>1</v>
      </c>
      <c r="B5" s="17" t="s">
        <v>66</v>
      </c>
      <c r="C5" s="207" t="s">
        <v>408</v>
      </c>
      <c r="D5" s="208" t="s">
        <v>27</v>
      </c>
      <c r="E5" s="209" t="s">
        <v>409</v>
      </c>
      <c r="F5" s="188" t="s">
        <v>75</v>
      </c>
      <c r="G5" s="19">
        <v>50</v>
      </c>
      <c r="H5" s="19">
        <v>46</v>
      </c>
      <c r="I5" s="17">
        <f t="shared" ref="I5:I68" si="0">+G5+H5</f>
        <v>96</v>
      </c>
      <c r="J5" s="196">
        <v>9401236483</v>
      </c>
      <c r="K5" s="188" t="s">
        <v>246</v>
      </c>
      <c r="L5" s="188" t="s">
        <v>247</v>
      </c>
      <c r="M5" s="188">
        <v>7399460260</v>
      </c>
      <c r="N5" s="188" t="s">
        <v>312</v>
      </c>
      <c r="O5" s="188">
        <v>9854834239</v>
      </c>
      <c r="P5" s="189">
        <v>43435</v>
      </c>
      <c r="Q5" s="188" t="s">
        <v>396</v>
      </c>
      <c r="R5" s="188" t="s">
        <v>300</v>
      </c>
      <c r="S5" s="188" t="s">
        <v>221</v>
      </c>
      <c r="T5" s="188" t="s">
        <v>406</v>
      </c>
    </row>
    <row r="6" spans="1:20">
      <c r="A6" s="4">
        <v>2</v>
      </c>
      <c r="B6" s="17" t="s">
        <v>66</v>
      </c>
      <c r="C6" s="192" t="s">
        <v>362</v>
      </c>
      <c r="D6" s="193" t="s">
        <v>29</v>
      </c>
      <c r="E6" s="187">
        <v>245</v>
      </c>
      <c r="F6" s="188"/>
      <c r="G6" s="19">
        <v>16</v>
      </c>
      <c r="H6" s="19">
        <v>15</v>
      </c>
      <c r="I6" s="17">
        <f t="shared" si="0"/>
        <v>31</v>
      </c>
      <c r="J6" s="187">
        <v>8402850344</v>
      </c>
      <c r="K6" s="188" t="s">
        <v>234</v>
      </c>
      <c r="L6" s="188" t="s">
        <v>235</v>
      </c>
      <c r="M6" s="188">
        <v>9435750545</v>
      </c>
      <c r="N6" s="188" t="s">
        <v>361</v>
      </c>
      <c r="O6" s="188">
        <v>9613969517</v>
      </c>
      <c r="P6" s="189">
        <v>43435</v>
      </c>
      <c r="Q6" s="188" t="s">
        <v>396</v>
      </c>
      <c r="R6" s="188" t="s">
        <v>319</v>
      </c>
      <c r="S6" s="188" t="s">
        <v>221</v>
      </c>
      <c r="T6" s="188" t="s">
        <v>406</v>
      </c>
    </row>
    <row r="7" spans="1:20">
      <c r="A7" s="4">
        <v>3</v>
      </c>
      <c r="B7" s="17" t="s">
        <v>67</v>
      </c>
      <c r="C7" s="192" t="s">
        <v>308</v>
      </c>
      <c r="D7" s="193" t="s">
        <v>29</v>
      </c>
      <c r="E7" s="187">
        <v>17</v>
      </c>
      <c r="F7" s="188"/>
      <c r="G7" s="19">
        <v>24</v>
      </c>
      <c r="H7" s="19">
        <v>26</v>
      </c>
      <c r="I7" s="17">
        <f t="shared" si="0"/>
        <v>50</v>
      </c>
      <c r="J7" s="187">
        <v>8751992337</v>
      </c>
      <c r="K7" s="188" t="s">
        <v>246</v>
      </c>
      <c r="L7" s="188" t="s">
        <v>247</v>
      </c>
      <c r="M7" s="188">
        <v>7399460260</v>
      </c>
      <c r="N7" s="188" t="s">
        <v>309</v>
      </c>
      <c r="O7" s="188">
        <v>8403845880</v>
      </c>
      <c r="P7" s="189">
        <v>43435</v>
      </c>
      <c r="Q7" s="188" t="s">
        <v>396</v>
      </c>
      <c r="R7" s="188" t="s">
        <v>300</v>
      </c>
      <c r="S7" s="188" t="s">
        <v>221</v>
      </c>
      <c r="T7" s="188" t="s">
        <v>406</v>
      </c>
    </row>
    <row r="8" spans="1:20" ht="33">
      <c r="A8" s="4">
        <v>4</v>
      </c>
      <c r="B8" s="17" t="s">
        <v>67</v>
      </c>
      <c r="C8" s="192" t="s">
        <v>292</v>
      </c>
      <c r="D8" s="193" t="s">
        <v>29</v>
      </c>
      <c r="E8" s="187">
        <v>246</v>
      </c>
      <c r="F8" s="188"/>
      <c r="G8" s="19">
        <v>18</v>
      </c>
      <c r="H8" s="19">
        <v>16</v>
      </c>
      <c r="I8" s="17">
        <f t="shared" si="0"/>
        <v>34</v>
      </c>
      <c r="J8" s="191">
        <v>9859466240</v>
      </c>
      <c r="K8" s="188" t="s">
        <v>234</v>
      </c>
      <c r="L8" s="188" t="s">
        <v>235</v>
      </c>
      <c r="M8" s="188">
        <v>9435750545</v>
      </c>
      <c r="N8" s="188" t="s">
        <v>289</v>
      </c>
      <c r="O8" s="188">
        <v>7896087441</v>
      </c>
      <c r="P8" s="189">
        <v>43435</v>
      </c>
      <c r="Q8" s="188" t="s">
        <v>396</v>
      </c>
      <c r="R8" s="188" t="s">
        <v>290</v>
      </c>
      <c r="S8" s="188" t="s">
        <v>221</v>
      </c>
      <c r="T8" s="188" t="s">
        <v>406</v>
      </c>
    </row>
    <row r="9" spans="1:20">
      <c r="A9" s="4">
        <v>5</v>
      </c>
      <c r="B9" s="17" t="s">
        <v>66</v>
      </c>
      <c r="C9" s="192" t="s">
        <v>299</v>
      </c>
      <c r="D9" s="193" t="s">
        <v>29</v>
      </c>
      <c r="E9" s="187">
        <v>18</v>
      </c>
      <c r="F9" s="188"/>
      <c r="G9" s="19">
        <v>28</v>
      </c>
      <c r="H9" s="19">
        <v>26</v>
      </c>
      <c r="I9" s="17">
        <f t="shared" si="0"/>
        <v>54</v>
      </c>
      <c r="J9" s="187">
        <v>8472025994</v>
      </c>
      <c r="K9" s="188" t="s">
        <v>217</v>
      </c>
      <c r="L9" s="188" t="s">
        <v>218</v>
      </c>
      <c r="M9" s="188">
        <v>9401946720</v>
      </c>
      <c r="N9" s="188" t="s">
        <v>263</v>
      </c>
      <c r="O9" s="188">
        <v>8011771478</v>
      </c>
      <c r="P9" s="189">
        <v>43437</v>
      </c>
      <c r="Q9" s="188" t="s">
        <v>394</v>
      </c>
      <c r="R9" s="188" t="s">
        <v>300</v>
      </c>
      <c r="S9" s="188" t="s">
        <v>221</v>
      </c>
      <c r="T9" s="188" t="s">
        <v>406</v>
      </c>
    </row>
    <row r="10" spans="1:20">
      <c r="A10" s="4">
        <v>6</v>
      </c>
      <c r="B10" s="17" t="s">
        <v>66</v>
      </c>
      <c r="C10" s="192" t="s">
        <v>265</v>
      </c>
      <c r="D10" s="193" t="s">
        <v>29</v>
      </c>
      <c r="E10" s="187">
        <v>164</v>
      </c>
      <c r="F10" s="188"/>
      <c r="G10" s="19">
        <v>25</v>
      </c>
      <c r="H10" s="19">
        <v>23</v>
      </c>
      <c r="I10" s="17">
        <f t="shared" si="0"/>
        <v>48</v>
      </c>
      <c r="J10" s="191">
        <v>9401430580</v>
      </c>
      <c r="K10" s="188" t="s">
        <v>238</v>
      </c>
      <c r="L10" s="188" t="s">
        <v>239</v>
      </c>
      <c r="M10" s="188">
        <v>9531027396</v>
      </c>
      <c r="N10" s="188" t="s">
        <v>407</v>
      </c>
      <c r="O10" s="188">
        <v>7896753393</v>
      </c>
      <c r="P10" s="189">
        <v>43437</v>
      </c>
      <c r="Q10" s="188" t="s">
        <v>394</v>
      </c>
      <c r="R10" s="188" t="s">
        <v>264</v>
      </c>
      <c r="S10" s="188" t="s">
        <v>221</v>
      </c>
      <c r="T10" s="188" t="s">
        <v>406</v>
      </c>
    </row>
    <row r="11" spans="1:20" ht="31.5">
      <c r="A11" s="4">
        <v>7</v>
      </c>
      <c r="B11" s="17" t="s">
        <v>67</v>
      </c>
      <c r="C11" s="205" t="s">
        <v>366</v>
      </c>
      <c r="D11" s="206" t="s">
        <v>29</v>
      </c>
      <c r="E11" s="187">
        <v>243</v>
      </c>
      <c r="F11" s="188"/>
      <c r="G11" s="19">
        <v>21</v>
      </c>
      <c r="H11" s="19">
        <v>19</v>
      </c>
      <c r="I11" s="17">
        <f t="shared" si="0"/>
        <v>40</v>
      </c>
      <c r="J11" s="187">
        <v>9401163399</v>
      </c>
      <c r="K11" s="188" t="s">
        <v>234</v>
      </c>
      <c r="L11" s="188" t="s">
        <v>235</v>
      </c>
      <c r="M11" s="188">
        <v>9435750545</v>
      </c>
      <c r="N11" s="188" t="s">
        <v>367</v>
      </c>
      <c r="O11" s="188">
        <v>8822348960</v>
      </c>
      <c r="P11" s="189">
        <v>43437</v>
      </c>
      <c r="Q11" s="188" t="s">
        <v>394</v>
      </c>
      <c r="R11" s="188" t="s">
        <v>290</v>
      </c>
      <c r="S11" s="188" t="s">
        <v>221</v>
      </c>
      <c r="T11" s="188" t="s">
        <v>406</v>
      </c>
    </row>
    <row r="12" spans="1:20">
      <c r="A12" s="4">
        <v>8</v>
      </c>
      <c r="B12" s="17" t="s">
        <v>67</v>
      </c>
      <c r="C12" s="185" t="s">
        <v>356</v>
      </c>
      <c r="D12" s="186" t="s">
        <v>29</v>
      </c>
      <c r="E12" s="187">
        <v>104</v>
      </c>
      <c r="F12" s="188"/>
      <c r="G12" s="19">
        <v>22</v>
      </c>
      <c r="H12" s="19">
        <v>20</v>
      </c>
      <c r="I12" s="17">
        <f t="shared" si="0"/>
        <v>42</v>
      </c>
      <c r="J12" s="187">
        <v>9435292140</v>
      </c>
      <c r="K12" s="188" t="s">
        <v>241</v>
      </c>
      <c r="L12" s="188" t="s">
        <v>242</v>
      </c>
      <c r="M12" s="188">
        <v>9401545647</v>
      </c>
      <c r="N12" s="188" t="s">
        <v>271</v>
      </c>
      <c r="O12" s="188">
        <v>9401543645</v>
      </c>
      <c r="P12" s="189">
        <v>43437</v>
      </c>
      <c r="Q12" s="188" t="s">
        <v>394</v>
      </c>
      <c r="R12" s="188" t="s">
        <v>244</v>
      </c>
      <c r="S12" s="188" t="s">
        <v>221</v>
      </c>
      <c r="T12" s="188" t="s">
        <v>406</v>
      </c>
    </row>
    <row r="13" spans="1:20">
      <c r="A13" s="4">
        <v>9</v>
      </c>
      <c r="B13" s="17" t="s">
        <v>66</v>
      </c>
      <c r="C13" s="190" t="s">
        <v>293</v>
      </c>
      <c r="D13" s="186" t="s">
        <v>29</v>
      </c>
      <c r="E13" s="187">
        <v>234</v>
      </c>
      <c r="F13" s="188"/>
      <c r="G13" s="19">
        <v>26</v>
      </c>
      <c r="H13" s="19">
        <v>27</v>
      </c>
      <c r="I13" s="17">
        <f t="shared" si="0"/>
        <v>53</v>
      </c>
      <c r="J13" s="187">
        <v>9435873766</v>
      </c>
      <c r="K13" s="188" t="s">
        <v>238</v>
      </c>
      <c r="L13" s="188" t="s">
        <v>239</v>
      </c>
      <c r="M13" s="188">
        <v>9531027396</v>
      </c>
      <c r="N13" s="188" t="s">
        <v>294</v>
      </c>
      <c r="O13" s="188">
        <v>9678371686</v>
      </c>
      <c r="P13" s="189">
        <v>43438</v>
      </c>
      <c r="Q13" s="188" t="s">
        <v>413</v>
      </c>
      <c r="R13" s="188" t="s">
        <v>230</v>
      </c>
      <c r="S13" s="188" t="s">
        <v>221</v>
      </c>
      <c r="T13" s="188" t="s">
        <v>406</v>
      </c>
    </row>
    <row r="14" spans="1:20">
      <c r="A14" s="4">
        <v>10</v>
      </c>
      <c r="B14" s="17" t="s">
        <v>66</v>
      </c>
      <c r="C14" s="185" t="s">
        <v>329</v>
      </c>
      <c r="D14" s="186" t="s">
        <v>29</v>
      </c>
      <c r="E14" s="187">
        <v>236</v>
      </c>
      <c r="F14" s="188"/>
      <c r="G14" s="19">
        <v>23</v>
      </c>
      <c r="H14" s="19">
        <v>22</v>
      </c>
      <c r="I14" s="17">
        <f t="shared" si="0"/>
        <v>45</v>
      </c>
      <c r="J14" s="191">
        <v>9401137077</v>
      </c>
      <c r="K14" s="188" t="s">
        <v>217</v>
      </c>
      <c r="L14" s="188" t="s">
        <v>218</v>
      </c>
      <c r="M14" s="188">
        <v>9401946720</v>
      </c>
      <c r="N14" s="188" t="s">
        <v>328</v>
      </c>
      <c r="O14" s="188">
        <v>7399860602</v>
      </c>
      <c r="P14" s="189">
        <v>43438</v>
      </c>
      <c r="Q14" s="200" t="s">
        <v>413</v>
      </c>
      <c r="R14" s="188" t="s">
        <v>220</v>
      </c>
      <c r="S14" s="188" t="s">
        <v>221</v>
      </c>
      <c r="T14" s="188" t="s">
        <v>406</v>
      </c>
    </row>
    <row r="15" spans="1:20">
      <c r="A15" s="4">
        <v>11</v>
      </c>
      <c r="B15" s="17" t="s">
        <v>67</v>
      </c>
      <c r="C15" s="192" t="s">
        <v>364</v>
      </c>
      <c r="D15" s="193" t="s">
        <v>29</v>
      </c>
      <c r="E15" s="187">
        <v>242</v>
      </c>
      <c r="F15" s="188"/>
      <c r="G15" s="19">
        <v>14</v>
      </c>
      <c r="H15" s="19">
        <v>13</v>
      </c>
      <c r="I15" s="17">
        <f t="shared" si="0"/>
        <v>27</v>
      </c>
      <c r="J15" s="187">
        <v>9435371736</v>
      </c>
      <c r="K15" s="188" t="s">
        <v>234</v>
      </c>
      <c r="L15" s="188" t="s">
        <v>235</v>
      </c>
      <c r="M15" s="188">
        <v>9435750545</v>
      </c>
      <c r="N15" s="188" t="s">
        <v>365</v>
      </c>
      <c r="O15" s="188">
        <v>9706296403</v>
      </c>
      <c r="P15" s="189">
        <v>43438</v>
      </c>
      <c r="Q15" s="188" t="s">
        <v>413</v>
      </c>
      <c r="R15" s="188" t="s">
        <v>290</v>
      </c>
      <c r="S15" s="188" t="s">
        <v>221</v>
      </c>
      <c r="T15" s="188" t="s">
        <v>406</v>
      </c>
    </row>
    <row r="16" spans="1:20">
      <c r="A16" s="4">
        <v>12</v>
      </c>
      <c r="B16" s="17" t="s">
        <v>67</v>
      </c>
      <c r="C16" s="192" t="s">
        <v>250</v>
      </c>
      <c r="D16" s="193" t="s">
        <v>29</v>
      </c>
      <c r="E16" s="187">
        <v>14</v>
      </c>
      <c r="F16" s="188"/>
      <c r="G16" s="19">
        <v>37</v>
      </c>
      <c r="H16" s="19">
        <v>39</v>
      </c>
      <c r="I16" s="17">
        <f t="shared" si="0"/>
        <v>76</v>
      </c>
      <c r="J16" s="191">
        <v>9707471708</v>
      </c>
      <c r="K16" s="188" t="s">
        <v>246</v>
      </c>
      <c r="L16" s="188" t="s">
        <v>247</v>
      </c>
      <c r="M16" s="188">
        <v>7399460260</v>
      </c>
      <c r="N16" s="188"/>
      <c r="O16" s="188"/>
      <c r="P16" s="189">
        <v>43438</v>
      </c>
      <c r="Q16" s="188" t="s">
        <v>413</v>
      </c>
      <c r="R16" s="188" t="s">
        <v>227</v>
      </c>
      <c r="S16" s="188" t="s">
        <v>221</v>
      </c>
      <c r="T16" s="188" t="s">
        <v>406</v>
      </c>
    </row>
    <row r="17" spans="1:20" ht="33">
      <c r="A17" s="4">
        <v>13</v>
      </c>
      <c r="B17" s="17" t="s">
        <v>66</v>
      </c>
      <c r="C17" s="192" t="s">
        <v>358</v>
      </c>
      <c r="D17" s="193" t="s">
        <v>29</v>
      </c>
      <c r="E17" s="187">
        <v>21</v>
      </c>
      <c r="F17" s="188"/>
      <c r="G17" s="19">
        <v>16</v>
      </c>
      <c r="H17" s="19">
        <v>15</v>
      </c>
      <c r="I17" s="17">
        <f t="shared" si="0"/>
        <v>31</v>
      </c>
      <c r="J17" s="187">
        <v>9401331024</v>
      </c>
      <c r="K17" s="188" t="s">
        <v>234</v>
      </c>
      <c r="L17" s="188" t="s">
        <v>235</v>
      </c>
      <c r="M17" s="188">
        <v>9435750545</v>
      </c>
      <c r="N17" s="188" t="s">
        <v>359</v>
      </c>
      <c r="O17" s="188">
        <v>9854417763</v>
      </c>
      <c r="P17" s="189">
        <v>43439</v>
      </c>
      <c r="Q17" s="188" t="s">
        <v>397</v>
      </c>
      <c r="R17" s="188" t="s">
        <v>244</v>
      </c>
      <c r="S17" s="188" t="s">
        <v>221</v>
      </c>
      <c r="T17" s="188" t="s">
        <v>406</v>
      </c>
    </row>
    <row r="18" spans="1:20" ht="33">
      <c r="A18" s="4">
        <v>14</v>
      </c>
      <c r="B18" s="17" t="s">
        <v>66</v>
      </c>
      <c r="C18" s="194" t="s">
        <v>410</v>
      </c>
      <c r="D18" s="193" t="s">
        <v>29</v>
      </c>
      <c r="E18" s="187">
        <v>114</v>
      </c>
      <c r="F18" s="188"/>
      <c r="G18" s="19">
        <v>16</v>
      </c>
      <c r="H18" s="19">
        <v>16</v>
      </c>
      <c r="I18" s="17">
        <f t="shared" si="0"/>
        <v>32</v>
      </c>
      <c r="J18" s="187">
        <v>9401644362</v>
      </c>
      <c r="K18" s="188" t="s">
        <v>234</v>
      </c>
      <c r="L18" s="188" t="s">
        <v>235</v>
      </c>
      <c r="M18" s="188">
        <v>9435750545</v>
      </c>
      <c r="N18" s="188" t="s">
        <v>361</v>
      </c>
      <c r="O18" s="188">
        <v>9613969517</v>
      </c>
      <c r="P18" s="189">
        <v>43439</v>
      </c>
      <c r="Q18" s="188" t="s">
        <v>397</v>
      </c>
      <c r="R18" s="188" t="s">
        <v>290</v>
      </c>
      <c r="S18" s="188" t="s">
        <v>221</v>
      </c>
      <c r="T18" s="188" t="s">
        <v>406</v>
      </c>
    </row>
    <row r="19" spans="1:20" ht="33">
      <c r="A19" s="4">
        <v>15</v>
      </c>
      <c r="B19" s="17" t="s">
        <v>67</v>
      </c>
      <c r="C19" s="192" t="s">
        <v>228</v>
      </c>
      <c r="D19" s="193" t="s">
        <v>29</v>
      </c>
      <c r="E19" s="187">
        <v>72</v>
      </c>
      <c r="F19" s="188"/>
      <c r="G19" s="19">
        <v>44</v>
      </c>
      <c r="H19" s="19">
        <v>41</v>
      </c>
      <c r="I19" s="17">
        <f t="shared" si="0"/>
        <v>85</v>
      </c>
      <c r="J19" s="191">
        <v>9435377041</v>
      </c>
      <c r="K19" s="188" t="s">
        <v>224</v>
      </c>
      <c r="L19" s="188" t="s">
        <v>225</v>
      </c>
      <c r="M19" s="188">
        <v>9435712339</v>
      </c>
      <c r="N19" s="188" t="s">
        <v>229</v>
      </c>
      <c r="O19" s="188"/>
      <c r="P19" s="189">
        <v>43439</v>
      </c>
      <c r="Q19" s="188" t="s">
        <v>397</v>
      </c>
      <c r="R19" s="188" t="s">
        <v>230</v>
      </c>
      <c r="S19" s="188" t="s">
        <v>221</v>
      </c>
      <c r="T19" s="188" t="s">
        <v>406</v>
      </c>
    </row>
    <row r="20" spans="1:20" ht="33">
      <c r="A20" s="4">
        <v>16</v>
      </c>
      <c r="B20" s="17" t="s">
        <v>67</v>
      </c>
      <c r="C20" s="192" t="s">
        <v>411</v>
      </c>
      <c r="D20" s="193" t="s">
        <v>29</v>
      </c>
      <c r="E20" s="187">
        <v>195</v>
      </c>
      <c r="F20" s="188"/>
      <c r="G20" s="19">
        <v>48</v>
      </c>
      <c r="H20" s="19">
        <v>44</v>
      </c>
      <c r="I20" s="17">
        <f t="shared" si="0"/>
        <v>92</v>
      </c>
      <c r="J20" s="187">
        <v>8822188547</v>
      </c>
      <c r="K20" s="188" t="s">
        <v>224</v>
      </c>
      <c r="L20" s="188" t="s">
        <v>225</v>
      </c>
      <c r="M20" s="188">
        <v>9435712339</v>
      </c>
      <c r="N20" s="188" t="s">
        <v>414</v>
      </c>
      <c r="O20" s="188">
        <v>9613840563</v>
      </c>
      <c r="P20" s="189">
        <v>43439</v>
      </c>
      <c r="Q20" s="188" t="s">
        <v>397</v>
      </c>
      <c r="R20" s="188" t="s">
        <v>230</v>
      </c>
      <c r="S20" s="188" t="s">
        <v>221</v>
      </c>
      <c r="T20" s="188" t="s">
        <v>406</v>
      </c>
    </row>
    <row r="21" spans="1:20">
      <c r="A21" s="4">
        <v>17</v>
      </c>
      <c r="B21" s="17" t="s">
        <v>66</v>
      </c>
      <c r="C21" s="194" t="s">
        <v>257</v>
      </c>
      <c r="D21" s="193" t="s">
        <v>29</v>
      </c>
      <c r="E21" s="187">
        <v>292</v>
      </c>
      <c r="F21" s="188"/>
      <c r="G21" s="19">
        <v>27</v>
      </c>
      <c r="H21" s="19">
        <v>25</v>
      </c>
      <c r="I21" s="17">
        <f t="shared" si="0"/>
        <v>52</v>
      </c>
      <c r="J21" s="195">
        <v>9707597728</v>
      </c>
      <c r="K21" s="188" t="s">
        <v>224</v>
      </c>
      <c r="L21" s="188" t="s">
        <v>225</v>
      </c>
      <c r="M21" s="188">
        <v>9435712339</v>
      </c>
      <c r="N21" s="188" t="s">
        <v>258</v>
      </c>
      <c r="O21" s="188">
        <v>9577705681</v>
      </c>
      <c r="P21" s="189">
        <v>43440</v>
      </c>
      <c r="Q21" s="188" t="s">
        <v>395</v>
      </c>
      <c r="R21" s="188" t="s">
        <v>220</v>
      </c>
      <c r="S21" s="188" t="s">
        <v>221</v>
      </c>
      <c r="T21" s="188" t="s">
        <v>406</v>
      </c>
    </row>
    <row r="22" spans="1:20">
      <c r="A22" s="4">
        <v>18</v>
      </c>
      <c r="B22" s="17" t="s">
        <v>66</v>
      </c>
      <c r="C22" s="192" t="s">
        <v>259</v>
      </c>
      <c r="D22" s="193" t="s">
        <v>29</v>
      </c>
      <c r="E22" s="187">
        <v>294</v>
      </c>
      <c r="F22" s="188"/>
      <c r="G22" s="19">
        <v>30</v>
      </c>
      <c r="H22" s="19">
        <v>26</v>
      </c>
      <c r="I22" s="17">
        <f t="shared" si="0"/>
        <v>56</v>
      </c>
      <c r="J22" s="191" t="s">
        <v>260</v>
      </c>
      <c r="K22" s="188" t="s">
        <v>224</v>
      </c>
      <c r="L22" s="188" t="s">
        <v>225</v>
      </c>
      <c r="M22" s="188">
        <v>9435712339</v>
      </c>
      <c r="N22" s="188" t="s">
        <v>258</v>
      </c>
      <c r="O22" s="188">
        <v>9577705681</v>
      </c>
      <c r="P22" s="189">
        <v>43440</v>
      </c>
      <c r="Q22" s="188" t="s">
        <v>395</v>
      </c>
      <c r="R22" s="188" t="s">
        <v>220</v>
      </c>
      <c r="S22" s="188" t="s">
        <v>221</v>
      </c>
      <c r="T22" s="188" t="s">
        <v>406</v>
      </c>
    </row>
    <row r="23" spans="1:20">
      <c r="A23" s="4">
        <v>19</v>
      </c>
      <c r="B23" s="17" t="s">
        <v>67</v>
      </c>
      <c r="C23" s="192" t="s">
        <v>412</v>
      </c>
      <c r="D23" s="193" t="s">
        <v>29</v>
      </c>
      <c r="E23" s="187">
        <v>25</v>
      </c>
      <c r="F23" s="188"/>
      <c r="G23" s="19">
        <v>26</v>
      </c>
      <c r="H23" s="19">
        <v>27</v>
      </c>
      <c r="I23" s="17">
        <f t="shared" si="0"/>
        <v>53</v>
      </c>
      <c r="J23" s="187">
        <v>9954479992</v>
      </c>
      <c r="K23" s="188" t="s">
        <v>234</v>
      </c>
      <c r="L23" s="188" t="s">
        <v>235</v>
      </c>
      <c r="M23" s="188">
        <v>9435750545</v>
      </c>
      <c r="N23" s="188" t="s">
        <v>232</v>
      </c>
      <c r="O23" s="188">
        <v>9435830451</v>
      </c>
      <c r="P23" s="189">
        <v>43440</v>
      </c>
      <c r="Q23" s="188" t="s">
        <v>395</v>
      </c>
      <c r="R23" s="188" t="s">
        <v>290</v>
      </c>
      <c r="S23" s="188" t="s">
        <v>221</v>
      </c>
      <c r="T23" s="188" t="s">
        <v>406</v>
      </c>
    </row>
    <row r="24" spans="1:20">
      <c r="A24" s="4">
        <v>20</v>
      </c>
      <c r="B24" s="17" t="s">
        <v>67</v>
      </c>
      <c r="C24" s="192" t="s">
        <v>304</v>
      </c>
      <c r="D24" s="193" t="s">
        <v>29</v>
      </c>
      <c r="E24" s="187">
        <v>247</v>
      </c>
      <c r="F24" s="188"/>
      <c r="G24" s="19">
        <v>25</v>
      </c>
      <c r="H24" s="19">
        <v>21</v>
      </c>
      <c r="I24" s="17">
        <f t="shared" si="0"/>
        <v>46</v>
      </c>
      <c r="J24" s="191">
        <v>9401431272</v>
      </c>
      <c r="K24" s="188" t="s">
        <v>234</v>
      </c>
      <c r="L24" s="188" t="s">
        <v>235</v>
      </c>
      <c r="M24" s="188">
        <v>9435750545</v>
      </c>
      <c r="N24" s="188" t="s">
        <v>232</v>
      </c>
      <c r="O24" s="188">
        <v>9435830451</v>
      </c>
      <c r="P24" s="189">
        <v>43440</v>
      </c>
      <c r="Q24" s="188" t="s">
        <v>395</v>
      </c>
      <c r="R24" s="188" t="s">
        <v>227</v>
      </c>
      <c r="S24" s="188" t="s">
        <v>221</v>
      </c>
      <c r="T24" s="188" t="s">
        <v>406</v>
      </c>
    </row>
    <row r="25" spans="1:20">
      <c r="A25" s="4">
        <v>21</v>
      </c>
      <c r="B25" s="17" t="s">
        <v>66</v>
      </c>
      <c r="C25" s="192" t="s">
        <v>308</v>
      </c>
      <c r="D25" s="193" t="s">
        <v>29</v>
      </c>
      <c r="E25" s="187">
        <v>17</v>
      </c>
      <c r="F25" s="188"/>
      <c r="G25" s="19">
        <v>24</v>
      </c>
      <c r="H25" s="19">
        <v>26</v>
      </c>
      <c r="I25" s="17">
        <f t="shared" si="0"/>
        <v>50</v>
      </c>
      <c r="J25" s="187">
        <v>8751992337</v>
      </c>
      <c r="K25" s="188" t="s">
        <v>246</v>
      </c>
      <c r="L25" s="188" t="s">
        <v>247</v>
      </c>
      <c r="M25" s="188">
        <v>7399460260</v>
      </c>
      <c r="N25" s="188" t="s">
        <v>309</v>
      </c>
      <c r="O25" s="188">
        <v>8403845880</v>
      </c>
      <c r="P25" s="189">
        <v>43441</v>
      </c>
      <c r="Q25" s="188" t="s">
        <v>128</v>
      </c>
      <c r="R25" s="188" t="s">
        <v>300</v>
      </c>
      <c r="S25" s="188" t="s">
        <v>221</v>
      </c>
      <c r="T25" s="188" t="s">
        <v>406</v>
      </c>
    </row>
    <row r="26" spans="1:20">
      <c r="A26" s="4">
        <v>22</v>
      </c>
      <c r="B26" s="17" t="s">
        <v>66</v>
      </c>
      <c r="C26" s="192" t="s">
        <v>316</v>
      </c>
      <c r="D26" s="193" t="s">
        <v>29</v>
      </c>
      <c r="E26" s="187">
        <v>109</v>
      </c>
      <c r="F26" s="188"/>
      <c r="G26" s="19">
        <v>15</v>
      </c>
      <c r="H26" s="19">
        <v>16</v>
      </c>
      <c r="I26" s="17">
        <f t="shared" si="0"/>
        <v>31</v>
      </c>
      <c r="J26" s="191">
        <v>9707258698</v>
      </c>
      <c r="K26" s="188" t="s">
        <v>246</v>
      </c>
      <c r="L26" s="188" t="s">
        <v>247</v>
      </c>
      <c r="M26" s="188">
        <v>7399460260</v>
      </c>
      <c r="N26" s="188" t="s">
        <v>253</v>
      </c>
      <c r="O26" s="188">
        <v>9854834239</v>
      </c>
      <c r="P26" s="189">
        <v>43441</v>
      </c>
      <c r="Q26" s="188" t="s">
        <v>128</v>
      </c>
      <c r="R26" s="188" t="s">
        <v>249</v>
      </c>
      <c r="S26" s="188" t="s">
        <v>221</v>
      </c>
      <c r="T26" s="188" t="s">
        <v>406</v>
      </c>
    </row>
    <row r="27" spans="1:20" ht="33">
      <c r="A27" s="4">
        <v>23</v>
      </c>
      <c r="B27" s="17" t="s">
        <v>67</v>
      </c>
      <c r="C27" s="192" t="s">
        <v>291</v>
      </c>
      <c r="D27" s="193" t="s">
        <v>29</v>
      </c>
      <c r="E27" s="187">
        <v>115</v>
      </c>
      <c r="F27" s="188"/>
      <c r="G27" s="19">
        <v>20</v>
      </c>
      <c r="H27" s="19">
        <v>18</v>
      </c>
      <c r="I27" s="17">
        <f t="shared" si="0"/>
        <v>38</v>
      </c>
      <c r="J27" s="187">
        <v>9854787789</v>
      </c>
      <c r="K27" s="188" t="s">
        <v>234</v>
      </c>
      <c r="L27" s="188" t="s">
        <v>235</v>
      </c>
      <c r="M27" s="188">
        <v>9435750545</v>
      </c>
      <c r="N27" s="188" t="s">
        <v>289</v>
      </c>
      <c r="O27" s="188">
        <v>7896087441</v>
      </c>
      <c r="P27" s="189">
        <v>43441</v>
      </c>
      <c r="Q27" s="188" t="s">
        <v>128</v>
      </c>
      <c r="R27" s="188" t="s">
        <v>290</v>
      </c>
      <c r="S27" s="188" t="s">
        <v>221</v>
      </c>
      <c r="T27" s="188" t="s">
        <v>406</v>
      </c>
    </row>
    <row r="28" spans="1:20">
      <c r="A28" s="4">
        <v>24</v>
      </c>
      <c r="B28" s="17" t="s">
        <v>67</v>
      </c>
      <c r="C28" s="192" t="s">
        <v>305</v>
      </c>
      <c r="D28" s="193" t="s">
        <v>29</v>
      </c>
      <c r="E28" s="187">
        <v>116</v>
      </c>
      <c r="F28" s="188"/>
      <c r="G28" s="19">
        <v>16</v>
      </c>
      <c r="H28" s="19">
        <v>17</v>
      </c>
      <c r="I28" s="17">
        <f t="shared" si="0"/>
        <v>33</v>
      </c>
      <c r="J28" s="187">
        <v>7399722981</v>
      </c>
      <c r="K28" s="188" t="s">
        <v>234</v>
      </c>
      <c r="L28" s="188" t="s">
        <v>235</v>
      </c>
      <c r="M28" s="188">
        <v>9435750545</v>
      </c>
      <c r="N28" s="188" t="s">
        <v>232</v>
      </c>
      <c r="O28" s="188">
        <v>9435830451</v>
      </c>
      <c r="P28" s="189">
        <v>43441</v>
      </c>
      <c r="Q28" s="188" t="s">
        <v>128</v>
      </c>
      <c r="R28" s="188" t="s">
        <v>227</v>
      </c>
      <c r="S28" s="188" t="s">
        <v>221</v>
      </c>
      <c r="T28" s="188" t="s">
        <v>406</v>
      </c>
    </row>
    <row r="29" spans="1:20">
      <c r="A29" s="4">
        <v>25</v>
      </c>
      <c r="B29" s="17" t="s">
        <v>66</v>
      </c>
      <c r="C29" s="192" t="s">
        <v>286</v>
      </c>
      <c r="D29" s="193" t="s">
        <v>29</v>
      </c>
      <c r="E29" s="187">
        <v>165</v>
      </c>
      <c r="F29" s="188"/>
      <c r="G29" s="19">
        <v>34</v>
      </c>
      <c r="H29" s="19">
        <v>32</v>
      </c>
      <c r="I29" s="17">
        <f t="shared" si="0"/>
        <v>66</v>
      </c>
      <c r="J29" s="191">
        <v>9435660216</v>
      </c>
      <c r="K29" s="188" t="s">
        <v>238</v>
      </c>
      <c r="L29" s="188" t="s">
        <v>239</v>
      </c>
      <c r="M29" s="188">
        <v>9531027396</v>
      </c>
      <c r="N29" s="188"/>
      <c r="O29" s="188"/>
      <c r="P29" s="189">
        <v>43442</v>
      </c>
      <c r="Q29" s="188" t="s">
        <v>396</v>
      </c>
      <c r="R29" s="188" t="s">
        <v>287</v>
      </c>
      <c r="S29" s="188" t="s">
        <v>221</v>
      </c>
      <c r="T29" s="188" t="s">
        <v>406</v>
      </c>
    </row>
    <row r="30" spans="1:20">
      <c r="A30" s="4">
        <v>26</v>
      </c>
      <c r="B30" s="17" t="s">
        <v>66</v>
      </c>
      <c r="C30" s="192" t="s">
        <v>237</v>
      </c>
      <c r="D30" s="188" t="s">
        <v>29</v>
      </c>
      <c r="E30" s="19">
        <v>293</v>
      </c>
      <c r="F30" s="188"/>
      <c r="G30" s="19">
        <v>12</v>
      </c>
      <c r="H30" s="19">
        <v>17</v>
      </c>
      <c r="I30" s="17">
        <f t="shared" si="0"/>
        <v>29</v>
      </c>
      <c r="J30" s="249">
        <v>9954009374</v>
      </c>
      <c r="K30" s="188" t="s">
        <v>238</v>
      </c>
      <c r="L30" s="188" t="s">
        <v>239</v>
      </c>
      <c r="M30" s="188">
        <v>9531027396</v>
      </c>
      <c r="N30" s="188"/>
      <c r="O30" s="188"/>
      <c r="P30" s="189">
        <v>43442</v>
      </c>
      <c r="Q30" s="188" t="s">
        <v>396</v>
      </c>
      <c r="R30" s="188" t="s">
        <v>220</v>
      </c>
      <c r="S30" s="188" t="s">
        <v>221</v>
      </c>
      <c r="T30" s="188" t="s">
        <v>406</v>
      </c>
    </row>
    <row r="31" spans="1:20">
      <c r="A31" s="4">
        <v>27</v>
      </c>
      <c r="B31" s="17" t="s">
        <v>67</v>
      </c>
      <c r="C31" s="190" t="s">
        <v>335</v>
      </c>
      <c r="D31" s="188" t="s">
        <v>29</v>
      </c>
      <c r="E31" s="187">
        <v>1</v>
      </c>
      <c r="F31" s="188"/>
      <c r="G31" s="19">
        <v>37</v>
      </c>
      <c r="H31" s="19">
        <v>34</v>
      </c>
      <c r="I31" s="17">
        <f t="shared" si="0"/>
        <v>71</v>
      </c>
      <c r="J31" s="191">
        <v>9864360072</v>
      </c>
      <c r="K31" s="188" t="s">
        <v>331</v>
      </c>
      <c r="L31" s="188" t="s">
        <v>332</v>
      </c>
      <c r="M31" s="188">
        <v>9435940910</v>
      </c>
      <c r="N31" s="188" t="s">
        <v>336</v>
      </c>
      <c r="O31" s="188">
        <v>9707886914</v>
      </c>
      <c r="P31" s="189">
        <v>43442</v>
      </c>
      <c r="Q31" s="200" t="s">
        <v>396</v>
      </c>
      <c r="R31" s="188" t="s">
        <v>220</v>
      </c>
      <c r="S31" s="188" t="s">
        <v>221</v>
      </c>
      <c r="T31" s="188" t="s">
        <v>406</v>
      </c>
    </row>
    <row r="32" spans="1:20">
      <c r="A32" s="4">
        <v>28</v>
      </c>
      <c r="B32" s="17" t="s">
        <v>67</v>
      </c>
      <c r="C32" s="185" t="s">
        <v>339</v>
      </c>
      <c r="D32" s="186" t="s">
        <v>29</v>
      </c>
      <c r="E32" s="187">
        <v>8</v>
      </c>
      <c r="F32" s="188"/>
      <c r="G32" s="19">
        <v>26</v>
      </c>
      <c r="H32" s="19">
        <v>26</v>
      </c>
      <c r="I32" s="17">
        <f t="shared" si="0"/>
        <v>52</v>
      </c>
      <c r="J32" s="191">
        <v>9707428455</v>
      </c>
      <c r="K32" s="188" t="s">
        <v>331</v>
      </c>
      <c r="L32" s="188" t="s">
        <v>332</v>
      </c>
      <c r="M32" s="188">
        <v>9435940910</v>
      </c>
      <c r="N32" s="188" t="s">
        <v>340</v>
      </c>
      <c r="O32" s="188">
        <v>9954967947</v>
      </c>
      <c r="P32" s="189">
        <v>43442</v>
      </c>
      <c r="Q32" s="188" t="s">
        <v>396</v>
      </c>
      <c r="R32" s="188" t="s">
        <v>290</v>
      </c>
      <c r="S32" s="188" t="s">
        <v>221</v>
      </c>
      <c r="T32" s="188" t="s">
        <v>406</v>
      </c>
    </row>
    <row r="33" spans="1:20">
      <c r="A33" s="4">
        <v>29</v>
      </c>
      <c r="B33" s="17" t="s">
        <v>66</v>
      </c>
      <c r="C33" s="192" t="s">
        <v>301</v>
      </c>
      <c r="D33" s="193" t="s">
        <v>29</v>
      </c>
      <c r="E33" s="187">
        <v>111</v>
      </c>
      <c r="F33" s="188"/>
      <c r="G33" s="19">
        <v>44</v>
      </c>
      <c r="H33" s="19">
        <v>43</v>
      </c>
      <c r="I33" s="17">
        <f t="shared" si="0"/>
        <v>87</v>
      </c>
      <c r="J33" s="191">
        <v>9859079018</v>
      </c>
      <c r="K33" s="188" t="s">
        <v>217</v>
      </c>
      <c r="L33" s="188" t="s">
        <v>218</v>
      </c>
      <c r="M33" s="188">
        <v>9401946720</v>
      </c>
      <c r="N33" s="188"/>
      <c r="O33" s="188">
        <v>8011771478</v>
      </c>
      <c r="P33" s="189">
        <v>43444</v>
      </c>
      <c r="Q33" s="188" t="s">
        <v>394</v>
      </c>
      <c r="R33" s="188" t="s">
        <v>300</v>
      </c>
      <c r="S33" s="188" t="s">
        <v>221</v>
      </c>
      <c r="T33" s="188" t="s">
        <v>406</v>
      </c>
    </row>
    <row r="34" spans="1:20">
      <c r="A34" s="4">
        <v>30</v>
      </c>
      <c r="B34" s="17" t="s">
        <v>66</v>
      </c>
      <c r="C34" s="192" t="s">
        <v>307</v>
      </c>
      <c r="D34" s="193" t="s">
        <v>29</v>
      </c>
      <c r="E34" s="187">
        <v>240</v>
      </c>
      <c r="F34" s="188"/>
      <c r="G34" s="19">
        <v>32</v>
      </c>
      <c r="H34" s="19">
        <v>33</v>
      </c>
      <c r="I34" s="17">
        <f t="shared" si="0"/>
        <v>65</v>
      </c>
      <c r="J34" s="187">
        <v>9577812548</v>
      </c>
      <c r="K34" s="188" t="s">
        <v>238</v>
      </c>
      <c r="L34" s="188" t="s">
        <v>239</v>
      </c>
      <c r="M34" s="188">
        <v>9531027396</v>
      </c>
      <c r="N34" s="188" t="s">
        <v>263</v>
      </c>
      <c r="O34" s="188">
        <v>8011771478</v>
      </c>
      <c r="P34" s="189">
        <v>43444</v>
      </c>
      <c r="Q34" s="188" t="s">
        <v>394</v>
      </c>
      <c r="R34" s="188" t="s">
        <v>264</v>
      </c>
      <c r="S34" s="188" t="s">
        <v>221</v>
      </c>
      <c r="T34" s="188" t="s">
        <v>406</v>
      </c>
    </row>
    <row r="35" spans="1:20">
      <c r="A35" s="4">
        <v>31</v>
      </c>
      <c r="B35" s="17" t="s">
        <v>67</v>
      </c>
      <c r="C35" s="190" t="s">
        <v>350</v>
      </c>
      <c r="D35" s="186" t="s">
        <v>29</v>
      </c>
      <c r="E35" s="187">
        <v>6</v>
      </c>
      <c r="F35" s="188"/>
      <c r="G35" s="19">
        <v>21</v>
      </c>
      <c r="H35" s="19">
        <v>18</v>
      </c>
      <c r="I35" s="17">
        <f t="shared" si="0"/>
        <v>39</v>
      </c>
      <c r="J35" s="191">
        <v>9508072153</v>
      </c>
      <c r="K35" s="188" t="s">
        <v>331</v>
      </c>
      <c r="L35" s="188" t="s">
        <v>332</v>
      </c>
      <c r="M35" s="188">
        <v>9435940910</v>
      </c>
      <c r="N35" s="188" t="s">
        <v>349</v>
      </c>
      <c r="O35" s="188">
        <v>9859119937</v>
      </c>
      <c r="P35" s="189">
        <v>43444</v>
      </c>
      <c r="Q35" s="188" t="s">
        <v>394</v>
      </c>
      <c r="R35" s="188" t="s">
        <v>324</v>
      </c>
      <c r="S35" s="188" t="s">
        <v>221</v>
      </c>
      <c r="T35" s="188" t="s">
        <v>406</v>
      </c>
    </row>
    <row r="36" spans="1:20">
      <c r="A36" s="4">
        <v>32</v>
      </c>
      <c r="B36" s="17" t="s">
        <v>67</v>
      </c>
      <c r="C36" s="185" t="s">
        <v>337</v>
      </c>
      <c r="D36" s="188" t="s">
        <v>29</v>
      </c>
      <c r="E36" s="187">
        <v>103</v>
      </c>
      <c r="F36" s="188"/>
      <c r="G36" s="19">
        <v>22</v>
      </c>
      <c r="H36" s="19">
        <v>23</v>
      </c>
      <c r="I36" s="17">
        <f t="shared" si="0"/>
        <v>45</v>
      </c>
      <c r="J36" s="191">
        <v>9707577742</v>
      </c>
      <c r="K36" s="188" t="s">
        <v>331</v>
      </c>
      <c r="L36" s="188" t="s">
        <v>332</v>
      </c>
      <c r="M36" s="188">
        <v>9435940910</v>
      </c>
      <c r="N36" s="188" t="s">
        <v>336</v>
      </c>
      <c r="O36" s="188">
        <v>9707886914</v>
      </c>
      <c r="P36" s="189">
        <v>43444</v>
      </c>
      <c r="Q36" s="188" t="s">
        <v>394</v>
      </c>
      <c r="R36" s="188" t="s">
        <v>220</v>
      </c>
      <c r="S36" s="188" t="s">
        <v>221</v>
      </c>
      <c r="T36" s="188" t="s">
        <v>406</v>
      </c>
    </row>
    <row r="37" spans="1:20">
      <c r="A37" s="4">
        <v>33</v>
      </c>
      <c r="B37" s="17" t="s">
        <v>66</v>
      </c>
      <c r="C37" s="185" t="s">
        <v>270</v>
      </c>
      <c r="D37" s="186" t="s">
        <v>29</v>
      </c>
      <c r="E37" s="187">
        <v>187</v>
      </c>
      <c r="F37" s="188"/>
      <c r="G37" s="19">
        <v>25</v>
      </c>
      <c r="H37" s="19">
        <v>23</v>
      </c>
      <c r="I37" s="17">
        <f t="shared" si="0"/>
        <v>48</v>
      </c>
      <c r="J37" s="191">
        <v>9864255249</v>
      </c>
      <c r="K37" s="188" t="s">
        <v>241</v>
      </c>
      <c r="L37" s="188" t="s">
        <v>242</v>
      </c>
      <c r="M37" s="188">
        <v>9401545647</v>
      </c>
      <c r="N37" s="188" t="s">
        <v>271</v>
      </c>
      <c r="O37" s="188">
        <v>9401543645</v>
      </c>
      <c r="P37" s="189">
        <v>43445</v>
      </c>
      <c r="Q37" s="188" t="s">
        <v>413</v>
      </c>
      <c r="R37" s="188" t="s">
        <v>244</v>
      </c>
      <c r="S37" s="188" t="s">
        <v>221</v>
      </c>
      <c r="T37" s="188" t="s">
        <v>406</v>
      </c>
    </row>
    <row r="38" spans="1:20">
      <c r="A38" s="4">
        <v>34</v>
      </c>
      <c r="B38" s="17" t="s">
        <v>67</v>
      </c>
      <c r="C38" s="190" t="s">
        <v>334</v>
      </c>
      <c r="D38" s="186" t="s">
        <v>29</v>
      </c>
      <c r="E38" s="187">
        <v>183</v>
      </c>
      <c r="F38" s="188"/>
      <c r="G38" s="19">
        <v>19</v>
      </c>
      <c r="H38" s="19">
        <v>17</v>
      </c>
      <c r="I38" s="17">
        <f t="shared" si="0"/>
        <v>36</v>
      </c>
      <c r="J38" s="187">
        <v>9435922612</v>
      </c>
      <c r="K38" s="188" t="s">
        <v>331</v>
      </c>
      <c r="L38" s="188" t="s">
        <v>332</v>
      </c>
      <c r="M38" s="188">
        <v>9435940910</v>
      </c>
      <c r="N38" s="188" t="s">
        <v>333</v>
      </c>
      <c r="O38" s="188">
        <v>9678934275</v>
      </c>
      <c r="P38" s="189">
        <v>43445</v>
      </c>
      <c r="Q38" s="200" t="s">
        <v>413</v>
      </c>
      <c r="R38" s="188" t="s">
        <v>227</v>
      </c>
      <c r="S38" s="188" t="s">
        <v>221</v>
      </c>
      <c r="T38" s="188" t="s">
        <v>406</v>
      </c>
    </row>
    <row r="39" spans="1:20">
      <c r="A39" s="4">
        <v>35</v>
      </c>
      <c r="B39" s="17" t="s">
        <v>67</v>
      </c>
      <c r="C39" s="190" t="s">
        <v>302</v>
      </c>
      <c r="D39" s="186" t="s">
        <v>29</v>
      </c>
      <c r="E39" s="187">
        <v>107</v>
      </c>
      <c r="F39" s="188"/>
      <c r="G39" s="19">
        <v>38</v>
      </c>
      <c r="H39" s="19">
        <v>35</v>
      </c>
      <c r="I39" s="17">
        <f t="shared" si="0"/>
        <v>73</v>
      </c>
      <c r="J39" s="187">
        <v>9401224251</v>
      </c>
      <c r="K39" s="188" t="s">
        <v>246</v>
      </c>
      <c r="L39" s="188" t="s">
        <v>247</v>
      </c>
      <c r="M39" s="188">
        <v>7399460260</v>
      </c>
      <c r="N39" s="188" t="s">
        <v>303</v>
      </c>
      <c r="O39" s="188">
        <v>8876183592</v>
      </c>
      <c r="P39" s="189">
        <v>43445</v>
      </c>
      <c r="Q39" s="188" t="s">
        <v>413</v>
      </c>
      <c r="R39" s="188" t="s">
        <v>227</v>
      </c>
      <c r="S39" s="188" t="s">
        <v>221</v>
      </c>
      <c r="T39" s="188" t="s">
        <v>406</v>
      </c>
    </row>
    <row r="40" spans="1:20">
      <c r="A40" s="4">
        <v>36</v>
      </c>
      <c r="B40" s="17" t="s">
        <v>67</v>
      </c>
      <c r="C40" s="185" t="s">
        <v>240</v>
      </c>
      <c r="D40" s="186" t="s">
        <v>29</v>
      </c>
      <c r="E40" s="187">
        <v>232</v>
      </c>
      <c r="F40" s="188"/>
      <c r="G40" s="19">
        <v>29</v>
      </c>
      <c r="H40" s="19">
        <v>27</v>
      </c>
      <c r="I40" s="17">
        <f t="shared" si="0"/>
        <v>56</v>
      </c>
      <c r="J40" s="187">
        <v>9401847740</v>
      </c>
      <c r="K40" s="188" t="s">
        <v>241</v>
      </c>
      <c r="L40" s="188" t="s">
        <v>242</v>
      </c>
      <c r="M40" s="188">
        <v>9401545647</v>
      </c>
      <c r="N40" s="188" t="s">
        <v>243</v>
      </c>
      <c r="O40" s="188">
        <v>8876623543</v>
      </c>
      <c r="P40" s="189">
        <v>43445</v>
      </c>
      <c r="Q40" s="188" t="s">
        <v>413</v>
      </c>
      <c r="R40" s="188" t="s">
        <v>244</v>
      </c>
      <c r="S40" s="188" t="s">
        <v>221</v>
      </c>
      <c r="T40" s="188" t="s">
        <v>406</v>
      </c>
    </row>
    <row r="41" spans="1:20" ht="33">
      <c r="A41" s="4">
        <v>37</v>
      </c>
      <c r="B41" s="17" t="s">
        <v>66</v>
      </c>
      <c r="C41" s="192" t="s">
        <v>286</v>
      </c>
      <c r="D41" s="193" t="s">
        <v>29</v>
      </c>
      <c r="E41" s="187">
        <v>165</v>
      </c>
      <c r="F41" s="188"/>
      <c r="G41" s="19">
        <v>34</v>
      </c>
      <c r="H41" s="19">
        <v>32</v>
      </c>
      <c r="I41" s="17">
        <f t="shared" si="0"/>
        <v>66</v>
      </c>
      <c r="J41" s="191">
        <v>9435660216</v>
      </c>
      <c r="K41" s="188" t="s">
        <v>238</v>
      </c>
      <c r="L41" s="188" t="s">
        <v>239</v>
      </c>
      <c r="M41" s="188">
        <v>9531027396</v>
      </c>
      <c r="N41" s="188"/>
      <c r="O41" s="188"/>
      <c r="P41" s="189">
        <v>43446</v>
      </c>
      <c r="Q41" s="188" t="s">
        <v>397</v>
      </c>
      <c r="R41" s="188" t="s">
        <v>287</v>
      </c>
      <c r="S41" s="188" t="s">
        <v>221</v>
      </c>
      <c r="T41" s="188" t="s">
        <v>406</v>
      </c>
    </row>
    <row r="42" spans="1:20" ht="33">
      <c r="A42" s="4">
        <v>38</v>
      </c>
      <c r="B42" s="17" t="s">
        <v>66</v>
      </c>
      <c r="C42" s="192" t="s">
        <v>306</v>
      </c>
      <c r="D42" s="193" t="s">
        <v>29</v>
      </c>
      <c r="E42" s="187">
        <v>68</v>
      </c>
      <c r="F42" s="188"/>
      <c r="G42" s="19">
        <v>28</v>
      </c>
      <c r="H42" s="19">
        <v>27</v>
      </c>
      <c r="I42" s="17">
        <f t="shared" si="0"/>
        <v>55</v>
      </c>
      <c r="J42" s="191">
        <v>9854700443</v>
      </c>
      <c r="K42" s="188" t="s">
        <v>238</v>
      </c>
      <c r="L42" s="188" t="s">
        <v>239</v>
      </c>
      <c r="M42" s="188">
        <v>9431027396</v>
      </c>
      <c r="N42" s="188" t="s">
        <v>258</v>
      </c>
      <c r="O42" s="188">
        <v>9577705681</v>
      </c>
      <c r="P42" s="189">
        <v>43446</v>
      </c>
      <c r="Q42" s="188" t="s">
        <v>397</v>
      </c>
      <c r="R42" s="188" t="s">
        <v>227</v>
      </c>
      <c r="S42" s="188" t="s">
        <v>221</v>
      </c>
      <c r="T42" s="188" t="s">
        <v>406</v>
      </c>
    </row>
    <row r="43" spans="1:20" ht="33">
      <c r="A43" s="4">
        <v>39</v>
      </c>
      <c r="B43" s="17" t="s">
        <v>67</v>
      </c>
      <c r="C43" s="192" t="s">
        <v>254</v>
      </c>
      <c r="D43" s="193" t="s">
        <v>29</v>
      </c>
      <c r="E43" s="187">
        <v>191</v>
      </c>
      <c r="F43" s="188"/>
      <c r="G43" s="19">
        <v>19</v>
      </c>
      <c r="H43" s="19">
        <v>17</v>
      </c>
      <c r="I43" s="17">
        <f t="shared" si="0"/>
        <v>36</v>
      </c>
      <c r="J43" s="191">
        <v>8011771550</v>
      </c>
      <c r="K43" s="188" t="s">
        <v>234</v>
      </c>
      <c r="L43" s="188" t="s">
        <v>235</v>
      </c>
      <c r="M43" s="188">
        <v>9435750545</v>
      </c>
      <c r="N43" s="188" t="s">
        <v>255</v>
      </c>
      <c r="O43" s="188">
        <v>9085328584</v>
      </c>
      <c r="P43" s="189">
        <v>43446</v>
      </c>
      <c r="Q43" s="188" t="s">
        <v>397</v>
      </c>
      <c r="R43" s="188" t="s">
        <v>244</v>
      </c>
      <c r="S43" s="188" t="s">
        <v>221</v>
      </c>
      <c r="T43" s="188" t="s">
        <v>406</v>
      </c>
    </row>
    <row r="44" spans="1:20" ht="33">
      <c r="A44" s="4">
        <v>40</v>
      </c>
      <c r="B44" s="17" t="s">
        <v>67</v>
      </c>
      <c r="C44" s="192" t="s">
        <v>320</v>
      </c>
      <c r="D44" s="193" t="s">
        <v>29</v>
      </c>
      <c r="E44" s="187">
        <v>19</v>
      </c>
      <c r="F44" s="188"/>
      <c r="G44" s="19">
        <v>48</v>
      </c>
      <c r="H44" s="19">
        <v>49</v>
      </c>
      <c r="I44" s="17">
        <f t="shared" si="0"/>
        <v>97</v>
      </c>
      <c r="J44" s="187">
        <v>9531016720</v>
      </c>
      <c r="K44" s="188" t="s">
        <v>241</v>
      </c>
      <c r="L44" s="188" t="s">
        <v>242</v>
      </c>
      <c r="M44" s="188">
        <v>9401545647</v>
      </c>
      <c r="N44" s="188" t="s">
        <v>321</v>
      </c>
      <c r="O44" s="188">
        <v>9706296403</v>
      </c>
      <c r="P44" s="189">
        <v>43446</v>
      </c>
      <c r="Q44" s="188" t="s">
        <v>397</v>
      </c>
      <c r="R44" s="188" t="s">
        <v>319</v>
      </c>
      <c r="S44" s="188" t="s">
        <v>221</v>
      </c>
      <c r="T44" s="188" t="s">
        <v>406</v>
      </c>
    </row>
    <row r="45" spans="1:20">
      <c r="A45" s="4">
        <v>41</v>
      </c>
      <c r="B45" s="17" t="s">
        <v>66</v>
      </c>
      <c r="C45" s="192" t="s">
        <v>256</v>
      </c>
      <c r="D45" s="193" t="s">
        <v>29</v>
      </c>
      <c r="E45" s="187">
        <v>241</v>
      </c>
      <c r="F45" s="188"/>
      <c r="G45" s="19">
        <v>26</v>
      </c>
      <c r="H45" s="19">
        <v>24</v>
      </c>
      <c r="I45" s="17">
        <f t="shared" si="0"/>
        <v>50</v>
      </c>
      <c r="J45" s="191">
        <v>9678123205</v>
      </c>
      <c r="K45" s="188" t="s">
        <v>234</v>
      </c>
      <c r="L45" s="188" t="s">
        <v>235</v>
      </c>
      <c r="M45" s="188">
        <v>9435750545</v>
      </c>
      <c r="N45" s="188" t="s">
        <v>255</v>
      </c>
      <c r="O45" s="188">
        <v>9085328584</v>
      </c>
      <c r="P45" s="189">
        <v>43447</v>
      </c>
      <c r="Q45" s="188" t="s">
        <v>395</v>
      </c>
      <c r="R45" s="188" t="s">
        <v>244</v>
      </c>
      <c r="S45" s="188" t="s">
        <v>221</v>
      </c>
      <c r="T45" s="188" t="s">
        <v>406</v>
      </c>
    </row>
    <row r="46" spans="1:20">
      <c r="A46" s="4">
        <v>42</v>
      </c>
      <c r="B46" s="17" t="s">
        <v>66</v>
      </c>
      <c r="C46" s="192" t="s">
        <v>318</v>
      </c>
      <c r="D46" s="193" t="s">
        <v>29</v>
      </c>
      <c r="E46" s="187">
        <v>112</v>
      </c>
      <c r="F46" s="188"/>
      <c r="G46" s="19">
        <v>27</v>
      </c>
      <c r="H46" s="19">
        <v>29</v>
      </c>
      <c r="I46" s="17">
        <f t="shared" si="0"/>
        <v>56</v>
      </c>
      <c r="J46" s="187">
        <v>8753069143</v>
      </c>
      <c r="K46" s="188" t="s">
        <v>241</v>
      </c>
      <c r="L46" s="188" t="s">
        <v>242</v>
      </c>
      <c r="M46" s="188">
        <v>9401545647</v>
      </c>
      <c r="N46" s="188" t="s">
        <v>255</v>
      </c>
      <c r="O46" s="188">
        <v>9085328584</v>
      </c>
      <c r="P46" s="189">
        <v>43447</v>
      </c>
      <c r="Q46" s="188" t="s">
        <v>395</v>
      </c>
      <c r="R46" s="188" t="s">
        <v>319</v>
      </c>
      <c r="S46" s="188" t="s">
        <v>221</v>
      </c>
      <c r="T46" s="188" t="s">
        <v>406</v>
      </c>
    </row>
    <row r="47" spans="1:20">
      <c r="A47" s="4">
        <v>43</v>
      </c>
      <c r="B47" s="17" t="s">
        <v>67</v>
      </c>
      <c r="C47" s="192" t="s">
        <v>268</v>
      </c>
      <c r="D47" s="193" t="s">
        <v>29</v>
      </c>
      <c r="E47" s="187">
        <v>291</v>
      </c>
      <c r="F47" s="188"/>
      <c r="G47" s="19">
        <v>24</v>
      </c>
      <c r="H47" s="19">
        <v>22</v>
      </c>
      <c r="I47" s="17">
        <f t="shared" si="0"/>
        <v>46</v>
      </c>
      <c r="J47" s="191">
        <v>9954167956</v>
      </c>
      <c r="K47" s="188" t="s">
        <v>238</v>
      </c>
      <c r="L47" s="188" t="s">
        <v>239</v>
      </c>
      <c r="M47" s="188">
        <v>9531027396</v>
      </c>
      <c r="N47" s="188" t="s">
        <v>407</v>
      </c>
      <c r="O47" s="188">
        <v>7896753393</v>
      </c>
      <c r="P47" s="189">
        <v>43447</v>
      </c>
      <c r="Q47" s="188" t="s">
        <v>395</v>
      </c>
      <c r="R47" s="188" t="s">
        <v>264</v>
      </c>
      <c r="S47" s="188" t="s">
        <v>221</v>
      </c>
      <c r="T47" s="188" t="s">
        <v>406</v>
      </c>
    </row>
    <row r="48" spans="1:20">
      <c r="A48" s="4">
        <v>44</v>
      </c>
      <c r="B48" s="17" t="s">
        <v>67</v>
      </c>
      <c r="C48" s="190" t="s">
        <v>295</v>
      </c>
      <c r="D48" s="186" t="s">
        <v>29</v>
      </c>
      <c r="E48" s="187">
        <v>10</v>
      </c>
      <c r="F48" s="188"/>
      <c r="G48" s="19">
        <v>46</v>
      </c>
      <c r="H48" s="19">
        <v>41</v>
      </c>
      <c r="I48" s="17">
        <f t="shared" si="0"/>
        <v>87</v>
      </c>
      <c r="J48" s="191">
        <v>9401129898</v>
      </c>
      <c r="K48" s="188" t="s">
        <v>238</v>
      </c>
      <c r="L48" s="188" t="s">
        <v>239</v>
      </c>
      <c r="M48" s="188">
        <v>9531027396</v>
      </c>
      <c r="N48" s="188" t="s">
        <v>296</v>
      </c>
      <c r="O48" s="188">
        <v>9678371686</v>
      </c>
      <c r="P48" s="189">
        <v>43447</v>
      </c>
      <c r="Q48" s="188" t="s">
        <v>395</v>
      </c>
      <c r="R48" s="188" t="s">
        <v>230</v>
      </c>
      <c r="S48" s="188" t="s">
        <v>221</v>
      </c>
      <c r="T48" s="188" t="s">
        <v>406</v>
      </c>
    </row>
    <row r="49" spans="1:20">
      <c r="A49" s="4">
        <v>45</v>
      </c>
      <c r="B49" s="17" t="s">
        <v>66</v>
      </c>
      <c r="C49" s="185" t="s">
        <v>341</v>
      </c>
      <c r="D49" s="186" t="s">
        <v>29</v>
      </c>
      <c r="E49" s="187">
        <v>105</v>
      </c>
      <c r="F49" s="188"/>
      <c r="G49" s="19">
        <v>27</v>
      </c>
      <c r="H49" s="19">
        <v>26</v>
      </c>
      <c r="I49" s="17">
        <f t="shared" si="0"/>
        <v>53</v>
      </c>
      <c r="J49" s="191">
        <v>9864756730</v>
      </c>
      <c r="K49" s="188" t="s">
        <v>331</v>
      </c>
      <c r="L49" s="188" t="s">
        <v>332</v>
      </c>
      <c r="M49" s="188">
        <v>9435940910</v>
      </c>
      <c r="N49" s="188" t="s">
        <v>340</v>
      </c>
      <c r="O49" s="188">
        <v>9954967947</v>
      </c>
      <c r="P49" s="189">
        <v>43448</v>
      </c>
      <c r="Q49" s="188" t="s">
        <v>128</v>
      </c>
      <c r="R49" s="188" t="s">
        <v>290</v>
      </c>
      <c r="S49" s="188" t="s">
        <v>221</v>
      </c>
      <c r="T49" s="188" t="s">
        <v>406</v>
      </c>
    </row>
    <row r="50" spans="1:20">
      <c r="A50" s="4">
        <v>46</v>
      </c>
      <c r="B50" s="17" t="s">
        <v>66</v>
      </c>
      <c r="C50" s="185" t="s">
        <v>344</v>
      </c>
      <c r="D50" s="186" t="s">
        <v>29</v>
      </c>
      <c r="E50" s="187">
        <v>3</v>
      </c>
      <c r="F50" s="188"/>
      <c r="G50" s="19">
        <v>42</v>
      </c>
      <c r="H50" s="19">
        <v>40</v>
      </c>
      <c r="I50" s="17">
        <f t="shared" si="0"/>
        <v>82</v>
      </c>
      <c r="J50" s="191">
        <v>9854747472</v>
      </c>
      <c r="K50" s="188" t="s">
        <v>331</v>
      </c>
      <c r="L50" s="188" t="s">
        <v>332</v>
      </c>
      <c r="M50" s="188">
        <v>9435940910</v>
      </c>
      <c r="N50" s="188" t="s">
        <v>345</v>
      </c>
      <c r="O50" s="188">
        <v>9678205355</v>
      </c>
      <c r="P50" s="189">
        <v>43448</v>
      </c>
      <c r="Q50" s="188" t="s">
        <v>128</v>
      </c>
      <c r="R50" s="188" t="s">
        <v>324</v>
      </c>
      <c r="S50" s="188" t="s">
        <v>221</v>
      </c>
      <c r="T50" s="188" t="s">
        <v>406</v>
      </c>
    </row>
    <row r="51" spans="1:20">
      <c r="A51" s="4">
        <v>47</v>
      </c>
      <c r="B51" s="17" t="s">
        <v>67</v>
      </c>
      <c r="C51" s="194" t="s">
        <v>269</v>
      </c>
      <c r="D51" s="193" t="s">
        <v>29</v>
      </c>
      <c r="E51" s="187">
        <v>228</v>
      </c>
      <c r="F51" s="188"/>
      <c r="G51" s="19">
        <v>38</v>
      </c>
      <c r="H51" s="19">
        <v>34</v>
      </c>
      <c r="I51" s="17">
        <f t="shared" si="0"/>
        <v>72</v>
      </c>
      <c r="J51" s="187">
        <v>9085715215</v>
      </c>
      <c r="K51" s="188" t="s">
        <v>238</v>
      </c>
      <c r="L51" s="188" t="s">
        <v>239</v>
      </c>
      <c r="M51" s="188">
        <v>9431027396</v>
      </c>
      <c r="N51" s="188" t="s">
        <v>266</v>
      </c>
      <c r="O51" s="188">
        <v>9577986959</v>
      </c>
      <c r="P51" s="189">
        <v>43448</v>
      </c>
      <c r="Q51" s="188" t="s">
        <v>128</v>
      </c>
      <c r="R51" s="188" t="s">
        <v>220</v>
      </c>
      <c r="S51" s="188" t="s">
        <v>221</v>
      </c>
      <c r="T51" s="188" t="s">
        <v>406</v>
      </c>
    </row>
    <row r="52" spans="1:20">
      <c r="A52" s="4">
        <v>48</v>
      </c>
      <c r="B52" s="17" t="s">
        <v>66</v>
      </c>
      <c r="C52" s="192" t="s">
        <v>261</v>
      </c>
      <c r="D52" s="193" t="s">
        <v>29</v>
      </c>
      <c r="E52" s="187">
        <v>166</v>
      </c>
      <c r="F52" s="188"/>
      <c r="G52" s="19">
        <v>25</v>
      </c>
      <c r="H52" s="19">
        <v>26</v>
      </c>
      <c r="I52" s="17">
        <f t="shared" si="0"/>
        <v>51</v>
      </c>
      <c r="J52" s="191">
        <v>9859804894</v>
      </c>
      <c r="K52" s="188" t="s">
        <v>238</v>
      </c>
      <c r="L52" s="188" t="s">
        <v>239</v>
      </c>
      <c r="M52" s="188">
        <v>9431027396</v>
      </c>
      <c r="N52" s="188" t="s">
        <v>266</v>
      </c>
      <c r="O52" s="188">
        <v>9577986959</v>
      </c>
      <c r="P52" s="189">
        <v>43448</v>
      </c>
      <c r="Q52" s="188" t="s">
        <v>128</v>
      </c>
      <c r="R52" s="188" t="s">
        <v>227</v>
      </c>
      <c r="S52" s="188" t="s">
        <v>221</v>
      </c>
      <c r="T52" s="188" t="s">
        <v>406</v>
      </c>
    </row>
    <row r="53" spans="1:20">
      <c r="A53" s="4">
        <v>49</v>
      </c>
      <c r="B53" s="17" t="s">
        <v>66</v>
      </c>
      <c r="C53" s="192" t="s">
        <v>311</v>
      </c>
      <c r="D53" s="193" t="s">
        <v>29</v>
      </c>
      <c r="E53" s="187">
        <v>108</v>
      </c>
      <c r="F53" s="188"/>
      <c r="G53" s="19">
        <v>36</v>
      </c>
      <c r="H53" s="19">
        <v>33</v>
      </c>
      <c r="I53" s="17">
        <f t="shared" si="0"/>
        <v>69</v>
      </c>
      <c r="J53" s="187">
        <v>9854371721</v>
      </c>
      <c r="K53" s="188" t="s">
        <v>246</v>
      </c>
      <c r="L53" s="188" t="s">
        <v>247</v>
      </c>
      <c r="M53" s="188">
        <v>7399460260</v>
      </c>
      <c r="N53" s="188" t="s">
        <v>312</v>
      </c>
      <c r="O53" s="188">
        <v>9854834239</v>
      </c>
      <c r="P53" s="189">
        <v>43449</v>
      </c>
      <c r="Q53" s="188" t="s">
        <v>396</v>
      </c>
      <c r="R53" s="188" t="s">
        <v>300</v>
      </c>
      <c r="S53" s="188" t="s">
        <v>221</v>
      </c>
      <c r="T53" s="188" t="s">
        <v>406</v>
      </c>
    </row>
    <row r="54" spans="1:20" ht="31.5">
      <c r="A54" s="4">
        <v>50</v>
      </c>
      <c r="B54" s="17" t="s">
        <v>66</v>
      </c>
      <c r="C54" s="198" t="s">
        <v>317</v>
      </c>
      <c r="D54" s="199" t="s">
        <v>29</v>
      </c>
      <c r="E54" s="187">
        <v>238</v>
      </c>
      <c r="F54" s="188"/>
      <c r="G54" s="19">
        <v>35</v>
      </c>
      <c r="H54" s="19">
        <v>33</v>
      </c>
      <c r="I54" s="17">
        <f t="shared" si="0"/>
        <v>68</v>
      </c>
      <c r="J54" s="187">
        <v>9401350790</v>
      </c>
      <c r="K54" s="188" t="s">
        <v>246</v>
      </c>
      <c r="L54" s="188" t="s">
        <v>247</v>
      </c>
      <c r="M54" s="188">
        <v>7399460260</v>
      </c>
      <c r="N54" s="188" t="s">
        <v>309</v>
      </c>
      <c r="O54" s="188">
        <v>8403845880</v>
      </c>
      <c r="P54" s="189">
        <v>43449</v>
      </c>
      <c r="Q54" s="188" t="s">
        <v>396</v>
      </c>
      <c r="R54" s="188" t="s">
        <v>249</v>
      </c>
      <c r="S54" s="188"/>
      <c r="T54" s="188" t="s">
        <v>406</v>
      </c>
    </row>
    <row r="55" spans="1:20" ht="30">
      <c r="A55" s="4">
        <v>51</v>
      </c>
      <c r="B55" s="17" t="s">
        <v>67</v>
      </c>
      <c r="C55" s="201" t="s">
        <v>353</v>
      </c>
      <c r="D55" s="202" t="s">
        <v>29</v>
      </c>
      <c r="E55" s="187">
        <v>233</v>
      </c>
      <c r="F55" s="188"/>
      <c r="G55" s="19">
        <v>43</v>
      </c>
      <c r="H55" s="19">
        <v>42</v>
      </c>
      <c r="I55" s="17">
        <f t="shared" si="0"/>
        <v>85</v>
      </c>
      <c r="J55" s="191">
        <v>9864460686</v>
      </c>
      <c r="K55" s="188" t="s">
        <v>331</v>
      </c>
      <c r="L55" s="188" t="s">
        <v>332</v>
      </c>
      <c r="M55" s="188">
        <v>9435940910</v>
      </c>
      <c r="N55" s="188" t="s">
        <v>354</v>
      </c>
      <c r="O55" s="188">
        <v>9508432026</v>
      </c>
      <c r="P55" s="189">
        <v>43449</v>
      </c>
      <c r="Q55" s="188" t="s">
        <v>396</v>
      </c>
      <c r="R55" s="188" t="s">
        <v>324</v>
      </c>
      <c r="S55" s="188" t="s">
        <v>221</v>
      </c>
      <c r="T55" s="188" t="s">
        <v>406</v>
      </c>
    </row>
    <row r="56" spans="1:20">
      <c r="A56" s="4">
        <v>52</v>
      </c>
      <c r="B56" s="17" t="s">
        <v>67</v>
      </c>
      <c r="C56" s="190" t="s">
        <v>351</v>
      </c>
      <c r="D56" s="186" t="s">
        <v>29</v>
      </c>
      <c r="E56" s="187">
        <v>7</v>
      </c>
      <c r="F56" s="188"/>
      <c r="G56" s="19">
        <v>30</v>
      </c>
      <c r="H56" s="19">
        <v>28</v>
      </c>
      <c r="I56" s="17">
        <f t="shared" si="0"/>
        <v>58</v>
      </c>
      <c r="J56" s="187">
        <v>8876642070</v>
      </c>
      <c r="K56" s="188" t="s">
        <v>331</v>
      </c>
      <c r="L56" s="188" t="s">
        <v>332</v>
      </c>
      <c r="M56" s="188">
        <v>9435940910</v>
      </c>
      <c r="N56" s="188" t="s">
        <v>352</v>
      </c>
      <c r="O56" s="188">
        <v>9577233396</v>
      </c>
      <c r="P56" s="189">
        <v>43449</v>
      </c>
      <c r="Q56" s="188" t="s">
        <v>396</v>
      </c>
      <c r="R56" s="188" t="s">
        <v>324</v>
      </c>
      <c r="S56" s="188" t="s">
        <v>221</v>
      </c>
      <c r="T56" s="188" t="s">
        <v>406</v>
      </c>
    </row>
    <row r="57" spans="1:20">
      <c r="A57" s="4">
        <v>53</v>
      </c>
      <c r="B57" s="17" t="s">
        <v>66</v>
      </c>
      <c r="C57" s="192" t="s">
        <v>360</v>
      </c>
      <c r="D57" s="193" t="s">
        <v>29</v>
      </c>
      <c r="E57" s="187">
        <v>244</v>
      </c>
      <c r="F57" s="188"/>
      <c r="G57" s="19">
        <v>27</v>
      </c>
      <c r="H57" s="19">
        <v>25</v>
      </c>
      <c r="I57" s="17">
        <f t="shared" si="0"/>
        <v>52</v>
      </c>
      <c r="J57" s="187">
        <v>9401161182</v>
      </c>
      <c r="K57" s="188" t="s">
        <v>234</v>
      </c>
      <c r="L57" s="188" t="s">
        <v>235</v>
      </c>
      <c r="M57" s="188">
        <v>9435750545</v>
      </c>
      <c r="N57" s="188" t="s">
        <v>361</v>
      </c>
      <c r="O57" s="188">
        <v>9613969517</v>
      </c>
      <c r="P57" s="189">
        <v>43451</v>
      </c>
      <c r="Q57" s="188" t="s">
        <v>394</v>
      </c>
      <c r="R57" s="188" t="s">
        <v>319</v>
      </c>
      <c r="S57" s="188" t="s">
        <v>221</v>
      </c>
      <c r="T57" s="188" t="s">
        <v>406</v>
      </c>
    </row>
    <row r="58" spans="1:20">
      <c r="A58" s="4">
        <v>54</v>
      </c>
      <c r="B58" s="17" t="s">
        <v>66</v>
      </c>
      <c r="C58" s="192" t="s">
        <v>285</v>
      </c>
      <c r="D58" s="193" t="s">
        <v>29</v>
      </c>
      <c r="E58" s="187">
        <v>23</v>
      </c>
      <c r="F58" s="188"/>
      <c r="G58" s="19">
        <v>56</v>
      </c>
      <c r="H58" s="19">
        <v>52</v>
      </c>
      <c r="I58" s="17">
        <f t="shared" si="0"/>
        <v>108</v>
      </c>
      <c r="J58" s="187">
        <v>9678205034</v>
      </c>
      <c r="K58" s="188" t="s">
        <v>234</v>
      </c>
      <c r="L58" s="188" t="s">
        <v>235</v>
      </c>
      <c r="M58" s="188">
        <v>9435750545</v>
      </c>
      <c r="N58" s="188" t="s">
        <v>284</v>
      </c>
      <c r="O58" s="188">
        <v>9678296299</v>
      </c>
      <c r="P58" s="189">
        <v>43451</v>
      </c>
      <c r="Q58" s="188" t="s">
        <v>394</v>
      </c>
      <c r="R58" s="188" t="s">
        <v>227</v>
      </c>
      <c r="S58" s="188" t="s">
        <v>221</v>
      </c>
      <c r="T58" s="188" t="s">
        <v>406</v>
      </c>
    </row>
    <row r="59" spans="1:20">
      <c r="A59" s="4">
        <v>55</v>
      </c>
      <c r="B59" s="17" t="s">
        <v>67</v>
      </c>
      <c r="C59" s="192" t="s">
        <v>272</v>
      </c>
      <c r="D59" s="193" t="s">
        <v>29</v>
      </c>
      <c r="E59" s="187">
        <v>69</v>
      </c>
      <c r="F59" s="188"/>
      <c r="G59" s="19">
        <v>32</v>
      </c>
      <c r="H59" s="19">
        <v>28</v>
      </c>
      <c r="I59" s="17">
        <f t="shared" si="0"/>
        <v>60</v>
      </c>
      <c r="J59" s="191">
        <v>9577355977</v>
      </c>
      <c r="K59" s="188" t="s">
        <v>224</v>
      </c>
      <c r="L59" s="188" t="s">
        <v>225</v>
      </c>
      <c r="M59" s="188">
        <v>9435712339</v>
      </c>
      <c r="N59" s="188" t="s">
        <v>273</v>
      </c>
      <c r="O59" s="188">
        <v>9859216023</v>
      </c>
      <c r="P59" s="189">
        <v>43451</v>
      </c>
      <c r="Q59" s="188" t="s">
        <v>394</v>
      </c>
      <c r="R59" s="188" t="s">
        <v>264</v>
      </c>
      <c r="S59" s="188" t="s">
        <v>221</v>
      </c>
      <c r="T59" s="188" t="s">
        <v>406</v>
      </c>
    </row>
    <row r="60" spans="1:20">
      <c r="A60" s="4">
        <v>56</v>
      </c>
      <c r="B60" s="17" t="s">
        <v>67</v>
      </c>
      <c r="C60" s="192" t="s">
        <v>274</v>
      </c>
      <c r="D60" s="193" t="s">
        <v>29</v>
      </c>
      <c r="E60" s="187">
        <v>167</v>
      </c>
      <c r="F60" s="188"/>
      <c r="G60" s="19">
        <v>61</v>
      </c>
      <c r="H60" s="19">
        <v>57</v>
      </c>
      <c r="I60" s="17">
        <f t="shared" si="0"/>
        <v>118</v>
      </c>
      <c r="J60" s="191">
        <v>9401394602</v>
      </c>
      <c r="K60" s="188" t="s">
        <v>224</v>
      </c>
      <c r="L60" s="188" t="s">
        <v>225</v>
      </c>
      <c r="M60" s="188">
        <v>9435712339</v>
      </c>
      <c r="N60" s="188" t="s">
        <v>275</v>
      </c>
      <c r="O60" s="188">
        <v>9613916912</v>
      </c>
      <c r="P60" s="189">
        <v>43451</v>
      </c>
      <c r="Q60" s="188" t="s">
        <v>394</v>
      </c>
      <c r="R60" s="188" t="s">
        <v>264</v>
      </c>
      <c r="S60" s="188" t="s">
        <v>221</v>
      </c>
      <c r="T60" s="188" t="s">
        <v>406</v>
      </c>
    </row>
    <row r="61" spans="1:20">
      <c r="A61" s="4">
        <v>57</v>
      </c>
      <c r="B61" s="17" t="s">
        <v>66</v>
      </c>
      <c r="C61" s="185" t="s">
        <v>216</v>
      </c>
      <c r="D61" s="186" t="s">
        <v>29</v>
      </c>
      <c r="E61" s="187">
        <v>188</v>
      </c>
      <c r="F61" s="188"/>
      <c r="G61" s="19">
        <v>29</v>
      </c>
      <c r="H61" s="19">
        <v>31</v>
      </c>
      <c r="I61" s="17">
        <f t="shared" si="0"/>
        <v>60</v>
      </c>
      <c r="J61" s="187">
        <v>9864112995</v>
      </c>
      <c r="K61" s="188" t="s">
        <v>217</v>
      </c>
      <c r="L61" s="188" t="s">
        <v>218</v>
      </c>
      <c r="M61" s="188">
        <v>9401946720</v>
      </c>
      <c r="N61" s="188" t="s">
        <v>219</v>
      </c>
      <c r="O61" s="188">
        <v>8812089949</v>
      </c>
      <c r="P61" s="189">
        <v>43452</v>
      </c>
      <c r="Q61" s="188" t="s">
        <v>413</v>
      </c>
      <c r="R61" s="188" t="s">
        <v>220</v>
      </c>
      <c r="S61" s="188" t="s">
        <v>221</v>
      </c>
      <c r="T61" s="188" t="s">
        <v>406</v>
      </c>
    </row>
    <row r="62" spans="1:20">
      <c r="A62" s="4">
        <v>58</v>
      </c>
      <c r="B62" s="17" t="s">
        <v>66</v>
      </c>
      <c r="C62" s="185" t="s">
        <v>327</v>
      </c>
      <c r="D62" s="186" t="s">
        <v>29</v>
      </c>
      <c r="E62" s="187">
        <v>13</v>
      </c>
      <c r="F62" s="18"/>
      <c r="G62" s="19">
        <v>29</v>
      </c>
      <c r="H62" s="19">
        <v>31</v>
      </c>
      <c r="I62" s="17">
        <f t="shared" si="0"/>
        <v>60</v>
      </c>
      <c r="J62" s="191">
        <v>9401238069</v>
      </c>
      <c r="K62" s="188" t="s">
        <v>217</v>
      </c>
      <c r="L62" s="188" t="s">
        <v>218</v>
      </c>
      <c r="M62" s="188">
        <v>9401946720</v>
      </c>
      <c r="N62" s="188" t="s">
        <v>328</v>
      </c>
      <c r="O62" s="188">
        <v>7399860602</v>
      </c>
      <c r="P62" s="189">
        <v>43452</v>
      </c>
      <c r="Q62" s="200" t="s">
        <v>413</v>
      </c>
      <c r="R62" s="188" t="s">
        <v>220</v>
      </c>
      <c r="S62" s="188"/>
      <c r="T62" s="188" t="s">
        <v>406</v>
      </c>
    </row>
    <row r="63" spans="1:20">
      <c r="A63" s="4">
        <v>59</v>
      </c>
      <c r="B63" s="17" t="s">
        <v>67</v>
      </c>
      <c r="C63" s="192" t="s">
        <v>276</v>
      </c>
      <c r="D63" s="193" t="s">
        <v>29</v>
      </c>
      <c r="E63" s="187">
        <v>295</v>
      </c>
      <c r="F63" s="188"/>
      <c r="G63" s="19">
        <v>35</v>
      </c>
      <c r="H63" s="19">
        <v>32</v>
      </c>
      <c r="I63" s="17">
        <f t="shared" si="0"/>
        <v>67</v>
      </c>
      <c r="J63" s="191">
        <v>9613192697</v>
      </c>
      <c r="K63" s="188" t="s">
        <v>224</v>
      </c>
      <c r="L63" s="188" t="s">
        <v>225</v>
      </c>
      <c r="M63" s="188">
        <v>9435712339</v>
      </c>
      <c r="N63" s="188" t="s">
        <v>275</v>
      </c>
      <c r="O63" s="188">
        <v>9613916912</v>
      </c>
      <c r="P63" s="189">
        <v>43452</v>
      </c>
      <c r="Q63" s="188" t="s">
        <v>413</v>
      </c>
      <c r="R63" s="188" t="s">
        <v>264</v>
      </c>
      <c r="S63" s="188" t="s">
        <v>221</v>
      </c>
      <c r="T63" s="188" t="s">
        <v>406</v>
      </c>
    </row>
    <row r="64" spans="1:20">
      <c r="A64" s="4">
        <v>60</v>
      </c>
      <c r="B64" s="17" t="s">
        <v>67</v>
      </c>
      <c r="C64" s="192" t="s">
        <v>280</v>
      </c>
      <c r="D64" s="193" t="s">
        <v>29</v>
      </c>
      <c r="E64" s="187">
        <v>192</v>
      </c>
      <c r="F64" s="188"/>
      <c r="G64" s="19">
        <v>26</v>
      </c>
      <c r="H64" s="19">
        <v>29</v>
      </c>
      <c r="I64" s="17">
        <f t="shared" si="0"/>
        <v>55</v>
      </c>
      <c r="J64" s="197">
        <v>9613541415</v>
      </c>
      <c r="K64" s="188" t="s">
        <v>241</v>
      </c>
      <c r="L64" s="188" t="s">
        <v>242</v>
      </c>
      <c r="M64" s="188">
        <v>9401545647</v>
      </c>
      <c r="N64" s="188" t="s">
        <v>278</v>
      </c>
      <c r="O64" s="188">
        <v>8749977932</v>
      </c>
      <c r="P64" s="189">
        <v>43452</v>
      </c>
      <c r="Q64" s="188" t="s">
        <v>413</v>
      </c>
      <c r="R64" s="188" t="s">
        <v>220</v>
      </c>
      <c r="S64" s="188" t="s">
        <v>279</v>
      </c>
      <c r="T64" s="188" t="s">
        <v>406</v>
      </c>
    </row>
    <row r="65" spans="1:20" ht="33">
      <c r="A65" s="4">
        <v>61</v>
      </c>
      <c r="B65" s="17" t="s">
        <v>66</v>
      </c>
      <c r="C65" s="194" t="s">
        <v>252</v>
      </c>
      <c r="D65" s="193" t="s">
        <v>29</v>
      </c>
      <c r="E65" s="187">
        <v>190</v>
      </c>
      <c r="F65" s="188"/>
      <c r="G65" s="19">
        <v>35</v>
      </c>
      <c r="H65" s="19">
        <v>30</v>
      </c>
      <c r="I65" s="17">
        <f t="shared" si="0"/>
        <v>65</v>
      </c>
      <c r="J65" s="187">
        <v>8749975405</v>
      </c>
      <c r="K65" s="188" t="s">
        <v>246</v>
      </c>
      <c r="L65" s="188" t="s">
        <v>247</v>
      </c>
      <c r="M65" s="188">
        <v>7399460260</v>
      </c>
      <c r="N65" s="188" t="s">
        <v>253</v>
      </c>
      <c r="O65" s="188">
        <v>9854834239</v>
      </c>
      <c r="P65" s="189">
        <v>43453</v>
      </c>
      <c r="Q65" s="188" t="s">
        <v>397</v>
      </c>
      <c r="R65" s="188" t="s">
        <v>249</v>
      </c>
      <c r="S65" s="188" t="s">
        <v>221</v>
      </c>
      <c r="T65" s="188" t="s">
        <v>406</v>
      </c>
    </row>
    <row r="66" spans="1:20" ht="33">
      <c r="A66" s="4">
        <v>62</v>
      </c>
      <c r="B66" s="17" t="s">
        <v>66</v>
      </c>
      <c r="C66" s="190" t="s">
        <v>323</v>
      </c>
      <c r="D66" s="186" t="s">
        <v>29</v>
      </c>
      <c r="E66" s="187">
        <v>11</v>
      </c>
      <c r="F66" s="188"/>
      <c r="G66" s="19">
        <v>34</v>
      </c>
      <c r="H66" s="19">
        <v>30</v>
      </c>
      <c r="I66" s="17">
        <f t="shared" si="0"/>
        <v>64</v>
      </c>
      <c r="J66" s="191">
        <v>8811861611</v>
      </c>
      <c r="K66" s="188" t="s">
        <v>217</v>
      </c>
      <c r="L66" s="188" t="s">
        <v>218</v>
      </c>
      <c r="M66" s="188">
        <v>9401946720</v>
      </c>
      <c r="N66" s="188" t="s">
        <v>219</v>
      </c>
      <c r="O66" s="188">
        <v>8812089949</v>
      </c>
      <c r="P66" s="189">
        <v>43453</v>
      </c>
      <c r="Q66" s="188" t="s">
        <v>397</v>
      </c>
      <c r="R66" s="188" t="s">
        <v>324</v>
      </c>
      <c r="S66" s="188"/>
      <c r="T66" s="188" t="s">
        <v>406</v>
      </c>
    </row>
    <row r="67" spans="1:20" ht="33">
      <c r="A67" s="4">
        <v>63</v>
      </c>
      <c r="B67" s="17" t="s">
        <v>67</v>
      </c>
      <c r="C67" s="192" t="s">
        <v>277</v>
      </c>
      <c r="D67" s="193" t="s">
        <v>29</v>
      </c>
      <c r="E67" s="187">
        <v>87</v>
      </c>
      <c r="F67" s="188"/>
      <c r="G67" s="19">
        <v>29</v>
      </c>
      <c r="H67" s="19">
        <v>27</v>
      </c>
      <c r="I67" s="17">
        <f t="shared" si="0"/>
        <v>56</v>
      </c>
      <c r="J67" s="187">
        <v>9401331602</v>
      </c>
      <c r="K67" s="188" t="s">
        <v>241</v>
      </c>
      <c r="L67" s="188" t="s">
        <v>242</v>
      </c>
      <c r="M67" s="188">
        <v>9401545647</v>
      </c>
      <c r="N67" s="188" t="s">
        <v>278</v>
      </c>
      <c r="O67" s="188">
        <v>8749977932</v>
      </c>
      <c r="P67" s="189">
        <v>43453</v>
      </c>
      <c r="Q67" s="188" t="s">
        <v>397</v>
      </c>
      <c r="R67" s="188" t="s">
        <v>227</v>
      </c>
      <c r="S67" s="188" t="s">
        <v>279</v>
      </c>
      <c r="T67" s="188" t="s">
        <v>406</v>
      </c>
    </row>
    <row r="68" spans="1:20" ht="33">
      <c r="A68" s="4">
        <v>64</v>
      </c>
      <c r="B68" s="243" t="s">
        <v>67</v>
      </c>
      <c r="C68" s="244" t="s">
        <v>281</v>
      </c>
      <c r="D68" s="245" t="s">
        <v>29</v>
      </c>
      <c r="E68" s="246">
        <v>20</v>
      </c>
      <c r="F68" s="247"/>
      <c r="G68" s="248">
        <v>24</v>
      </c>
      <c r="H68" s="248">
        <v>22</v>
      </c>
      <c r="I68" s="17">
        <f t="shared" si="0"/>
        <v>46</v>
      </c>
      <c r="J68" s="246">
        <v>9401987349</v>
      </c>
      <c r="K68" s="247" t="s">
        <v>241</v>
      </c>
      <c r="L68" s="247" t="s">
        <v>242</v>
      </c>
      <c r="M68" s="247">
        <v>9401545647</v>
      </c>
      <c r="N68" s="247" t="s">
        <v>278</v>
      </c>
      <c r="O68" s="247">
        <v>8749977932</v>
      </c>
      <c r="P68" s="250">
        <v>43453</v>
      </c>
      <c r="Q68" s="247" t="s">
        <v>397</v>
      </c>
      <c r="R68" s="247" t="s">
        <v>227</v>
      </c>
      <c r="S68" s="247" t="s">
        <v>279</v>
      </c>
      <c r="T68" s="247" t="s">
        <v>406</v>
      </c>
    </row>
    <row r="69" spans="1:20">
      <c r="A69" s="4">
        <v>65</v>
      </c>
      <c r="B69" s="77"/>
      <c r="C69" s="77"/>
      <c r="D69" s="77"/>
      <c r="E69" s="77"/>
      <c r="F69" s="77"/>
      <c r="G69" s="77"/>
      <c r="H69" s="77"/>
      <c r="I69" s="17">
        <f t="shared" ref="I69:I90" si="1">+G69+H69</f>
        <v>0</v>
      </c>
      <c r="J69" s="77"/>
      <c r="K69" s="52"/>
      <c r="L69" s="52"/>
      <c r="M69" s="52"/>
      <c r="N69" s="52"/>
      <c r="O69" s="52"/>
      <c r="P69" s="52"/>
      <c r="Q69" s="52"/>
      <c r="R69" s="52"/>
      <c r="S69" s="52"/>
      <c r="T69" s="77"/>
    </row>
    <row r="70" spans="1:20">
      <c r="A70" s="4">
        <v>66</v>
      </c>
      <c r="B70" s="77"/>
      <c r="C70" s="77"/>
      <c r="D70" s="77"/>
      <c r="E70" s="77"/>
      <c r="F70" s="77"/>
      <c r="G70" s="77"/>
      <c r="H70" s="77"/>
      <c r="I70" s="17">
        <f t="shared" si="1"/>
        <v>0</v>
      </c>
      <c r="J70" s="77"/>
      <c r="K70" s="52"/>
      <c r="L70" s="52"/>
      <c r="M70" s="52"/>
      <c r="N70" s="52"/>
      <c r="O70" s="52"/>
      <c r="P70" s="52"/>
      <c r="Q70" s="52"/>
      <c r="R70" s="52"/>
      <c r="S70" s="52"/>
      <c r="T70" s="77"/>
    </row>
    <row r="71" spans="1:20">
      <c r="A71" s="4">
        <v>67</v>
      </c>
      <c r="B71" s="77"/>
      <c r="C71" s="77"/>
      <c r="D71" s="77"/>
      <c r="E71" s="77"/>
      <c r="F71" s="77"/>
      <c r="G71" s="77"/>
      <c r="H71" s="77"/>
      <c r="I71" s="17">
        <f t="shared" si="1"/>
        <v>0</v>
      </c>
      <c r="J71" s="77"/>
      <c r="K71" s="52"/>
      <c r="L71" s="52"/>
      <c r="M71" s="52"/>
      <c r="N71" s="52"/>
      <c r="O71" s="52"/>
      <c r="P71" s="52"/>
      <c r="Q71" s="52"/>
      <c r="R71" s="52"/>
      <c r="S71" s="52"/>
      <c r="T71" s="77"/>
    </row>
    <row r="72" spans="1:20">
      <c r="A72" s="4">
        <v>68</v>
      </c>
      <c r="B72" s="77"/>
      <c r="C72" s="77"/>
      <c r="D72" s="77"/>
      <c r="E72" s="77"/>
      <c r="F72" s="77"/>
      <c r="G72" s="77"/>
      <c r="H72" s="77"/>
      <c r="I72" s="17">
        <f t="shared" si="1"/>
        <v>0</v>
      </c>
      <c r="J72" s="77"/>
      <c r="K72" s="52"/>
      <c r="L72" s="52"/>
      <c r="M72" s="52"/>
      <c r="N72" s="52"/>
      <c r="O72" s="52"/>
      <c r="P72" s="52"/>
      <c r="Q72" s="52"/>
      <c r="R72" s="52"/>
      <c r="S72" s="52"/>
      <c r="T72" s="77"/>
    </row>
    <row r="73" spans="1:20">
      <c r="A73" s="4">
        <v>69</v>
      </c>
      <c r="B73" s="17" t="s">
        <v>66</v>
      </c>
      <c r="C73" s="192" t="s">
        <v>251</v>
      </c>
      <c r="D73" s="193" t="s">
        <v>29</v>
      </c>
      <c r="E73" s="187">
        <v>237</v>
      </c>
      <c r="F73" s="188"/>
      <c r="G73" s="19">
        <v>34</v>
      </c>
      <c r="H73" s="19">
        <v>31</v>
      </c>
      <c r="I73" s="17">
        <f t="shared" si="1"/>
        <v>65</v>
      </c>
      <c r="J73" s="191">
        <v>9854631531</v>
      </c>
      <c r="K73" s="188" t="s">
        <v>246</v>
      </c>
      <c r="L73" s="188" t="s">
        <v>247</v>
      </c>
      <c r="M73" s="188">
        <v>7399460260</v>
      </c>
      <c r="N73" s="188"/>
      <c r="O73" s="188"/>
      <c r="P73" s="189">
        <v>43455</v>
      </c>
      <c r="Q73" s="188" t="s">
        <v>415</v>
      </c>
      <c r="R73" s="188" t="s">
        <v>227</v>
      </c>
      <c r="S73" s="188" t="s">
        <v>221</v>
      </c>
      <c r="T73" s="188" t="s">
        <v>406</v>
      </c>
    </row>
    <row r="74" spans="1:20">
      <c r="A74" s="4">
        <v>70</v>
      </c>
      <c r="B74" s="17" t="s">
        <v>66</v>
      </c>
      <c r="C74" s="192" t="s">
        <v>308</v>
      </c>
      <c r="D74" s="193" t="s">
        <v>29</v>
      </c>
      <c r="E74" s="187">
        <v>189</v>
      </c>
      <c r="F74" s="188"/>
      <c r="G74" s="19">
        <v>29</v>
      </c>
      <c r="H74" s="19">
        <v>27</v>
      </c>
      <c r="I74" s="17">
        <f t="shared" si="1"/>
        <v>56</v>
      </c>
      <c r="J74" s="187">
        <v>9401863599</v>
      </c>
      <c r="K74" s="188" t="s">
        <v>246</v>
      </c>
      <c r="L74" s="188" t="s">
        <v>247</v>
      </c>
      <c r="M74" s="188">
        <v>7399460260</v>
      </c>
      <c r="N74" s="188" t="s">
        <v>310</v>
      </c>
      <c r="O74" s="188">
        <v>8011485550</v>
      </c>
      <c r="P74" s="189">
        <v>43455</v>
      </c>
      <c r="Q74" s="188" t="s">
        <v>415</v>
      </c>
      <c r="R74" s="188" t="s">
        <v>300</v>
      </c>
      <c r="S74" s="188" t="s">
        <v>221</v>
      </c>
      <c r="T74" s="188" t="s">
        <v>406</v>
      </c>
    </row>
    <row r="75" spans="1:20">
      <c r="A75" s="4">
        <v>71</v>
      </c>
      <c r="B75" s="17" t="s">
        <v>67</v>
      </c>
      <c r="C75" s="192" t="s">
        <v>316</v>
      </c>
      <c r="D75" s="193" t="s">
        <v>29</v>
      </c>
      <c r="E75" s="187">
        <v>109</v>
      </c>
      <c r="F75" s="188"/>
      <c r="G75" s="19">
        <v>15</v>
      </c>
      <c r="H75" s="19">
        <v>16</v>
      </c>
      <c r="I75" s="17">
        <f t="shared" si="1"/>
        <v>31</v>
      </c>
      <c r="J75" s="191">
        <v>9707258698</v>
      </c>
      <c r="K75" s="188" t="s">
        <v>246</v>
      </c>
      <c r="L75" s="188" t="s">
        <v>247</v>
      </c>
      <c r="M75" s="188">
        <v>7399460260</v>
      </c>
      <c r="N75" s="188" t="s">
        <v>253</v>
      </c>
      <c r="O75" s="188">
        <v>9854834239</v>
      </c>
      <c r="P75" s="189">
        <v>43455</v>
      </c>
      <c r="Q75" s="188" t="s">
        <v>415</v>
      </c>
      <c r="R75" s="188" t="s">
        <v>249</v>
      </c>
      <c r="S75" s="188" t="s">
        <v>221</v>
      </c>
      <c r="T75" s="188" t="s">
        <v>406</v>
      </c>
    </row>
    <row r="76" spans="1:20">
      <c r="A76" s="4">
        <v>72</v>
      </c>
      <c r="B76" s="17" t="s">
        <v>67</v>
      </c>
      <c r="C76" s="192" t="s">
        <v>231</v>
      </c>
      <c r="D76" s="193" t="s">
        <v>29</v>
      </c>
      <c r="E76" s="187">
        <v>248</v>
      </c>
      <c r="F76" s="188"/>
      <c r="G76" s="19">
        <v>22</v>
      </c>
      <c r="H76" s="19">
        <v>24</v>
      </c>
      <c r="I76" s="17">
        <f t="shared" si="1"/>
        <v>46</v>
      </c>
      <c r="J76" s="188">
        <v>9435100800</v>
      </c>
      <c r="K76" s="188" t="s">
        <v>224</v>
      </c>
      <c r="L76" s="188" t="s">
        <v>225</v>
      </c>
      <c r="M76" s="188">
        <v>9435712339</v>
      </c>
      <c r="N76" s="188" t="s">
        <v>232</v>
      </c>
      <c r="O76" s="188">
        <v>9435830451</v>
      </c>
      <c r="P76" s="189">
        <v>43455</v>
      </c>
      <c r="Q76" s="188" t="s">
        <v>415</v>
      </c>
      <c r="R76" s="188" t="s">
        <v>227</v>
      </c>
      <c r="S76" s="188" t="s">
        <v>221</v>
      </c>
      <c r="T76" s="188" t="s">
        <v>406</v>
      </c>
    </row>
    <row r="77" spans="1:20">
      <c r="A77" s="4">
        <v>73</v>
      </c>
      <c r="B77" s="17" t="s">
        <v>66</v>
      </c>
      <c r="C77" s="192" t="s">
        <v>404</v>
      </c>
      <c r="D77" s="237" t="s">
        <v>29</v>
      </c>
      <c r="E77" s="187">
        <v>193</v>
      </c>
      <c r="F77" s="188"/>
      <c r="G77" s="19">
        <v>38</v>
      </c>
      <c r="H77" s="19">
        <v>39</v>
      </c>
      <c r="I77" s="17">
        <f t="shared" si="1"/>
        <v>77</v>
      </c>
      <c r="J77" s="187">
        <v>9401624675</v>
      </c>
      <c r="K77" s="188" t="s">
        <v>234</v>
      </c>
      <c r="L77" s="188" t="s">
        <v>235</v>
      </c>
      <c r="M77" s="188">
        <v>9435750545</v>
      </c>
      <c r="N77" s="188" t="s">
        <v>284</v>
      </c>
      <c r="O77" s="188">
        <v>9678296299</v>
      </c>
      <c r="P77" s="189">
        <v>43456</v>
      </c>
      <c r="Q77" s="188" t="s">
        <v>396</v>
      </c>
      <c r="R77" s="188" t="s">
        <v>290</v>
      </c>
      <c r="S77" s="188" t="s">
        <v>221</v>
      </c>
      <c r="T77" s="188" t="s">
        <v>406</v>
      </c>
    </row>
    <row r="78" spans="1:20">
      <c r="A78" s="4">
        <v>74</v>
      </c>
      <c r="B78" s="17" t="s">
        <v>66</v>
      </c>
      <c r="C78" s="192" t="s">
        <v>282</v>
      </c>
      <c r="D78" s="237" t="s">
        <v>29</v>
      </c>
      <c r="E78" s="187">
        <v>194</v>
      </c>
      <c r="F78" s="188"/>
      <c r="G78" s="19">
        <v>20</v>
      </c>
      <c r="H78" s="19">
        <v>19</v>
      </c>
      <c r="I78" s="17">
        <f t="shared" si="1"/>
        <v>39</v>
      </c>
      <c r="J78" s="187">
        <v>9435615692</v>
      </c>
      <c r="K78" s="188" t="s">
        <v>283</v>
      </c>
      <c r="L78" s="188" t="s">
        <v>235</v>
      </c>
      <c r="M78" s="188">
        <v>9435750545</v>
      </c>
      <c r="N78" s="188" t="s">
        <v>284</v>
      </c>
      <c r="O78" s="188">
        <v>9678296299</v>
      </c>
      <c r="P78" s="189">
        <v>43456</v>
      </c>
      <c r="Q78" s="188" t="s">
        <v>396</v>
      </c>
      <c r="R78" s="188" t="s">
        <v>227</v>
      </c>
      <c r="S78" s="188" t="s">
        <v>221</v>
      </c>
      <c r="T78" s="188" t="s">
        <v>406</v>
      </c>
    </row>
    <row r="79" spans="1:20">
      <c r="A79" s="4">
        <v>75</v>
      </c>
      <c r="B79" s="17" t="s">
        <v>67</v>
      </c>
      <c r="C79" s="185" t="s">
        <v>338</v>
      </c>
      <c r="D79" s="239" t="s">
        <v>29</v>
      </c>
      <c r="E79" s="187">
        <v>231</v>
      </c>
      <c r="F79" s="188"/>
      <c r="G79" s="19">
        <v>17</v>
      </c>
      <c r="H79" s="19">
        <v>13</v>
      </c>
      <c r="I79" s="17">
        <f t="shared" si="1"/>
        <v>30</v>
      </c>
      <c r="J79" s="191">
        <v>9954640971</v>
      </c>
      <c r="K79" s="188" t="s">
        <v>331</v>
      </c>
      <c r="L79" s="188" t="s">
        <v>332</v>
      </c>
      <c r="M79" s="188">
        <v>9435940910</v>
      </c>
      <c r="N79" s="188" t="s">
        <v>336</v>
      </c>
      <c r="O79" s="188">
        <v>9707886914</v>
      </c>
      <c r="P79" s="189">
        <v>43456</v>
      </c>
      <c r="Q79" s="188" t="s">
        <v>396</v>
      </c>
      <c r="R79" s="188" t="s">
        <v>220</v>
      </c>
      <c r="S79" s="188" t="s">
        <v>221</v>
      </c>
      <c r="T79" s="188" t="s">
        <v>406</v>
      </c>
    </row>
    <row r="80" spans="1:20">
      <c r="A80" s="4">
        <v>76</v>
      </c>
      <c r="B80" s="17" t="s">
        <v>67</v>
      </c>
      <c r="C80" s="190" t="s">
        <v>405</v>
      </c>
      <c r="D80" s="237" t="s">
        <v>29</v>
      </c>
      <c r="E80" s="187">
        <v>186</v>
      </c>
      <c r="F80" s="18"/>
      <c r="G80" s="19">
        <v>21</v>
      </c>
      <c r="H80" s="19">
        <v>23</v>
      </c>
      <c r="I80" s="17">
        <f t="shared" si="1"/>
        <v>44</v>
      </c>
      <c r="J80" s="187">
        <v>9864202793</v>
      </c>
      <c r="K80" s="188" t="s">
        <v>331</v>
      </c>
      <c r="L80" s="188" t="s">
        <v>332</v>
      </c>
      <c r="M80" s="188">
        <v>9435940910</v>
      </c>
      <c r="N80" s="188" t="s">
        <v>340</v>
      </c>
      <c r="O80" s="188">
        <v>9954967947</v>
      </c>
      <c r="P80" s="189">
        <v>43458</v>
      </c>
      <c r="Q80" s="188" t="s">
        <v>394</v>
      </c>
      <c r="R80" s="188" t="s">
        <v>324</v>
      </c>
      <c r="S80" s="188" t="s">
        <v>221</v>
      </c>
      <c r="T80" s="188" t="s">
        <v>406</v>
      </c>
    </row>
    <row r="81" spans="1:20">
      <c r="A81" s="4">
        <v>77</v>
      </c>
      <c r="B81" s="17" t="s">
        <v>66</v>
      </c>
      <c r="C81" s="192" t="s">
        <v>245</v>
      </c>
      <c r="D81" s="237" t="s">
        <v>29</v>
      </c>
      <c r="E81" s="187">
        <v>15</v>
      </c>
      <c r="F81" s="188"/>
      <c r="G81" s="19">
        <v>32</v>
      </c>
      <c r="H81" s="19">
        <v>28</v>
      </c>
      <c r="I81" s="17">
        <f t="shared" si="1"/>
        <v>60</v>
      </c>
      <c r="J81" s="191">
        <v>7399526526</v>
      </c>
      <c r="K81" s="188" t="s">
        <v>246</v>
      </c>
      <c r="L81" s="188" t="s">
        <v>247</v>
      </c>
      <c r="M81" s="188">
        <v>7399460260</v>
      </c>
      <c r="N81" s="188" t="s">
        <v>248</v>
      </c>
      <c r="O81" s="188">
        <v>8011485550</v>
      </c>
      <c r="P81" s="189">
        <v>43458</v>
      </c>
      <c r="Q81" s="188" t="s">
        <v>394</v>
      </c>
      <c r="R81" s="188" t="s">
        <v>249</v>
      </c>
      <c r="S81" s="188" t="s">
        <v>221</v>
      </c>
      <c r="T81" s="188" t="s">
        <v>406</v>
      </c>
    </row>
    <row r="82" spans="1:20">
      <c r="A82" s="4">
        <v>78</v>
      </c>
      <c r="B82" s="17" t="s">
        <v>66</v>
      </c>
      <c r="C82" s="194" t="s">
        <v>313</v>
      </c>
      <c r="D82" s="237" t="s">
        <v>29</v>
      </c>
      <c r="E82" s="187">
        <v>16</v>
      </c>
      <c r="F82" s="188"/>
      <c r="G82" s="19">
        <v>34</v>
      </c>
      <c r="H82" s="19">
        <v>32</v>
      </c>
      <c r="I82" s="17">
        <f t="shared" si="1"/>
        <v>66</v>
      </c>
      <c r="J82" s="191" t="s">
        <v>314</v>
      </c>
      <c r="K82" s="188" t="s">
        <v>246</v>
      </c>
      <c r="L82" s="188" t="s">
        <v>247</v>
      </c>
      <c r="M82" s="188">
        <v>7399460260</v>
      </c>
      <c r="N82" s="188" t="s">
        <v>315</v>
      </c>
      <c r="O82" s="188">
        <v>9435338341</v>
      </c>
      <c r="P82" s="189">
        <v>43458</v>
      </c>
      <c r="Q82" s="188" t="s">
        <v>394</v>
      </c>
      <c r="R82" s="188" t="s">
        <v>300</v>
      </c>
      <c r="S82" s="188" t="s">
        <v>221</v>
      </c>
      <c r="T82" s="188" t="s">
        <v>406</v>
      </c>
    </row>
    <row r="83" spans="1:20" ht="33">
      <c r="A83" s="4">
        <v>79</v>
      </c>
      <c r="B83" s="17" t="s">
        <v>67</v>
      </c>
      <c r="C83" s="203" t="s">
        <v>355</v>
      </c>
      <c r="D83" s="241" t="s">
        <v>29</v>
      </c>
      <c r="E83" s="187">
        <v>9</v>
      </c>
      <c r="F83" s="188"/>
      <c r="G83" s="19">
        <v>21</v>
      </c>
      <c r="H83" s="19">
        <v>19</v>
      </c>
      <c r="I83" s="17">
        <f t="shared" si="1"/>
        <v>40</v>
      </c>
      <c r="J83" s="187">
        <v>8822171182</v>
      </c>
      <c r="K83" s="188" t="s">
        <v>241</v>
      </c>
      <c r="L83" s="188" t="s">
        <v>242</v>
      </c>
      <c r="M83" s="188">
        <v>9401545647</v>
      </c>
      <c r="N83" s="188" t="s">
        <v>271</v>
      </c>
      <c r="O83" s="188">
        <v>9401543645</v>
      </c>
      <c r="P83" s="189">
        <v>43460</v>
      </c>
      <c r="Q83" s="188" t="s">
        <v>397</v>
      </c>
      <c r="R83" s="188" t="s">
        <v>244</v>
      </c>
      <c r="S83" s="188" t="s">
        <v>221</v>
      </c>
      <c r="T83" s="188" t="s">
        <v>406</v>
      </c>
    </row>
    <row r="84" spans="1:20" ht="33">
      <c r="A84" s="4">
        <v>80</v>
      </c>
      <c r="B84" s="17" t="s">
        <v>67</v>
      </c>
      <c r="C84" s="190" t="s">
        <v>330</v>
      </c>
      <c r="D84" s="237" t="s">
        <v>29</v>
      </c>
      <c r="E84" s="187">
        <v>2</v>
      </c>
      <c r="F84" s="188"/>
      <c r="G84" s="19">
        <v>24</v>
      </c>
      <c r="H84" s="19">
        <v>22</v>
      </c>
      <c r="I84" s="17">
        <f t="shared" si="1"/>
        <v>46</v>
      </c>
      <c r="J84" s="197">
        <v>8749879103</v>
      </c>
      <c r="K84" s="188" t="s">
        <v>331</v>
      </c>
      <c r="L84" s="188" t="s">
        <v>332</v>
      </c>
      <c r="M84" s="188">
        <v>9435940910</v>
      </c>
      <c r="N84" s="188" t="s">
        <v>333</v>
      </c>
      <c r="O84" s="188">
        <v>9678934275</v>
      </c>
      <c r="P84" s="189">
        <v>43460</v>
      </c>
      <c r="Q84" s="200" t="s">
        <v>397</v>
      </c>
      <c r="R84" s="188" t="s">
        <v>227</v>
      </c>
      <c r="S84" s="188" t="s">
        <v>221</v>
      </c>
      <c r="T84" s="188" t="s">
        <v>406</v>
      </c>
    </row>
    <row r="85" spans="1:20" ht="33">
      <c r="A85" s="4">
        <v>81</v>
      </c>
      <c r="B85" s="17" t="s">
        <v>66</v>
      </c>
      <c r="C85" s="190" t="s">
        <v>322</v>
      </c>
      <c r="D85" s="186" t="s">
        <v>29</v>
      </c>
      <c r="E85" s="187">
        <v>106</v>
      </c>
      <c r="F85" s="188"/>
      <c r="G85" s="19">
        <v>25</v>
      </c>
      <c r="H85" s="19">
        <v>27</v>
      </c>
      <c r="I85" s="17">
        <f t="shared" si="1"/>
        <v>52</v>
      </c>
      <c r="J85" s="191">
        <v>9954003575</v>
      </c>
      <c r="K85" s="188" t="s">
        <v>217</v>
      </c>
      <c r="L85" s="188" t="s">
        <v>218</v>
      </c>
      <c r="M85" s="188">
        <v>9401946720</v>
      </c>
      <c r="N85" s="188" t="s">
        <v>219</v>
      </c>
      <c r="O85" s="188">
        <v>8812089949</v>
      </c>
      <c r="P85" s="189">
        <v>43460</v>
      </c>
      <c r="Q85" s="188" t="s">
        <v>397</v>
      </c>
      <c r="R85" s="188" t="s">
        <v>290</v>
      </c>
      <c r="S85" s="188" t="s">
        <v>221</v>
      </c>
      <c r="T85" s="188" t="s">
        <v>406</v>
      </c>
    </row>
    <row r="86" spans="1:20">
      <c r="A86" s="4">
        <v>82</v>
      </c>
      <c r="B86" s="17" t="s">
        <v>66</v>
      </c>
      <c r="C86" s="185" t="s">
        <v>297</v>
      </c>
      <c r="D86" s="186" t="s">
        <v>29</v>
      </c>
      <c r="E86" s="187">
        <v>86</v>
      </c>
      <c r="F86" s="188"/>
      <c r="G86" s="19">
        <v>45</v>
      </c>
      <c r="H86" s="19">
        <v>44</v>
      </c>
      <c r="I86" s="17">
        <f t="shared" si="1"/>
        <v>89</v>
      </c>
      <c r="J86" s="191">
        <v>9854904904</v>
      </c>
      <c r="K86" s="188" t="s">
        <v>238</v>
      </c>
      <c r="L86" s="188" t="s">
        <v>239</v>
      </c>
      <c r="M86" s="188">
        <v>9531027396</v>
      </c>
      <c r="N86" s="188" t="s">
        <v>298</v>
      </c>
      <c r="O86" s="188">
        <v>9085329463</v>
      </c>
      <c r="P86" s="189">
        <v>43461</v>
      </c>
      <c r="Q86" s="188" t="s">
        <v>395</v>
      </c>
      <c r="R86" s="188" t="s">
        <v>230</v>
      </c>
      <c r="S86" s="188" t="s">
        <v>221</v>
      </c>
      <c r="T86" s="188" t="s">
        <v>406</v>
      </c>
    </row>
    <row r="87" spans="1:20">
      <c r="A87" s="4">
        <v>83</v>
      </c>
      <c r="B87" s="17" t="s">
        <v>67</v>
      </c>
      <c r="C87" s="190" t="s">
        <v>222</v>
      </c>
      <c r="D87" s="186" t="s">
        <v>29</v>
      </c>
      <c r="E87" s="187">
        <v>235</v>
      </c>
      <c r="F87" s="188"/>
      <c r="G87" s="19">
        <v>16</v>
      </c>
      <c r="H87" s="19">
        <v>14</v>
      </c>
      <c r="I87" s="17">
        <f t="shared" si="1"/>
        <v>30</v>
      </c>
      <c r="J87" s="191">
        <v>9859255432</v>
      </c>
      <c r="K87" s="188" t="s">
        <v>217</v>
      </c>
      <c r="L87" s="188" t="s">
        <v>218</v>
      </c>
      <c r="M87" s="188">
        <v>9401946720</v>
      </c>
      <c r="N87" s="188" t="s">
        <v>219</v>
      </c>
      <c r="O87" s="188">
        <v>8812089949</v>
      </c>
      <c r="P87" s="189">
        <v>43461</v>
      </c>
      <c r="Q87" s="188" t="s">
        <v>395</v>
      </c>
      <c r="R87" s="188" t="s">
        <v>220</v>
      </c>
      <c r="S87" s="188" t="s">
        <v>221</v>
      </c>
      <c r="T87" s="188" t="s">
        <v>406</v>
      </c>
    </row>
    <row r="88" spans="1:20">
      <c r="A88" s="4">
        <v>84</v>
      </c>
      <c r="B88" s="17" t="s">
        <v>67</v>
      </c>
      <c r="C88" s="190" t="s">
        <v>325</v>
      </c>
      <c r="D88" s="186" t="s">
        <v>29</v>
      </c>
      <c r="E88" s="187">
        <v>12</v>
      </c>
      <c r="F88" s="188"/>
      <c r="G88" s="19">
        <v>31</v>
      </c>
      <c r="H88" s="19">
        <v>29</v>
      </c>
      <c r="I88" s="17">
        <f t="shared" si="1"/>
        <v>60</v>
      </c>
      <c r="J88" s="187">
        <v>8486385801</v>
      </c>
      <c r="K88" s="188" t="s">
        <v>217</v>
      </c>
      <c r="L88" s="188" t="s">
        <v>218</v>
      </c>
      <c r="M88" s="188">
        <v>9401946720</v>
      </c>
      <c r="N88" s="188" t="s">
        <v>326</v>
      </c>
      <c r="O88" s="188">
        <v>9435912716</v>
      </c>
      <c r="P88" s="189">
        <v>43461</v>
      </c>
      <c r="Q88" s="188" t="s">
        <v>395</v>
      </c>
      <c r="R88" s="188" t="s">
        <v>324</v>
      </c>
      <c r="S88" s="188" t="s">
        <v>221</v>
      </c>
      <c r="T88" s="188" t="s">
        <v>406</v>
      </c>
    </row>
    <row r="89" spans="1:20">
      <c r="A89" s="4">
        <v>85</v>
      </c>
      <c r="B89" s="17" t="s">
        <v>66</v>
      </c>
      <c r="C89" s="192" t="s">
        <v>267</v>
      </c>
      <c r="D89" s="193" t="s">
        <v>29</v>
      </c>
      <c r="E89" s="187">
        <v>227</v>
      </c>
      <c r="F89" s="188"/>
      <c r="G89" s="19">
        <v>19</v>
      </c>
      <c r="H89" s="19">
        <v>18</v>
      </c>
      <c r="I89" s="17">
        <f t="shared" si="1"/>
        <v>37</v>
      </c>
      <c r="J89" s="187">
        <v>9678812544</v>
      </c>
      <c r="K89" s="188" t="s">
        <v>238</v>
      </c>
      <c r="L89" s="188" t="s">
        <v>239</v>
      </c>
      <c r="M89" s="188">
        <v>9531027396</v>
      </c>
      <c r="N89" s="188" t="s">
        <v>407</v>
      </c>
      <c r="O89" s="188">
        <v>7896753393</v>
      </c>
      <c r="P89" s="189">
        <v>43462</v>
      </c>
      <c r="Q89" s="188" t="s">
        <v>415</v>
      </c>
      <c r="R89" s="188" t="s">
        <v>264</v>
      </c>
      <c r="S89" s="188" t="s">
        <v>221</v>
      </c>
      <c r="T89" s="188" t="s">
        <v>406</v>
      </c>
    </row>
    <row r="90" spans="1:20">
      <c r="A90" s="4">
        <v>86</v>
      </c>
      <c r="B90" s="17" t="s">
        <v>66</v>
      </c>
      <c r="C90" s="192" t="s">
        <v>262</v>
      </c>
      <c r="D90" s="193" t="s">
        <v>29</v>
      </c>
      <c r="E90" s="187">
        <v>67</v>
      </c>
      <c r="F90" s="188"/>
      <c r="G90" s="19">
        <v>26</v>
      </c>
      <c r="H90" s="19">
        <v>24</v>
      </c>
      <c r="I90" s="17">
        <f t="shared" si="1"/>
        <v>50</v>
      </c>
      <c r="J90" s="187">
        <v>9435660216</v>
      </c>
      <c r="K90" s="188" t="s">
        <v>238</v>
      </c>
      <c r="L90" s="188" t="s">
        <v>239</v>
      </c>
      <c r="M90" s="188">
        <v>9531027396</v>
      </c>
      <c r="N90" s="188" t="s">
        <v>407</v>
      </c>
      <c r="O90" s="188">
        <v>7896753393</v>
      </c>
      <c r="P90" s="189">
        <v>43462</v>
      </c>
      <c r="Q90" s="188" t="s">
        <v>415</v>
      </c>
      <c r="R90" s="188" t="s">
        <v>264</v>
      </c>
      <c r="S90" s="188" t="s">
        <v>221</v>
      </c>
      <c r="T90" s="188" t="s">
        <v>406</v>
      </c>
    </row>
    <row r="91" spans="1:20" ht="33">
      <c r="A91" s="4">
        <v>87</v>
      </c>
      <c r="B91" s="17" t="s">
        <v>67</v>
      </c>
      <c r="C91" s="192" t="s">
        <v>223</v>
      </c>
      <c r="D91" s="193" t="s">
        <v>29</v>
      </c>
      <c r="E91" s="187">
        <v>118</v>
      </c>
      <c r="F91" s="188"/>
      <c r="G91" s="19">
        <v>35</v>
      </c>
      <c r="H91" s="19">
        <v>31</v>
      </c>
      <c r="I91" s="17">
        <f t="shared" ref="I91:I134" si="2">+G91+H91</f>
        <v>66</v>
      </c>
      <c r="J91" s="191">
        <v>9859227355</v>
      </c>
      <c r="K91" s="188" t="s">
        <v>224</v>
      </c>
      <c r="L91" s="188" t="s">
        <v>225</v>
      </c>
      <c r="M91" s="188">
        <v>9435712339</v>
      </c>
      <c r="N91" s="188" t="s">
        <v>226</v>
      </c>
      <c r="O91" s="188">
        <v>9854922521</v>
      </c>
      <c r="P91" s="189">
        <v>43462</v>
      </c>
      <c r="Q91" s="188" t="s">
        <v>415</v>
      </c>
      <c r="R91" s="188" t="s">
        <v>227</v>
      </c>
      <c r="S91" s="188" t="s">
        <v>221</v>
      </c>
      <c r="T91" s="188" t="s">
        <v>406</v>
      </c>
    </row>
    <row r="92" spans="1:20" ht="33">
      <c r="A92" s="4">
        <v>88</v>
      </c>
      <c r="B92" s="17" t="s">
        <v>67</v>
      </c>
      <c r="C92" s="192" t="s">
        <v>288</v>
      </c>
      <c r="D92" s="193" t="s">
        <v>29</v>
      </c>
      <c r="E92" s="187">
        <v>24</v>
      </c>
      <c r="F92" s="188"/>
      <c r="G92" s="19">
        <v>26</v>
      </c>
      <c r="H92" s="19">
        <v>24</v>
      </c>
      <c r="I92" s="17">
        <f t="shared" si="2"/>
        <v>50</v>
      </c>
      <c r="J92" s="191">
        <v>9678296329</v>
      </c>
      <c r="K92" s="188" t="s">
        <v>283</v>
      </c>
      <c r="L92" s="188" t="s">
        <v>235</v>
      </c>
      <c r="M92" s="188">
        <v>9435750545</v>
      </c>
      <c r="N92" s="188" t="s">
        <v>289</v>
      </c>
      <c r="O92" s="188">
        <v>7896087441</v>
      </c>
      <c r="P92" s="189">
        <v>43462</v>
      </c>
      <c r="Q92" s="188" t="s">
        <v>415</v>
      </c>
      <c r="R92" s="188" t="s">
        <v>290</v>
      </c>
      <c r="S92" s="188" t="s">
        <v>221</v>
      </c>
      <c r="T92" s="188" t="s">
        <v>406</v>
      </c>
    </row>
    <row r="93" spans="1:20">
      <c r="A93" s="4">
        <v>89</v>
      </c>
      <c r="B93" s="17" t="s">
        <v>66</v>
      </c>
      <c r="C93" s="192" t="s">
        <v>363</v>
      </c>
      <c r="D93" s="237" t="s">
        <v>29</v>
      </c>
      <c r="E93" s="187">
        <v>22</v>
      </c>
      <c r="F93" s="188"/>
      <c r="G93" s="19">
        <v>22</v>
      </c>
      <c r="H93" s="19">
        <v>21</v>
      </c>
      <c r="I93" s="17">
        <f t="shared" si="2"/>
        <v>43</v>
      </c>
      <c r="J93" s="191">
        <v>9854893599</v>
      </c>
      <c r="K93" s="188" t="s">
        <v>234</v>
      </c>
      <c r="L93" s="188" t="s">
        <v>235</v>
      </c>
      <c r="M93" s="188">
        <v>9435750545</v>
      </c>
      <c r="N93" s="188" t="s">
        <v>361</v>
      </c>
      <c r="O93" s="188">
        <v>9613969517</v>
      </c>
      <c r="P93" s="189">
        <v>43463</v>
      </c>
      <c r="Q93" s="188" t="s">
        <v>396</v>
      </c>
      <c r="R93" s="188" t="s">
        <v>319</v>
      </c>
      <c r="S93" s="188" t="s">
        <v>221</v>
      </c>
      <c r="T93" s="188" t="s">
        <v>406</v>
      </c>
    </row>
    <row r="94" spans="1:20">
      <c r="A94" s="4">
        <v>90</v>
      </c>
      <c r="B94" s="17" t="s">
        <v>66</v>
      </c>
      <c r="C94" s="192" t="s">
        <v>368</v>
      </c>
      <c r="D94" s="237" t="s">
        <v>29</v>
      </c>
      <c r="E94" s="187">
        <v>113</v>
      </c>
      <c r="F94" s="188"/>
      <c r="G94" s="19">
        <v>19</v>
      </c>
      <c r="H94" s="19">
        <v>17</v>
      </c>
      <c r="I94" s="17">
        <f t="shared" si="2"/>
        <v>36</v>
      </c>
      <c r="J94" s="187">
        <v>9401961625</v>
      </c>
      <c r="K94" s="188" t="s">
        <v>234</v>
      </c>
      <c r="L94" s="188" t="s">
        <v>235</v>
      </c>
      <c r="M94" s="188">
        <v>9435750545</v>
      </c>
      <c r="N94" s="188" t="s">
        <v>367</v>
      </c>
      <c r="O94" s="188">
        <v>8822348960</v>
      </c>
      <c r="P94" s="189">
        <v>43463</v>
      </c>
      <c r="Q94" s="188" t="s">
        <v>396</v>
      </c>
      <c r="R94" s="188" t="s">
        <v>290</v>
      </c>
      <c r="S94" s="188" t="s">
        <v>221</v>
      </c>
      <c r="T94" s="188" t="s">
        <v>406</v>
      </c>
    </row>
    <row r="95" spans="1:20">
      <c r="A95" s="4">
        <v>91</v>
      </c>
      <c r="B95" s="17" t="s">
        <v>67</v>
      </c>
      <c r="C95" s="185" t="s">
        <v>346</v>
      </c>
      <c r="D95" s="237" t="s">
        <v>29</v>
      </c>
      <c r="E95" s="187">
        <v>4</v>
      </c>
      <c r="F95" s="188"/>
      <c r="G95" s="19">
        <v>23</v>
      </c>
      <c r="H95" s="19">
        <v>21</v>
      </c>
      <c r="I95" s="17">
        <f t="shared" si="2"/>
        <v>44</v>
      </c>
      <c r="J95" s="191">
        <v>9707185639</v>
      </c>
      <c r="K95" s="188" t="s">
        <v>331</v>
      </c>
      <c r="L95" s="188" t="s">
        <v>332</v>
      </c>
      <c r="M95" s="188">
        <v>9435940910</v>
      </c>
      <c r="N95" s="188" t="s">
        <v>347</v>
      </c>
      <c r="O95" s="188">
        <v>9954654152</v>
      </c>
      <c r="P95" s="189">
        <v>43463</v>
      </c>
      <c r="Q95" s="188" t="s">
        <v>396</v>
      </c>
      <c r="R95" s="188" t="s">
        <v>324</v>
      </c>
      <c r="S95" s="188" t="s">
        <v>221</v>
      </c>
      <c r="T95" s="188" t="s">
        <v>406</v>
      </c>
    </row>
    <row r="96" spans="1:20">
      <c r="A96" s="4">
        <v>92</v>
      </c>
      <c r="B96" s="17" t="s">
        <v>67</v>
      </c>
      <c r="C96" s="185" t="s">
        <v>348</v>
      </c>
      <c r="D96" s="237" t="s">
        <v>29</v>
      </c>
      <c r="E96" s="187">
        <v>5</v>
      </c>
      <c r="F96" s="188"/>
      <c r="G96" s="19">
        <v>23</v>
      </c>
      <c r="H96" s="19">
        <v>24</v>
      </c>
      <c r="I96" s="17">
        <f t="shared" si="2"/>
        <v>47</v>
      </c>
      <c r="J96" s="187">
        <v>8812907726</v>
      </c>
      <c r="K96" s="188" t="s">
        <v>331</v>
      </c>
      <c r="L96" s="188" t="s">
        <v>332</v>
      </c>
      <c r="M96" s="188">
        <v>9435940910</v>
      </c>
      <c r="N96" s="188" t="s">
        <v>349</v>
      </c>
      <c r="O96" s="188">
        <v>9859119937</v>
      </c>
      <c r="P96" s="189">
        <v>43463</v>
      </c>
      <c r="Q96" s="188" t="s">
        <v>396</v>
      </c>
      <c r="R96" s="188" t="s">
        <v>324</v>
      </c>
      <c r="S96" s="188" t="s">
        <v>221</v>
      </c>
      <c r="T96" s="188" t="s">
        <v>406</v>
      </c>
    </row>
    <row r="97" spans="1:20">
      <c r="A97" s="4">
        <v>93</v>
      </c>
      <c r="B97" s="17"/>
      <c r="C97" s="18"/>
      <c r="D97" s="18"/>
      <c r="E97" s="19"/>
      <c r="F97" s="18"/>
      <c r="G97" s="19"/>
      <c r="H97" s="19"/>
      <c r="I97" s="17">
        <f t="shared" si="2"/>
        <v>0</v>
      </c>
      <c r="J97" s="18"/>
      <c r="K97" s="188"/>
      <c r="L97" s="188"/>
      <c r="M97" s="188"/>
      <c r="N97" s="188"/>
      <c r="O97" s="188"/>
      <c r="P97" s="189"/>
      <c r="Q97" s="188"/>
      <c r="R97" s="188"/>
      <c r="S97" s="188"/>
      <c r="T97" s="18"/>
    </row>
    <row r="98" spans="1:20">
      <c r="A98" s="4">
        <v>94</v>
      </c>
      <c r="B98" s="17"/>
      <c r="C98" s="18"/>
      <c r="D98" s="18"/>
      <c r="E98" s="19"/>
      <c r="F98" s="18"/>
      <c r="G98" s="19"/>
      <c r="H98" s="19"/>
      <c r="I98" s="17">
        <f t="shared" si="2"/>
        <v>0</v>
      </c>
      <c r="J98" s="18"/>
      <c r="K98" s="188"/>
      <c r="L98" s="188"/>
      <c r="M98" s="188"/>
      <c r="N98" s="188"/>
      <c r="O98" s="188"/>
      <c r="P98" s="189"/>
      <c r="Q98" s="188"/>
      <c r="R98" s="188"/>
      <c r="S98" s="188"/>
      <c r="T98" s="18"/>
    </row>
    <row r="99" spans="1:20">
      <c r="A99" s="4">
        <v>95</v>
      </c>
      <c r="B99" s="17"/>
      <c r="C99" s="18"/>
      <c r="D99" s="18"/>
      <c r="E99" s="19"/>
      <c r="F99" s="18"/>
      <c r="G99" s="19"/>
      <c r="H99" s="19"/>
      <c r="I99" s="17">
        <f t="shared" si="2"/>
        <v>0</v>
      </c>
      <c r="J99" s="18"/>
      <c r="K99" s="188"/>
      <c r="L99" s="188"/>
      <c r="M99" s="188"/>
      <c r="N99" s="188"/>
      <c r="O99" s="188"/>
      <c r="P99" s="189"/>
      <c r="Q99" s="188"/>
      <c r="R99" s="188"/>
      <c r="S99" s="188"/>
      <c r="T99" s="18"/>
    </row>
    <row r="100" spans="1:20">
      <c r="A100" s="4">
        <v>96</v>
      </c>
      <c r="B100" s="17"/>
      <c r="C100" s="18"/>
      <c r="D100" s="18"/>
      <c r="E100" s="19"/>
      <c r="F100" s="18"/>
      <c r="G100" s="19"/>
      <c r="H100" s="19"/>
      <c r="I100" s="17">
        <f t="shared" si="2"/>
        <v>0</v>
      </c>
      <c r="J100" s="18"/>
      <c r="K100" s="188"/>
      <c r="L100" s="188"/>
      <c r="M100" s="188"/>
      <c r="N100" s="188"/>
      <c r="O100" s="188"/>
      <c r="P100" s="189"/>
      <c r="Q100" s="188"/>
      <c r="R100" s="188"/>
      <c r="S100" s="188"/>
      <c r="T100" s="18"/>
    </row>
    <row r="101" spans="1:20">
      <c r="A101" s="4">
        <v>97</v>
      </c>
      <c r="B101" s="17"/>
      <c r="C101" s="18"/>
      <c r="D101" s="18"/>
      <c r="E101" s="19"/>
      <c r="F101" s="18"/>
      <c r="G101" s="19"/>
      <c r="H101" s="19"/>
      <c r="I101" s="17">
        <f t="shared" si="2"/>
        <v>0</v>
      </c>
      <c r="J101" s="18"/>
      <c r="K101" s="188"/>
      <c r="L101" s="188"/>
      <c r="M101" s="188"/>
      <c r="N101" s="188"/>
      <c r="O101" s="188"/>
      <c r="P101" s="189"/>
      <c r="Q101" s="188"/>
      <c r="R101" s="188"/>
      <c r="S101" s="188"/>
      <c r="T101" s="18"/>
    </row>
    <row r="102" spans="1:20">
      <c r="A102" s="4">
        <v>98</v>
      </c>
      <c r="B102" s="17"/>
      <c r="C102" s="18"/>
      <c r="D102" s="18"/>
      <c r="E102" s="19"/>
      <c r="F102" s="18"/>
      <c r="G102" s="19"/>
      <c r="H102" s="19"/>
      <c r="I102" s="17">
        <f t="shared" si="2"/>
        <v>0</v>
      </c>
      <c r="J102" s="18"/>
      <c r="K102" s="188"/>
      <c r="L102" s="188"/>
      <c r="M102" s="188"/>
      <c r="N102" s="188"/>
      <c r="O102" s="188"/>
      <c r="P102" s="189"/>
      <c r="Q102" s="188"/>
      <c r="R102" s="188"/>
      <c r="S102" s="188"/>
      <c r="T102" s="18"/>
    </row>
    <row r="103" spans="1:20">
      <c r="A103" s="4">
        <v>99</v>
      </c>
      <c r="B103" s="17"/>
      <c r="C103" s="18"/>
      <c r="D103" s="18"/>
      <c r="E103" s="19"/>
      <c r="F103" s="18"/>
      <c r="G103" s="19"/>
      <c r="H103" s="19"/>
      <c r="I103" s="17">
        <f t="shared" si="2"/>
        <v>0</v>
      </c>
      <c r="J103" s="18"/>
      <c r="K103" s="188"/>
      <c r="L103" s="188"/>
      <c r="M103" s="188"/>
      <c r="N103" s="188"/>
      <c r="O103" s="188"/>
      <c r="P103" s="189"/>
      <c r="Q103" s="188"/>
      <c r="R103" s="188"/>
      <c r="S103" s="188"/>
      <c r="T103" s="18"/>
    </row>
    <row r="104" spans="1:20">
      <c r="A104" s="4">
        <v>100</v>
      </c>
      <c r="B104" s="17"/>
      <c r="C104" s="18"/>
      <c r="D104" s="18"/>
      <c r="E104" s="19"/>
      <c r="F104" s="18"/>
      <c r="G104" s="19"/>
      <c r="H104" s="19"/>
      <c r="I104" s="17">
        <f t="shared" si="2"/>
        <v>0</v>
      </c>
      <c r="J104" s="18"/>
      <c r="K104" s="188"/>
      <c r="L104" s="188"/>
      <c r="M104" s="188"/>
      <c r="N104" s="188"/>
      <c r="O104" s="188"/>
      <c r="P104" s="189"/>
      <c r="Q104" s="188"/>
      <c r="R104" s="188"/>
      <c r="S104" s="188"/>
      <c r="T104" s="18"/>
    </row>
    <row r="105" spans="1:20">
      <c r="A105" s="4">
        <v>101</v>
      </c>
      <c r="B105" s="17"/>
      <c r="C105" s="18"/>
      <c r="D105" s="18"/>
      <c r="E105" s="19"/>
      <c r="F105" s="18"/>
      <c r="G105" s="19"/>
      <c r="H105" s="19"/>
      <c r="I105" s="17">
        <f t="shared" si="2"/>
        <v>0</v>
      </c>
      <c r="J105" s="18"/>
      <c r="K105" s="188"/>
      <c r="L105" s="188"/>
      <c r="M105" s="188"/>
      <c r="N105" s="188"/>
      <c r="O105" s="188"/>
      <c r="P105" s="189"/>
      <c r="Q105" s="188"/>
      <c r="R105" s="188"/>
      <c r="S105" s="188"/>
      <c r="T105" s="18"/>
    </row>
    <row r="106" spans="1:20">
      <c r="A106" s="4">
        <v>102</v>
      </c>
      <c r="B106" s="17"/>
      <c r="C106" s="18"/>
      <c r="D106" s="18"/>
      <c r="E106" s="19"/>
      <c r="F106" s="18"/>
      <c r="G106" s="19"/>
      <c r="H106" s="19"/>
      <c r="I106" s="17">
        <f t="shared" si="2"/>
        <v>0</v>
      </c>
      <c r="J106" s="18"/>
      <c r="K106" s="188"/>
      <c r="L106" s="188"/>
      <c r="M106" s="188"/>
      <c r="N106" s="188"/>
      <c r="O106" s="188"/>
      <c r="P106" s="189"/>
      <c r="Q106" s="188"/>
      <c r="R106" s="188"/>
      <c r="S106" s="188"/>
      <c r="T106" s="18"/>
    </row>
    <row r="107" spans="1:20">
      <c r="A107" s="4">
        <v>103</v>
      </c>
      <c r="B107" s="17"/>
      <c r="C107" s="18"/>
      <c r="D107" s="18"/>
      <c r="E107" s="19"/>
      <c r="F107" s="18"/>
      <c r="G107" s="19"/>
      <c r="H107" s="19"/>
      <c r="I107" s="17">
        <f t="shared" si="2"/>
        <v>0</v>
      </c>
      <c r="J107" s="18"/>
      <c r="K107" s="188"/>
      <c r="L107" s="188"/>
      <c r="M107" s="188"/>
      <c r="N107" s="188"/>
      <c r="O107" s="188"/>
      <c r="P107" s="189"/>
      <c r="Q107" s="188"/>
      <c r="R107" s="188"/>
      <c r="S107" s="188"/>
      <c r="T107" s="18"/>
    </row>
    <row r="108" spans="1:20">
      <c r="A108" s="4">
        <v>104</v>
      </c>
      <c r="B108" s="17"/>
      <c r="C108" s="18"/>
      <c r="D108" s="18"/>
      <c r="E108" s="19"/>
      <c r="F108" s="18"/>
      <c r="G108" s="19"/>
      <c r="H108" s="19"/>
      <c r="I108" s="17">
        <f t="shared" si="2"/>
        <v>0</v>
      </c>
      <c r="J108" s="18"/>
      <c r="K108" s="188"/>
      <c r="L108" s="188"/>
      <c r="M108" s="188"/>
      <c r="N108" s="188"/>
      <c r="O108" s="188"/>
      <c r="P108" s="189"/>
      <c r="Q108" s="188"/>
      <c r="R108" s="188"/>
      <c r="S108" s="188"/>
      <c r="T108" s="18"/>
    </row>
    <row r="109" spans="1:20">
      <c r="A109" s="4">
        <v>105</v>
      </c>
      <c r="B109" s="17"/>
      <c r="C109" s="18"/>
      <c r="D109" s="18"/>
      <c r="E109" s="19"/>
      <c r="F109" s="18"/>
      <c r="G109" s="19"/>
      <c r="H109" s="19"/>
      <c r="I109" s="17">
        <f t="shared" si="2"/>
        <v>0</v>
      </c>
      <c r="J109" s="18"/>
      <c r="K109" s="188"/>
      <c r="L109" s="188"/>
      <c r="M109" s="188"/>
      <c r="N109" s="188"/>
      <c r="O109" s="188"/>
      <c r="P109" s="189"/>
      <c r="Q109" s="188"/>
      <c r="R109" s="188"/>
      <c r="S109" s="188"/>
      <c r="T109" s="18"/>
    </row>
    <row r="110" spans="1:20">
      <c r="A110" s="4">
        <v>106</v>
      </c>
      <c r="B110" s="17"/>
      <c r="C110" s="18"/>
      <c r="D110" s="18"/>
      <c r="E110" s="19"/>
      <c r="F110" s="18"/>
      <c r="G110" s="19"/>
      <c r="H110" s="19"/>
      <c r="I110" s="17">
        <f t="shared" si="2"/>
        <v>0</v>
      </c>
      <c r="J110" s="18"/>
      <c r="K110" s="188"/>
      <c r="L110" s="188"/>
      <c r="M110" s="188"/>
      <c r="N110" s="188"/>
      <c r="O110" s="188"/>
      <c r="P110" s="189"/>
      <c r="Q110" s="188"/>
      <c r="R110" s="188"/>
      <c r="S110" s="188"/>
      <c r="T110" s="18"/>
    </row>
    <row r="111" spans="1:20">
      <c r="A111" s="4">
        <v>107</v>
      </c>
      <c r="B111" s="17"/>
      <c r="C111" s="18"/>
      <c r="D111" s="18"/>
      <c r="E111" s="19"/>
      <c r="F111" s="18"/>
      <c r="G111" s="19"/>
      <c r="H111" s="19"/>
      <c r="I111" s="17">
        <f t="shared" si="2"/>
        <v>0</v>
      </c>
      <c r="J111" s="18"/>
      <c r="K111" s="188"/>
      <c r="L111" s="188"/>
      <c r="M111" s="188"/>
      <c r="N111" s="188"/>
      <c r="O111" s="188"/>
      <c r="P111" s="189"/>
      <c r="Q111" s="188"/>
      <c r="R111" s="188"/>
      <c r="S111" s="188"/>
      <c r="T111" s="18"/>
    </row>
    <row r="112" spans="1:20">
      <c r="A112" s="4">
        <v>108</v>
      </c>
      <c r="B112" s="17"/>
      <c r="C112" s="18"/>
      <c r="D112" s="18"/>
      <c r="E112" s="19"/>
      <c r="F112" s="18"/>
      <c r="G112" s="19"/>
      <c r="H112" s="19"/>
      <c r="I112" s="17">
        <f t="shared" si="2"/>
        <v>0</v>
      </c>
      <c r="J112" s="18"/>
      <c r="K112" s="188"/>
      <c r="L112" s="188"/>
      <c r="M112" s="188"/>
      <c r="N112" s="188"/>
      <c r="O112" s="188"/>
      <c r="P112" s="189"/>
      <c r="Q112" s="188"/>
      <c r="R112" s="188"/>
      <c r="S112" s="188"/>
      <c r="T112" s="18"/>
    </row>
    <row r="113" spans="1:20">
      <c r="A113" s="4">
        <v>109</v>
      </c>
      <c r="B113" s="17"/>
      <c r="C113" s="18"/>
      <c r="D113" s="18"/>
      <c r="E113" s="19"/>
      <c r="F113" s="18"/>
      <c r="G113" s="19"/>
      <c r="H113" s="19"/>
      <c r="I113" s="17">
        <f t="shared" si="2"/>
        <v>0</v>
      </c>
      <c r="J113" s="18"/>
      <c r="K113" s="188"/>
      <c r="L113" s="188"/>
      <c r="M113" s="188"/>
      <c r="N113" s="188"/>
      <c r="O113" s="188"/>
      <c r="P113" s="189"/>
      <c r="Q113" s="188"/>
      <c r="R113" s="188"/>
      <c r="S113" s="188"/>
      <c r="T113" s="18"/>
    </row>
    <row r="114" spans="1:20">
      <c r="A114" s="4">
        <v>110</v>
      </c>
      <c r="B114" s="17"/>
      <c r="C114" s="18"/>
      <c r="D114" s="18"/>
      <c r="E114" s="19"/>
      <c r="F114" s="18"/>
      <c r="G114" s="19"/>
      <c r="H114" s="19"/>
      <c r="I114" s="17">
        <f t="shared" si="2"/>
        <v>0</v>
      </c>
      <c r="J114" s="18"/>
      <c r="K114" s="188"/>
      <c r="L114" s="188"/>
      <c r="M114" s="188"/>
      <c r="N114" s="188"/>
      <c r="O114" s="188"/>
      <c r="P114" s="189"/>
      <c r="Q114" s="188"/>
      <c r="R114" s="188"/>
      <c r="S114" s="188"/>
      <c r="T114" s="18"/>
    </row>
    <row r="115" spans="1:20">
      <c r="A115" s="4">
        <v>111</v>
      </c>
      <c r="B115" s="17"/>
      <c r="C115" s="18"/>
      <c r="D115" s="18"/>
      <c r="E115" s="19"/>
      <c r="F115" s="18"/>
      <c r="G115" s="19"/>
      <c r="H115" s="19"/>
      <c r="I115" s="17">
        <f t="shared" si="2"/>
        <v>0</v>
      </c>
      <c r="J115" s="18"/>
      <c r="K115" s="188"/>
      <c r="L115" s="188"/>
      <c r="M115" s="188"/>
      <c r="N115" s="188"/>
      <c r="O115" s="188"/>
      <c r="P115" s="189"/>
      <c r="Q115" s="188"/>
      <c r="R115" s="188"/>
      <c r="S115" s="188"/>
      <c r="T115" s="18"/>
    </row>
    <row r="116" spans="1:20">
      <c r="A116" s="4">
        <v>112</v>
      </c>
      <c r="B116" s="17"/>
      <c r="C116" s="18"/>
      <c r="D116" s="18"/>
      <c r="E116" s="19"/>
      <c r="F116" s="18"/>
      <c r="G116" s="19"/>
      <c r="H116" s="19"/>
      <c r="I116" s="17">
        <f t="shared" si="2"/>
        <v>0</v>
      </c>
      <c r="J116" s="18"/>
      <c r="K116" s="188"/>
      <c r="L116" s="188"/>
      <c r="M116" s="188"/>
      <c r="N116" s="188"/>
      <c r="O116" s="188"/>
      <c r="P116" s="189"/>
      <c r="Q116" s="188"/>
      <c r="R116" s="188"/>
      <c r="S116" s="188"/>
      <c r="T116" s="18"/>
    </row>
    <row r="117" spans="1:20">
      <c r="A117" s="4">
        <v>113</v>
      </c>
      <c r="B117" s="17"/>
      <c r="C117" s="18"/>
      <c r="D117" s="18"/>
      <c r="E117" s="19"/>
      <c r="F117" s="18"/>
      <c r="G117" s="19"/>
      <c r="H117" s="19"/>
      <c r="I117" s="17">
        <f t="shared" si="2"/>
        <v>0</v>
      </c>
      <c r="J117" s="18"/>
      <c r="K117" s="188"/>
      <c r="L117" s="188"/>
      <c r="M117" s="188"/>
      <c r="N117" s="188"/>
      <c r="O117" s="188"/>
      <c r="P117" s="189"/>
      <c r="Q117" s="188"/>
      <c r="R117" s="188"/>
      <c r="S117" s="188"/>
      <c r="T117" s="18"/>
    </row>
    <row r="118" spans="1:20">
      <c r="A118" s="4">
        <v>114</v>
      </c>
      <c r="B118" s="17"/>
      <c r="C118" s="18"/>
      <c r="D118" s="18"/>
      <c r="E118" s="19"/>
      <c r="F118" s="18"/>
      <c r="G118" s="19"/>
      <c r="H118" s="19"/>
      <c r="I118" s="17">
        <f t="shared" si="2"/>
        <v>0</v>
      </c>
      <c r="J118" s="18"/>
      <c r="K118" s="188"/>
      <c r="L118" s="188"/>
      <c r="M118" s="188"/>
      <c r="N118" s="188"/>
      <c r="O118" s="188"/>
      <c r="P118" s="189"/>
      <c r="Q118" s="188"/>
      <c r="R118" s="188"/>
      <c r="S118" s="188"/>
      <c r="T118" s="18"/>
    </row>
    <row r="119" spans="1:20">
      <c r="A119" s="4">
        <v>115</v>
      </c>
      <c r="B119" s="17"/>
      <c r="C119" s="18"/>
      <c r="D119" s="18"/>
      <c r="E119" s="19"/>
      <c r="F119" s="18"/>
      <c r="G119" s="19"/>
      <c r="H119" s="19"/>
      <c r="I119" s="17">
        <f t="shared" si="2"/>
        <v>0</v>
      </c>
      <c r="J119" s="18"/>
      <c r="K119" s="188"/>
      <c r="L119" s="188"/>
      <c r="M119" s="188"/>
      <c r="N119" s="188"/>
      <c r="O119" s="188"/>
      <c r="P119" s="189"/>
      <c r="Q119" s="188"/>
      <c r="R119" s="188"/>
      <c r="S119" s="188"/>
      <c r="T119" s="18"/>
    </row>
    <row r="120" spans="1:20">
      <c r="A120" s="4">
        <v>116</v>
      </c>
      <c r="B120" s="17"/>
      <c r="C120" s="18"/>
      <c r="D120" s="18"/>
      <c r="E120" s="19"/>
      <c r="F120" s="18"/>
      <c r="G120" s="19"/>
      <c r="H120" s="19"/>
      <c r="I120" s="17">
        <f t="shared" si="2"/>
        <v>0</v>
      </c>
      <c r="J120" s="18"/>
      <c r="K120" s="188"/>
      <c r="L120" s="188"/>
      <c r="M120" s="188"/>
      <c r="N120" s="188"/>
      <c r="O120" s="188"/>
      <c r="P120" s="189"/>
      <c r="Q120" s="188"/>
      <c r="R120" s="188"/>
      <c r="S120" s="188"/>
      <c r="T120" s="18"/>
    </row>
    <row r="121" spans="1:20">
      <c r="A121" s="4">
        <v>117</v>
      </c>
      <c r="B121" s="17"/>
      <c r="C121" s="18"/>
      <c r="D121" s="18"/>
      <c r="E121" s="19"/>
      <c r="F121" s="18"/>
      <c r="G121" s="19"/>
      <c r="H121" s="19"/>
      <c r="I121" s="17">
        <f t="shared" si="2"/>
        <v>0</v>
      </c>
      <c r="J121" s="18"/>
      <c r="K121" s="188"/>
      <c r="L121" s="188"/>
      <c r="M121" s="188"/>
      <c r="N121" s="188"/>
      <c r="O121" s="188"/>
      <c r="P121" s="189"/>
      <c r="Q121" s="188"/>
      <c r="R121" s="188"/>
      <c r="S121" s="188"/>
      <c r="T121" s="18"/>
    </row>
    <row r="122" spans="1:20">
      <c r="A122" s="4">
        <v>118</v>
      </c>
      <c r="B122" s="17"/>
      <c r="C122" s="18"/>
      <c r="D122" s="18"/>
      <c r="E122" s="19"/>
      <c r="F122" s="18"/>
      <c r="G122" s="19"/>
      <c r="H122" s="19"/>
      <c r="I122" s="17">
        <f t="shared" si="2"/>
        <v>0</v>
      </c>
      <c r="J122" s="18"/>
      <c r="K122" s="188"/>
      <c r="L122" s="188"/>
      <c r="M122" s="188"/>
      <c r="N122" s="188"/>
      <c r="O122" s="188"/>
      <c r="P122" s="189"/>
      <c r="Q122" s="188"/>
      <c r="R122" s="188"/>
      <c r="S122" s="188"/>
      <c r="T122" s="18"/>
    </row>
    <row r="123" spans="1:20">
      <c r="A123" s="4">
        <v>119</v>
      </c>
      <c r="B123" s="17"/>
      <c r="C123" s="18"/>
      <c r="D123" s="18"/>
      <c r="E123" s="19"/>
      <c r="F123" s="18"/>
      <c r="G123" s="19"/>
      <c r="H123" s="19"/>
      <c r="I123" s="17">
        <f t="shared" si="2"/>
        <v>0</v>
      </c>
      <c r="J123" s="18"/>
      <c r="K123" s="188"/>
      <c r="L123" s="188"/>
      <c r="M123" s="188"/>
      <c r="N123" s="188"/>
      <c r="O123" s="188"/>
      <c r="P123" s="189"/>
      <c r="Q123" s="188"/>
      <c r="R123" s="188"/>
      <c r="S123" s="188"/>
      <c r="T123" s="18"/>
    </row>
    <row r="124" spans="1:20">
      <c r="A124" s="4">
        <v>120</v>
      </c>
      <c r="B124" s="17"/>
      <c r="C124" s="18"/>
      <c r="D124" s="18"/>
      <c r="E124" s="19"/>
      <c r="F124" s="18"/>
      <c r="G124" s="19"/>
      <c r="H124" s="19"/>
      <c r="I124" s="17">
        <f t="shared" si="2"/>
        <v>0</v>
      </c>
      <c r="J124" s="18"/>
      <c r="K124" s="188"/>
      <c r="L124" s="188"/>
      <c r="M124" s="188"/>
      <c r="N124" s="188"/>
      <c r="O124" s="188"/>
      <c r="P124" s="189"/>
      <c r="Q124" s="188"/>
      <c r="R124" s="188"/>
      <c r="S124" s="188"/>
      <c r="T124" s="18"/>
    </row>
    <row r="125" spans="1:20">
      <c r="A125" s="4">
        <v>121</v>
      </c>
      <c r="B125" s="17"/>
      <c r="C125" s="18"/>
      <c r="D125" s="18"/>
      <c r="E125" s="19"/>
      <c r="F125" s="18"/>
      <c r="G125" s="19"/>
      <c r="H125" s="19"/>
      <c r="I125" s="17">
        <f t="shared" si="2"/>
        <v>0</v>
      </c>
      <c r="J125" s="18"/>
      <c r="K125" s="188"/>
      <c r="L125" s="188"/>
      <c r="M125" s="188"/>
      <c r="N125" s="188"/>
      <c r="O125" s="188"/>
      <c r="P125" s="189"/>
      <c r="Q125" s="188"/>
      <c r="R125" s="188"/>
      <c r="S125" s="188"/>
      <c r="T125" s="18"/>
    </row>
    <row r="126" spans="1:20">
      <c r="A126" s="4">
        <v>122</v>
      </c>
      <c r="B126" s="17"/>
      <c r="C126" s="18"/>
      <c r="D126" s="18"/>
      <c r="E126" s="19"/>
      <c r="F126" s="18"/>
      <c r="G126" s="19"/>
      <c r="H126" s="19"/>
      <c r="I126" s="17">
        <f t="shared" si="2"/>
        <v>0</v>
      </c>
      <c r="J126" s="18"/>
      <c r="K126" s="188"/>
      <c r="L126" s="188"/>
      <c r="M126" s="188"/>
      <c r="N126" s="188"/>
      <c r="O126" s="188"/>
      <c r="P126" s="189"/>
      <c r="Q126" s="188"/>
      <c r="R126" s="188"/>
      <c r="S126" s="188"/>
      <c r="T126" s="18"/>
    </row>
    <row r="127" spans="1:20">
      <c r="A127" s="4">
        <v>123</v>
      </c>
      <c r="B127" s="17"/>
      <c r="C127" s="18"/>
      <c r="D127" s="18"/>
      <c r="E127" s="19"/>
      <c r="F127" s="18"/>
      <c r="G127" s="19"/>
      <c r="H127" s="19"/>
      <c r="I127" s="17">
        <f t="shared" si="2"/>
        <v>0</v>
      </c>
      <c r="J127" s="18"/>
      <c r="K127" s="188"/>
      <c r="L127" s="188"/>
      <c r="M127" s="188"/>
      <c r="N127" s="188"/>
      <c r="O127" s="188"/>
      <c r="P127" s="189"/>
      <c r="Q127" s="188"/>
      <c r="R127" s="188"/>
      <c r="S127" s="188"/>
      <c r="T127" s="18"/>
    </row>
    <row r="128" spans="1:20">
      <c r="A128" s="4">
        <v>124</v>
      </c>
      <c r="B128" s="17"/>
      <c r="C128" s="18"/>
      <c r="D128" s="18"/>
      <c r="E128" s="19"/>
      <c r="F128" s="18"/>
      <c r="G128" s="19"/>
      <c r="H128" s="19"/>
      <c r="I128" s="17">
        <f t="shared" si="2"/>
        <v>0</v>
      </c>
      <c r="J128" s="18"/>
      <c r="K128" s="188"/>
      <c r="L128" s="188"/>
      <c r="M128" s="188"/>
      <c r="N128" s="188"/>
      <c r="O128" s="188"/>
      <c r="P128" s="189"/>
      <c r="Q128" s="188"/>
      <c r="R128" s="188"/>
      <c r="S128" s="188"/>
      <c r="T128" s="18"/>
    </row>
    <row r="129" spans="1:20">
      <c r="A129" s="4">
        <v>125</v>
      </c>
      <c r="B129" s="17"/>
      <c r="C129" s="18"/>
      <c r="D129" s="18"/>
      <c r="E129" s="19"/>
      <c r="F129" s="18"/>
      <c r="G129" s="19"/>
      <c r="H129" s="19"/>
      <c r="I129" s="17">
        <f t="shared" si="2"/>
        <v>0</v>
      </c>
      <c r="J129" s="18"/>
      <c r="K129" s="188"/>
      <c r="L129" s="188"/>
      <c r="M129" s="188"/>
      <c r="N129" s="188"/>
      <c r="O129" s="188"/>
      <c r="P129" s="189"/>
      <c r="Q129" s="188"/>
      <c r="R129" s="188"/>
      <c r="S129" s="188"/>
      <c r="T129" s="18"/>
    </row>
    <row r="130" spans="1:20">
      <c r="A130" s="4">
        <v>126</v>
      </c>
      <c r="B130" s="17"/>
      <c r="C130" s="18"/>
      <c r="D130" s="18"/>
      <c r="E130" s="19"/>
      <c r="F130" s="18"/>
      <c r="G130" s="19"/>
      <c r="H130" s="19"/>
      <c r="I130" s="17">
        <f t="shared" si="2"/>
        <v>0</v>
      </c>
      <c r="J130" s="18"/>
      <c r="K130" s="188"/>
      <c r="L130" s="188"/>
      <c r="M130" s="188"/>
      <c r="N130" s="188"/>
      <c r="O130" s="188"/>
      <c r="P130" s="189"/>
      <c r="Q130" s="188"/>
      <c r="R130" s="188"/>
      <c r="S130" s="188"/>
      <c r="T130" s="18"/>
    </row>
    <row r="131" spans="1:20">
      <c r="A131" s="4">
        <v>127</v>
      </c>
      <c r="B131" s="17"/>
      <c r="C131" s="18"/>
      <c r="D131" s="18"/>
      <c r="E131" s="19"/>
      <c r="F131" s="18"/>
      <c r="G131" s="19"/>
      <c r="H131" s="19"/>
      <c r="I131" s="17">
        <f t="shared" si="2"/>
        <v>0</v>
      </c>
      <c r="J131" s="18"/>
      <c r="K131" s="188"/>
      <c r="L131" s="188"/>
      <c r="M131" s="188"/>
      <c r="N131" s="188"/>
      <c r="O131" s="188"/>
      <c r="P131" s="189"/>
      <c r="Q131" s="188"/>
      <c r="R131" s="188"/>
      <c r="S131" s="188"/>
      <c r="T131" s="18"/>
    </row>
    <row r="132" spans="1:20">
      <c r="A132" s="4">
        <v>128</v>
      </c>
      <c r="B132" s="17"/>
      <c r="C132" s="18"/>
      <c r="D132" s="18"/>
      <c r="E132" s="19"/>
      <c r="F132" s="18"/>
      <c r="G132" s="19"/>
      <c r="H132" s="19"/>
      <c r="I132" s="17">
        <f t="shared" si="2"/>
        <v>0</v>
      </c>
      <c r="J132" s="18"/>
      <c r="K132" s="188"/>
      <c r="L132" s="188"/>
      <c r="M132" s="188"/>
      <c r="N132" s="188"/>
      <c r="O132" s="188"/>
      <c r="P132" s="189"/>
      <c r="Q132" s="188"/>
      <c r="R132" s="188"/>
      <c r="S132" s="188"/>
      <c r="T132" s="18"/>
    </row>
    <row r="133" spans="1:20">
      <c r="A133" s="4">
        <v>129</v>
      </c>
      <c r="B133" s="17"/>
      <c r="C133" s="18"/>
      <c r="D133" s="18"/>
      <c r="E133" s="19"/>
      <c r="F133" s="18"/>
      <c r="G133" s="19"/>
      <c r="H133" s="19"/>
      <c r="I133" s="17">
        <f t="shared" si="2"/>
        <v>0</v>
      </c>
      <c r="J133" s="18"/>
      <c r="K133" s="188"/>
      <c r="L133" s="188"/>
      <c r="M133" s="188"/>
      <c r="N133" s="188"/>
      <c r="O133" s="188"/>
      <c r="P133" s="189"/>
      <c r="Q133" s="188"/>
      <c r="R133" s="188"/>
      <c r="S133" s="188"/>
      <c r="T133" s="18"/>
    </row>
    <row r="134" spans="1:20">
      <c r="A134" s="4">
        <v>130</v>
      </c>
      <c r="B134" s="17"/>
      <c r="C134" s="18"/>
      <c r="D134" s="18"/>
      <c r="E134" s="19"/>
      <c r="F134" s="18"/>
      <c r="G134" s="19"/>
      <c r="H134" s="19"/>
      <c r="I134" s="17">
        <f t="shared" si="2"/>
        <v>0</v>
      </c>
      <c r="J134" s="18"/>
      <c r="K134" s="188"/>
      <c r="L134" s="188"/>
      <c r="M134" s="188"/>
      <c r="N134" s="188"/>
      <c r="O134" s="188"/>
      <c r="P134" s="189"/>
      <c r="Q134" s="188"/>
      <c r="R134" s="188"/>
      <c r="S134" s="188"/>
      <c r="T134" s="18"/>
    </row>
    <row r="135" spans="1:20">
      <c r="A135" s="4">
        <v>131</v>
      </c>
      <c r="B135" s="17"/>
      <c r="C135" s="18"/>
      <c r="D135" s="18"/>
      <c r="E135" s="19"/>
      <c r="F135" s="18"/>
      <c r="G135" s="19"/>
      <c r="H135" s="19"/>
      <c r="I135" s="17">
        <f t="shared" ref="I135:I164" si="3">+G135+H135</f>
        <v>0</v>
      </c>
      <c r="J135" s="18"/>
      <c r="K135" s="188"/>
      <c r="L135" s="188"/>
      <c r="M135" s="188"/>
      <c r="N135" s="188"/>
      <c r="O135" s="188"/>
      <c r="P135" s="189"/>
      <c r="Q135" s="188"/>
      <c r="R135" s="188"/>
      <c r="S135" s="188"/>
      <c r="T135" s="18"/>
    </row>
    <row r="136" spans="1:20">
      <c r="A136" s="4">
        <v>132</v>
      </c>
      <c r="B136" s="17"/>
      <c r="C136" s="18"/>
      <c r="D136" s="18"/>
      <c r="E136" s="19"/>
      <c r="F136" s="18"/>
      <c r="G136" s="19"/>
      <c r="H136" s="19"/>
      <c r="I136" s="17">
        <f t="shared" si="3"/>
        <v>0</v>
      </c>
      <c r="J136" s="18"/>
      <c r="K136" s="188"/>
      <c r="L136" s="188"/>
      <c r="M136" s="188"/>
      <c r="N136" s="188"/>
      <c r="O136" s="188"/>
      <c r="P136" s="189"/>
      <c r="Q136" s="188"/>
      <c r="R136" s="188"/>
      <c r="S136" s="188"/>
      <c r="T136" s="18"/>
    </row>
    <row r="137" spans="1:20">
      <c r="A137" s="4">
        <v>133</v>
      </c>
      <c r="B137" s="17"/>
      <c r="C137" s="18"/>
      <c r="D137" s="18"/>
      <c r="E137" s="19"/>
      <c r="F137" s="18"/>
      <c r="G137" s="19"/>
      <c r="H137" s="19"/>
      <c r="I137" s="17">
        <f t="shared" si="3"/>
        <v>0</v>
      </c>
      <c r="J137" s="18"/>
      <c r="K137" s="188"/>
      <c r="L137" s="188"/>
      <c r="M137" s="188"/>
      <c r="N137" s="188"/>
      <c r="O137" s="188"/>
      <c r="P137" s="189"/>
      <c r="Q137" s="188"/>
      <c r="R137" s="188"/>
      <c r="S137" s="188"/>
      <c r="T137" s="18"/>
    </row>
    <row r="138" spans="1:20">
      <c r="A138" s="4">
        <v>134</v>
      </c>
      <c r="B138" s="17"/>
      <c r="C138" s="18"/>
      <c r="D138" s="18"/>
      <c r="E138" s="19"/>
      <c r="F138" s="18"/>
      <c r="G138" s="19"/>
      <c r="H138" s="19"/>
      <c r="I138" s="17">
        <f t="shared" si="3"/>
        <v>0</v>
      </c>
      <c r="J138" s="18"/>
      <c r="K138" s="188"/>
      <c r="L138" s="188"/>
      <c r="M138" s="188"/>
      <c r="N138" s="188"/>
      <c r="O138" s="188"/>
      <c r="P138" s="189"/>
      <c r="Q138" s="188"/>
      <c r="R138" s="188"/>
      <c r="S138" s="188"/>
      <c r="T138" s="18"/>
    </row>
    <row r="139" spans="1:20">
      <c r="A139" s="4">
        <v>135</v>
      </c>
      <c r="B139" s="17"/>
      <c r="C139" s="18"/>
      <c r="D139" s="18"/>
      <c r="E139" s="19"/>
      <c r="F139" s="18"/>
      <c r="G139" s="19"/>
      <c r="H139" s="19"/>
      <c r="I139" s="17">
        <f t="shared" si="3"/>
        <v>0</v>
      </c>
      <c r="J139" s="18"/>
      <c r="K139" s="188"/>
      <c r="L139" s="188"/>
      <c r="M139" s="188"/>
      <c r="N139" s="188"/>
      <c r="O139" s="188"/>
      <c r="P139" s="189"/>
      <c r="Q139" s="188"/>
      <c r="R139" s="188"/>
      <c r="S139" s="188"/>
      <c r="T139" s="18"/>
    </row>
    <row r="140" spans="1:20">
      <c r="A140" s="4">
        <v>136</v>
      </c>
      <c r="B140" s="17"/>
      <c r="C140" s="18"/>
      <c r="D140" s="18"/>
      <c r="E140" s="19"/>
      <c r="F140" s="18"/>
      <c r="G140" s="19"/>
      <c r="H140" s="19"/>
      <c r="I140" s="17">
        <f t="shared" si="3"/>
        <v>0</v>
      </c>
      <c r="J140" s="18"/>
      <c r="K140" s="188"/>
      <c r="L140" s="188"/>
      <c r="M140" s="188"/>
      <c r="N140" s="188"/>
      <c r="O140" s="188"/>
      <c r="P140" s="189"/>
      <c r="Q140" s="188"/>
      <c r="R140" s="188"/>
      <c r="S140" s="188"/>
      <c r="T140" s="18"/>
    </row>
    <row r="141" spans="1:20">
      <c r="A141" s="4">
        <v>137</v>
      </c>
      <c r="B141" s="17"/>
      <c r="C141" s="18"/>
      <c r="D141" s="18"/>
      <c r="E141" s="19"/>
      <c r="F141" s="18"/>
      <c r="G141" s="19"/>
      <c r="H141" s="19"/>
      <c r="I141" s="17">
        <f t="shared" si="3"/>
        <v>0</v>
      </c>
      <c r="J141" s="18"/>
      <c r="K141" s="188"/>
      <c r="L141" s="188"/>
      <c r="M141" s="188"/>
      <c r="N141" s="188"/>
      <c r="O141" s="188"/>
      <c r="P141" s="189"/>
      <c r="Q141" s="188"/>
      <c r="R141" s="188"/>
      <c r="S141" s="188"/>
      <c r="T141" s="18"/>
    </row>
    <row r="142" spans="1:20">
      <c r="A142" s="4">
        <v>138</v>
      </c>
      <c r="B142" s="17"/>
      <c r="C142" s="18"/>
      <c r="D142" s="18"/>
      <c r="E142" s="19"/>
      <c r="F142" s="18"/>
      <c r="G142" s="19"/>
      <c r="H142" s="19"/>
      <c r="I142" s="17">
        <f t="shared" si="3"/>
        <v>0</v>
      </c>
      <c r="J142" s="18"/>
      <c r="K142" s="188"/>
      <c r="L142" s="188"/>
      <c r="M142" s="188"/>
      <c r="N142" s="188"/>
      <c r="O142" s="188"/>
      <c r="P142" s="189"/>
      <c r="Q142" s="188"/>
      <c r="R142" s="188"/>
      <c r="S142" s="188"/>
      <c r="T142" s="18"/>
    </row>
    <row r="143" spans="1:20">
      <c r="A143" s="4">
        <v>139</v>
      </c>
      <c r="B143" s="17"/>
      <c r="C143" s="18"/>
      <c r="D143" s="18"/>
      <c r="E143" s="19"/>
      <c r="F143" s="18"/>
      <c r="G143" s="19"/>
      <c r="H143" s="19"/>
      <c r="I143" s="17">
        <f t="shared" si="3"/>
        <v>0</v>
      </c>
      <c r="J143" s="18"/>
      <c r="K143" s="188"/>
      <c r="L143" s="188"/>
      <c r="M143" s="188"/>
      <c r="N143" s="188"/>
      <c r="O143" s="188"/>
      <c r="P143" s="189"/>
      <c r="Q143" s="188"/>
      <c r="R143" s="188"/>
      <c r="S143" s="188"/>
      <c r="T143" s="18"/>
    </row>
    <row r="144" spans="1:20">
      <c r="A144" s="4">
        <v>140</v>
      </c>
      <c r="B144" s="17"/>
      <c r="C144" s="18"/>
      <c r="D144" s="18"/>
      <c r="E144" s="19"/>
      <c r="F144" s="18"/>
      <c r="G144" s="19"/>
      <c r="H144" s="19"/>
      <c r="I144" s="17">
        <f t="shared" si="3"/>
        <v>0</v>
      </c>
      <c r="J144" s="18"/>
      <c r="K144" s="188"/>
      <c r="L144" s="188"/>
      <c r="M144" s="188"/>
      <c r="N144" s="188"/>
      <c r="O144" s="188"/>
      <c r="P144" s="189"/>
      <c r="Q144" s="188"/>
      <c r="R144" s="188"/>
      <c r="S144" s="188"/>
      <c r="T144" s="18"/>
    </row>
    <row r="145" spans="1:20">
      <c r="A145" s="4">
        <v>141</v>
      </c>
      <c r="B145" s="17"/>
      <c r="C145" s="18"/>
      <c r="D145" s="18"/>
      <c r="E145" s="19"/>
      <c r="F145" s="18"/>
      <c r="G145" s="19"/>
      <c r="H145" s="19"/>
      <c r="I145" s="17">
        <f t="shared" si="3"/>
        <v>0</v>
      </c>
      <c r="J145" s="18"/>
      <c r="K145" s="188"/>
      <c r="L145" s="188"/>
      <c r="M145" s="188"/>
      <c r="N145" s="188"/>
      <c r="O145" s="188"/>
      <c r="P145" s="189"/>
      <c r="Q145" s="188"/>
      <c r="R145" s="188"/>
      <c r="S145" s="188"/>
      <c r="T145" s="18"/>
    </row>
    <row r="146" spans="1:20">
      <c r="A146" s="4">
        <v>142</v>
      </c>
      <c r="B146" s="17"/>
      <c r="C146" s="18"/>
      <c r="D146" s="18"/>
      <c r="E146" s="19"/>
      <c r="F146" s="18"/>
      <c r="G146" s="19"/>
      <c r="H146" s="19"/>
      <c r="I146" s="17">
        <f t="shared" si="3"/>
        <v>0</v>
      </c>
      <c r="J146" s="18"/>
      <c r="K146" s="188"/>
      <c r="L146" s="188"/>
      <c r="M146" s="188"/>
      <c r="N146" s="188"/>
      <c r="O146" s="188"/>
      <c r="P146" s="189"/>
      <c r="Q146" s="188"/>
      <c r="R146" s="188"/>
      <c r="S146" s="188"/>
      <c r="T146" s="18"/>
    </row>
    <row r="147" spans="1:20">
      <c r="A147" s="4">
        <v>143</v>
      </c>
      <c r="B147" s="17"/>
      <c r="C147" s="18"/>
      <c r="D147" s="18"/>
      <c r="E147" s="19"/>
      <c r="F147" s="18"/>
      <c r="G147" s="19"/>
      <c r="H147" s="19"/>
      <c r="I147" s="17">
        <f t="shared" si="3"/>
        <v>0</v>
      </c>
      <c r="J147" s="18"/>
      <c r="K147" s="188"/>
      <c r="L147" s="188"/>
      <c r="M147" s="188"/>
      <c r="N147" s="188"/>
      <c r="O147" s="188"/>
      <c r="P147" s="189"/>
      <c r="Q147" s="188"/>
      <c r="R147" s="188"/>
      <c r="S147" s="188"/>
      <c r="T147" s="18"/>
    </row>
    <row r="148" spans="1:20">
      <c r="A148" s="4">
        <v>144</v>
      </c>
      <c r="B148" s="17"/>
      <c r="C148" s="18"/>
      <c r="D148" s="18"/>
      <c r="E148" s="19"/>
      <c r="F148" s="18"/>
      <c r="G148" s="19"/>
      <c r="H148" s="19"/>
      <c r="I148" s="17">
        <f t="shared" si="3"/>
        <v>0</v>
      </c>
      <c r="J148" s="18"/>
      <c r="K148" s="188"/>
      <c r="L148" s="188"/>
      <c r="M148" s="188"/>
      <c r="N148" s="188"/>
      <c r="O148" s="188"/>
      <c r="P148" s="189"/>
      <c r="Q148" s="188"/>
      <c r="R148" s="188"/>
      <c r="S148" s="188"/>
      <c r="T148" s="18"/>
    </row>
    <row r="149" spans="1:20">
      <c r="A149" s="4">
        <v>145</v>
      </c>
      <c r="B149" s="17"/>
      <c r="C149" s="18"/>
      <c r="D149" s="18"/>
      <c r="E149" s="19"/>
      <c r="F149" s="18"/>
      <c r="G149" s="19"/>
      <c r="H149" s="19"/>
      <c r="I149" s="17">
        <f t="shared" si="3"/>
        <v>0</v>
      </c>
      <c r="J149" s="18"/>
      <c r="K149" s="188"/>
      <c r="L149" s="188"/>
      <c r="M149" s="188"/>
      <c r="N149" s="188"/>
      <c r="O149" s="188"/>
      <c r="P149" s="189"/>
      <c r="Q149" s="188"/>
      <c r="R149" s="188"/>
      <c r="S149" s="188"/>
      <c r="T149" s="18"/>
    </row>
    <row r="150" spans="1:20">
      <c r="A150" s="4">
        <v>146</v>
      </c>
      <c r="B150" s="17"/>
      <c r="C150" s="18"/>
      <c r="D150" s="18"/>
      <c r="E150" s="19"/>
      <c r="F150" s="18"/>
      <c r="G150" s="19"/>
      <c r="H150" s="19"/>
      <c r="I150" s="17">
        <f t="shared" si="3"/>
        <v>0</v>
      </c>
      <c r="J150" s="18"/>
      <c r="K150" s="188"/>
      <c r="L150" s="188"/>
      <c r="M150" s="188"/>
      <c r="N150" s="188"/>
      <c r="O150" s="188"/>
      <c r="P150" s="189"/>
      <c r="Q150" s="188"/>
      <c r="R150" s="188"/>
      <c r="S150" s="188"/>
      <c r="T150" s="18"/>
    </row>
    <row r="151" spans="1:20">
      <c r="A151" s="4">
        <v>147</v>
      </c>
      <c r="B151" s="17"/>
      <c r="C151" s="18"/>
      <c r="D151" s="18"/>
      <c r="E151" s="19"/>
      <c r="F151" s="18"/>
      <c r="G151" s="19"/>
      <c r="H151" s="19"/>
      <c r="I151" s="17">
        <f t="shared" si="3"/>
        <v>0</v>
      </c>
      <c r="J151" s="18"/>
      <c r="K151" s="188"/>
      <c r="L151" s="188"/>
      <c r="M151" s="188"/>
      <c r="N151" s="188"/>
      <c r="O151" s="188"/>
      <c r="P151" s="189"/>
      <c r="Q151" s="188"/>
      <c r="R151" s="188"/>
      <c r="S151" s="188"/>
      <c r="T151" s="18"/>
    </row>
    <row r="152" spans="1:20">
      <c r="A152" s="4">
        <v>148</v>
      </c>
      <c r="B152" s="17"/>
      <c r="C152" s="18"/>
      <c r="D152" s="18"/>
      <c r="E152" s="19"/>
      <c r="F152" s="18"/>
      <c r="G152" s="19"/>
      <c r="H152" s="19"/>
      <c r="I152" s="17">
        <f t="shared" si="3"/>
        <v>0</v>
      </c>
      <c r="J152" s="18"/>
      <c r="K152" s="188"/>
      <c r="L152" s="188"/>
      <c r="M152" s="188"/>
      <c r="N152" s="188"/>
      <c r="O152" s="188"/>
      <c r="P152" s="189"/>
      <c r="Q152" s="188"/>
      <c r="R152" s="188"/>
      <c r="S152" s="188"/>
      <c r="T152" s="18"/>
    </row>
    <row r="153" spans="1:20">
      <c r="A153" s="4">
        <v>149</v>
      </c>
      <c r="B153" s="17"/>
      <c r="C153" s="18"/>
      <c r="D153" s="18"/>
      <c r="E153" s="19"/>
      <c r="F153" s="18"/>
      <c r="G153" s="19"/>
      <c r="H153" s="19"/>
      <c r="I153" s="17">
        <f t="shared" si="3"/>
        <v>0</v>
      </c>
      <c r="J153" s="18"/>
      <c r="K153" s="188"/>
      <c r="L153" s="188"/>
      <c r="M153" s="188"/>
      <c r="N153" s="188"/>
      <c r="O153" s="188"/>
      <c r="P153" s="189"/>
      <c r="Q153" s="188"/>
      <c r="R153" s="188"/>
      <c r="S153" s="188"/>
      <c r="T153" s="18"/>
    </row>
    <row r="154" spans="1:20">
      <c r="A154" s="4">
        <v>150</v>
      </c>
      <c r="B154" s="17"/>
      <c r="C154" s="18"/>
      <c r="D154" s="18"/>
      <c r="E154" s="19"/>
      <c r="F154" s="18"/>
      <c r="G154" s="19"/>
      <c r="H154" s="19"/>
      <c r="I154" s="17">
        <f t="shared" si="3"/>
        <v>0</v>
      </c>
      <c r="J154" s="18"/>
      <c r="K154" s="188"/>
      <c r="L154" s="188"/>
      <c r="M154" s="188"/>
      <c r="N154" s="188"/>
      <c r="O154" s="188"/>
      <c r="P154" s="189"/>
      <c r="Q154" s="188"/>
      <c r="R154" s="188"/>
      <c r="S154" s="188"/>
      <c r="T154" s="18"/>
    </row>
    <row r="155" spans="1:20">
      <c r="A155" s="4">
        <v>151</v>
      </c>
      <c r="B155" s="17"/>
      <c r="C155" s="18"/>
      <c r="D155" s="18"/>
      <c r="E155" s="19"/>
      <c r="F155" s="18"/>
      <c r="G155" s="19"/>
      <c r="H155" s="19"/>
      <c r="I155" s="17">
        <f t="shared" si="3"/>
        <v>0</v>
      </c>
      <c r="J155" s="18"/>
      <c r="K155" s="188"/>
      <c r="L155" s="188"/>
      <c r="M155" s="188"/>
      <c r="N155" s="188"/>
      <c r="O155" s="188"/>
      <c r="P155" s="189"/>
      <c r="Q155" s="188"/>
      <c r="R155" s="188"/>
      <c r="S155" s="188"/>
      <c r="T155" s="18"/>
    </row>
    <row r="156" spans="1:20">
      <c r="A156" s="4">
        <v>152</v>
      </c>
      <c r="B156" s="17"/>
      <c r="C156" s="18"/>
      <c r="D156" s="18"/>
      <c r="E156" s="19"/>
      <c r="F156" s="18"/>
      <c r="G156" s="19"/>
      <c r="H156" s="19"/>
      <c r="I156" s="17">
        <f t="shared" si="3"/>
        <v>0</v>
      </c>
      <c r="J156" s="18"/>
      <c r="K156" s="188"/>
      <c r="L156" s="188"/>
      <c r="M156" s="188"/>
      <c r="N156" s="188"/>
      <c r="O156" s="188"/>
      <c r="P156" s="189"/>
      <c r="Q156" s="188"/>
      <c r="R156" s="188"/>
      <c r="S156" s="188"/>
      <c r="T156" s="18"/>
    </row>
    <row r="157" spans="1:20">
      <c r="A157" s="4">
        <v>153</v>
      </c>
      <c r="B157" s="17"/>
      <c r="C157" s="18"/>
      <c r="D157" s="18"/>
      <c r="E157" s="19"/>
      <c r="F157" s="18"/>
      <c r="G157" s="19"/>
      <c r="H157" s="19"/>
      <c r="I157" s="17">
        <f t="shared" si="3"/>
        <v>0</v>
      </c>
      <c r="J157" s="18"/>
      <c r="K157" s="188"/>
      <c r="L157" s="188"/>
      <c r="M157" s="188"/>
      <c r="N157" s="188"/>
      <c r="O157" s="188"/>
      <c r="P157" s="189"/>
      <c r="Q157" s="188"/>
      <c r="R157" s="188"/>
      <c r="S157" s="188"/>
      <c r="T157" s="18"/>
    </row>
    <row r="158" spans="1:20">
      <c r="A158" s="4">
        <v>154</v>
      </c>
      <c r="B158" s="17"/>
      <c r="C158" s="18"/>
      <c r="D158" s="18"/>
      <c r="E158" s="19"/>
      <c r="F158" s="18"/>
      <c r="G158" s="19"/>
      <c r="H158" s="19"/>
      <c r="I158" s="17">
        <f t="shared" si="3"/>
        <v>0</v>
      </c>
      <c r="J158" s="18"/>
      <c r="K158" s="188"/>
      <c r="L158" s="188"/>
      <c r="M158" s="188"/>
      <c r="N158" s="188"/>
      <c r="O158" s="188"/>
      <c r="P158" s="189"/>
      <c r="Q158" s="188"/>
      <c r="R158" s="188"/>
      <c r="S158" s="188"/>
      <c r="T158" s="18"/>
    </row>
    <row r="159" spans="1:20">
      <c r="A159" s="4">
        <v>155</v>
      </c>
      <c r="B159" s="17"/>
      <c r="C159" s="18"/>
      <c r="D159" s="18"/>
      <c r="E159" s="19"/>
      <c r="F159" s="18"/>
      <c r="G159" s="19"/>
      <c r="H159" s="19"/>
      <c r="I159" s="17">
        <f t="shared" si="3"/>
        <v>0</v>
      </c>
      <c r="J159" s="18"/>
      <c r="K159" s="188"/>
      <c r="L159" s="188"/>
      <c r="M159" s="188"/>
      <c r="N159" s="188"/>
      <c r="O159" s="188"/>
      <c r="P159" s="189"/>
      <c r="Q159" s="188"/>
      <c r="R159" s="188"/>
      <c r="S159" s="188"/>
      <c r="T159" s="18"/>
    </row>
    <row r="160" spans="1:20">
      <c r="A160" s="4">
        <v>156</v>
      </c>
      <c r="B160" s="17"/>
      <c r="C160" s="18"/>
      <c r="D160" s="18"/>
      <c r="E160" s="19"/>
      <c r="F160" s="18"/>
      <c r="G160" s="19"/>
      <c r="H160" s="19"/>
      <c r="I160" s="17">
        <f t="shared" si="3"/>
        <v>0</v>
      </c>
      <c r="J160" s="18"/>
      <c r="K160" s="188"/>
      <c r="L160" s="188"/>
      <c r="M160" s="188"/>
      <c r="N160" s="188"/>
      <c r="O160" s="188"/>
      <c r="P160" s="189"/>
      <c r="Q160" s="188"/>
      <c r="R160" s="188"/>
      <c r="S160" s="188"/>
      <c r="T160" s="18"/>
    </row>
    <row r="161" spans="1:20">
      <c r="A161" s="4">
        <v>157</v>
      </c>
      <c r="B161" s="17"/>
      <c r="C161" s="18"/>
      <c r="D161" s="18"/>
      <c r="E161" s="19"/>
      <c r="F161" s="18"/>
      <c r="G161" s="19"/>
      <c r="H161" s="19"/>
      <c r="I161" s="17">
        <f t="shared" si="3"/>
        <v>0</v>
      </c>
      <c r="J161" s="18"/>
      <c r="K161" s="188"/>
      <c r="L161" s="188"/>
      <c r="M161" s="188"/>
      <c r="N161" s="188"/>
      <c r="O161" s="188"/>
      <c r="P161" s="189"/>
      <c r="Q161" s="188"/>
      <c r="R161" s="188"/>
      <c r="S161" s="188"/>
      <c r="T161" s="18"/>
    </row>
    <row r="162" spans="1:20">
      <c r="A162" s="4">
        <v>158</v>
      </c>
      <c r="B162" s="17"/>
      <c r="C162" s="18"/>
      <c r="D162" s="18"/>
      <c r="E162" s="19"/>
      <c r="F162" s="18"/>
      <c r="G162" s="19"/>
      <c r="H162" s="19"/>
      <c r="I162" s="17">
        <f t="shared" si="3"/>
        <v>0</v>
      </c>
      <c r="J162" s="18"/>
      <c r="K162" s="188"/>
      <c r="L162" s="188"/>
      <c r="M162" s="188"/>
      <c r="N162" s="188"/>
      <c r="O162" s="188"/>
      <c r="P162" s="189"/>
      <c r="Q162" s="188"/>
      <c r="R162" s="188"/>
      <c r="S162" s="188"/>
      <c r="T162" s="18"/>
    </row>
    <row r="163" spans="1:20">
      <c r="A163" s="4">
        <v>159</v>
      </c>
      <c r="B163" s="17"/>
      <c r="C163" s="18"/>
      <c r="D163" s="18"/>
      <c r="E163" s="19"/>
      <c r="F163" s="18"/>
      <c r="G163" s="19"/>
      <c r="H163" s="19"/>
      <c r="I163" s="17">
        <f t="shared" si="3"/>
        <v>0</v>
      </c>
      <c r="J163" s="18"/>
      <c r="K163" s="188"/>
      <c r="L163" s="188"/>
      <c r="M163" s="188"/>
      <c r="N163" s="188"/>
      <c r="O163" s="188"/>
      <c r="P163" s="189"/>
      <c r="Q163" s="188"/>
      <c r="R163" s="188"/>
      <c r="S163" s="188"/>
      <c r="T163" s="18"/>
    </row>
    <row r="164" spans="1:20">
      <c r="A164" s="4">
        <v>160</v>
      </c>
      <c r="B164" s="17"/>
      <c r="C164" s="18"/>
      <c r="D164" s="18"/>
      <c r="E164" s="19"/>
      <c r="F164" s="18"/>
      <c r="G164" s="19"/>
      <c r="H164" s="19"/>
      <c r="I164" s="17">
        <f t="shared" si="3"/>
        <v>0</v>
      </c>
      <c r="J164" s="18"/>
      <c r="K164" s="188"/>
      <c r="L164" s="188"/>
      <c r="M164" s="188"/>
      <c r="N164" s="188"/>
      <c r="O164" s="188"/>
      <c r="P164" s="189"/>
      <c r="Q164" s="188"/>
      <c r="R164" s="188"/>
      <c r="S164" s="188"/>
      <c r="T164" s="18"/>
    </row>
    <row r="165" spans="1:20">
      <c r="A165" s="21" t="s">
        <v>11</v>
      </c>
      <c r="B165" s="41"/>
      <c r="C165" s="21">
        <f>COUNTIFS(C5:C164,"*")</f>
        <v>88</v>
      </c>
      <c r="D165" s="21"/>
      <c r="E165" s="13"/>
      <c r="F165" s="21"/>
      <c r="G165" s="21">
        <f>SUM(G5:G164)</f>
        <v>2512</v>
      </c>
      <c r="H165" s="21">
        <f>SUM(H5:H164)</f>
        <v>2396</v>
      </c>
      <c r="I165" s="21">
        <f>SUM(I5:I164)</f>
        <v>4908</v>
      </c>
      <c r="J165" s="21"/>
      <c r="K165" s="211"/>
      <c r="L165" s="211"/>
      <c r="M165" s="211"/>
      <c r="N165" s="211"/>
      <c r="O165" s="211"/>
      <c r="P165" s="14"/>
      <c r="Q165" s="211"/>
      <c r="R165" s="211"/>
      <c r="S165" s="211"/>
      <c r="T165" s="12"/>
    </row>
    <row r="166" spans="1:20">
      <c r="A166" s="46" t="s">
        <v>66</v>
      </c>
      <c r="B166" s="10">
        <f>COUNTIF(B$5:B$164,"Team 1")</f>
        <v>44</v>
      </c>
      <c r="C166" s="46" t="s">
        <v>29</v>
      </c>
      <c r="D166" s="10">
        <f>COUNTIF(D5:D164,"Anganwadi")</f>
        <v>87</v>
      </c>
    </row>
    <row r="167" spans="1:20">
      <c r="A167" s="46" t="s">
        <v>67</v>
      </c>
      <c r="B167" s="10">
        <f>COUNTIF(B$6:B$164,"Team 2")</f>
        <v>44</v>
      </c>
      <c r="C167" s="46" t="s">
        <v>27</v>
      </c>
      <c r="D167" s="10">
        <f>COUNTIF(D5:D164,"School")</f>
        <v>1</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A2" sqref="A2:C2"/>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257" bestFit="1" customWidth="1"/>
    <col min="18" max="18" width="17.5703125" style="1" customWidth="1"/>
    <col min="19" max="19" width="19.5703125" style="1" customWidth="1"/>
    <col min="20" max="16384" width="9.140625" style="1"/>
  </cols>
  <sheetData>
    <row r="1" spans="1:20" ht="51" customHeight="1">
      <c r="A1" s="312" t="s">
        <v>426</v>
      </c>
      <c r="B1" s="312"/>
      <c r="C1" s="312"/>
      <c r="D1" s="313"/>
      <c r="E1" s="313"/>
      <c r="F1" s="313"/>
      <c r="G1" s="313"/>
      <c r="H1" s="313"/>
      <c r="I1" s="313"/>
      <c r="J1" s="313"/>
      <c r="K1" s="313"/>
      <c r="L1" s="313"/>
      <c r="M1" s="313"/>
      <c r="N1" s="313"/>
      <c r="O1" s="313"/>
      <c r="P1" s="313"/>
      <c r="Q1" s="313"/>
      <c r="R1" s="313"/>
      <c r="S1" s="313"/>
    </row>
    <row r="2" spans="1:20">
      <c r="A2" s="316" t="s">
        <v>63</v>
      </c>
      <c r="B2" s="317"/>
      <c r="C2" s="317"/>
      <c r="D2" s="25">
        <v>43466</v>
      </c>
      <c r="E2" s="22"/>
      <c r="F2" s="22"/>
      <c r="G2" s="22"/>
      <c r="H2" s="22"/>
      <c r="I2" s="22"/>
      <c r="J2" s="22"/>
      <c r="K2" s="22"/>
      <c r="L2" s="22"/>
      <c r="M2" s="22"/>
      <c r="N2" s="22"/>
      <c r="O2" s="22"/>
      <c r="P2" s="22"/>
      <c r="Q2" s="252"/>
      <c r="R2" s="22"/>
      <c r="S2" s="22"/>
    </row>
    <row r="3" spans="1:20" ht="24" customHeight="1">
      <c r="A3" s="311" t="s">
        <v>14</v>
      </c>
      <c r="B3" s="314" t="s">
        <v>65</v>
      </c>
      <c r="C3" s="310" t="s">
        <v>7</v>
      </c>
      <c r="D3" s="310" t="s">
        <v>59</v>
      </c>
      <c r="E3" s="310" t="s">
        <v>16</v>
      </c>
      <c r="F3" s="318" t="s">
        <v>17</v>
      </c>
      <c r="G3" s="310" t="s">
        <v>8</v>
      </c>
      <c r="H3" s="310"/>
      <c r="I3" s="310"/>
      <c r="J3" s="310" t="s">
        <v>35</v>
      </c>
      <c r="K3" s="314" t="s">
        <v>37</v>
      </c>
      <c r="L3" s="314" t="s">
        <v>54</v>
      </c>
      <c r="M3" s="314" t="s">
        <v>55</v>
      </c>
      <c r="N3" s="314" t="s">
        <v>38</v>
      </c>
      <c r="O3" s="314" t="s">
        <v>39</v>
      </c>
      <c r="P3" s="311" t="s">
        <v>58</v>
      </c>
      <c r="Q3" s="320" t="s">
        <v>56</v>
      </c>
      <c r="R3" s="310" t="s">
        <v>36</v>
      </c>
      <c r="S3" s="310" t="s">
        <v>57</v>
      </c>
      <c r="T3" s="310" t="s">
        <v>13</v>
      </c>
    </row>
    <row r="4" spans="1:20" ht="25.5" customHeight="1">
      <c r="A4" s="311"/>
      <c r="B4" s="319"/>
      <c r="C4" s="310"/>
      <c r="D4" s="310"/>
      <c r="E4" s="310"/>
      <c r="F4" s="318"/>
      <c r="G4" s="23" t="s">
        <v>9</v>
      </c>
      <c r="H4" s="23" t="s">
        <v>10</v>
      </c>
      <c r="I4" s="23" t="s">
        <v>11</v>
      </c>
      <c r="J4" s="310"/>
      <c r="K4" s="315"/>
      <c r="L4" s="315"/>
      <c r="M4" s="315"/>
      <c r="N4" s="315"/>
      <c r="O4" s="315"/>
      <c r="P4" s="311"/>
      <c r="Q4" s="321"/>
      <c r="R4" s="310"/>
      <c r="S4" s="310"/>
      <c r="T4" s="310"/>
    </row>
    <row r="5" spans="1:20">
      <c r="A5" s="4">
        <v>1</v>
      </c>
      <c r="B5" s="55" t="s">
        <v>66</v>
      </c>
      <c r="C5" s="54" t="s">
        <v>91</v>
      </c>
      <c r="D5" s="53" t="s">
        <v>73</v>
      </c>
      <c r="E5" s="53">
        <v>31</v>
      </c>
      <c r="F5" s="51" t="s">
        <v>72</v>
      </c>
      <c r="G5" s="51">
        <v>30</v>
      </c>
      <c r="H5" s="51">
        <v>43</v>
      </c>
      <c r="I5" s="17">
        <f t="shared" ref="I5:I68" si="0">+G5+H5</f>
        <v>73</v>
      </c>
      <c r="J5" s="64" t="s">
        <v>116</v>
      </c>
      <c r="K5" s="66"/>
      <c r="L5" s="66"/>
      <c r="M5" s="66"/>
      <c r="N5" s="66"/>
      <c r="O5" s="66"/>
      <c r="P5" s="67">
        <v>43466</v>
      </c>
      <c r="Q5" s="253" t="s">
        <v>413</v>
      </c>
      <c r="R5" s="66"/>
      <c r="S5" s="66" t="s">
        <v>117</v>
      </c>
      <c r="T5" s="188" t="s">
        <v>406</v>
      </c>
    </row>
    <row r="6" spans="1:20">
      <c r="A6" s="4">
        <v>2</v>
      </c>
      <c r="B6" s="55" t="s">
        <v>66</v>
      </c>
      <c r="C6" s="54" t="s">
        <v>92</v>
      </c>
      <c r="D6" s="53" t="s">
        <v>73</v>
      </c>
      <c r="E6" s="53">
        <v>199</v>
      </c>
      <c r="F6" s="51" t="s">
        <v>72</v>
      </c>
      <c r="G6" s="51">
        <v>26</v>
      </c>
      <c r="H6" s="51">
        <v>40</v>
      </c>
      <c r="I6" s="17">
        <f t="shared" si="0"/>
        <v>66</v>
      </c>
      <c r="J6" s="64" t="s">
        <v>118</v>
      </c>
      <c r="K6" s="68"/>
      <c r="L6" s="66"/>
      <c r="M6" s="66"/>
      <c r="N6" s="66"/>
      <c r="O6" s="66"/>
      <c r="P6" s="67">
        <v>43466</v>
      </c>
      <c r="Q6" s="253" t="s">
        <v>413</v>
      </c>
      <c r="R6" s="66"/>
      <c r="S6" s="66" t="s">
        <v>117</v>
      </c>
      <c r="T6" s="188" t="s">
        <v>406</v>
      </c>
    </row>
    <row r="7" spans="1:20">
      <c r="A7" s="4">
        <v>3</v>
      </c>
      <c r="B7" s="55" t="s">
        <v>66</v>
      </c>
      <c r="C7" s="54" t="s">
        <v>93</v>
      </c>
      <c r="D7" s="53" t="s">
        <v>73</v>
      </c>
      <c r="E7" s="53">
        <v>255</v>
      </c>
      <c r="F7" s="51" t="s">
        <v>72</v>
      </c>
      <c r="G7" s="51">
        <v>16</v>
      </c>
      <c r="H7" s="51">
        <v>33</v>
      </c>
      <c r="I7" s="17">
        <f t="shared" si="0"/>
        <v>49</v>
      </c>
      <c r="J7" s="64" t="s">
        <v>119</v>
      </c>
      <c r="K7" s="66"/>
      <c r="L7" s="66"/>
      <c r="M7" s="66"/>
      <c r="N7" s="66"/>
      <c r="O7" s="66"/>
      <c r="P7" s="67">
        <v>43466</v>
      </c>
      <c r="Q7" s="253" t="s">
        <v>413</v>
      </c>
      <c r="R7" s="66"/>
      <c r="S7" s="66" t="s">
        <v>117</v>
      </c>
      <c r="T7" s="188" t="s">
        <v>406</v>
      </c>
    </row>
    <row r="8" spans="1:20">
      <c r="A8" s="4">
        <v>4</v>
      </c>
      <c r="B8" s="55" t="s">
        <v>66</v>
      </c>
      <c r="C8" s="57" t="s">
        <v>94</v>
      </c>
      <c r="D8" s="53" t="s">
        <v>73</v>
      </c>
      <c r="E8" s="53">
        <v>123</v>
      </c>
      <c r="F8" s="51" t="s">
        <v>72</v>
      </c>
      <c r="G8" s="51">
        <v>21</v>
      </c>
      <c r="H8" s="51">
        <v>32</v>
      </c>
      <c r="I8" s="17">
        <f t="shared" si="0"/>
        <v>53</v>
      </c>
      <c r="J8" s="69" t="s">
        <v>120</v>
      </c>
      <c r="K8" s="66"/>
      <c r="L8" s="66"/>
      <c r="M8" s="66"/>
      <c r="N8" s="66"/>
      <c r="O8" s="66"/>
      <c r="P8" s="67">
        <v>43466</v>
      </c>
      <c r="Q8" s="253" t="s">
        <v>413</v>
      </c>
      <c r="R8" s="66"/>
      <c r="S8" s="66" t="s">
        <v>117</v>
      </c>
      <c r="T8" s="188" t="s">
        <v>406</v>
      </c>
    </row>
    <row r="9" spans="1:20" ht="24">
      <c r="A9" s="4">
        <v>5</v>
      </c>
      <c r="B9" s="55" t="s">
        <v>66</v>
      </c>
      <c r="C9" s="54" t="s">
        <v>94</v>
      </c>
      <c r="D9" s="53" t="s">
        <v>73</v>
      </c>
      <c r="E9" s="53">
        <v>254</v>
      </c>
      <c r="F9" s="51" t="s">
        <v>72</v>
      </c>
      <c r="G9" s="51">
        <v>35</v>
      </c>
      <c r="H9" s="51">
        <v>59</v>
      </c>
      <c r="I9" s="17">
        <f t="shared" si="0"/>
        <v>94</v>
      </c>
      <c r="J9" s="69" t="s">
        <v>121</v>
      </c>
      <c r="K9" s="66"/>
      <c r="L9" s="66"/>
      <c r="M9" s="66"/>
      <c r="N9" s="66"/>
      <c r="O9" s="66"/>
      <c r="P9" s="67">
        <v>43467</v>
      </c>
      <c r="Q9" s="253" t="s">
        <v>397</v>
      </c>
      <c r="R9" s="66"/>
      <c r="S9" s="66" t="s">
        <v>117</v>
      </c>
      <c r="T9" s="188" t="s">
        <v>406</v>
      </c>
    </row>
    <row r="10" spans="1:20" ht="24">
      <c r="A10" s="4">
        <v>6</v>
      </c>
      <c r="B10" s="55" t="s">
        <v>66</v>
      </c>
      <c r="C10" s="54" t="s">
        <v>95</v>
      </c>
      <c r="D10" s="53" t="s">
        <v>73</v>
      </c>
      <c r="E10" s="53">
        <v>32</v>
      </c>
      <c r="F10" s="51" t="s">
        <v>72</v>
      </c>
      <c r="G10" s="51">
        <v>26</v>
      </c>
      <c r="H10" s="51">
        <v>43</v>
      </c>
      <c r="I10" s="17">
        <f t="shared" si="0"/>
        <v>69</v>
      </c>
      <c r="J10" s="64" t="s">
        <v>122</v>
      </c>
      <c r="K10" s="70"/>
      <c r="L10" s="66"/>
      <c r="M10" s="66"/>
      <c r="N10" s="66"/>
      <c r="O10" s="66"/>
      <c r="P10" s="67">
        <v>43467</v>
      </c>
      <c r="Q10" s="253" t="s">
        <v>397</v>
      </c>
      <c r="R10" s="66"/>
      <c r="S10" s="66" t="s">
        <v>117</v>
      </c>
      <c r="T10" s="188" t="s">
        <v>406</v>
      </c>
    </row>
    <row r="11" spans="1:20">
      <c r="A11" s="4">
        <v>7</v>
      </c>
      <c r="B11" s="55" t="s">
        <v>67</v>
      </c>
      <c r="C11" s="184" t="s">
        <v>94</v>
      </c>
      <c r="D11" s="53" t="s">
        <v>73</v>
      </c>
      <c r="E11" s="51">
        <v>254</v>
      </c>
      <c r="F11" s="51"/>
      <c r="G11" s="51">
        <v>35</v>
      </c>
      <c r="H11" s="51">
        <v>59</v>
      </c>
      <c r="I11" s="17">
        <f t="shared" si="0"/>
        <v>94</v>
      </c>
      <c r="J11" s="56" t="s">
        <v>121</v>
      </c>
      <c r="K11" s="188"/>
      <c r="L11" s="188"/>
      <c r="M11" s="188"/>
      <c r="N11" s="188"/>
      <c r="O11" s="188"/>
      <c r="P11" s="67">
        <v>43467</v>
      </c>
      <c r="Q11" s="239" t="s">
        <v>397</v>
      </c>
      <c r="R11" s="188"/>
      <c r="S11" s="66" t="s">
        <v>165</v>
      </c>
      <c r="T11" s="188" t="s">
        <v>406</v>
      </c>
    </row>
    <row r="12" spans="1:20" ht="24">
      <c r="A12" s="4">
        <v>8</v>
      </c>
      <c r="B12" s="55" t="s">
        <v>67</v>
      </c>
      <c r="C12" s="54" t="s">
        <v>74</v>
      </c>
      <c r="D12" s="53" t="s">
        <v>73</v>
      </c>
      <c r="E12" s="53">
        <v>70</v>
      </c>
      <c r="F12" s="52" t="s">
        <v>72</v>
      </c>
      <c r="G12" s="52">
        <v>36</v>
      </c>
      <c r="H12" s="51">
        <v>34</v>
      </c>
      <c r="I12" s="17">
        <f t="shared" si="0"/>
        <v>70</v>
      </c>
      <c r="J12" s="69" t="s">
        <v>131</v>
      </c>
      <c r="K12" s="52"/>
      <c r="L12" s="52"/>
      <c r="M12" s="52"/>
      <c r="N12" s="52"/>
      <c r="O12" s="52"/>
      <c r="P12" s="67">
        <v>43467</v>
      </c>
      <c r="Q12" s="254" t="s">
        <v>397</v>
      </c>
      <c r="R12" s="52"/>
      <c r="S12" s="229" t="s">
        <v>117</v>
      </c>
      <c r="T12" s="188" t="s">
        <v>406</v>
      </c>
    </row>
    <row r="13" spans="1:20">
      <c r="A13" s="4">
        <v>9</v>
      </c>
      <c r="B13" s="55" t="s">
        <v>67</v>
      </c>
      <c r="C13" s="65" t="s">
        <v>132</v>
      </c>
      <c r="D13" s="53" t="s">
        <v>73</v>
      </c>
      <c r="E13" s="59">
        <v>278</v>
      </c>
      <c r="F13" s="65"/>
      <c r="G13" s="59">
        <v>10</v>
      </c>
      <c r="H13" s="59">
        <v>6</v>
      </c>
      <c r="I13" s="17">
        <f t="shared" si="0"/>
        <v>16</v>
      </c>
      <c r="J13" s="66">
        <v>9577989398</v>
      </c>
      <c r="K13" s="66"/>
      <c r="L13" s="66"/>
      <c r="M13" s="66"/>
      <c r="N13" s="66"/>
      <c r="O13" s="66"/>
      <c r="P13" s="67">
        <v>43468</v>
      </c>
      <c r="Q13" s="253" t="s">
        <v>395</v>
      </c>
      <c r="R13" s="188"/>
      <c r="S13" s="188" t="s">
        <v>117</v>
      </c>
      <c r="T13" s="188" t="s">
        <v>406</v>
      </c>
    </row>
    <row r="14" spans="1:20" ht="30">
      <c r="A14" s="4">
        <v>10</v>
      </c>
      <c r="B14" s="55" t="s">
        <v>66</v>
      </c>
      <c r="C14" s="78" t="s">
        <v>133</v>
      </c>
      <c r="D14" s="53" t="s">
        <v>73</v>
      </c>
      <c r="E14" s="79">
        <v>272</v>
      </c>
      <c r="F14" s="79"/>
      <c r="G14" s="79">
        <v>18</v>
      </c>
      <c r="H14" s="79">
        <v>31</v>
      </c>
      <c r="I14" s="17">
        <f t="shared" si="0"/>
        <v>49</v>
      </c>
      <c r="J14" s="70" t="s">
        <v>134</v>
      </c>
      <c r="K14" s="70"/>
      <c r="L14" s="66"/>
      <c r="M14" s="66"/>
      <c r="N14" s="66"/>
      <c r="O14" s="66"/>
      <c r="P14" s="67">
        <v>43468</v>
      </c>
      <c r="Q14" s="253" t="s">
        <v>395</v>
      </c>
      <c r="R14" s="188"/>
      <c r="S14" s="188" t="s">
        <v>117</v>
      </c>
      <c r="T14" s="188" t="s">
        <v>406</v>
      </c>
    </row>
    <row r="15" spans="1:20">
      <c r="A15" s="4">
        <v>11</v>
      </c>
      <c r="B15" s="55" t="s">
        <v>66</v>
      </c>
      <c r="C15" s="80" t="s">
        <v>135</v>
      </c>
      <c r="D15" s="53" t="s">
        <v>73</v>
      </c>
      <c r="E15" s="81">
        <v>52</v>
      </c>
      <c r="F15" s="81"/>
      <c r="G15" s="81">
        <v>16</v>
      </c>
      <c r="H15" s="81">
        <v>19</v>
      </c>
      <c r="I15" s="17">
        <f t="shared" si="0"/>
        <v>35</v>
      </c>
      <c r="J15" s="82" t="s">
        <v>136</v>
      </c>
      <c r="K15" s="70"/>
      <c r="L15" s="66"/>
      <c r="M15" s="66"/>
      <c r="N15" s="66"/>
      <c r="O15" s="66"/>
      <c r="P15" s="67">
        <v>43468</v>
      </c>
      <c r="Q15" s="253" t="s">
        <v>395</v>
      </c>
      <c r="R15" s="188"/>
      <c r="S15" s="188" t="s">
        <v>117</v>
      </c>
      <c r="T15" s="188" t="s">
        <v>406</v>
      </c>
    </row>
    <row r="16" spans="1:20" ht="30">
      <c r="A16" s="4">
        <v>12</v>
      </c>
      <c r="B16" s="55" t="s">
        <v>66</v>
      </c>
      <c r="C16" s="83" t="s">
        <v>137</v>
      </c>
      <c r="D16" s="53" t="s">
        <v>73</v>
      </c>
      <c r="E16" s="84">
        <v>148</v>
      </c>
      <c r="F16" s="84"/>
      <c r="G16" s="84">
        <v>25</v>
      </c>
      <c r="H16" s="84">
        <v>35</v>
      </c>
      <c r="I16" s="17">
        <f t="shared" si="0"/>
        <v>60</v>
      </c>
      <c r="J16" s="85" t="s">
        <v>138</v>
      </c>
      <c r="K16" s="70"/>
      <c r="L16" s="66"/>
      <c r="M16" s="66"/>
      <c r="N16" s="66"/>
      <c r="O16" s="66"/>
      <c r="P16" s="67">
        <v>43468</v>
      </c>
      <c r="Q16" s="253" t="s">
        <v>395</v>
      </c>
      <c r="R16" s="188"/>
      <c r="S16" s="188" t="s">
        <v>117</v>
      </c>
      <c r="T16" s="188" t="s">
        <v>406</v>
      </c>
    </row>
    <row r="17" spans="1:20">
      <c r="A17" s="4">
        <v>13</v>
      </c>
      <c r="B17" s="55" t="s">
        <v>67</v>
      </c>
      <c r="C17" s="86" t="s">
        <v>139</v>
      </c>
      <c r="D17" s="53" t="s">
        <v>73</v>
      </c>
      <c r="E17" s="87">
        <v>277</v>
      </c>
      <c r="F17" s="87"/>
      <c r="G17" s="87">
        <v>24</v>
      </c>
      <c r="H17" s="87">
        <v>37</v>
      </c>
      <c r="I17" s="17">
        <f t="shared" si="0"/>
        <v>61</v>
      </c>
      <c r="J17" s="88" t="s">
        <v>140</v>
      </c>
      <c r="K17" s="70"/>
      <c r="L17" s="66"/>
      <c r="M17" s="66"/>
      <c r="N17" s="66"/>
      <c r="O17" s="66"/>
      <c r="P17" s="67">
        <v>43469</v>
      </c>
      <c r="Q17" s="253" t="s">
        <v>415</v>
      </c>
      <c r="R17" s="188"/>
      <c r="S17" s="188" t="s">
        <v>117</v>
      </c>
      <c r="T17" s="188" t="s">
        <v>406</v>
      </c>
    </row>
    <row r="18" spans="1:20">
      <c r="A18" s="4">
        <v>14</v>
      </c>
      <c r="B18" s="55" t="s">
        <v>67</v>
      </c>
      <c r="C18" s="89" t="s">
        <v>141</v>
      </c>
      <c r="D18" s="53" t="s">
        <v>73</v>
      </c>
      <c r="E18" s="90">
        <v>229</v>
      </c>
      <c r="F18" s="90"/>
      <c r="G18" s="90">
        <v>21</v>
      </c>
      <c r="H18" s="90">
        <v>40</v>
      </c>
      <c r="I18" s="17">
        <f t="shared" si="0"/>
        <v>61</v>
      </c>
      <c r="J18" s="91" t="s">
        <v>142</v>
      </c>
      <c r="K18" s="66"/>
      <c r="L18" s="66"/>
      <c r="M18" s="66"/>
      <c r="N18" s="66"/>
      <c r="O18" s="66"/>
      <c r="P18" s="67">
        <v>43469</v>
      </c>
      <c r="Q18" s="253" t="s">
        <v>415</v>
      </c>
      <c r="R18" s="188"/>
      <c r="S18" s="188" t="s">
        <v>117</v>
      </c>
      <c r="T18" s="188" t="s">
        <v>406</v>
      </c>
    </row>
    <row r="19" spans="1:20" ht="30">
      <c r="A19" s="4">
        <v>15</v>
      </c>
      <c r="B19" s="55" t="s">
        <v>66</v>
      </c>
      <c r="C19" s="92" t="s">
        <v>141</v>
      </c>
      <c r="D19" s="53" t="s">
        <v>73</v>
      </c>
      <c r="E19" s="93">
        <v>296</v>
      </c>
      <c r="F19" s="93"/>
      <c r="G19" s="93">
        <v>17</v>
      </c>
      <c r="H19" s="93">
        <v>34</v>
      </c>
      <c r="I19" s="17">
        <f t="shared" si="0"/>
        <v>51</v>
      </c>
      <c r="J19" s="94" t="s">
        <v>143</v>
      </c>
      <c r="K19" s="66"/>
      <c r="L19" s="66"/>
      <c r="M19" s="66"/>
      <c r="N19" s="66"/>
      <c r="O19" s="66"/>
      <c r="P19" s="67">
        <v>43469</v>
      </c>
      <c r="Q19" s="253" t="s">
        <v>415</v>
      </c>
      <c r="R19" s="188"/>
      <c r="S19" s="188" t="s">
        <v>117</v>
      </c>
      <c r="T19" s="188" t="s">
        <v>406</v>
      </c>
    </row>
    <row r="20" spans="1:20" ht="30">
      <c r="A20" s="4">
        <v>16</v>
      </c>
      <c r="B20" s="55" t="s">
        <v>66</v>
      </c>
      <c r="C20" s="95" t="s">
        <v>144</v>
      </c>
      <c r="D20" s="53" t="s">
        <v>73</v>
      </c>
      <c r="E20" s="96">
        <v>218</v>
      </c>
      <c r="F20" s="96"/>
      <c r="G20" s="96">
        <v>24</v>
      </c>
      <c r="H20" s="96">
        <v>41</v>
      </c>
      <c r="I20" s="17">
        <f t="shared" si="0"/>
        <v>65</v>
      </c>
      <c r="J20" s="97" t="s">
        <v>145</v>
      </c>
      <c r="K20" s="66"/>
      <c r="L20" s="66"/>
      <c r="M20" s="66"/>
      <c r="N20" s="66"/>
      <c r="O20" s="66"/>
      <c r="P20" s="67">
        <v>43469</v>
      </c>
      <c r="Q20" s="253" t="s">
        <v>415</v>
      </c>
      <c r="R20" s="188"/>
      <c r="S20" s="188" t="s">
        <v>117</v>
      </c>
      <c r="T20" s="188" t="s">
        <v>406</v>
      </c>
    </row>
    <row r="21" spans="1:20">
      <c r="A21" s="4">
        <v>17</v>
      </c>
      <c r="B21" s="55" t="s">
        <v>67</v>
      </c>
      <c r="C21" s="98" t="s">
        <v>146</v>
      </c>
      <c r="D21" s="53" t="s">
        <v>73</v>
      </c>
      <c r="E21" s="99">
        <v>169</v>
      </c>
      <c r="F21" s="99"/>
      <c r="G21" s="99">
        <v>38</v>
      </c>
      <c r="H21" s="99">
        <v>25</v>
      </c>
      <c r="I21" s="17">
        <f t="shared" si="0"/>
        <v>63</v>
      </c>
      <c r="J21" s="100" t="s">
        <v>147</v>
      </c>
      <c r="K21" s="66"/>
      <c r="L21" s="66"/>
      <c r="M21" s="66"/>
      <c r="N21" s="66"/>
      <c r="O21" s="66"/>
      <c r="P21" s="67">
        <v>43470</v>
      </c>
      <c r="Q21" s="253" t="s">
        <v>396</v>
      </c>
      <c r="R21" s="188"/>
      <c r="S21" s="188" t="s">
        <v>117</v>
      </c>
      <c r="T21" s="188" t="s">
        <v>406</v>
      </c>
    </row>
    <row r="22" spans="1:20">
      <c r="A22" s="4">
        <v>18</v>
      </c>
      <c r="B22" s="55" t="s">
        <v>67</v>
      </c>
      <c r="C22" s="101" t="s">
        <v>146</v>
      </c>
      <c r="D22" s="53" t="s">
        <v>73</v>
      </c>
      <c r="E22" s="102">
        <v>297</v>
      </c>
      <c r="F22" s="102"/>
      <c r="G22" s="102">
        <v>29</v>
      </c>
      <c r="H22" s="102">
        <v>30</v>
      </c>
      <c r="I22" s="17">
        <f t="shared" si="0"/>
        <v>59</v>
      </c>
      <c r="J22" s="103" t="s">
        <v>148</v>
      </c>
      <c r="K22" s="66"/>
      <c r="L22" s="66"/>
      <c r="M22" s="66"/>
      <c r="N22" s="66"/>
      <c r="O22" s="66"/>
      <c r="P22" s="67">
        <v>43470</v>
      </c>
      <c r="Q22" s="253" t="s">
        <v>396</v>
      </c>
      <c r="R22" s="188"/>
      <c r="S22" s="188" t="s">
        <v>117</v>
      </c>
      <c r="T22" s="188" t="s">
        <v>406</v>
      </c>
    </row>
    <row r="23" spans="1:20">
      <c r="A23" s="4">
        <v>19</v>
      </c>
      <c r="B23" s="55" t="s">
        <v>66</v>
      </c>
      <c r="C23" s="104" t="s">
        <v>149</v>
      </c>
      <c r="D23" s="53" t="s">
        <v>73</v>
      </c>
      <c r="E23" s="105">
        <v>49</v>
      </c>
      <c r="F23" s="105"/>
      <c r="G23" s="105">
        <v>19</v>
      </c>
      <c r="H23" s="105">
        <v>30</v>
      </c>
      <c r="I23" s="17">
        <f t="shared" si="0"/>
        <v>49</v>
      </c>
      <c r="J23" s="106" t="s">
        <v>150</v>
      </c>
      <c r="K23" s="66"/>
      <c r="L23" s="66"/>
      <c r="M23" s="66"/>
      <c r="N23" s="66"/>
      <c r="O23" s="66"/>
      <c r="P23" s="67">
        <v>43470</v>
      </c>
      <c r="Q23" s="253" t="s">
        <v>396</v>
      </c>
      <c r="R23" s="188"/>
      <c r="S23" s="188" t="s">
        <v>117</v>
      </c>
      <c r="T23" s="188" t="s">
        <v>406</v>
      </c>
    </row>
    <row r="24" spans="1:20">
      <c r="A24" s="4">
        <v>20</v>
      </c>
      <c r="B24" s="55" t="s">
        <v>66</v>
      </c>
      <c r="C24" s="104"/>
      <c r="D24" s="53" t="s">
        <v>73</v>
      </c>
      <c r="E24" s="105"/>
      <c r="F24" s="105"/>
      <c r="G24" s="105"/>
      <c r="H24" s="105"/>
      <c r="I24" s="17">
        <f t="shared" si="0"/>
        <v>0</v>
      </c>
      <c r="J24" s="106"/>
      <c r="K24" s="66"/>
      <c r="L24" s="66"/>
      <c r="M24" s="66"/>
      <c r="N24" s="66"/>
      <c r="O24" s="66"/>
      <c r="P24" s="67">
        <v>43470</v>
      </c>
      <c r="Q24" s="253" t="s">
        <v>396</v>
      </c>
      <c r="R24" s="188"/>
      <c r="S24" s="188" t="s">
        <v>117</v>
      </c>
      <c r="T24" s="188" t="s">
        <v>406</v>
      </c>
    </row>
    <row r="25" spans="1:20" ht="30">
      <c r="A25" s="4">
        <v>21</v>
      </c>
      <c r="B25" s="55" t="s">
        <v>67</v>
      </c>
      <c r="C25" s="107" t="s">
        <v>151</v>
      </c>
      <c r="D25" s="53" t="s">
        <v>73</v>
      </c>
      <c r="E25" s="108">
        <v>171</v>
      </c>
      <c r="F25" s="108"/>
      <c r="G25" s="108">
        <v>20</v>
      </c>
      <c r="H25" s="108">
        <v>24</v>
      </c>
      <c r="I25" s="17">
        <f t="shared" si="0"/>
        <v>44</v>
      </c>
      <c r="J25" s="109" t="s">
        <v>152</v>
      </c>
      <c r="K25" s="66"/>
      <c r="L25" s="66"/>
      <c r="M25" s="66"/>
      <c r="N25" s="66"/>
      <c r="O25" s="66"/>
      <c r="P25" s="67">
        <v>43472</v>
      </c>
      <c r="Q25" s="253" t="s">
        <v>394</v>
      </c>
      <c r="R25" s="188"/>
      <c r="S25" s="188" t="s">
        <v>117</v>
      </c>
      <c r="T25" s="188" t="s">
        <v>406</v>
      </c>
    </row>
    <row r="26" spans="1:20">
      <c r="A26" s="4">
        <v>22</v>
      </c>
      <c r="B26" s="55" t="s">
        <v>67</v>
      </c>
      <c r="C26" s="110" t="s">
        <v>153</v>
      </c>
      <c r="D26" s="53" t="s">
        <v>73</v>
      </c>
      <c r="E26" s="111">
        <v>71</v>
      </c>
      <c r="F26" s="111"/>
      <c r="G26" s="111">
        <v>14</v>
      </c>
      <c r="H26" s="111">
        <v>29</v>
      </c>
      <c r="I26" s="17">
        <f t="shared" si="0"/>
        <v>43</v>
      </c>
      <c r="J26" s="112" t="s">
        <v>154</v>
      </c>
      <c r="K26" s="66"/>
      <c r="L26" s="66"/>
      <c r="M26" s="66"/>
      <c r="N26" s="66"/>
      <c r="O26" s="66"/>
      <c r="P26" s="67">
        <v>43472</v>
      </c>
      <c r="Q26" s="253" t="s">
        <v>394</v>
      </c>
      <c r="R26" s="188"/>
      <c r="S26" s="188" t="s">
        <v>117</v>
      </c>
      <c r="T26" s="188" t="s">
        <v>406</v>
      </c>
    </row>
    <row r="27" spans="1:20">
      <c r="A27" s="4">
        <v>23</v>
      </c>
      <c r="B27" s="55" t="s">
        <v>66</v>
      </c>
      <c r="C27" s="113" t="s">
        <v>155</v>
      </c>
      <c r="D27" s="53" t="s">
        <v>73</v>
      </c>
      <c r="E27" s="114">
        <v>88</v>
      </c>
      <c r="F27" s="114"/>
      <c r="G27" s="114">
        <v>13</v>
      </c>
      <c r="H27" s="114">
        <v>19</v>
      </c>
      <c r="I27" s="17">
        <f t="shared" si="0"/>
        <v>32</v>
      </c>
      <c r="J27" s="115" t="s">
        <v>156</v>
      </c>
      <c r="K27" s="66"/>
      <c r="L27" s="66"/>
      <c r="M27" s="66"/>
      <c r="N27" s="66"/>
      <c r="O27" s="66"/>
      <c r="P27" s="67">
        <v>43472</v>
      </c>
      <c r="Q27" s="253" t="s">
        <v>394</v>
      </c>
      <c r="R27" s="188"/>
      <c r="S27" s="188" t="s">
        <v>117</v>
      </c>
      <c r="T27" s="188" t="s">
        <v>406</v>
      </c>
    </row>
    <row r="28" spans="1:20">
      <c r="A28" s="4">
        <v>24</v>
      </c>
      <c r="B28" s="55" t="s">
        <v>66</v>
      </c>
      <c r="C28" s="116" t="s">
        <v>157</v>
      </c>
      <c r="D28" s="53" t="s">
        <v>73</v>
      </c>
      <c r="E28" s="117">
        <v>196</v>
      </c>
      <c r="F28" s="117"/>
      <c r="G28" s="117">
        <v>10</v>
      </c>
      <c r="H28" s="117">
        <v>27</v>
      </c>
      <c r="I28" s="17">
        <f t="shared" si="0"/>
        <v>37</v>
      </c>
      <c r="J28" s="118" t="s">
        <v>158</v>
      </c>
      <c r="K28" s="66"/>
      <c r="L28" s="66"/>
      <c r="M28" s="66"/>
      <c r="N28" s="66"/>
      <c r="O28" s="66"/>
      <c r="P28" s="67">
        <v>43473</v>
      </c>
      <c r="Q28" s="253" t="s">
        <v>413</v>
      </c>
      <c r="R28" s="188"/>
      <c r="S28" s="188" t="s">
        <v>117</v>
      </c>
      <c r="T28" s="188" t="s">
        <v>406</v>
      </c>
    </row>
    <row r="29" spans="1:20" ht="30">
      <c r="A29" s="4">
        <v>25</v>
      </c>
      <c r="B29" s="55" t="s">
        <v>67</v>
      </c>
      <c r="C29" s="119" t="s">
        <v>159</v>
      </c>
      <c r="D29" s="53" t="s">
        <v>73</v>
      </c>
      <c r="E29" s="120">
        <v>197</v>
      </c>
      <c r="F29" s="120"/>
      <c r="G29" s="120">
        <v>24</v>
      </c>
      <c r="H29" s="120">
        <v>24</v>
      </c>
      <c r="I29" s="17">
        <f t="shared" si="0"/>
        <v>48</v>
      </c>
      <c r="J29" s="121" t="s">
        <v>160</v>
      </c>
      <c r="K29" s="251"/>
      <c r="L29" s="251"/>
      <c r="M29" s="251"/>
      <c r="N29" s="251"/>
      <c r="O29" s="251"/>
      <c r="P29" s="67">
        <v>43473</v>
      </c>
      <c r="Q29" s="253" t="s">
        <v>413</v>
      </c>
      <c r="R29" s="188"/>
      <c r="S29" s="188" t="s">
        <v>117</v>
      </c>
      <c r="T29" s="188" t="s">
        <v>406</v>
      </c>
    </row>
    <row r="30" spans="1:20">
      <c r="A30" s="4">
        <v>26</v>
      </c>
      <c r="B30" s="55" t="s">
        <v>67</v>
      </c>
      <c r="C30" s="122" t="s">
        <v>161</v>
      </c>
      <c r="D30" s="53" t="s">
        <v>73</v>
      </c>
      <c r="E30" s="123">
        <v>216</v>
      </c>
      <c r="F30" s="123"/>
      <c r="G30" s="123">
        <v>25</v>
      </c>
      <c r="H30" s="123">
        <v>26</v>
      </c>
      <c r="I30" s="17">
        <f t="shared" si="0"/>
        <v>51</v>
      </c>
      <c r="J30" s="124" t="s">
        <v>162</v>
      </c>
      <c r="K30" s="66"/>
      <c r="L30" s="66"/>
      <c r="M30" s="66"/>
      <c r="N30" s="66"/>
      <c r="O30" s="66"/>
      <c r="P30" s="67">
        <v>43473</v>
      </c>
      <c r="Q30" s="253" t="s">
        <v>413</v>
      </c>
      <c r="R30" s="188"/>
      <c r="S30" s="188" t="s">
        <v>117</v>
      </c>
      <c r="T30" s="188" t="s">
        <v>406</v>
      </c>
    </row>
    <row r="31" spans="1:20" ht="30">
      <c r="A31" s="4">
        <v>27</v>
      </c>
      <c r="B31" s="55" t="s">
        <v>66</v>
      </c>
      <c r="C31" s="122" t="s">
        <v>163</v>
      </c>
      <c r="D31" s="53" t="s">
        <v>73</v>
      </c>
      <c r="E31" s="123">
        <v>217</v>
      </c>
      <c r="F31" s="123"/>
      <c r="G31" s="123">
        <v>15</v>
      </c>
      <c r="H31" s="123">
        <v>30</v>
      </c>
      <c r="I31" s="17">
        <f t="shared" si="0"/>
        <v>45</v>
      </c>
      <c r="J31" s="124" t="s">
        <v>164</v>
      </c>
      <c r="K31" s="66"/>
      <c r="L31" s="66"/>
      <c r="M31" s="66"/>
      <c r="N31" s="66"/>
      <c r="O31" s="66"/>
      <c r="P31" s="67">
        <v>43473</v>
      </c>
      <c r="Q31" s="253" t="s">
        <v>413</v>
      </c>
      <c r="R31" s="66"/>
      <c r="S31" s="66" t="s">
        <v>165</v>
      </c>
      <c r="T31" s="188" t="s">
        <v>406</v>
      </c>
    </row>
    <row r="32" spans="1:20" ht="30">
      <c r="A32" s="4">
        <v>28</v>
      </c>
      <c r="B32" s="55" t="s">
        <v>66</v>
      </c>
      <c r="C32" s="125" t="s">
        <v>155</v>
      </c>
      <c r="D32" s="53" t="s">
        <v>73</v>
      </c>
      <c r="E32" s="126">
        <v>119</v>
      </c>
      <c r="F32" s="126"/>
      <c r="G32" s="126">
        <v>17</v>
      </c>
      <c r="H32" s="126">
        <v>43</v>
      </c>
      <c r="I32" s="17">
        <f t="shared" si="0"/>
        <v>60</v>
      </c>
      <c r="J32" s="127" t="s">
        <v>166</v>
      </c>
      <c r="K32" s="66"/>
      <c r="L32" s="66"/>
      <c r="M32" s="66"/>
      <c r="N32" s="66"/>
      <c r="O32" s="66"/>
      <c r="P32" s="67">
        <v>43474</v>
      </c>
      <c r="Q32" s="253" t="s">
        <v>397</v>
      </c>
      <c r="R32" s="66"/>
      <c r="S32" s="66" t="s">
        <v>165</v>
      </c>
      <c r="T32" s="188" t="s">
        <v>406</v>
      </c>
    </row>
    <row r="33" spans="1:20" ht="30">
      <c r="A33" s="4">
        <v>29</v>
      </c>
      <c r="B33" s="55" t="s">
        <v>67</v>
      </c>
      <c r="C33" s="128" t="s">
        <v>167</v>
      </c>
      <c r="D33" s="53" t="s">
        <v>73</v>
      </c>
      <c r="E33" s="72">
        <v>250</v>
      </c>
      <c r="F33" s="72"/>
      <c r="G33" s="72">
        <v>34</v>
      </c>
      <c r="H33" s="72">
        <v>40</v>
      </c>
      <c r="I33" s="17">
        <f t="shared" si="0"/>
        <v>74</v>
      </c>
      <c r="J33" s="129" t="s">
        <v>168</v>
      </c>
      <c r="K33" s="72"/>
      <c r="L33" s="66"/>
      <c r="M33" s="66"/>
      <c r="N33" s="66"/>
      <c r="O33" s="66"/>
      <c r="P33" s="67">
        <v>43474</v>
      </c>
      <c r="Q33" s="253" t="s">
        <v>397</v>
      </c>
      <c r="R33" s="66"/>
      <c r="S33" s="66" t="s">
        <v>165</v>
      </c>
      <c r="T33" s="188" t="s">
        <v>406</v>
      </c>
    </row>
    <row r="34" spans="1:20" ht="24">
      <c r="A34" s="4">
        <v>30</v>
      </c>
      <c r="B34" s="55" t="s">
        <v>67</v>
      </c>
      <c r="C34" s="130" t="s">
        <v>169</v>
      </c>
      <c r="D34" s="53" t="s">
        <v>73</v>
      </c>
      <c r="E34" s="131">
        <v>50</v>
      </c>
      <c r="F34" s="131"/>
      <c r="G34" s="131">
        <v>26</v>
      </c>
      <c r="H34" s="131">
        <v>29</v>
      </c>
      <c r="I34" s="17">
        <f t="shared" si="0"/>
        <v>55</v>
      </c>
      <c r="J34" s="132" t="s">
        <v>170</v>
      </c>
      <c r="K34" s="66"/>
      <c r="L34" s="66"/>
      <c r="M34" s="66"/>
      <c r="N34" s="66"/>
      <c r="O34" s="66"/>
      <c r="P34" s="67">
        <v>43474</v>
      </c>
      <c r="Q34" s="253" t="s">
        <v>397</v>
      </c>
      <c r="R34" s="66"/>
      <c r="S34" s="66" t="s">
        <v>165</v>
      </c>
      <c r="T34" s="188" t="s">
        <v>406</v>
      </c>
    </row>
    <row r="35" spans="1:20" ht="24">
      <c r="A35" s="4">
        <v>31</v>
      </c>
      <c r="B35" s="55" t="s">
        <v>66</v>
      </c>
      <c r="C35" s="65" t="s">
        <v>171</v>
      </c>
      <c r="D35" s="53" t="s">
        <v>73</v>
      </c>
      <c r="E35" s="59">
        <v>261</v>
      </c>
      <c r="F35" s="65"/>
      <c r="G35" s="59">
        <v>15</v>
      </c>
      <c r="H35" s="59">
        <v>10</v>
      </c>
      <c r="I35" s="17">
        <f t="shared" si="0"/>
        <v>25</v>
      </c>
      <c r="J35" s="66">
        <v>9859187355</v>
      </c>
      <c r="K35" s="66"/>
      <c r="L35" s="66"/>
      <c r="M35" s="66"/>
      <c r="N35" s="66"/>
      <c r="O35" s="66"/>
      <c r="P35" s="67">
        <v>43474</v>
      </c>
      <c r="Q35" s="253" t="s">
        <v>397</v>
      </c>
      <c r="R35" s="66"/>
      <c r="S35" s="66" t="s">
        <v>165</v>
      </c>
      <c r="T35" s="188" t="s">
        <v>406</v>
      </c>
    </row>
    <row r="36" spans="1:20">
      <c r="A36" s="4">
        <v>32</v>
      </c>
      <c r="B36" s="55" t="s">
        <v>66</v>
      </c>
      <c r="C36" s="133" t="s">
        <v>172</v>
      </c>
      <c r="D36" s="53" t="s">
        <v>73</v>
      </c>
      <c r="E36" s="134">
        <v>251</v>
      </c>
      <c r="F36" s="134"/>
      <c r="G36" s="134">
        <v>24</v>
      </c>
      <c r="H36" s="134">
        <v>32</v>
      </c>
      <c r="I36" s="17">
        <f t="shared" si="0"/>
        <v>56</v>
      </c>
      <c r="J36" s="134">
        <v>9859177241</v>
      </c>
      <c r="K36" s="66"/>
      <c r="L36" s="66"/>
      <c r="M36" s="66"/>
      <c r="N36" s="66"/>
      <c r="O36" s="66"/>
      <c r="P36" s="67">
        <v>43475</v>
      </c>
      <c r="Q36" s="253" t="s">
        <v>395</v>
      </c>
      <c r="R36" s="66"/>
      <c r="S36" s="66" t="s">
        <v>165</v>
      </c>
      <c r="T36" s="188" t="s">
        <v>406</v>
      </c>
    </row>
    <row r="37" spans="1:20">
      <c r="A37" s="4">
        <v>33</v>
      </c>
      <c r="B37" s="55" t="s">
        <v>67</v>
      </c>
      <c r="C37" s="135" t="s">
        <v>139</v>
      </c>
      <c r="D37" s="53" t="s">
        <v>73</v>
      </c>
      <c r="E37" s="136">
        <v>277</v>
      </c>
      <c r="F37" s="136"/>
      <c r="G37" s="136">
        <v>24</v>
      </c>
      <c r="H37" s="136">
        <v>37</v>
      </c>
      <c r="I37" s="17">
        <f t="shared" si="0"/>
        <v>61</v>
      </c>
      <c r="J37" s="137" t="s">
        <v>140</v>
      </c>
      <c r="K37" s="66"/>
      <c r="L37" s="66"/>
      <c r="M37" s="66"/>
      <c r="N37" s="66"/>
      <c r="O37" s="66"/>
      <c r="P37" s="67">
        <v>43475</v>
      </c>
      <c r="Q37" s="253" t="s">
        <v>395</v>
      </c>
      <c r="R37" s="66"/>
      <c r="S37" s="66" t="s">
        <v>165</v>
      </c>
      <c r="T37" s="188" t="s">
        <v>406</v>
      </c>
    </row>
    <row r="38" spans="1:20">
      <c r="A38" s="4">
        <v>34</v>
      </c>
      <c r="B38" s="55" t="s">
        <v>67</v>
      </c>
      <c r="C38" s="135" t="s">
        <v>173</v>
      </c>
      <c r="D38" s="53" t="s">
        <v>73</v>
      </c>
      <c r="E38" s="136">
        <v>219</v>
      </c>
      <c r="F38" s="136"/>
      <c r="G38" s="136">
        <v>23</v>
      </c>
      <c r="H38" s="136">
        <v>25</v>
      </c>
      <c r="I38" s="17">
        <f t="shared" si="0"/>
        <v>48</v>
      </c>
      <c r="J38" s="137" t="s">
        <v>174</v>
      </c>
      <c r="K38" s="66"/>
      <c r="L38" s="66"/>
      <c r="M38" s="66"/>
      <c r="N38" s="66"/>
      <c r="O38" s="66"/>
      <c r="P38" s="67">
        <v>43475</v>
      </c>
      <c r="Q38" s="253" t="s">
        <v>395</v>
      </c>
      <c r="R38" s="66"/>
      <c r="S38" s="66" t="s">
        <v>165</v>
      </c>
      <c r="T38" s="188" t="s">
        <v>406</v>
      </c>
    </row>
    <row r="39" spans="1:20">
      <c r="A39" s="4">
        <v>35</v>
      </c>
      <c r="B39" s="55" t="s">
        <v>66</v>
      </c>
      <c r="C39" s="135" t="s">
        <v>175</v>
      </c>
      <c r="D39" s="53" t="s">
        <v>73</v>
      </c>
      <c r="E39" s="136">
        <v>48</v>
      </c>
      <c r="F39" s="136"/>
      <c r="G39" s="136">
        <v>22</v>
      </c>
      <c r="H39" s="136">
        <v>43</v>
      </c>
      <c r="I39" s="17">
        <f t="shared" si="0"/>
        <v>65</v>
      </c>
      <c r="J39" s="137" t="s">
        <v>162</v>
      </c>
      <c r="K39" s="66"/>
      <c r="L39" s="66"/>
      <c r="M39" s="66"/>
      <c r="N39" s="66"/>
      <c r="O39" s="66"/>
      <c r="P39" s="67">
        <v>43475</v>
      </c>
      <c r="Q39" s="253" t="s">
        <v>395</v>
      </c>
      <c r="R39" s="66"/>
      <c r="S39" s="66" t="s">
        <v>165</v>
      </c>
      <c r="T39" s="188" t="s">
        <v>406</v>
      </c>
    </row>
    <row r="40" spans="1:20">
      <c r="A40" s="4">
        <v>36</v>
      </c>
      <c r="B40" s="55" t="s">
        <v>66</v>
      </c>
      <c r="C40" s="138" t="s">
        <v>176</v>
      </c>
      <c r="D40" s="53" t="s">
        <v>73</v>
      </c>
      <c r="E40" s="73">
        <v>29</v>
      </c>
      <c r="F40" s="73"/>
      <c r="G40" s="73">
        <v>28</v>
      </c>
      <c r="H40" s="73">
        <v>25</v>
      </c>
      <c r="I40" s="17">
        <f t="shared" si="0"/>
        <v>53</v>
      </c>
      <c r="J40" s="139" t="s">
        <v>177</v>
      </c>
      <c r="K40" s="73"/>
      <c r="L40" s="66"/>
      <c r="M40" s="66"/>
      <c r="N40" s="66"/>
      <c r="O40" s="66"/>
      <c r="P40" s="67">
        <v>43476</v>
      </c>
      <c r="Q40" s="253" t="s">
        <v>415</v>
      </c>
      <c r="R40" s="66"/>
      <c r="S40" s="66" t="s">
        <v>165</v>
      </c>
      <c r="T40" s="188" t="s">
        <v>406</v>
      </c>
    </row>
    <row r="41" spans="1:20">
      <c r="A41" s="4">
        <v>37</v>
      </c>
      <c r="B41" s="55" t="s">
        <v>67</v>
      </c>
      <c r="C41" s="140" t="s">
        <v>178</v>
      </c>
      <c r="D41" s="53" t="s">
        <v>73</v>
      </c>
      <c r="E41" s="141">
        <v>122</v>
      </c>
      <c r="F41" s="141"/>
      <c r="G41" s="141">
        <v>22</v>
      </c>
      <c r="H41" s="141">
        <v>43</v>
      </c>
      <c r="I41" s="17">
        <f t="shared" si="0"/>
        <v>65</v>
      </c>
      <c r="J41" s="142" t="s">
        <v>179</v>
      </c>
      <c r="K41" s="66"/>
      <c r="L41" s="66"/>
      <c r="M41" s="66"/>
      <c r="N41" s="66"/>
      <c r="O41" s="66"/>
      <c r="P41" s="67">
        <v>43476</v>
      </c>
      <c r="Q41" s="253" t="s">
        <v>415</v>
      </c>
      <c r="R41" s="66"/>
      <c r="S41" s="66" t="s">
        <v>165</v>
      </c>
      <c r="T41" s="188" t="s">
        <v>406</v>
      </c>
    </row>
    <row r="42" spans="1:20">
      <c r="A42" s="4">
        <v>38</v>
      </c>
      <c r="B42" s="55" t="s">
        <v>67</v>
      </c>
      <c r="C42" s="143" t="s">
        <v>180</v>
      </c>
      <c r="D42" s="53" t="s">
        <v>73</v>
      </c>
      <c r="E42" s="144">
        <v>101</v>
      </c>
      <c r="F42" s="144"/>
      <c r="G42" s="144">
        <v>19</v>
      </c>
      <c r="H42" s="144">
        <v>36</v>
      </c>
      <c r="I42" s="17">
        <f t="shared" si="0"/>
        <v>55</v>
      </c>
      <c r="J42" s="145" t="s">
        <v>181</v>
      </c>
      <c r="K42" s="66"/>
      <c r="L42" s="66"/>
      <c r="M42" s="66"/>
      <c r="N42" s="66"/>
      <c r="O42" s="66"/>
      <c r="P42" s="67">
        <v>43476</v>
      </c>
      <c r="Q42" s="253" t="s">
        <v>415</v>
      </c>
      <c r="R42" s="66"/>
      <c r="S42" s="66" t="s">
        <v>165</v>
      </c>
      <c r="T42" s="188" t="s">
        <v>406</v>
      </c>
    </row>
    <row r="43" spans="1:20">
      <c r="A43" s="4">
        <v>39</v>
      </c>
      <c r="B43" s="55" t="s">
        <v>67</v>
      </c>
      <c r="C43" s="146" t="s">
        <v>175</v>
      </c>
      <c r="D43" s="53" t="s">
        <v>73</v>
      </c>
      <c r="E43" s="147">
        <v>145</v>
      </c>
      <c r="F43" s="147"/>
      <c r="G43" s="147">
        <v>16</v>
      </c>
      <c r="H43" s="147">
        <v>28</v>
      </c>
      <c r="I43" s="17">
        <f t="shared" si="0"/>
        <v>44</v>
      </c>
      <c r="J43" s="148" t="s">
        <v>182</v>
      </c>
      <c r="K43" s="66"/>
      <c r="L43" s="66"/>
      <c r="M43" s="66"/>
      <c r="N43" s="66"/>
      <c r="O43" s="66"/>
      <c r="P43" s="67">
        <v>43476</v>
      </c>
      <c r="Q43" s="253" t="s">
        <v>415</v>
      </c>
      <c r="R43" s="66"/>
      <c r="S43" s="66" t="s">
        <v>165</v>
      </c>
      <c r="T43" s="188" t="s">
        <v>406</v>
      </c>
    </row>
    <row r="44" spans="1:20" ht="30">
      <c r="A44" s="4">
        <v>40</v>
      </c>
      <c r="B44" s="55" t="s">
        <v>66</v>
      </c>
      <c r="C44" s="149" t="s">
        <v>183</v>
      </c>
      <c r="D44" s="53" t="s">
        <v>73</v>
      </c>
      <c r="E44" s="150">
        <v>198</v>
      </c>
      <c r="F44" s="150"/>
      <c r="G44" s="150">
        <v>20</v>
      </c>
      <c r="H44" s="150">
        <v>32</v>
      </c>
      <c r="I44" s="17">
        <f t="shared" si="0"/>
        <v>52</v>
      </c>
      <c r="J44" s="151" t="s">
        <v>184</v>
      </c>
      <c r="K44" s="66"/>
      <c r="L44" s="66"/>
      <c r="M44" s="66"/>
      <c r="N44" s="66"/>
      <c r="O44" s="66"/>
      <c r="P44" s="67">
        <v>43477</v>
      </c>
      <c r="Q44" s="253" t="s">
        <v>396</v>
      </c>
      <c r="R44" s="66"/>
      <c r="S44" s="66" t="s">
        <v>165</v>
      </c>
      <c r="T44" s="188" t="s">
        <v>406</v>
      </c>
    </row>
    <row r="45" spans="1:20">
      <c r="A45" s="4">
        <v>41</v>
      </c>
      <c r="B45" s="55" t="s">
        <v>66</v>
      </c>
      <c r="C45" s="152" t="s">
        <v>185</v>
      </c>
      <c r="D45" s="53" t="s">
        <v>73</v>
      </c>
      <c r="E45" s="74">
        <v>121</v>
      </c>
      <c r="F45" s="74"/>
      <c r="G45" s="74">
        <v>25</v>
      </c>
      <c r="H45" s="74">
        <v>35</v>
      </c>
      <c r="I45" s="17">
        <f t="shared" si="0"/>
        <v>60</v>
      </c>
      <c r="J45" s="153" t="s">
        <v>186</v>
      </c>
      <c r="K45" s="74"/>
      <c r="L45" s="66"/>
      <c r="M45" s="66"/>
      <c r="N45" s="66"/>
      <c r="O45" s="66"/>
      <c r="P45" s="67">
        <v>43477</v>
      </c>
      <c r="Q45" s="253" t="s">
        <v>396</v>
      </c>
      <c r="R45" s="66"/>
      <c r="S45" s="66" t="s">
        <v>165</v>
      </c>
      <c r="T45" s="188" t="s">
        <v>406</v>
      </c>
    </row>
    <row r="46" spans="1:20" ht="30">
      <c r="A46" s="4">
        <v>42</v>
      </c>
      <c r="B46" s="55" t="s">
        <v>66</v>
      </c>
      <c r="C46" s="154" t="s">
        <v>187</v>
      </c>
      <c r="D46" s="53" t="s">
        <v>73</v>
      </c>
      <c r="E46" s="155">
        <v>253</v>
      </c>
      <c r="F46" s="155"/>
      <c r="G46" s="155">
        <v>31</v>
      </c>
      <c r="H46" s="155">
        <v>48</v>
      </c>
      <c r="I46" s="17">
        <f t="shared" si="0"/>
        <v>79</v>
      </c>
      <c r="J46" s="156" t="s">
        <v>186</v>
      </c>
      <c r="K46" s="66"/>
      <c r="L46" s="66"/>
      <c r="M46" s="66"/>
      <c r="N46" s="66"/>
      <c r="O46" s="66"/>
      <c r="P46" s="67">
        <v>43477</v>
      </c>
      <c r="Q46" s="253" t="s">
        <v>396</v>
      </c>
      <c r="R46" s="66"/>
      <c r="S46" s="66" t="s">
        <v>165</v>
      </c>
      <c r="T46" s="188" t="s">
        <v>406</v>
      </c>
    </row>
    <row r="47" spans="1:20">
      <c r="A47" s="4">
        <v>43</v>
      </c>
      <c r="B47" s="55" t="s">
        <v>66</v>
      </c>
      <c r="C47" s="157" t="s">
        <v>175</v>
      </c>
      <c r="D47" s="53" t="s">
        <v>73</v>
      </c>
      <c r="E47" s="158">
        <v>48</v>
      </c>
      <c r="F47" s="158"/>
      <c r="G47" s="158">
        <v>22</v>
      </c>
      <c r="H47" s="158">
        <v>43</v>
      </c>
      <c r="I47" s="17">
        <f t="shared" si="0"/>
        <v>65</v>
      </c>
      <c r="J47" s="159" t="s">
        <v>162</v>
      </c>
      <c r="K47" s="66"/>
      <c r="L47" s="66"/>
      <c r="M47" s="66"/>
      <c r="N47" s="66"/>
      <c r="O47" s="66"/>
      <c r="P47" s="67">
        <v>43477</v>
      </c>
      <c r="Q47" s="253" t="s">
        <v>396</v>
      </c>
      <c r="R47" s="66"/>
      <c r="S47" s="66" t="s">
        <v>165</v>
      </c>
      <c r="T47" s="188" t="s">
        <v>406</v>
      </c>
    </row>
    <row r="48" spans="1:20">
      <c r="A48" s="4">
        <v>44</v>
      </c>
      <c r="B48" s="55" t="s">
        <v>66</v>
      </c>
      <c r="C48" s="146" t="s">
        <v>175</v>
      </c>
      <c r="D48" s="53" t="s">
        <v>73</v>
      </c>
      <c r="E48" s="147">
        <v>144</v>
      </c>
      <c r="F48" s="147"/>
      <c r="G48" s="147">
        <v>20</v>
      </c>
      <c r="H48" s="147">
        <v>38</v>
      </c>
      <c r="I48" s="17">
        <f t="shared" si="0"/>
        <v>58</v>
      </c>
      <c r="J48" s="148" t="s">
        <v>188</v>
      </c>
      <c r="K48" s="66"/>
      <c r="L48" s="66"/>
      <c r="M48" s="66"/>
      <c r="N48" s="66"/>
      <c r="O48" s="66"/>
      <c r="P48" s="67">
        <v>43482</v>
      </c>
      <c r="Q48" s="253" t="s">
        <v>395</v>
      </c>
      <c r="R48" s="66"/>
      <c r="S48" s="66" t="s">
        <v>165</v>
      </c>
      <c r="T48" s="188" t="s">
        <v>406</v>
      </c>
    </row>
    <row r="49" spans="1:20" ht="30">
      <c r="A49" s="4">
        <v>45</v>
      </c>
      <c r="B49" s="55" t="s">
        <v>67</v>
      </c>
      <c r="C49" s="160" t="s">
        <v>189</v>
      </c>
      <c r="D49" s="53" t="s">
        <v>73</v>
      </c>
      <c r="E49" s="75">
        <v>120</v>
      </c>
      <c r="F49" s="75"/>
      <c r="G49" s="75">
        <v>17</v>
      </c>
      <c r="H49" s="75">
        <v>24</v>
      </c>
      <c r="I49" s="17">
        <f t="shared" si="0"/>
        <v>41</v>
      </c>
      <c r="J49" s="162" t="s">
        <v>190</v>
      </c>
      <c r="K49" s="75"/>
      <c r="L49" s="66"/>
      <c r="M49" s="66"/>
      <c r="N49" s="66"/>
      <c r="O49" s="66"/>
      <c r="P49" s="67">
        <v>43482</v>
      </c>
      <c r="Q49" s="253" t="s">
        <v>395</v>
      </c>
      <c r="R49" s="66"/>
      <c r="S49" s="66" t="s">
        <v>165</v>
      </c>
      <c r="T49" s="188" t="s">
        <v>406</v>
      </c>
    </row>
    <row r="50" spans="1:20">
      <c r="A50" s="4">
        <v>46</v>
      </c>
      <c r="B50" s="55" t="s">
        <v>67</v>
      </c>
      <c r="C50" s="163" t="s">
        <v>191</v>
      </c>
      <c r="D50" s="53" t="s">
        <v>73</v>
      </c>
      <c r="E50" s="164">
        <v>28</v>
      </c>
      <c r="F50" s="164"/>
      <c r="G50" s="164">
        <v>20</v>
      </c>
      <c r="H50" s="164">
        <v>22</v>
      </c>
      <c r="I50" s="17">
        <f t="shared" si="0"/>
        <v>42</v>
      </c>
      <c r="J50" s="165" t="s">
        <v>192</v>
      </c>
      <c r="K50" s="66"/>
      <c r="L50" s="66"/>
      <c r="M50" s="66"/>
      <c r="N50" s="66"/>
      <c r="O50" s="66"/>
      <c r="P50" s="67">
        <v>43482</v>
      </c>
      <c r="Q50" s="253" t="s">
        <v>395</v>
      </c>
      <c r="R50" s="66"/>
      <c r="S50" s="66" t="s">
        <v>165</v>
      </c>
      <c r="T50" s="188" t="s">
        <v>406</v>
      </c>
    </row>
    <row r="51" spans="1:20">
      <c r="A51" s="4">
        <v>47</v>
      </c>
      <c r="B51" s="55" t="s">
        <v>66</v>
      </c>
      <c r="C51" s="166" t="s">
        <v>193</v>
      </c>
      <c r="D51" s="53" t="s">
        <v>73</v>
      </c>
      <c r="E51" s="167">
        <v>146</v>
      </c>
      <c r="F51" s="167"/>
      <c r="G51" s="167">
        <v>16</v>
      </c>
      <c r="H51" s="167">
        <v>18</v>
      </c>
      <c r="I51" s="17">
        <f t="shared" si="0"/>
        <v>34</v>
      </c>
      <c r="J51" s="168" t="s">
        <v>188</v>
      </c>
      <c r="K51" s="66"/>
      <c r="L51" s="66"/>
      <c r="M51" s="66"/>
      <c r="N51" s="66"/>
      <c r="O51" s="66"/>
      <c r="P51" s="67">
        <v>43482</v>
      </c>
      <c r="Q51" s="253" t="s">
        <v>395</v>
      </c>
      <c r="R51" s="66"/>
      <c r="S51" s="66" t="s">
        <v>165</v>
      </c>
      <c r="T51" s="188" t="s">
        <v>406</v>
      </c>
    </row>
    <row r="52" spans="1:20" ht="30">
      <c r="A52" s="4">
        <v>48</v>
      </c>
      <c r="B52" s="55" t="s">
        <v>66</v>
      </c>
      <c r="C52" s="169" t="s">
        <v>194</v>
      </c>
      <c r="D52" s="53" t="s">
        <v>73</v>
      </c>
      <c r="E52" s="170">
        <v>273</v>
      </c>
      <c r="F52" s="170"/>
      <c r="G52" s="170">
        <v>17</v>
      </c>
      <c r="H52" s="170">
        <v>27</v>
      </c>
      <c r="I52" s="17">
        <f t="shared" si="0"/>
        <v>44</v>
      </c>
      <c r="J52" s="171" t="s">
        <v>195</v>
      </c>
      <c r="K52" s="66"/>
      <c r="L52" s="66"/>
      <c r="M52" s="66"/>
      <c r="N52" s="66"/>
      <c r="O52" s="66"/>
      <c r="P52" s="67">
        <v>43483</v>
      </c>
      <c r="Q52" s="253" t="s">
        <v>415</v>
      </c>
      <c r="R52" s="66"/>
      <c r="S52" s="66" t="s">
        <v>165</v>
      </c>
      <c r="T52" s="188" t="s">
        <v>406</v>
      </c>
    </row>
    <row r="53" spans="1:20">
      <c r="A53" s="4">
        <v>49</v>
      </c>
      <c r="B53" s="55" t="s">
        <v>67</v>
      </c>
      <c r="C53" s="172" t="s">
        <v>196</v>
      </c>
      <c r="D53" s="53" t="s">
        <v>73</v>
      </c>
      <c r="E53" s="173">
        <v>275</v>
      </c>
      <c r="F53" s="173"/>
      <c r="G53" s="173">
        <v>14</v>
      </c>
      <c r="H53" s="173">
        <v>32</v>
      </c>
      <c r="I53" s="17">
        <f t="shared" si="0"/>
        <v>46</v>
      </c>
      <c r="J53" s="174" t="s">
        <v>197</v>
      </c>
      <c r="K53" s="66"/>
      <c r="L53" s="66"/>
      <c r="M53" s="66"/>
      <c r="N53" s="66"/>
      <c r="O53" s="66"/>
      <c r="P53" s="67">
        <v>43483</v>
      </c>
      <c r="Q53" s="253" t="s">
        <v>415</v>
      </c>
      <c r="R53" s="66"/>
      <c r="S53" s="66" t="s">
        <v>165</v>
      </c>
      <c r="T53" s="188" t="s">
        <v>406</v>
      </c>
    </row>
    <row r="54" spans="1:20" ht="30">
      <c r="A54" s="4">
        <v>50</v>
      </c>
      <c r="B54" s="55" t="s">
        <v>67</v>
      </c>
      <c r="C54" s="175" t="s">
        <v>144</v>
      </c>
      <c r="D54" s="53" t="s">
        <v>73</v>
      </c>
      <c r="E54" s="176">
        <v>276</v>
      </c>
      <c r="F54" s="176"/>
      <c r="G54" s="176">
        <v>20</v>
      </c>
      <c r="H54" s="176">
        <v>24</v>
      </c>
      <c r="I54" s="17">
        <f t="shared" si="0"/>
        <v>44</v>
      </c>
      <c r="J54" s="177" t="s">
        <v>198</v>
      </c>
      <c r="K54" s="66"/>
      <c r="L54" s="66"/>
      <c r="M54" s="66"/>
      <c r="N54" s="66"/>
      <c r="O54" s="66"/>
      <c r="P54" s="67">
        <v>43483</v>
      </c>
      <c r="Q54" s="253" t="s">
        <v>415</v>
      </c>
      <c r="R54" s="66"/>
      <c r="S54" s="66" t="s">
        <v>165</v>
      </c>
      <c r="T54" s="188" t="s">
        <v>406</v>
      </c>
    </row>
    <row r="55" spans="1:20">
      <c r="A55" s="4">
        <v>51</v>
      </c>
      <c r="B55" s="55" t="s">
        <v>66</v>
      </c>
      <c r="C55" s="62" t="s">
        <v>155</v>
      </c>
      <c r="D55" s="53" t="s">
        <v>73</v>
      </c>
      <c r="E55" s="63">
        <v>89</v>
      </c>
      <c r="F55" s="63"/>
      <c r="G55" s="63">
        <v>7</v>
      </c>
      <c r="H55" s="63">
        <v>31</v>
      </c>
      <c r="I55" s="17">
        <f t="shared" si="0"/>
        <v>38</v>
      </c>
      <c r="J55" s="76" t="s">
        <v>199</v>
      </c>
      <c r="K55" s="66"/>
      <c r="L55" s="66"/>
      <c r="M55" s="66"/>
      <c r="N55" s="66"/>
      <c r="O55" s="66"/>
      <c r="P55" s="67">
        <v>43483</v>
      </c>
      <c r="Q55" s="253" t="s">
        <v>415</v>
      </c>
      <c r="R55" s="66"/>
      <c r="S55" s="66" t="s">
        <v>165</v>
      </c>
      <c r="T55" s="188" t="s">
        <v>406</v>
      </c>
    </row>
    <row r="56" spans="1:20" ht="30">
      <c r="A56" s="4">
        <v>52</v>
      </c>
      <c r="B56" s="55" t="s">
        <v>67</v>
      </c>
      <c r="C56" s="178" t="s">
        <v>135</v>
      </c>
      <c r="D56" s="53" t="s">
        <v>73</v>
      </c>
      <c r="E56" s="179">
        <v>149</v>
      </c>
      <c r="F56" s="179"/>
      <c r="G56" s="179">
        <v>23</v>
      </c>
      <c r="H56" s="179">
        <v>26</v>
      </c>
      <c r="I56" s="17">
        <f t="shared" si="0"/>
        <v>49</v>
      </c>
      <c r="J56" s="180" t="s">
        <v>200</v>
      </c>
      <c r="K56" s="66"/>
      <c r="L56" s="66"/>
      <c r="M56" s="66"/>
      <c r="N56" s="66"/>
      <c r="O56" s="66"/>
      <c r="P56" s="67">
        <v>43484</v>
      </c>
      <c r="Q56" s="253" t="s">
        <v>396</v>
      </c>
      <c r="R56" s="66"/>
      <c r="S56" s="66" t="s">
        <v>165</v>
      </c>
      <c r="T56" s="188" t="s">
        <v>406</v>
      </c>
    </row>
    <row r="57" spans="1:20">
      <c r="A57" s="4">
        <v>53</v>
      </c>
      <c r="B57" s="55" t="s">
        <v>67</v>
      </c>
      <c r="C57" s="181" t="s">
        <v>173</v>
      </c>
      <c r="D57" s="53" t="s">
        <v>73</v>
      </c>
      <c r="E57" s="182">
        <v>219</v>
      </c>
      <c r="F57" s="182"/>
      <c r="G57" s="182">
        <v>23</v>
      </c>
      <c r="H57" s="182">
        <v>25</v>
      </c>
      <c r="I57" s="17">
        <f t="shared" si="0"/>
        <v>48</v>
      </c>
      <c r="J57" s="183" t="s">
        <v>174</v>
      </c>
      <c r="K57" s="66"/>
      <c r="L57" s="66"/>
      <c r="M57" s="66"/>
      <c r="N57" s="66"/>
      <c r="O57" s="66"/>
      <c r="P57" s="67">
        <v>43484</v>
      </c>
      <c r="Q57" s="253" t="s">
        <v>396</v>
      </c>
      <c r="R57" s="66"/>
      <c r="S57" s="66" t="s">
        <v>165</v>
      </c>
      <c r="T57" s="188" t="s">
        <v>406</v>
      </c>
    </row>
    <row r="58" spans="1:20">
      <c r="A58" s="4">
        <v>54</v>
      </c>
      <c r="B58" s="55" t="s">
        <v>66</v>
      </c>
      <c r="C58" s="184" t="s">
        <v>141</v>
      </c>
      <c r="D58" s="53" t="s">
        <v>73</v>
      </c>
      <c r="E58" s="51">
        <v>168</v>
      </c>
      <c r="F58" s="51"/>
      <c r="G58" s="51">
        <v>7</v>
      </c>
      <c r="H58" s="51">
        <v>17</v>
      </c>
      <c r="I58" s="17">
        <f t="shared" si="0"/>
        <v>24</v>
      </c>
      <c r="J58" s="56" t="s">
        <v>201</v>
      </c>
      <c r="K58" s="188"/>
      <c r="L58" s="188"/>
      <c r="M58" s="188"/>
      <c r="N58" s="188"/>
      <c r="O58" s="188"/>
      <c r="P58" s="67">
        <v>43484</v>
      </c>
      <c r="Q58" s="239" t="s">
        <v>396</v>
      </c>
      <c r="R58" s="188"/>
      <c r="S58" s="66" t="s">
        <v>165</v>
      </c>
      <c r="T58" s="188" t="s">
        <v>406</v>
      </c>
    </row>
    <row r="59" spans="1:20">
      <c r="A59" s="4">
        <v>55</v>
      </c>
      <c r="B59" s="55" t="s">
        <v>66</v>
      </c>
      <c r="C59" s="60" t="s">
        <v>94</v>
      </c>
      <c r="D59" s="53" t="s">
        <v>73</v>
      </c>
      <c r="E59" s="51">
        <v>123</v>
      </c>
      <c r="F59" s="51"/>
      <c r="G59" s="51">
        <v>21</v>
      </c>
      <c r="H59" s="51">
        <v>32</v>
      </c>
      <c r="I59" s="17">
        <f t="shared" si="0"/>
        <v>53</v>
      </c>
      <c r="J59" s="56" t="s">
        <v>120</v>
      </c>
      <c r="K59" s="188"/>
      <c r="L59" s="188"/>
      <c r="M59" s="188"/>
      <c r="N59" s="188"/>
      <c r="O59" s="188"/>
      <c r="P59" s="67">
        <v>43484</v>
      </c>
      <c r="Q59" s="239" t="s">
        <v>396</v>
      </c>
      <c r="R59" s="188"/>
      <c r="S59" s="66" t="s">
        <v>165</v>
      </c>
      <c r="T59" s="188" t="s">
        <v>406</v>
      </c>
    </row>
    <row r="60" spans="1:20">
      <c r="A60" s="4">
        <v>56</v>
      </c>
      <c r="B60" s="55" t="s">
        <v>67</v>
      </c>
      <c r="C60" s="184" t="s">
        <v>94</v>
      </c>
      <c r="D60" s="53" t="s">
        <v>73</v>
      </c>
      <c r="E60" s="51">
        <v>254</v>
      </c>
      <c r="F60" s="51"/>
      <c r="G60" s="51">
        <v>35</v>
      </c>
      <c r="H60" s="51">
        <v>59</v>
      </c>
      <c r="I60" s="17">
        <f t="shared" si="0"/>
        <v>94</v>
      </c>
      <c r="J60" s="56" t="s">
        <v>121</v>
      </c>
      <c r="K60" s="188"/>
      <c r="L60" s="188"/>
      <c r="M60" s="188"/>
      <c r="N60" s="188"/>
      <c r="O60" s="188"/>
      <c r="P60" s="189">
        <v>43121</v>
      </c>
      <c r="Q60" s="239" t="s">
        <v>394</v>
      </c>
      <c r="R60" s="188"/>
      <c r="S60" s="66" t="s">
        <v>165</v>
      </c>
      <c r="T60" s="188" t="s">
        <v>406</v>
      </c>
    </row>
    <row r="61" spans="1:20">
      <c r="A61" s="4">
        <v>57</v>
      </c>
      <c r="B61" s="55" t="s">
        <v>67</v>
      </c>
      <c r="C61" s="184" t="s">
        <v>202</v>
      </c>
      <c r="D61" s="53" t="s">
        <v>73</v>
      </c>
      <c r="E61" s="51">
        <v>170</v>
      </c>
      <c r="F61" s="51"/>
      <c r="G61" s="51">
        <v>25</v>
      </c>
      <c r="H61" s="51">
        <v>35</v>
      </c>
      <c r="I61" s="17">
        <f t="shared" si="0"/>
        <v>60</v>
      </c>
      <c r="J61" s="56" t="s">
        <v>148</v>
      </c>
      <c r="K61" s="188"/>
      <c r="L61" s="188"/>
      <c r="M61" s="188"/>
      <c r="N61" s="188"/>
      <c r="O61" s="188"/>
      <c r="P61" s="189">
        <v>43121</v>
      </c>
      <c r="Q61" s="239" t="s">
        <v>394</v>
      </c>
      <c r="R61" s="188"/>
      <c r="S61" s="66" t="s">
        <v>165</v>
      </c>
      <c r="T61" s="188" t="s">
        <v>406</v>
      </c>
    </row>
    <row r="62" spans="1:20" ht="22.5">
      <c r="A62" s="4">
        <v>58</v>
      </c>
      <c r="B62" s="55" t="s">
        <v>66</v>
      </c>
      <c r="C62" s="184" t="s">
        <v>202</v>
      </c>
      <c r="D62" s="53" t="s">
        <v>73</v>
      </c>
      <c r="E62" s="51">
        <v>298</v>
      </c>
      <c r="F62" s="51"/>
      <c r="G62" s="51">
        <v>17</v>
      </c>
      <c r="H62" s="51">
        <v>27</v>
      </c>
      <c r="I62" s="17">
        <f t="shared" si="0"/>
        <v>44</v>
      </c>
      <c r="J62" s="56" t="s">
        <v>203</v>
      </c>
      <c r="K62" s="188"/>
      <c r="L62" s="188"/>
      <c r="M62" s="188"/>
      <c r="N62" s="188"/>
      <c r="O62" s="188"/>
      <c r="P62" s="189">
        <v>43121</v>
      </c>
      <c r="Q62" s="239" t="s">
        <v>394</v>
      </c>
      <c r="R62" s="188"/>
      <c r="S62" s="66" t="s">
        <v>165</v>
      </c>
      <c r="T62" s="188" t="s">
        <v>406</v>
      </c>
    </row>
    <row r="63" spans="1:20" ht="22.5">
      <c r="A63" s="4">
        <v>59</v>
      </c>
      <c r="B63" s="55" t="s">
        <v>66</v>
      </c>
      <c r="C63" s="184" t="s">
        <v>151</v>
      </c>
      <c r="D63" s="53" t="s">
        <v>73</v>
      </c>
      <c r="E63" s="51">
        <v>299</v>
      </c>
      <c r="F63" s="51"/>
      <c r="G63" s="51">
        <v>21</v>
      </c>
      <c r="H63" s="51">
        <v>53</v>
      </c>
      <c r="I63" s="17">
        <f t="shared" si="0"/>
        <v>74</v>
      </c>
      <c r="J63" s="56" t="s">
        <v>204</v>
      </c>
      <c r="K63" s="188"/>
      <c r="L63" s="188"/>
      <c r="M63" s="188"/>
      <c r="N63" s="188"/>
      <c r="O63" s="188"/>
      <c r="P63" s="189">
        <v>43121</v>
      </c>
      <c r="Q63" s="239" t="s">
        <v>394</v>
      </c>
      <c r="R63" s="188"/>
      <c r="S63" s="66" t="s">
        <v>165</v>
      </c>
      <c r="T63" s="188" t="s">
        <v>406</v>
      </c>
    </row>
    <row r="64" spans="1:20">
      <c r="A64" s="4">
        <v>60</v>
      </c>
      <c r="B64" s="55" t="s">
        <v>67</v>
      </c>
      <c r="C64" s="184" t="s">
        <v>205</v>
      </c>
      <c r="D64" s="53" t="s">
        <v>73</v>
      </c>
      <c r="E64" s="51">
        <v>30</v>
      </c>
      <c r="F64" s="51"/>
      <c r="G64" s="51">
        <v>27</v>
      </c>
      <c r="H64" s="51">
        <v>25</v>
      </c>
      <c r="I64" s="17">
        <f t="shared" si="0"/>
        <v>52</v>
      </c>
      <c r="J64" s="56" t="s">
        <v>206</v>
      </c>
      <c r="K64" s="188"/>
      <c r="L64" s="188"/>
      <c r="M64" s="188"/>
      <c r="N64" s="188"/>
      <c r="O64" s="188"/>
      <c r="P64" s="189">
        <v>43487</v>
      </c>
      <c r="Q64" s="239" t="s">
        <v>413</v>
      </c>
      <c r="R64" s="188"/>
      <c r="S64" s="66" t="s">
        <v>165</v>
      </c>
      <c r="T64" s="188" t="s">
        <v>406</v>
      </c>
    </row>
    <row r="65" spans="1:20">
      <c r="A65" s="4">
        <v>61</v>
      </c>
      <c r="B65" s="55" t="s">
        <v>67</v>
      </c>
      <c r="C65" s="184" t="s">
        <v>74</v>
      </c>
      <c r="D65" s="53" t="s">
        <v>73</v>
      </c>
      <c r="E65" s="51">
        <v>70</v>
      </c>
      <c r="F65" s="51"/>
      <c r="G65" s="51">
        <v>15</v>
      </c>
      <c r="H65" s="51">
        <v>16</v>
      </c>
      <c r="I65" s="17">
        <f t="shared" si="0"/>
        <v>31</v>
      </c>
      <c r="J65" s="56" t="s">
        <v>131</v>
      </c>
      <c r="K65" s="188"/>
      <c r="L65" s="188"/>
      <c r="M65" s="188"/>
      <c r="N65" s="188"/>
      <c r="O65" s="188"/>
      <c r="P65" s="189">
        <v>43487</v>
      </c>
      <c r="Q65" s="239" t="s">
        <v>413</v>
      </c>
      <c r="R65" s="188"/>
      <c r="S65" s="66" t="s">
        <v>165</v>
      </c>
      <c r="T65" s="188" t="s">
        <v>406</v>
      </c>
    </row>
    <row r="66" spans="1:20">
      <c r="A66" s="4">
        <v>62</v>
      </c>
      <c r="B66" s="55" t="s">
        <v>66</v>
      </c>
      <c r="C66" s="184" t="s">
        <v>207</v>
      </c>
      <c r="D66" s="53" t="s">
        <v>73</v>
      </c>
      <c r="E66" s="51">
        <v>147</v>
      </c>
      <c r="F66" s="51"/>
      <c r="G66" s="51">
        <v>25</v>
      </c>
      <c r="H66" s="51">
        <v>29</v>
      </c>
      <c r="I66" s="17">
        <f t="shared" si="0"/>
        <v>54</v>
      </c>
      <c r="J66" s="51">
        <v>9577368557</v>
      </c>
      <c r="K66" s="188"/>
      <c r="L66" s="188"/>
      <c r="M66" s="188"/>
      <c r="N66" s="188"/>
      <c r="O66" s="188"/>
      <c r="P66" s="189">
        <v>43487</v>
      </c>
      <c r="Q66" s="239" t="s">
        <v>413</v>
      </c>
      <c r="R66" s="188"/>
      <c r="S66" s="66" t="s">
        <v>165</v>
      </c>
      <c r="T66" s="188" t="s">
        <v>406</v>
      </c>
    </row>
    <row r="67" spans="1:20">
      <c r="A67" s="4">
        <v>63</v>
      </c>
      <c r="B67" s="55" t="s">
        <v>66</v>
      </c>
      <c r="C67" s="184" t="s">
        <v>208</v>
      </c>
      <c r="D67" s="53" t="s">
        <v>73</v>
      </c>
      <c r="E67" s="51">
        <v>274</v>
      </c>
      <c r="F67" s="51"/>
      <c r="G67" s="51">
        <v>25</v>
      </c>
      <c r="H67" s="51">
        <v>35</v>
      </c>
      <c r="I67" s="17">
        <f t="shared" si="0"/>
        <v>60</v>
      </c>
      <c r="J67" s="56" t="s">
        <v>209</v>
      </c>
      <c r="K67" s="188"/>
      <c r="L67" s="188"/>
      <c r="M67" s="188"/>
      <c r="N67" s="188"/>
      <c r="O67" s="188"/>
      <c r="P67" s="189">
        <v>43487</v>
      </c>
      <c r="Q67" s="239" t="s">
        <v>413</v>
      </c>
      <c r="R67" s="188"/>
      <c r="S67" s="66" t="s">
        <v>165</v>
      </c>
      <c r="T67" s="188" t="s">
        <v>406</v>
      </c>
    </row>
    <row r="68" spans="1:20" ht="22.5">
      <c r="A68" s="4">
        <v>64</v>
      </c>
      <c r="B68" s="55" t="s">
        <v>67</v>
      </c>
      <c r="C68" s="184" t="s">
        <v>137</v>
      </c>
      <c r="D68" s="53" t="s">
        <v>73</v>
      </c>
      <c r="E68" s="51">
        <v>51</v>
      </c>
      <c r="F68" s="51"/>
      <c r="G68" s="51">
        <v>16</v>
      </c>
      <c r="H68" s="51">
        <v>19</v>
      </c>
      <c r="I68" s="17">
        <f t="shared" si="0"/>
        <v>35</v>
      </c>
      <c r="J68" s="56" t="s">
        <v>210</v>
      </c>
      <c r="K68" s="188"/>
      <c r="L68" s="188"/>
      <c r="M68" s="188"/>
      <c r="N68" s="188"/>
      <c r="O68" s="188"/>
      <c r="P68" s="189">
        <v>43489</v>
      </c>
      <c r="Q68" s="239" t="s">
        <v>395</v>
      </c>
      <c r="R68" s="188"/>
      <c r="S68" s="66" t="s">
        <v>165</v>
      </c>
      <c r="T68" s="188" t="s">
        <v>406</v>
      </c>
    </row>
    <row r="69" spans="1:20">
      <c r="A69" s="4">
        <v>65</v>
      </c>
      <c r="B69" s="55" t="s">
        <v>67</v>
      </c>
      <c r="C69" s="184" t="s">
        <v>135</v>
      </c>
      <c r="D69" s="53" t="s">
        <v>73</v>
      </c>
      <c r="E69" s="51">
        <v>52</v>
      </c>
      <c r="F69" s="51"/>
      <c r="G69" s="51">
        <v>16</v>
      </c>
      <c r="H69" s="51">
        <v>19</v>
      </c>
      <c r="I69" s="17">
        <f t="shared" ref="I69" si="1">+G69+H69</f>
        <v>35</v>
      </c>
      <c r="J69" s="56" t="s">
        <v>136</v>
      </c>
      <c r="K69" s="188"/>
      <c r="L69" s="188"/>
      <c r="M69" s="188"/>
      <c r="N69" s="188"/>
      <c r="O69" s="188"/>
      <c r="P69" s="189">
        <v>43489</v>
      </c>
      <c r="Q69" s="239" t="s">
        <v>395</v>
      </c>
      <c r="R69" s="188"/>
      <c r="S69" s="66" t="s">
        <v>165</v>
      </c>
      <c r="T69" s="188" t="s">
        <v>406</v>
      </c>
    </row>
    <row r="70" spans="1:20" ht="22.5">
      <c r="A70" s="4">
        <v>66</v>
      </c>
      <c r="B70" s="55" t="s">
        <v>66</v>
      </c>
      <c r="C70" s="184" t="s">
        <v>93</v>
      </c>
      <c r="D70" s="53" t="s">
        <v>73</v>
      </c>
      <c r="E70" s="51">
        <v>124</v>
      </c>
      <c r="F70" s="51"/>
      <c r="G70" s="51">
        <v>13</v>
      </c>
      <c r="H70" s="51">
        <v>26</v>
      </c>
      <c r="I70" s="17">
        <f>+G70+H70</f>
        <v>39</v>
      </c>
      <c r="J70" s="56" t="s">
        <v>211</v>
      </c>
      <c r="K70" s="188"/>
      <c r="L70" s="188"/>
      <c r="M70" s="188"/>
      <c r="N70" s="188"/>
      <c r="O70" s="188"/>
      <c r="P70" s="189">
        <v>43489</v>
      </c>
      <c r="Q70" s="239" t="s">
        <v>395</v>
      </c>
      <c r="R70" s="188"/>
      <c r="S70" s="66" t="s">
        <v>165</v>
      </c>
      <c r="T70" s="188" t="s">
        <v>406</v>
      </c>
    </row>
    <row r="71" spans="1:20">
      <c r="A71" s="4">
        <v>67</v>
      </c>
      <c r="B71" s="55" t="s">
        <v>66</v>
      </c>
      <c r="C71" s="184" t="s">
        <v>93</v>
      </c>
      <c r="D71" s="53" t="s">
        <v>73</v>
      </c>
      <c r="E71" s="51">
        <v>255</v>
      </c>
      <c r="F71" s="51"/>
      <c r="G71" s="51">
        <v>16</v>
      </c>
      <c r="H71" s="51">
        <v>33</v>
      </c>
      <c r="I71" s="17">
        <f>+G71+H71</f>
        <v>49</v>
      </c>
      <c r="J71" s="56" t="s">
        <v>119</v>
      </c>
      <c r="K71" s="188"/>
      <c r="L71" s="188"/>
      <c r="M71" s="188"/>
      <c r="N71" s="188"/>
      <c r="O71" s="188"/>
      <c r="P71" s="189">
        <v>43490</v>
      </c>
      <c r="Q71" s="239" t="s">
        <v>415</v>
      </c>
      <c r="R71" s="188"/>
      <c r="S71" s="66" t="s">
        <v>165</v>
      </c>
      <c r="T71" s="188" t="s">
        <v>406</v>
      </c>
    </row>
    <row r="72" spans="1:20">
      <c r="A72" s="4">
        <v>68</v>
      </c>
      <c r="B72" s="55" t="s">
        <v>67</v>
      </c>
      <c r="C72" s="184" t="s">
        <v>91</v>
      </c>
      <c r="D72" s="53" t="s">
        <v>73</v>
      </c>
      <c r="E72" s="51">
        <v>31</v>
      </c>
      <c r="F72" s="51"/>
      <c r="G72" s="51">
        <v>30</v>
      </c>
      <c r="H72" s="51">
        <v>43</v>
      </c>
      <c r="I72" s="17">
        <f t="shared" ref="I72:I88" si="2">+G72+H72</f>
        <v>73</v>
      </c>
      <c r="J72" s="56" t="s">
        <v>116</v>
      </c>
      <c r="K72" s="188"/>
      <c r="L72" s="188"/>
      <c r="M72" s="188"/>
      <c r="N72" s="188"/>
      <c r="O72" s="188"/>
      <c r="P72" s="189">
        <v>43490</v>
      </c>
      <c r="Q72" s="239" t="s">
        <v>415</v>
      </c>
      <c r="R72" s="188"/>
      <c r="S72" s="66" t="s">
        <v>165</v>
      </c>
      <c r="T72" s="188" t="s">
        <v>406</v>
      </c>
    </row>
    <row r="73" spans="1:20">
      <c r="A73" s="4">
        <v>69</v>
      </c>
      <c r="B73" s="55" t="s">
        <v>67</v>
      </c>
      <c r="C73" s="184" t="s">
        <v>95</v>
      </c>
      <c r="D73" s="53" t="s">
        <v>73</v>
      </c>
      <c r="E73" s="51">
        <v>32</v>
      </c>
      <c r="F73" s="51"/>
      <c r="G73" s="51">
        <v>26</v>
      </c>
      <c r="H73" s="51">
        <v>43</v>
      </c>
      <c r="I73" s="17">
        <f t="shared" si="2"/>
        <v>69</v>
      </c>
      <c r="J73" s="56" t="s">
        <v>122</v>
      </c>
      <c r="K73" s="188"/>
      <c r="L73" s="188"/>
      <c r="M73" s="188"/>
      <c r="N73" s="188"/>
      <c r="O73" s="188"/>
      <c r="P73" s="189">
        <v>43490</v>
      </c>
      <c r="Q73" s="239" t="s">
        <v>415</v>
      </c>
      <c r="R73" s="188"/>
      <c r="S73" s="66" t="s">
        <v>165</v>
      </c>
      <c r="T73" s="188" t="s">
        <v>406</v>
      </c>
    </row>
    <row r="74" spans="1:20">
      <c r="A74" s="4">
        <v>70</v>
      </c>
      <c r="B74" s="55" t="s">
        <v>66</v>
      </c>
      <c r="C74" s="184" t="s">
        <v>92</v>
      </c>
      <c r="D74" s="53" t="s">
        <v>73</v>
      </c>
      <c r="E74" s="51">
        <v>199</v>
      </c>
      <c r="F74" s="51"/>
      <c r="G74" s="51">
        <v>26</v>
      </c>
      <c r="H74" s="51">
        <v>40</v>
      </c>
      <c r="I74" s="17">
        <f t="shared" si="2"/>
        <v>66</v>
      </c>
      <c r="J74" s="56" t="s">
        <v>118</v>
      </c>
      <c r="K74" s="188"/>
      <c r="L74" s="188"/>
      <c r="M74" s="188"/>
      <c r="N74" s="188"/>
      <c r="O74" s="188"/>
      <c r="P74" s="189">
        <v>43493</v>
      </c>
      <c r="Q74" s="239" t="s">
        <v>394</v>
      </c>
      <c r="R74" s="188"/>
      <c r="S74" s="66" t="s">
        <v>165</v>
      </c>
      <c r="T74" s="188" t="s">
        <v>406</v>
      </c>
    </row>
    <row r="75" spans="1:20">
      <c r="A75" s="4">
        <v>71</v>
      </c>
      <c r="B75" s="55" t="s">
        <v>67</v>
      </c>
      <c r="C75" s="184" t="s">
        <v>212</v>
      </c>
      <c r="D75" s="53" t="s">
        <v>73</v>
      </c>
      <c r="E75" s="51">
        <v>252</v>
      </c>
      <c r="F75" s="51"/>
      <c r="G75" s="51">
        <v>27</v>
      </c>
      <c r="H75" s="51">
        <v>40</v>
      </c>
      <c r="I75" s="17">
        <f t="shared" si="2"/>
        <v>67</v>
      </c>
      <c r="J75" s="56" t="s">
        <v>213</v>
      </c>
      <c r="K75" s="188"/>
      <c r="L75" s="188"/>
      <c r="M75" s="188"/>
      <c r="N75" s="188"/>
      <c r="O75" s="188"/>
      <c r="P75" s="189">
        <v>43493</v>
      </c>
      <c r="Q75" s="239" t="s">
        <v>394</v>
      </c>
      <c r="R75" s="188"/>
      <c r="S75" s="66" t="s">
        <v>165</v>
      </c>
      <c r="T75" s="188" t="s">
        <v>406</v>
      </c>
    </row>
    <row r="76" spans="1:20">
      <c r="A76" s="4">
        <v>72</v>
      </c>
      <c r="B76" s="55" t="s">
        <v>67</v>
      </c>
      <c r="C76" s="184" t="s">
        <v>214</v>
      </c>
      <c r="D76" s="53" t="s">
        <v>73</v>
      </c>
      <c r="E76" s="51">
        <v>27</v>
      </c>
      <c r="F76" s="51"/>
      <c r="G76" s="51">
        <v>20</v>
      </c>
      <c r="H76" s="51">
        <v>25</v>
      </c>
      <c r="I76" s="17">
        <f t="shared" si="2"/>
        <v>45</v>
      </c>
      <c r="J76" s="56" t="s">
        <v>215</v>
      </c>
      <c r="K76" s="188"/>
      <c r="L76" s="188"/>
      <c r="M76" s="188"/>
      <c r="N76" s="188"/>
      <c r="O76" s="188"/>
      <c r="P76" s="189">
        <v>43493</v>
      </c>
      <c r="Q76" s="239" t="s">
        <v>394</v>
      </c>
      <c r="R76" s="188"/>
      <c r="S76" s="66" t="s">
        <v>165</v>
      </c>
      <c r="T76" s="188" t="s">
        <v>406</v>
      </c>
    </row>
    <row r="77" spans="1:20" ht="24">
      <c r="A77" s="4">
        <v>73</v>
      </c>
      <c r="B77" s="55" t="s">
        <v>67</v>
      </c>
      <c r="C77" s="65" t="s">
        <v>132</v>
      </c>
      <c r="D77" s="53" t="s">
        <v>73</v>
      </c>
      <c r="E77" s="59">
        <v>278</v>
      </c>
      <c r="F77" s="65"/>
      <c r="G77" s="59">
        <v>10</v>
      </c>
      <c r="H77" s="59">
        <v>6</v>
      </c>
      <c r="I77" s="17">
        <f t="shared" si="2"/>
        <v>16</v>
      </c>
      <c r="J77" s="66">
        <v>9577989398</v>
      </c>
      <c r="K77" s="66"/>
      <c r="L77" s="66"/>
      <c r="M77" s="66"/>
      <c r="N77" s="66"/>
      <c r="O77" s="66"/>
      <c r="P77" s="67">
        <v>43495</v>
      </c>
      <c r="Q77" s="253" t="s">
        <v>397</v>
      </c>
      <c r="R77" s="66"/>
      <c r="S77" s="66" t="s">
        <v>117</v>
      </c>
      <c r="T77" s="188" t="s">
        <v>406</v>
      </c>
    </row>
    <row r="78" spans="1:20" ht="30">
      <c r="A78" s="4">
        <v>74</v>
      </c>
      <c r="B78" s="55" t="s">
        <v>67</v>
      </c>
      <c r="C78" s="78" t="s">
        <v>133</v>
      </c>
      <c r="D78" s="53" t="s">
        <v>73</v>
      </c>
      <c r="E78" s="79">
        <v>272</v>
      </c>
      <c r="F78" s="79"/>
      <c r="G78" s="79">
        <v>18</v>
      </c>
      <c r="H78" s="79">
        <v>31</v>
      </c>
      <c r="I78" s="17">
        <f t="shared" si="2"/>
        <v>49</v>
      </c>
      <c r="J78" s="70" t="s">
        <v>134</v>
      </c>
      <c r="K78" s="70"/>
      <c r="L78" s="66"/>
      <c r="M78" s="66"/>
      <c r="N78" s="66"/>
      <c r="O78" s="66"/>
      <c r="P78" s="67">
        <v>43495</v>
      </c>
      <c r="Q78" s="253" t="s">
        <v>397</v>
      </c>
      <c r="R78" s="66"/>
      <c r="S78" s="66" t="s">
        <v>117</v>
      </c>
      <c r="T78" s="188" t="s">
        <v>406</v>
      </c>
    </row>
    <row r="79" spans="1:20" ht="24">
      <c r="A79" s="4">
        <v>75</v>
      </c>
      <c r="B79" s="55" t="s">
        <v>66</v>
      </c>
      <c r="C79" s="80" t="s">
        <v>135</v>
      </c>
      <c r="D79" s="53" t="s">
        <v>73</v>
      </c>
      <c r="E79" s="81">
        <v>52</v>
      </c>
      <c r="F79" s="81"/>
      <c r="G79" s="81">
        <v>16</v>
      </c>
      <c r="H79" s="81">
        <v>19</v>
      </c>
      <c r="I79" s="17">
        <f t="shared" si="2"/>
        <v>35</v>
      </c>
      <c r="J79" s="82" t="s">
        <v>136</v>
      </c>
      <c r="K79" s="70"/>
      <c r="L79" s="66"/>
      <c r="M79" s="66"/>
      <c r="N79" s="66"/>
      <c r="O79" s="66"/>
      <c r="P79" s="67">
        <v>43495</v>
      </c>
      <c r="Q79" s="253" t="s">
        <v>397</v>
      </c>
      <c r="R79" s="66"/>
      <c r="S79" s="66" t="s">
        <v>117</v>
      </c>
      <c r="T79" s="188" t="s">
        <v>406</v>
      </c>
    </row>
    <row r="80" spans="1:20" ht="30">
      <c r="A80" s="4">
        <v>76</v>
      </c>
      <c r="B80" s="55" t="s">
        <v>66</v>
      </c>
      <c r="C80" s="83" t="s">
        <v>137</v>
      </c>
      <c r="D80" s="53" t="s">
        <v>73</v>
      </c>
      <c r="E80" s="84">
        <v>148</v>
      </c>
      <c r="F80" s="84"/>
      <c r="G80" s="84">
        <v>25</v>
      </c>
      <c r="H80" s="84">
        <v>35</v>
      </c>
      <c r="I80" s="17">
        <f t="shared" si="2"/>
        <v>60</v>
      </c>
      <c r="J80" s="85" t="s">
        <v>138</v>
      </c>
      <c r="K80" s="70"/>
      <c r="L80" s="66"/>
      <c r="M80" s="66"/>
      <c r="N80" s="66"/>
      <c r="O80" s="66"/>
      <c r="P80" s="67">
        <v>43495</v>
      </c>
      <c r="Q80" s="253" t="s">
        <v>397</v>
      </c>
      <c r="R80" s="66"/>
      <c r="S80" s="66" t="s">
        <v>117</v>
      </c>
      <c r="T80" s="188" t="s">
        <v>406</v>
      </c>
    </row>
    <row r="81" spans="1:20">
      <c r="A81" s="4">
        <v>77</v>
      </c>
      <c r="B81" s="17"/>
      <c r="C81" s="185"/>
      <c r="D81" s="186"/>
      <c r="E81" s="187"/>
      <c r="F81" s="188"/>
      <c r="G81" s="19"/>
      <c r="H81" s="19"/>
      <c r="I81" s="17">
        <f t="shared" si="2"/>
        <v>0</v>
      </c>
      <c r="J81" s="187"/>
      <c r="K81" s="188"/>
      <c r="L81" s="188"/>
      <c r="M81" s="188"/>
      <c r="N81" s="188"/>
      <c r="O81" s="188"/>
      <c r="P81" s="189"/>
      <c r="Q81" s="239"/>
      <c r="R81" s="188"/>
      <c r="S81" s="188"/>
      <c r="T81" s="18"/>
    </row>
    <row r="82" spans="1:20">
      <c r="A82" s="4">
        <v>78</v>
      </c>
      <c r="B82" s="17"/>
      <c r="C82" s="190"/>
      <c r="D82" s="186"/>
      <c r="E82" s="187"/>
      <c r="F82" s="188"/>
      <c r="G82" s="19"/>
      <c r="H82" s="19"/>
      <c r="I82" s="17">
        <f t="shared" si="2"/>
        <v>0</v>
      </c>
      <c r="J82" s="191"/>
      <c r="K82" s="188"/>
      <c r="L82" s="188"/>
      <c r="M82" s="188"/>
      <c r="N82" s="188"/>
      <c r="O82" s="188"/>
      <c r="P82" s="189"/>
      <c r="Q82" s="239"/>
      <c r="R82" s="188"/>
      <c r="S82" s="188"/>
      <c r="T82" s="18"/>
    </row>
    <row r="83" spans="1:20">
      <c r="A83" s="4">
        <v>79</v>
      </c>
      <c r="B83" s="17"/>
      <c r="C83" s="190"/>
      <c r="D83" s="186"/>
      <c r="E83" s="187"/>
      <c r="F83" s="188"/>
      <c r="G83" s="19"/>
      <c r="H83" s="19"/>
      <c r="I83" s="17">
        <f t="shared" si="2"/>
        <v>0</v>
      </c>
      <c r="J83" s="187"/>
      <c r="K83" s="188"/>
      <c r="L83" s="188"/>
      <c r="M83" s="188"/>
      <c r="N83" s="188"/>
      <c r="O83" s="188"/>
      <c r="P83" s="189"/>
      <c r="Q83" s="239"/>
      <c r="R83" s="188"/>
      <c r="S83" s="188"/>
      <c r="T83" s="18"/>
    </row>
    <row r="84" spans="1:20">
      <c r="A84" s="4">
        <v>80</v>
      </c>
      <c r="B84" s="17"/>
      <c r="C84" s="201"/>
      <c r="D84" s="202"/>
      <c r="E84" s="187"/>
      <c r="F84" s="188"/>
      <c r="G84" s="19"/>
      <c r="H84" s="19"/>
      <c r="I84" s="17">
        <f t="shared" si="2"/>
        <v>0</v>
      </c>
      <c r="J84" s="191"/>
      <c r="K84" s="188"/>
      <c r="L84" s="188"/>
      <c r="M84" s="188"/>
      <c r="N84" s="188"/>
      <c r="O84" s="188"/>
      <c r="P84" s="189"/>
      <c r="Q84" s="239"/>
      <c r="R84" s="188"/>
      <c r="S84" s="188"/>
      <c r="T84" s="18"/>
    </row>
    <row r="85" spans="1:20">
      <c r="A85" s="4">
        <v>81</v>
      </c>
      <c r="B85" s="17"/>
      <c r="C85" s="203"/>
      <c r="D85" s="204"/>
      <c r="E85" s="187"/>
      <c r="F85" s="188"/>
      <c r="G85" s="19"/>
      <c r="H85" s="19"/>
      <c r="I85" s="17">
        <f t="shared" si="2"/>
        <v>0</v>
      </c>
      <c r="J85" s="187"/>
      <c r="K85" s="188"/>
      <c r="L85" s="188"/>
      <c r="M85" s="188"/>
      <c r="N85" s="188"/>
      <c r="O85" s="188"/>
      <c r="P85" s="189"/>
      <c r="Q85" s="239"/>
      <c r="R85" s="188"/>
      <c r="S85" s="188"/>
      <c r="T85" s="18"/>
    </row>
    <row r="86" spans="1:20">
      <c r="A86" s="4">
        <v>82</v>
      </c>
      <c r="B86" s="17"/>
      <c r="C86" s="185"/>
      <c r="D86" s="186"/>
      <c r="E86" s="187"/>
      <c r="F86" s="188"/>
      <c r="G86" s="19"/>
      <c r="H86" s="19"/>
      <c r="I86" s="17">
        <f t="shared" si="2"/>
        <v>0</v>
      </c>
      <c r="J86" s="187"/>
      <c r="K86" s="188"/>
      <c r="L86" s="188"/>
      <c r="M86" s="188"/>
      <c r="N86" s="188"/>
      <c r="O86" s="188"/>
      <c r="P86" s="189"/>
      <c r="Q86" s="239"/>
      <c r="R86" s="188"/>
      <c r="S86" s="188"/>
      <c r="T86" s="18"/>
    </row>
    <row r="87" spans="1:20">
      <c r="A87" s="4">
        <v>83</v>
      </c>
      <c r="B87" s="17"/>
      <c r="C87" s="190"/>
      <c r="D87" s="186"/>
      <c r="E87" s="187"/>
      <c r="F87" s="188"/>
      <c r="G87" s="19"/>
      <c r="H87" s="19"/>
      <c r="I87" s="17">
        <f t="shared" si="2"/>
        <v>0</v>
      </c>
      <c r="J87" s="197"/>
      <c r="K87" s="188"/>
      <c r="L87" s="188"/>
      <c r="M87" s="188"/>
      <c r="N87" s="188"/>
      <c r="O87" s="188"/>
      <c r="P87" s="189"/>
      <c r="Q87" s="239"/>
      <c r="R87" s="188"/>
      <c r="S87" s="188"/>
      <c r="T87" s="18"/>
    </row>
    <row r="88" spans="1:20">
      <c r="A88" s="4">
        <v>84</v>
      </c>
      <c r="B88" s="17"/>
      <c r="C88" s="192"/>
      <c r="D88" s="193"/>
      <c r="E88" s="187"/>
      <c r="F88" s="188"/>
      <c r="G88" s="19"/>
      <c r="H88" s="19"/>
      <c r="I88" s="17">
        <f t="shared" si="2"/>
        <v>0</v>
      </c>
      <c r="J88" s="187"/>
      <c r="K88" s="18"/>
      <c r="L88" s="18"/>
      <c r="M88" s="18"/>
      <c r="N88" s="188"/>
      <c r="O88" s="188"/>
      <c r="P88" s="189"/>
      <c r="Q88" s="239"/>
      <c r="R88" s="188"/>
      <c r="S88" s="188"/>
      <c r="T88" s="18"/>
    </row>
    <row r="89" spans="1:20">
      <c r="A89" s="4">
        <v>85</v>
      </c>
      <c r="B89" s="17"/>
      <c r="C89" s="192"/>
      <c r="D89" s="193"/>
      <c r="E89" s="187"/>
      <c r="F89" s="188"/>
      <c r="G89" s="19"/>
      <c r="H89" s="19"/>
      <c r="I89" s="17"/>
      <c r="J89" s="187"/>
      <c r="K89" s="18"/>
      <c r="L89" s="18"/>
      <c r="M89" s="18"/>
      <c r="N89" s="188"/>
      <c r="O89" s="188"/>
      <c r="P89" s="189"/>
      <c r="Q89" s="239"/>
      <c r="R89" s="188"/>
      <c r="S89" s="188"/>
      <c r="T89" s="18"/>
    </row>
    <row r="90" spans="1:20">
      <c r="A90" s="4">
        <v>86</v>
      </c>
      <c r="B90" s="17"/>
      <c r="C90" s="192"/>
      <c r="D90" s="193"/>
      <c r="E90" s="187"/>
      <c r="F90" s="188"/>
      <c r="G90" s="19"/>
      <c r="H90" s="19"/>
      <c r="I90" s="17"/>
      <c r="J90" s="187"/>
      <c r="K90" s="18"/>
      <c r="L90" s="18"/>
      <c r="M90" s="18"/>
      <c r="N90" s="188"/>
      <c r="O90" s="188"/>
      <c r="P90" s="189"/>
      <c r="Q90" s="239"/>
      <c r="R90" s="188"/>
      <c r="S90" s="188"/>
      <c r="T90" s="18"/>
    </row>
    <row r="91" spans="1:20">
      <c r="A91" s="4">
        <v>87</v>
      </c>
      <c r="B91" s="17"/>
      <c r="C91" s="192"/>
      <c r="D91" s="193"/>
      <c r="E91" s="187"/>
      <c r="F91" s="188"/>
      <c r="G91" s="19"/>
      <c r="H91" s="19"/>
      <c r="I91" s="17"/>
      <c r="J91" s="191"/>
      <c r="K91" s="18"/>
      <c r="L91" s="18"/>
      <c r="M91" s="18"/>
      <c r="N91" s="188"/>
      <c r="O91" s="188"/>
      <c r="P91" s="189"/>
      <c r="Q91" s="239"/>
      <c r="R91" s="188"/>
      <c r="S91" s="188"/>
      <c r="T91" s="18"/>
    </row>
    <row r="92" spans="1:20">
      <c r="A92" s="4">
        <v>88</v>
      </c>
      <c r="B92" s="17"/>
      <c r="C92" s="192"/>
      <c r="D92" s="193"/>
      <c r="E92" s="187"/>
      <c r="F92" s="188"/>
      <c r="G92" s="19"/>
      <c r="H92" s="19"/>
      <c r="I92" s="17"/>
      <c r="J92" s="187"/>
      <c r="K92" s="18"/>
      <c r="L92" s="18"/>
      <c r="M92" s="18"/>
      <c r="N92" s="188"/>
      <c r="O92" s="188"/>
      <c r="P92" s="189"/>
      <c r="Q92" s="239"/>
      <c r="R92" s="188"/>
      <c r="S92" s="188"/>
      <c r="T92" s="18"/>
    </row>
    <row r="93" spans="1:20">
      <c r="A93" s="4">
        <v>89</v>
      </c>
      <c r="B93" s="17"/>
      <c r="C93" s="205"/>
      <c r="D93" s="206"/>
      <c r="E93" s="187"/>
      <c r="F93" s="188"/>
      <c r="G93" s="19"/>
      <c r="H93" s="19"/>
      <c r="I93" s="17"/>
      <c r="J93" s="187"/>
      <c r="K93" s="18"/>
      <c r="L93" s="18"/>
      <c r="M93" s="18"/>
      <c r="N93" s="188"/>
      <c r="O93" s="188"/>
      <c r="P93" s="189"/>
      <c r="Q93" s="239"/>
      <c r="R93" s="188"/>
      <c r="S93" s="188"/>
      <c r="T93" s="18"/>
    </row>
    <row r="94" spans="1:20">
      <c r="A94" s="4">
        <v>90</v>
      </c>
      <c r="B94" s="17"/>
      <c r="C94" s="192"/>
      <c r="D94" s="193"/>
      <c r="E94" s="187"/>
      <c r="F94" s="188"/>
      <c r="G94" s="19"/>
      <c r="H94" s="19"/>
      <c r="I94" s="17"/>
      <c r="J94" s="187"/>
      <c r="K94" s="18"/>
      <c r="L94" s="18"/>
      <c r="M94" s="18"/>
      <c r="N94" s="188"/>
      <c r="O94" s="188"/>
      <c r="P94" s="189"/>
      <c r="Q94" s="239"/>
      <c r="R94" s="188"/>
      <c r="S94" s="188"/>
      <c r="T94" s="18"/>
    </row>
    <row r="95" spans="1:20">
      <c r="A95" s="4">
        <v>91</v>
      </c>
      <c r="B95" s="17"/>
      <c r="C95" s="18"/>
      <c r="D95" s="18"/>
      <c r="E95" s="19"/>
      <c r="F95" s="18"/>
      <c r="G95" s="19"/>
      <c r="H95" s="19"/>
      <c r="I95" s="17">
        <f t="shared" ref="I95:I164" si="3">+G95+H95</f>
        <v>0</v>
      </c>
      <c r="J95" s="18"/>
      <c r="K95" s="18"/>
      <c r="L95" s="18"/>
      <c r="M95" s="18"/>
      <c r="N95" s="18"/>
      <c r="O95" s="18"/>
      <c r="P95" s="24"/>
      <c r="Q95" s="255"/>
      <c r="R95" s="18"/>
      <c r="S95" s="18"/>
      <c r="T95" s="18"/>
    </row>
    <row r="96" spans="1:20">
      <c r="A96" s="4">
        <v>92</v>
      </c>
      <c r="B96" s="17"/>
      <c r="C96" s="18"/>
      <c r="D96" s="18"/>
      <c r="E96" s="19"/>
      <c r="F96" s="18"/>
      <c r="G96" s="19"/>
      <c r="H96" s="19"/>
      <c r="I96" s="17">
        <f t="shared" si="3"/>
        <v>0</v>
      </c>
      <c r="J96" s="18"/>
      <c r="K96" s="18"/>
      <c r="L96" s="18"/>
      <c r="M96" s="18"/>
      <c r="N96" s="18"/>
      <c r="O96" s="18"/>
      <c r="P96" s="24"/>
      <c r="Q96" s="255"/>
      <c r="R96" s="18"/>
      <c r="S96" s="18"/>
      <c r="T96" s="18"/>
    </row>
    <row r="97" spans="1:20">
      <c r="A97" s="4">
        <v>93</v>
      </c>
      <c r="B97" s="17"/>
      <c r="C97" s="18"/>
      <c r="D97" s="18"/>
      <c r="E97" s="19"/>
      <c r="F97" s="18"/>
      <c r="G97" s="19"/>
      <c r="H97" s="19"/>
      <c r="I97" s="17">
        <f t="shared" si="3"/>
        <v>0</v>
      </c>
      <c r="J97" s="18"/>
      <c r="K97" s="18"/>
      <c r="L97" s="18"/>
      <c r="M97" s="18"/>
      <c r="N97" s="18"/>
      <c r="O97" s="18"/>
      <c r="P97" s="24"/>
      <c r="Q97" s="255"/>
      <c r="R97" s="18"/>
      <c r="S97" s="18"/>
      <c r="T97" s="18"/>
    </row>
    <row r="98" spans="1:20">
      <c r="A98" s="4">
        <v>94</v>
      </c>
      <c r="B98" s="17"/>
      <c r="C98" s="18"/>
      <c r="D98" s="18"/>
      <c r="E98" s="19"/>
      <c r="F98" s="18"/>
      <c r="G98" s="19"/>
      <c r="H98" s="19"/>
      <c r="I98" s="17">
        <f t="shared" si="3"/>
        <v>0</v>
      </c>
      <c r="J98" s="18"/>
      <c r="K98" s="18"/>
      <c r="L98" s="18"/>
      <c r="M98" s="18"/>
      <c r="N98" s="18"/>
      <c r="O98" s="18"/>
      <c r="P98" s="24"/>
      <c r="Q98" s="255"/>
      <c r="R98" s="18"/>
      <c r="S98" s="18"/>
      <c r="T98" s="18"/>
    </row>
    <row r="99" spans="1:20">
      <c r="A99" s="4">
        <v>95</v>
      </c>
      <c r="B99" s="17"/>
      <c r="C99" s="18"/>
      <c r="D99" s="18"/>
      <c r="E99" s="19"/>
      <c r="F99" s="18"/>
      <c r="G99" s="19"/>
      <c r="H99" s="19"/>
      <c r="I99" s="17">
        <f t="shared" si="3"/>
        <v>0</v>
      </c>
      <c r="J99" s="18"/>
      <c r="K99" s="18"/>
      <c r="L99" s="18"/>
      <c r="M99" s="18"/>
      <c r="N99" s="18"/>
      <c r="O99" s="18"/>
      <c r="P99" s="24"/>
      <c r="Q99" s="255"/>
      <c r="R99" s="18"/>
      <c r="S99" s="18"/>
      <c r="T99" s="18"/>
    </row>
    <row r="100" spans="1:20">
      <c r="A100" s="4">
        <v>96</v>
      </c>
      <c r="B100" s="17"/>
      <c r="C100" s="18"/>
      <c r="D100" s="18"/>
      <c r="E100" s="19"/>
      <c r="F100" s="18"/>
      <c r="G100" s="19"/>
      <c r="H100" s="19"/>
      <c r="I100" s="17">
        <f t="shared" si="3"/>
        <v>0</v>
      </c>
      <c r="J100" s="18"/>
      <c r="K100" s="18"/>
      <c r="L100" s="18"/>
      <c r="M100" s="18"/>
      <c r="N100" s="18"/>
      <c r="O100" s="18"/>
      <c r="P100" s="24"/>
      <c r="Q100" s="255"/>
      <c r="R100" s="18"/>
      <c r="S100" s="18"/>
      <c r="T100" s="18"/>
    </row>
    <row r="101" spans="1:20">
      <c r="A101" s="4">
        <v>97</v>
      </c>
      <c r="B101" s="17"/>
      <c r="C101" s="18"/>
      <c r="D101" s="18"/>
      <c r="E101" s="19"/>
      <c r="F101" s="18"/>
      <c r="G101" s="19"/>
      <c r="H101" s="19"/>
      <c r="I101" s="17">
        <f t="shared" si="3"/>
        <v>0</v>
      </c>
      <c r="J101" s="18"/>
      <c r="K101" s="18"/>
      <c r="L101" s="18"/>
      <c r="M101" s="18"/>
      <c r="N101" s="18"/>
      <c r="O101" s="18"/>
      <c r="P101" s="24"/>
      <c r="Q101" s="255"/>
      <c r="R101" s="18"/>
      <c r="S101" s="18"/>
      <c r="T101" s="18"/>
    </row>
    <row r="102" spans="1:20">
      <c r="A102" s="4">
        <v>98</v>
      </c>
      <c r="B102" s="17"/>
      <c r="C102" s="18"/>
      <c r="D102" s="18"/>
      <c r="E102" s="19"/>
      <c r="F102" s="18"/>
      <c r="G102" s="19"/>
      <c r="H102" s="19"/>
      <c r="I102" s="17">
        <f t="shared" si="3"/>
        <v>0</v>
      </c>
      <c r="J102" s="18"/>
      <c r="K102" s="18"/>
      <c r="L102" s="18"/>
      <c r="M102" s="18"/>
      <c r="N102" s="18"/>
      <c r="O102" s="18"/>
      <c r="P102" s="24"/>
      <c r="Q102" s="255"/>
      <c r="R102" s="18"/>
      <c r="S102" s="18"/>
      <c r="T102" s="18"/>
    </row>
    <row r="103" spans="1:20">
      <c r="A103" s="4">
        <v>99</v>
      </c>
      <c r="B103" s="17"/>
      <c r="C103" s="18"/>
      <c r="D103" s="18"/>
      <c r="E103" s="19"/>
      <c r="F103" s="18"/>
      <c r="G103" s="19"/>
      <c r="H103" s="19"/>
      <c r="I103" s="17">
        <f t="shared" si="3"/>
        <v>0</v>
      </c>
      <c r="J103" s="18"/>
      <c r="K103" s="18"/>
      <c r="L103" s="18"/>
      <c r="M103" s="18"/>
      <c r="N103" s="18"/>
      <c r="O103" s="18"/>
      <c r="P103" s="24"/>
      <c r="Q103" s="255"/>
      <c r="R103" s="18"/>
      <c r="S103" s="18"/>
      <c r="T103" s="18"/>
    </row>
    <row r="104" spans="1:20">
      <c r="A104" s="4">
        <v>100</v>
      </c>
      <c r="B104" s="17"/>
      <c r="C104" s="18"/>
      <c r="D104" s="18"/>
      <c r="E104" s="19"/>
      <c r="F104" s="18"/>
      <c r="G104" s="19"/>
      <c r="H104" s="19"/>
      <c r="I104" s="17">
        <f t="shared" si="3"/>
        <v>0</v>
      </c>
      <c r="J104" s="18"/>
      <c r="K104" s="18"/>
      <c r="L104" s="18"/>
      <c r="M104" s="18"/>
      <c r="N104" s="18"/>
      <c r="O104" s="18"/>
      <c r="P104" s="24"/>
      <c r="Q104" s="255"/>
      <c r="R104" s="18"/>
      <c r="S104" s="18"/>
      <c r="T104" s="18"/>
    </row>
    <row r="105" spans="1:20">
      <c r="A105" s="4">
        <v>101</v>
      </c>
      <c r="B105" s="17"/>
      <c r="C105" s="18"/>
      <c r="D105" s="18"/>
      <c r="E105" s="19"/>
      <c r="F105" s="18"/>
      <c r="G105" s="19"/>
      <c r="H105" s="19"/>
      <c r="I105" s="17">
        <f t="shared" si="3"/>
        <v>0</v>
      </c>
      <c r="J105" s="18"/>
      <c r="K105" s="18"/>
      <c r="L105" s="18"/>
      <c r="M105" s="18"/>
      <c r="N105" s="18"/>
      <c r="O105" s="18"/>
      <c r="P105" s="24"/>
      <c r="Q105" s="255"/>
      <c r="R105" s="18"/>
      <c r="S105" s="18"/>
      <c r="T105" s="18"/>
    </row>
    <row r="106" spans="1:20">
      <c r="A106" s="4">
        <v>102</v>
      </c>
      <c r="B106" s="17"/>
      <c r="C106" s="18"/>
      <c r="D106" s="18"/>
      <c r="E106" s="19"/>
      <c r="F106" s="18"/>
      <c r="G106" s="19"/>
      <c r="H106" s="19"/>
      <c r="I106" s="17">
        <f t="shared" si="3"/>
        <v>0</v>
      </c>
      <c r="J106" s="18"/>
      <c r="K106" s="18"/>
      <c r="L106" s="18"/>
      <c r="M106" s="18"/>
      <c r="N106" s="18"/>
      <c r="O106" s="18"/>
      <c r="P106" s="24"/>
      <c r="Q106" s="255"/>
      <c r="R106" s="18"/>
      <c r="S106" s="18"/>
      <c r="T106" s="18"/>
    </row>
    <row r="107" spans="1:20">
      <c r="A107" s="4">
        <v>103</v>
      </c>
      <c r="B107" s="17"/>
      <c r="C107" s="18"/>
      <c r="D107" s="18"/>
      <c r="E107" s="19"/>
      <c r="F107" s="18"/>
      <c r="G107" s="19"/>
      <c r="H107" s="19"/>
      <c r="I107" s="17">
        <f t="shared" si="3"/>
        <v>0</v>
      </c>
      <c r="J107" s="18"/>
      <c r="K107" s="18"/>
      <c r="L107" s="18"/>
      <c r="M107" s="18"/>
      <c r="N107" s="18"/>
      <c r="O107" s="18"/>
      <c r="P107" s="24"/>
      <c r="Q107" s="255"/>
      <c r="R107" s="18"/>
      <c r="S107" s="18"/>
      <c r="T107" s="18"/>
    </row>
    <row r="108" spans="1:20">
      <c r="A108" s="4">
        <v>104</v>
      </c>
      <c r="B108" s="17"/>
      <c r="C108" s="18"/>
      <c r="D108" s="18"/>
      <c r="E108" s="19"/>
      <c r="F108" s="18"/>
      <c r="G108" s="19"/>
      <c r="H108" s="19"/>
      <c r="I108" s="17">
        <f t="shared" si="3"/>
        <v>0</v>
      </c>
      <c r="J108" s="18"/>
      <c r="K108" s="18"/>
      <c r="L108" s="18"/>
      <c r="M108" s="18"/>
      <c r="N108" s="18"/>
      <c r="O108" s="18"/>
      <c r="P108" s="24"/>
      <c r="Q108" s="255"/>
      <c r="R108" s="18"/>
      <c r="S108" s="18"/>
      <c r="T108" s="18"/>
    </row>
    <row r="109" spans="1:20">
      <c r="A109" s="4">
        <v>105</v>
      </c>
      <c r="B109" s="17"/>
      <c r="C109" s="18"/>
      <c r="D109" s="18"/>
      <c r="E109" s="19"/>
      <c r="F109" s="18"/>
      <c r="G109" s="19"/>
      <c r="H109" s="19"/>
      <c r="I109" s="17">
        <f t="shared" si="3"/>
        <v>0</v>
      </c>
      <c r="J109" s="18"/>
      <c r="K109" s="18"/>
      <c r="L109" s="18"/>
      <c r="M109" s="18"/>
      <c r="N109" s="18"/>
      <c r="O109" s="18"/>
      <c r="P109" s="24"/>
      <c r="Q109" s="255"/>
      <c r="R109" s="18"/>
      <c r="S109" s="18"/>
      <c r="T109" s="18"/>
    </row>
    <row r="110" spans="1:20">
      <c r="A110" s="4">
        <v>106</v>
      </c>
      <c r="B110" s="17"/>
      <c r="C110" s="18"/>
      <c r="D110" s="18"/>
      <c r="E110" s="19"/>
      <c r="F110" s="18"/>
      <c r="G110" s="19"/>
      <c r="H110" s="19"/>
      <c r="I110" s="17">
        <f t="shared" si="3"/>
        <v>0</v>
      </c>
      <c r="J110" s="18"/>
      <c r="K110" s="18"/>
      <c r="L110" s="18"/>
      <c r="M110" s="18"/>
      <c r="N110" s="18"/>
      <c r="O110" s="18"/>
      <c r="P110" s="24"/>
      <c r="Q110" s="255"/>
      <c r="R110" s="18"/>
      <c r="S110" s="18"/>
      <c r="T110" s="18"/>
    </row>
    <row r="111" spans="1:20">
      <c r="A111" s="4">
        <v>107</v>
      </c>
      <c r="B111" s="17"/>
      <c r="C111" s="18"/>
      <c r="D111" s="18"/>
      <c r="E111" s="19"/>
      <c r="F111" s="18"/>
      <c r="G111" s="19"/>
      <c r="H111" s="19"/>
      <c r="I111" s="17">
        <f t="shared" si="3"/>
        <v>0</v>
      </c>
      <c r="J111" s="18"/>
      <c r="K111" s="18"/>
      <c r="L111" s="18"/>
      <c r="M111" s="18"/>
      <c r="N111" s="18"/>
      <c r="O111" s="18"/>
      <c r="P111" s="24"/>
      <c r="Q111" s="255"/>
      <c r="R111" s="18"/>
      <c r="S111" s="18"/>
      <c r="T111" s="18"/>
    </row>
    <row r="112" spans="1:20">
      <c r="A112" s="4">
        <v>108</v>
      </c>
      <c r="B112" s="17"/>
      <c r="C112" s="18"/>
      <c r="D112" s="18"/>
      <c r="E112" s="19"/>
      <c r="F112" s="18"/>
      <c r="G112" s="19"/>
      <c r="H112" s="19"/>
      <c r="I112" s="17">
        <f t="shared" si="3"/>
        <v>0</v>
      </c>
      <c r="J112" s="18"/>
      <c r="K112" s="18"/>
      <c r="L112" s="18"/>
      <c r="M112" s="18"/>
      <c r="N112" s="18"/>
      <c r="O112" s="18"/>
      <c r="P112" s="24"/>
      <c r="Q112" s="255"/>
      <c r="R112" s="18"/>
      <c r="S112" s="18"/>
      <c r="T112" s="18"/>
    </row>
    <row r="113" spans="1:20">
      <c r="A113" s="4">
        <v>109</v>
      </c>
      <c r="B113" s="17"/>
      <c r="C113" s="18"/>
      <c r="D113" s="18"/>
      <c r="E113" s="19"/>
      <c r="F113" s="18"/>
      <c r="G113" s="19"/>
      <c r="H113" s="19"/>
      <c r="I113" s="17">
        <f t="shared" si="3"/>
        <v>0</v>
      </c>
      <c r="J113" s="18"/>
      <c r="K113" s="18"/>
      <c r="L113" s="18"/>
      <c r="M113" s="18"/>
      <c r="N113" s="18"/>
      <c r="O113" s="18"/>
      <c r="P113" s="24"/>
      <c r="Q113" s="255"/>
      <c r="R113" s="18"/>
      <c r="S113" s="18"/>
      <c r="T113" s="18"/>
    </row>
    <row r="114" spans="1:20">
      <c r="A114" s="4">
        <v>110</v>
      </c>
      <c r="B114" s="17"/>
      <c r="C114" s="18"/>
      <c r="D114" s="18"/>
      <c r="E114" s="19"/>
      <c r="F114" s="18"/>
      <c r="G114" s="19"/>
      <c r="H114" s="19"/>
      <c r="I114" s="17">
        <f t="shared" si="3"/>
        <v>0</v>
      </c>
      <c r="J114" s="18"/>
      <c r="K114" s="18"/>
      <c r="L114" s="18"/>
      <c r="M114" s="18"/>
      <c r="N114" s="18"/>
      <c r="O114" s="18"/>
      <c r="P114" s="24"/>
      <c r="Q114" s="255"/>
      <c r="R114" s="18"/>
      <c r="S114" s="18"/>
      <c r="T114" s="18"/>
    </row>
    <row r="115" spans="1:20">
      <c r="A115" s="4">
        <v>111</v>
      </c>
      <c r="B115" s="17"/>
      <c r="C115" s="18"/>
      <c r="D115" s="18"/>
      <c r="E115" s="19"/>
      <c r="F115" s="18"/>
      <c r="G115" s="19"/>
      <c r="H115" s="19"/>
      <c r="I115" s="17">
        <f t="shared" si="3"/>
        <v>0</v>
      </c>
      <c r="J115" s="18"/>
      <c r="K115" s="18"/>
      <c r="L115" s="18"/>
      <c r="M115" s="18"/>
      <c r="N115" s="18"/>
      <c r="O115" s="18"/>
      <c r="P115" s="24"/>
      <c r="Q115" s="255"/>
      <c r="R115" s="18"/>
      <c r="S115" s="18"/>
      <c r="T115" s="18"/>
    </row>
    <row r="116" spans="1:20">
      <c r="A116" s="4">
        <v>112</v>
      </c>
      <c r="B116" s="17"/>
      <c r="C116" s="18"/>
      <c r="D116" s="18"/>
      <c r="E116" s="19"/>
      <c r="F116" s="18"/>
      <c r="G116" s="19"/>
      <c r="H116" s="19"/>
      <c r="I116" s="17">
        <f t="shared" si="3"/>
        <v>0</v>
      </c>
      <c r="J116" s="18"/>
      <c r="K116" s="18"/>
      <c r="L116" s="18"/>
      <c r="M116" s="18"/>
      <c r="N116" s="18"/>
      <c r="O116" s="18"/>
      <c r="P116" s="24"/>
      <c r="Q116" s="255"/>
      <c r="R116" s="18"/>
      <c r="S116" s="18"/>
      <c r="T116" s="18"/>
    </row>
    <row r="117" spans="1:20">
      <c r="A117" s="4">
        <v>113</v>
      </c>
      <c r="B117" s="17"/>
      <c r="C117" s="18"/>
      <c r="D117" s="18"/>
      <c r="E117" s="19"/>
      <c r="F117" s="18"/>
      <c r="G117" s="19"/>
      <c r="H117" s="19"/>
      <c r="I117" s="17">
        <f t="shared" si="3"/>
        <v>0</v>
      </c>
      <c r="J117" s="18"/>
      <c r="K117" s="18"/>
      <c r="L117" s="18"/>
      <c r="M117" s="18"/>
      <c r="N117" s="18"/>
      <c r="O117" s="18"/>
      <c r="P117" s="24"/>
      <c r="Q117" s="255"/>
      <c r="R117" s="18"/>
      <c r="S117" s="18"/>
      <c r="T117" s="18"/>
    </row>
    <row r="118" spans="1:20">
      <c r="A118" s="4">
        <v>114</v>
      </c>
      <c r="B118" s="17"/>
      <c r="C118" s="18"/>
      <c r="D118" s="18"/>
      <c r="E118" s="19"/>
      <c r="F118" s="18"/>
      <c r="G118" s="19"/>
      <c r="H118" s="19"/>
      <c r="I118" s="17">
        <f t="shared" si="3"/>
        <v>0</v>
      </c>
      <c r="J118" s="18"/>
      <c r="K118" s="18"/>
      <c r="L118" s="18"/>
      <c r="M118" s="18"/>
      <c r="N118" s="18"/>
      <c r="O118" s="18"/>
      <c r="P118" s="24"/>
      <c r="Q118" s="255"/>
      <c r="R118" s="18"/>
      <c r="S118" s="18"/>
      <c r="T118" s="18"/>
    </row>
    <row r="119" spans="1:20">
      <c r="A119" s="4">
        <v>115</v>
      </c>
      <c r="B119" s="17"/>
      <c r="C119" s="18"/>
      <c r="D119" s="18"/>
      <c r="E119" s="19"/>
      <c r="F119" s="18"/>
      <c r="G119" s="19"/>
      <c r="H119" s="19"/>
      <c r="I119" s="17">
        <f t="shared" si="3"/>
        <v>0</v>
      </c>
      <c r="J119" s="18"/>
      <c r="K119" s="18"/>
      <c r="L119" s="18"/>
      <c r="M119" s="18"/>
      <c r="N119" s="18"/>
      <c r="O119" s="18"/>
      <c r="P119" s="24"/>
      <c r="Q119" s="255"/>
      <c r="R119" s="18"/>
      <c r="S119" s="18"/>
      <c r="T119" s="18"/>
    </row>
    <row r="120" spans="1:20">
      <c r="A120" s="4">
        <v>116</v>
      </c>
      <c r="B120" s="17"/>
      <c r="C120" s="18"/>
      <c r="D120" s="18"/>
      <c r="E120" s="19"/>
      <c r="F120" s="18"/>
      <c r="G120" s="19"/>
      <c r="H120" s="19"/>
      <c r="I120" s="17">
        <f t="shared" si="3"/>
        <v>0</v>
      </c>
      <c r="J120" s="18"/>
      <c r="K120" s="18"/>
      <c r="L120" s="18"/>
      <c r="M120" s="18"/>
      <c r="N120" s="18"/>
      <c r="O120" s="18"/>
      <c r="P120" s="24"/>
      <c r="Q120" s="255"/>
      <c r="R120" s="18"/>
      <c r="S120" s="18"/>
      <c r="T120" s="18"/>
    </row>
    <row r="121" spans="1:20">
      <c r="A121" s="4">
        <v>117</v>
      </c>
      <c r="B121" s="17"/>
      <c r="C121" s="18"/>
      <c r="D121" s="18"/>
      <c r="E121" s="19"/>
      <c r="F121" s="18"/>
      <c r="G121" s="19"/>
      <c r="H121" s="19"/>
      <c r="I121" s="17">
        <f t="shared" si="3"/>
        <v>0</v>
      </c>
      <c r="J121" s="18"/>
      <c r="K121" s="18"/>
      <c r="L121" s="18"/>
      <c r="M121" s="18"/>
      <c r="N121" s="18"/>
      <c r="O121" s="18"/>
      <c r="P121" s="24"/>
      <c r="Q121" s="255"/>
      <c r="R121" s="18"/>
      <c r="S121" s="18"/>
      <c r="T121" s="18"/>
    </row>
    <row r="122" spans="1:20">
      <c r="A122" s="4">
        <v>118</v>
      </c>
      <c r="B122" s="17"/>
      <c r="C122" s="18"/>
      <c r="D122" s="18"/>
      <c r="E122" s="19"/>
      <c r="F122" s="18"/>
      <c r="G122" s="19"/>
      <c r="H122" s="19"/>
      <c r="I122" s="17">
        <f t="shared" si="3"/>
        <v>0</v>
      </c>
      <c r="J122" s="18"/>
      <c r="K122" s="18"/>
      <c r="L122" s="18"/>
      <c r="M122" s="18"/>
      <c r="N122" s="18"/>
      <c r="O122" s="18"/>
      <c r="P122" s="24"/>
      <c r="Q122" s="255"/>
      <c r="R122" s="18"/>
      <c r="S122" s="18"/>
      <c r="T122" s="18"/>
    </row>
    <row r="123" spans="1:20">
      <c r="A123" s="4">
        <v>119</v>
      </c>
      <c r="B123" s="17"/>
      <c r="C123" s="18"/>
      <c r="D123" s="18"/>
      <c r="E123" s="19"/>
      <c r="F123" s="18"/>
      <c r="G123" s="19"/>
      <c r="H123" s="19"/>
      <c r="I123" s="17">
        <f t="shared" si="3"/>
        <v>0</v>
      </c>
      <c r="J123" s="18"/>
      <c r="K123" s="18"/>
      <c r="L123" s="18"/>
      <c r="M123" s="18"/>
      <c r="N123" s="18"/>
      <c r="O123" s="18"/>
      <c r="P123" s="24"/>
      <c r="Q123" s="255"/>
      <c r="R123" s="18"/>
      <c r="S123" s="18"/>
      <c r="T123" s="18"/>
    </row>
    <row r="124" spans="1:20">
      <c r="A124" s="4">
        <v>120</v>
      </c>
      <c r="B124" s="17"/>
      <c r="C124" s="18"/>
      <c r="D124" s="18"/>
      <c r="E124" s="19"/>
      <c r="F124" s="18"/>
      <c r="G124" s="19"/>
      <c r="H124" s="19"/>
      <c r="I124" s="17">
        <f t="shared" si="3"/>
        <v>0</v>
      </c>
      <c r="J124" s="18"/>
      <c r="K124" s="18"/>
      <c r="L124" s="18"/>
      <c r="M124" s="18"/>
      <c r="N124" s="18"/>
      <c r="O124" s="18"/>
      <c r="P124" s="24"/>
      <c r="Q124" s="255"/>
      <c r="R124" s="18"/>
      <c r="S124" s="18"/>
      <c r="T124" s="18"/>
    </row>
    <row r="125" spans="1:20">
      <c r="A125" s="4">
        <v>121</v>
      </c>
      <c r="B125" s="17"/>
      <c r="C125" s="18"/>
      <c r="D125" s="18"/>
      <c r="E125" s="19"/>
      <c r="F125" s="18"/>
      <c r="G125" s="19"/>
      <c r="H125" s="19"/>
      <c r="I125" s="17">
        <f t="shared" si="3"/>
        <v>0</v>
      </c>
      <c r="J125" s="18"/>
      <c r="K125" s="18"/>
      <c r="L125" s="18"/>
      <c r="M125" s="18"/>
      <c r="N125" s="18"/>
      <c r="O125" s="18"/>
      <c r="P125" s="24"/>
      <c r="Q125" s="255"/>
      <c r="R125" s="18"/>
      <c r="S125" s="18"/>
      <c r="T125" s="18"/>
    </row>
    <row r="126" spans="1:20">
      <c r="A126" s="4">
        <v>122</v>
      </c>
      <c r="B126" s="17"/>
      <c r="C126" s="18"/>
      <c r="D126" s="18"/>
      <c r="E126" s="19"/>
      <c r="F126" s="18"/>
      <c r="G126" s="19"/>
      <c r="H126" s="19"/>
      <c r="I126" s="17">
        <f t="shared" si="3"/>
        <v>0</v>
      </c>
      <c r="J126" s="18"/>
      <c r="K126" s="18"/>
      <c r="L126" s="18"/>
      <c r="M126" s="18"/>
      <c r="N126" s="18"/>
      <c r="O126" s="18"/>
      <c r="P126" s="24"/>
      <c r="Q126" s="255"/>
      <c r="R126" s="18"/>
      <c r="S126" s="18"/>
      <c r="T126" s="18"/>
    </row>
    <row r="127" spans="1:20">
      <c r="A127" s="4">
        <v>123</v>
      </c>
      <c r="B127" s="17"/>
      <c r="C127" s="18"/>
      <c r="D127" s="18"/>
      <c r="E127" s="19"/>
      <c r="F127" s="18"/>
      <c r="G127" s="19"/>
      <c r="H127" s="19"/>
      <c r="I127" s="17">
        <f t="shared" si="3"/>
        <v>0</v>
      </c>
      <c r="J127" s="18"/>
      <c r="K127" s="18"/>
      <c r="L127" s="18"/>
      <c r="M127" s="18"/>
      <c r="N127" s="18"/>
      <c r="O127" s="18"/>
      <c r="P127" s="24"/>
      <c r="Q127" s="255"/>
      <c r="R127" s="18"/>
      <c r="S127" s="18"/>
      <c r="T127" s="18"/>
    </row>
    <row r="128" spans="1:20">
      <c r="A128" s="4">
        <v>124</v>
      </c>
      <c r="B128" s="17"/>
      <c r="C128" s="18"/>
      <c r="D128" s="18"/>
      <c r="E128" s="19"/>
      <c r="F128" s="18"/>
      <c r="G128" s="19"/>
      <c r="H128" s="19"/>
      <c r="I128" s="17">
        <f t="shared" si="3"/>
        <v>0</v>
      </c>
      <c r="J128" s="18"/>
      <c r="K128" s="18"/>
      <c r="L128" s="18"/>
      <c r="M128" s="18"/>
      <c r="N128" s="18"/>
      <c r="O128" s="18"/>
      <c r="P128" s="24"/>
      <c r="Q128" s="255"/>
      <c r="R128" s="18"/>
      <c r="S128" s="18"/>
      <c r="T128" s="18"/>
    </row>
    <row r="129" spans="1:20">
      <c r="A129" s="4">
        <v>125</v>
      </c>
      <c r="B129" s="17"/>
      <c r="C129" s="18"/>
      <c r="D129" s="18"/>
      <c r="E129" s="19"/>
      <c r="F129" s="18"/>
      <c r="G129" s="19"/>
      <c r="H129" s="19"/>
      <c r="I129" s="17">
        <f t="shared" si="3"/>
        <v>0</v>
      </c>
      <c r="J129" s="18"/>
      <c r="K129" s="18"/>
      <c r="L129" s="18"/>
      <c r="M129" s="18"/>
      <c r="N129" s="18"/>
      <c r="O129" s="18"/>
      <c r="P129" s="24"/>
      <c r="Q129" s="255"/>
      <c r="R129" s="18"/>
      <c r="S129" s="18"/>
      <c r="T129" s="18"/>
    </row>
    <row r="130" spans="1:20">
      <c r="A130" s="4">
        <v>126</v>
      </c>
      <c r="B130" s="17"/>
      <c r="C130" s="18"/>
      <c r="D130" s="18"/>
      <c r="E130" s="19"/>
      <c r="F130" s="18"/>
      <c r="G130" s="19"/>
      <c r="H130" s="19"/>
      <c r="I130" s="17">
        <f t="shared" si="3"/>
        <v>0</v>
      </c>
      <c r="J130" s="18"/>
      <c r="K130" s="18"/>
      <c r="L130" s="18"/>
      <c r="M130" s="18"/>
      <c r="N130" s="18"/>
      <c r="O130" s="18"/>
      <c r="P130" s="24"/>
      <c r="Q130" s="255"/>
      <c r="R130" s="18"/>
      <c r="S130" s="18"/>
      <c r="T130" s="18"/>
    </row>
    <row r="131" spans="1:20">
      <c r="A131" s="4">
        <v>127</v>
      </c>
      <c r="B131" s="17"/>
      <c r="C131" s="18"/>
      <c r="D131" s="18"/>
      <c r="E131" s="19"/>
      <c r="F131" s="18"/>
      <c r="G131" s="19"/>
      <c r="H131" s="19"/>
      <c r="I131" s="17">
        <f t="shared" si="3"/>
        <v>0</v>
      </c>
      <c r="J131" s="18"/>
      <c r="K131" s="18"/>
      <c r="L131" s="18"/>
      <c r="M131" s="18"/>
      <c r="N131" s="18"/>
      <c r="O131" s="18"/>
      <c r="P131" s="24"/>
      <c r="Q131" s="255"/>
      <c r="R131" s="18"/>
      <c r="S131" s="18"/>
      <c r="T131" s="18"/>
    </row>
    <row r="132" spans="1:20">
      <c r="A132" s="4">
        <v>128</v>
      </c>
      <c r="B132" s="17"/>
      <c r="C132" s="18"/>
      <c r="D132" s="18"/>
      <c r="E132" s="19"/>
      <c r="F132" s="18"/>
      <c r="G132" s="19"/>
      <c r="H132" s="19"/>
      <c r="I132" s="17">
        <f t="shared" si="3"/>
        <v>0</v>
      </c>
      <c r="J132" s="18"/>
      <c r="K132" s="18"/>
      <c r="L132" s="18"/>
      <c r="M132" s="18"/>
      <c r="N132" s="18"/>
      <c r="O132" s="18"/>
      <c r="P132" s="24"/>
      <c r="Q132" s="255"/>
      <c r="R132" s="18"/>
      <c r="S132" s="18"/>
      <c r="T132" s="18"/>
    </row>
    <row r="133" spans="1:20">
      <c r="A133" s="4">
        <v>129</v>
      </c>
      <c r="B133" s="17"/>
      <c r="C133" s="18"/>
      <c r="D133" s="18"/>
      <c r="E133" s="19"/>
      <c r="F133" s="18"/>
      <c r="G133" s="19"/>
      <c r="H133" s="19"/>
      <c r="I133" s="17">
        <f t="shared" si="3"/>
        <v>0</v>
      </c>
      <c r="J133" s="18"/>
      <c r="K133" s="18"/>
      <c r="L133" s="18"/>
      <c r="M133" s="18"/>
      <c r="N133" s="18"/>
      <c r="O133" s="18"/>
      <c r="P133" s="24"/>
      <c r="Q133" s="255"/>
      <c r="R133" s="18"/>
      <c r="S133" s="18"/>
      <c r="T133" s="18"/>
    </row>
    <row r="134" spans="1:20">
      <c r="A134" s="4">
        <v>130</v>
      </c>
      <c r="B134" s="17"/>
      <c r="C134" s="18"/>
      <c r="D134" s="18"/>
      <c r="E134" s="19"/>
      <c r="F134" s="18"/>
      <c r="G134" s="19"/>
      <c r="H134" s="19"/>
      <c r="I134" s="17">
        <f t="shared" si="3"/>
        <v>0</v>
      </c>
      <c r="J134" s="18"/>
      <c r="K134" s="18"/>
      <c r="L134" s="18"/>
      <c r="M134" s="18"/>
      <c r="N134" s="18"/>
      <c r="O134" s="18"/>
      <c r="P134" s="24"/>
      <c r="Q134" s="255"/>
      <c r="R134" s="18"/>
      <c r="S134" s="18"/>
      <c r="T134" s="18"/>
    </row>
    <row r="135" spans="1:20">
      <c r="A135" s="4">
        <v>131</v>
      </c>
      <c r="B135" s="17"/>
      <c r="C135" s="18"/>
      <c r="D135" s="18"/>
      <c r="E135" s="19"/>
      <c r="F135" s="18"/>
      <c r="G135" s="19"/>
      <c r="H135" s="19"/>
      <c r="I135" s="17">
        <f t="shared" si="3"/>
        <v>0</v>
      </c>
      <c r="J135" s="18"/>
      <c r="K135" s="18"/>
      <c r="L135" s="18"/>
      <c r="M135" s="18"/>
      <c r="N135" s="18"/>
      <c r="O135" s="18"/>
      <c r="P135" s="24"/>
      <c r="Q135" s="255"/>
      <c r="R135" s="18"/>
      <c r="S135" s="18"/>
      <c r="T135" s="18"/>
    </row>
    <row r="136" spans="1:20">
      <c r="A136" s="4">
        <v>132</v>
      </c>
      <c r="B136" s="17"/>
      <c r="C136" s="18"/>
      <c r="D136" s="18"/>
      <c r="E136" s="19"/>
      <c r="F136" s="18"/>
      <c r="G136" s="19"/>
      <c r="H136" s="19"/>
      <c r="I136" s="17">
        <f t="shared" si="3"/>
        <v>0</v>
      </c>
      <c r="J136" s="18"/>
      <c r="K136" s="18"/>
      <c r="L136" s="18"/>
      <c r="M136" s="18"/>
      <c r="N136" s="18"/>
      <c r="O136" s="18"/>
      <c r="P136" s="24"/>
      <c r="Q136" s="255"/>
      <c r="R136" s="18"/>
      <c r="S136" s="18"/>
      <c r="T136" s="18"/>
    </row>
    <row r="137" spans="1:20">
      <c r="A137" s="4">
        <v>133</v>
      </c>
      <c r="B137" s="17"/>
      <c r="C137" s="18"/>
      <c r="D137" s="18"/>
      <c r="E137" s="19"/>
      <c r="F137" s="18"/>
      <c r="G137" s="19"/>
      <c r="H137" s="19"/>
      <c r="I137" s="17">
        <f t="shared" si="3"/>
        <v>0</v>
      </c>
      <c r="J137" s="18"/>
      <c r="K137" s="18"/>
      <c r="L137" s="18"/>
      <c r="M137" s="18"/>
      <c r="N137" s="18"/>
      <c r="O137" s="18"/>
      <c r="P137" s="24"/>
      <c r="Q137" s="255"/>
      <c r="R137" s="18"/>
      <c r="S137" s="18"/>
      <c r="T137" s="18"/>
    </row>
    <row r="138" spans="1:20">
      <c r="A138" s="4">
        <v>134</v>
      </c>
      <c r="B138" s="17"/>
      <c r="C138" s="18"/>
      <c r="D138" s="18"/>
      <c r="E138" s="19"/>
      <c r="F138" s="18"/>
      <c r="G138" s="19"/>
      <c r="H138" s="19"/>
      <c r="I138" s="17">
        <f t="shared" si="3"/>
        <v>0</v>
      </c>
      <c r="J138" s="18"/>
      <c r="K138" s="18"/>
      <c r="L138" s="18"/>
      <c r="M138" s="18"/>
      <c r="N138" s="18"/>
      <c r="O138" s="18"/>
      <c r="P138" s="24"/>
      <c r="Q138" s="255"/>
      <c r="R138" s="18"/>
      <c r="S138" s="18"/>
      <c r="T138" s="18"/>
    </row>
    <row r="139" spans="1:20">
      <c r="A139" s="4">
        <v>135</v>
      </c>
      <c r="B139" s="17"/>
      <c r="C139" s="18"/>
      <c r="D139" s="18"/>
      <c r="E139" s="19"/>
      <c r="F139" s="18"/>
      <c r="G139" s="19"/>
      <c r="H139" s="19"/>
      <c r="I139" s="17">
        <f t="shared" si="3"/>
        <v>0</v>
      </c>
      <c r="J139" s="18"/>
      <c r="K139" s="18"/>
      <c r="L139" s="18"/>
      <c r="M139" s="18"/>
      <c r="N139" s="18"/>
      <c r="O139" s="18"/>
      <c r="P139" s="24"/>
      <c r="Q139" s="255"/>
      <c r="R139" s="18"/>
      <c r="S139" s="18"/>
      <c r="T139" s="18"/>
    </row>
    <row r="140" spans="1:20">
      <c r="A140" s="4">
        <v>136</v>
      </c>
      <c r="B140" s="17"/>
      <c r="C140" s="18"/>
      <c r="D140" s="18"/>
      <c r="E140" s="19"/>
      <c r="F140" s="18"/>
      <c r="G140" s="19"/>
      <c r="H140" s="19"/>
      <c r="I140" s="17">
        <f t="shared" si="3"/>
        <v>0</v>
      </c>
      <c r="J140" s="18"/>
      <c r="K140" s="18"/>
      <c r="L140" s="18"/>
      <c r="M140" s="18"/>
      <c r="N140" s="18"/>
      <c r="O140" s="18"/>
      <c r="P140" s="24"/>
      <c r="Q140" s="255"/>
      <c r="R140" s="18"/>
      <c r="S140" s="18"/>
      <c r="T140" s="18"/>
    </row>
    <row r="141" spans="1:20">
      <c r="A141" s="4">
        <v>137</v>
      </c>
      <c r="B141" s="17"/>
      <c r="C141" s="18"/>
      <c r="D141" s="18"/>
      <c r="E141" s="19"/>
      <c r="F141" s="18"/>
      <c r="G141" s="19"/>
      <c r="H141" s="19"/>
      <c r="I141" s="17">
        <f t="shared" si="3"/>
        <v>0</v>
      </c>
      <c r="J141" s="18"/>
      <c r="K141" s="18"/>
      <c r="L141" s="18"/>
      <c r="M141" s="18"/>
      <c r="N141" s="18"/>
      <c r="O141" s="18"/>
      <c r="P141" s="24"/>
      <c r="Q141" s="255"/>
      <c r="R141" s="18"/>
      <c r="S141" s="18"/>
      <c r="T141" s="18"/>
    </row>
    <row r="142" spans="1:20">
      <c r="A142" s="4">
        <v>138</v>
      </c>
      <c r="B142" s="17"/>
      <c r="C142" s="18"/>
      <c r="D142" s="18"/>
      <c r="E142" s="19"/>
      <c r="F142" s="18"/>
      <c r="G142" s="19"/>
      <c r="H142" s="19"/>
      <c r="I142" s="17">
        <f t="shared" si="3"/>
        <v>0</v>
      </c>
      <c r="J142" s="18"/>
      <c r="K142" s="18"/>
      <c r="L142" s="18"/>
      <c r="M142" s="18"/>
      <c r="N142" s="18"/>
      <c r="O142" s="18"/>
      <c r="P142" s="24"/>
      <c r="Q142" s="255"/>
      <c r="R142" s="18"/>
      <c r="S142" s="18"/>
      <c r="T142" s="18"/>
    </row>
    <row r="143" spans="1:20">
      <c r="A143" s="4">
        <v>139</v>
      </c>
      <c r="B143" s="17"/>
      <c r="C143" s="18"/>
      <c r="D143" s="18"/>
      <c r="E143" s="19"/>
      <c r="F143" s="18"/>
      <c r="G143" s="19"/>
      <c r="H143" s="19"/>
      <c r="I143" s="17">
        <f t="shared" si="3"/>
        <v>0</v>
      </c>
      <c r="J143" s="18"/>
      <c r="K143" s="18"/>
      <c r="L143" s="18"/>
      <c r="M143" s="18"/>
      <c r="N143" s="18"/>
      <c r="O143" s="18"/>
      <c r="P143" s="24"/>
      <c r="Q143" s="255"/>
      <c r="R143" s="18"/>
      <c r="S143" s="18"/>
      <c r="T143" s="18"/>
    </row>
    <row r="144" spans="1:20">
      <c r="A144" s="4">
        <v>140</v>
      </c>
      <c r="B144" s="17"/>
      <c r="C144" s="18"/>
      <c r="D144" s="18"/>
      <c r="E144" s="19"/>
      <c r="F144" s="18"/>
      <c r="G144" s="19"/>
      <c r="H144" s="19"/>
      <c r="I144" s="17">
        <f t="shared" si="3"/>
        <v>0</v>
      </c>
      <c r="J144" s="18"/>
      <c r="K144" s="18"/>
      <c r="L144" s="18"/>
      <c r="M144" s="18"/>
      <c r="N144" s="18"/>
      <c r="O144" s="18"/>
      <c r="P144" s="24"/>
      <c r="Q144" s="255"/>
      <c r="R144" s="18"/>
      <c r="S144" s="18"/>
      <c r="T144" s="18"/>
    </row>
    <row r="145" spans="1:20">
      <c r="A145" s="4">
        <v>141</v>
      </c>
      <c r="B145" s="17"/>
      <c r="C145" s="18"/>
      <c r="D145" s="18"/>
      <c r="E145" s="19"/>
      <c r="F145" s="18"/>
      <c r="G145" s="19"/>
      <c r="H145" s="19"/>
      <c r="I145" s="17">
        <f t="shared" si="3"/>
        <v>0</v>
      </c>
      <c r="J145" s="18"/>
      <c r="K145" s="18"/>
      <c r="L145" s="18"/>
      <c r="M145" s="18"/>
      <c r="N145" s="18"/>
      <c r="O145" s="18"/>
      <c r="P145" s="24"/>
      <c r="Q145" s="255"/>
      <c r="R145" s="18"/>
      <c r="S145" s="18"/>
      <c r="T145" s="18"/>
    </row>
    <row r="146" spans="1:20">
      <c r="A146" s="4">
        <v>142</v>
      </c>
      <c r="B146" s="17"/>
      <c r="C146" s="18"/>
      <c r="D146" s="18"/>
      <c r="E146" s="19"/>
      <c r="F146" s="18"/>
      <c r="G146" s="19"/>
      <c r="H146" s="19"/>
      <c r="I146" s="17">
        <f t="shared" si="3"/>
        <v>0</v>
      </c>
      <c r="J146" s="18"/>
      <c r="K146" s="18"/>
      <c r="L146" s="18"/>
      <c r="M146" s="18"/>
      <c r="N146" s="18"/>
      <c r="O146" s="18"/>
      <c r="P146" s="24"/>
      <c r="Q146" s="255"/>
      <c r="R146" s="18"/>
      <c r="S146" s="18"/>
      <c r="T146" s="18"/>
    </row>
    <row r="147" spans="1:20">
      <c r="A147" s="4">
        <v>143</v>
      </c>
      <c r="B147" s="17"/>
      <c r="C147" s="18"/>
      <c r="D147" s="18"/>
      <c r="E147" s="19"/>
      <c r="F147" s="18"/>
      <c r="G147" s="19"/>
      <c r="H147" s="19"/>
      <c r="I147" s="17">
        <f t="shared" si="3"/>
        <v>0</v>
      </c>
      <c r="J147" s="18"/>
      <c r="K147" s="18"/>
      <c r="L147" s="18"/>
      <c r="M147" s="18"/>
      <c r="N147" s="18"/>
      <c r="O147" s="18"/>
      <c r="P147" s="24"/>
      <c r="Q147" s="255"/>
      <c r="R147" s="18"/>
      <c r="S147" s="18"/>
      <c r="T147" s="18"/>
    </row>
    <row r="148" spans="1:20">
      <c r="A148" s="4">
        <v>144</v>
      </c>
      <c r="B148" s="17"/>
      <c r="C148" s="18"/>
      <c r="D148" s="18"/>
      <c r="E148" s="19"/>
      <c r="F148" s="18"/>
      <c r="G148" s="19"/>
      <c r="H148" s="19"/>
      <c r="I148" s="17">
        <f t="shared" si="3"/>
        <v>0</v>
      </c>
      <c r="J148" s="18"/>
      <c r="K148" s="18"/>
      <c r="L148" s="18"/>
      <c r="M148" s="18"/>
      <c r="N148" s="18"/>
      <c r="O148" s="18"/>
      <c r="P148" s="24"/>
      <c r="Q148" s="255"/>
      <c r="R148" s="18"/>
      <c r="S148" s="18"/>
      <c r="T148" s="18"/>
    </row>
    <row r="149" spans="1:20">
      <c r="A149" s="4">
        <v>145</v>
      </c>
      <c r="B149" s="17"/>
      <c r="C149" s="18"/>
      <c r="D149" s="18"/>
      <c r="E149" s="19"/>
      <c r="F149" s="18"/>
      <c r="G149" s="19"/>
      <c r="H149" s="19"/>
      <c r="I149" s="17">
        <f t="shared" si="3"/>
        <v>0</v>
      </c>
      <c r="J149" s="18"/>
      <c r="K149" s="18"/>
      <c r="L149" s="18"/>
      <c r="M149" s="18"/>
      <c r="N149" s="18"/>
      <c r="O149" s="18"/>
      <c r="P149" s="24"/>
      <c r="Q149" s="255"/>
      <c r="R149" s="18"/>
      <c r="S149" s="18"/>
      <c r="T149" s="18"/>
    </row>
    <row r="150" spans="1:20">
      <c r="A150" s="4">
        <v>146</v>
      </c>
      <c r="B150" s="17"/>
      <c r="C150" s="18"/>
      <c r="D150" s="18"/>
      <c r="E150" s="19"/>
      <c r="F150" s="18"/>
      <c r="G150" s="19"/>
      <c r="H150" s="19"/>
      <c r="I150" s="17">
        <f t="shared" si="3"/>
        <v>0</v>
      </c>
      <c r="J150" s="18"/>
      <c r="K150" s="18"/>
      <c r="L150" s="18"/>
      <c r="M150" s="18"/>
      <c r="N150" s="18"/>
      <c r="O150" s="18"/>
      <c r="P150" s="24"/>
      <c r="Q150" s="255"/>
      <c r="R150" s="18"/>
      <c r="S150" s="18"/>
      <c r="T150" s="18"/>
    </row>
    <row r="151" spans="1:20">
      <c r="A151" s="4">
        <v>147</v>
      </c>
      <c r="B151" s="17"/>
      <c r="C151" s="18"/>
      <c r="D151" s="18"/>
      <c r="E151" s="19"/>
      <c r="F151" s="18"/>
      <c r="G151" s="19"/>
      <c r="H151" s="19"/>
      <c r="I151" s="17">
        <f t="shared" si="3"/>
        <v>0</v>
      </c>
      <c r="J151" s="18"/>
      <c r="K151" s="18"/>
      <c r="L151" s="18"/>
      <c r="M151" s="18"/>
      <c r="N151" s="18"/>
      <c r="O151" s="18"/>
      <c r="P151" s="24"/>
      <c r="Q151" s="255"/>
      <c r="R151" s="18"/>
      <c r="S151" s="18"/>
      <c r="T151" s="18"/>
    </row>
    <row r="152" spans="1:20">
      <c r="A152" s="4">
        <v>148</v>
      </c>
      <c r="B152" s="17"/>
      <c r="C152" s="18"/>
      <c r="D152" s="18"/>
      <c r="E152" s="19"/>
      <c r="F152" s="18"/>
      <c r="G152" s="19"/>
      <c r="H152" s="19"/>
      <c r="I152" s="17">
        <f t="shared" si="3"/>
        <v>0</v>
      </c>
      <c r="J152" s="18"/>
      <c r="K152" s="18"/>
      <c r="L152" s="18"/>
      <c r="M152" s="18"/>
      <c r="N152" s="18"/>
      <c r="O152" s="18"/>
      <c r="P152" s="24"/>
      <c r="Q152" s="255"/>
      <c r="R152" s="18"/>
      <c r="S152" s="18"/>
      <c r="T152" s="18"/>
    </row>
    <row r="153" spans="1:20">
      <c r="A153" s="4">
        <v>149</v>
      </c>
      <c r="B153" s="17"/>
      <c r="C153" s="18"/>
      <c r="D153" s="18"/>
      <c r="E153" s="19"/>
      <c r="F153" s="18"/>
      <c r="G153" s="19"/>
      <c r="H153" s="19"/>
      <c r="I153" s="17">
        <f t="shared" si="3"/>
        <v>0</v>
      </c>
      <c r="J153" s="18"/>
      <c r="K153" s="18"/>
      <c r="L153" s="18"/>
      <c r="M153" s="18"/>
      <c r="N153" s="18"/>
      <c r="O153" s="18"/>
      <c r="P153" s="24"/>
      <c r="Q153" s="255"/>
      <c r="R153" s="18"/>
      <c r="S153" s="18"/>
      <c r="T153" s="18"/>
    </row>
    <row r="154" spans="1:20">
      <c r="A154" s="4">
        <v>150</v>
      </c>
      <c r="B154" s="17"/>
      <c r="C154" s="18"/>
      <c r="D154" s="18"/>
      <c r="E154" s="19"/>
      <c r="F154" s="18"/>
      <c r="G154" s="19"/>
      <c r="H154" s="19"/>
      <c r="I154" s="17">
        <f t="shared" si="3"/>
        <v>0</v>
      </c>
      <c r="J154" s="18"/>
      <c r="K154" s="18"/>
      <c r="L154" s="18"/>
      <c r="M154" s="18"/>
      <c r="N154" s="18"/>
      <c r="O154" s="18"/>
      <c r="P154" s="24"/>
      <c r="Q154" s="255"/>
      <c r="R154" s="18"/>
      <c r="S154" s="18"/>
      <c r="T154" s="18"/>
    </row>
    <row r="155" spans="1:20">
      <c r="A155" s="4">
        <v>151</v>
      </c>
      <c r="B155" s="17"/>
      <c r="C155" s="18"/>
      <c r="D155" s="18"/>
      <c r="E155" s="19"/>
      <c r="F155" s="18"/>
      <c r="G155" s="19"/>
      <c r="H155" s="19"/>
      <c r="I155" s="17">
        <f t="shared" si="3"/>
        <v>0</v>
      </c>
      <c r="J155" s="18"/>
      <c r="K155" s="18"/>
      <c r="L155" s="18"/>
      <c r="M155" s="18"/>
      <c r="N155" s="18"/>
      <c r="O155" s="18"/>
      <c r="P155" s="24"/>
      <c r="Q155" s="255"/>
      <c r="R155" s="18"/>
      <c r="S155" s="18"/>
      <c r="T155" s="18"/>
    </row>
    <row r="156" spans="1:20">
      <c r="A156" s="4">
        <v>152</v>
      </c>
      <c r="B156" s="17"/>
      <c r="C156" s="18"/>
      <c r="D156" s="18"/>
      <c r="E156" s="19"/>
      <c r="F156" s="18"/>
      <c r="G156" s="19"/>
      <c r="H156" s="19"/>
      <c r="I156" s="17">
        <f t="shared" si="3"/>
        <v>0</v>
      </c>
      <c r="J156" s="18"/>
      <c r="K156" s="18"/>
      <c r="L156" s="18"/>
      <c r="M156" s="18"/>
      <c r="N156" s="18"/>
      <c r="O156" s="18"/>
      <c r="P156" s="24"/>
      <c r="Q156" s="255"/>
      <c r="R156" s="18"/>
      <c r="S156" s="18"/>
      <c r="T156" s="18"/>
    </row>
    <row r="157" spans="1:20">
      <c r="A157" s="4">
        <v>153</v>
      </c>
      <c r="B157" s="17"/>
      <c r="C157" s="18"/>
      <c r="D157" s="18"/>
      <c r="E157" s="19"/>
      <c r="F157" s="18"/>
      <c r="G157" s="19"/>
      <c r="H157" s="19"/>
      <c r="I157" s="17">
        <f t="shared" si="3"/>
        <v>0</v>
      </c>
      <c r="J157" s="18"/>
      <c r="K157" s="18"/>
      <c r="L157" s="18"/>
      <c r="M157" s="18"/>
      <c r="N157" s="18"/>
      <c r="O157" s="18"/>
      <c r="P157" s="24"/>
      <c r="Q157" s="255"/>
      <c r="R157" s="18"/>
      <c r="S157" s="18"/>
      <c r="T157" s="18"/>
    </row>
    <row r="158" spans="1:20">
      <c r="A158" s="4">
        <v>154</v>
      </c>
      <c r="B158" s="17"/>
      <c r="C158" s="18"/>
      <c r="D158" s="18"/>
      <c r="E158" s="19"/>
      <c r="F158" s="18"/>
      <c r="G158" s="19"/>
      <c r="H158" s="19"/>
      <c r="I158" s="17">
        <f t="shared" si="3"/>
        <v>0</v>
      </c>
      <c r="J158" s="18"/>
      <c r="K158" s="18"/>
      <c r="L158" s="18"/>
      <c r="M158" s="18"/>
      <c r="N158" s="18"/>
      <c r="O158" s="18"/>
      <c r="P158" s="24"/>
      <c r="Q158" s="255"/>
      <c r="R158" s="18"/>
      <c r="S158" s="18"/>
      <c r="T158" s="18"/>
    </row>
    <row r="159" spans="1:20">
      <c r="A159" s="4">
        <v>155</v>
      </c>
      <c r="B159" s="17"/>
      <c r="C159" s="18"/>
      <c r="D159" s="18"/>
      <c r="E159" s="19"/>
      <c r="F159" s="18"/>
      <c r="G159" s="19"/>
      <c r="H159" s="19"/>
      <c r="I159" s="17">
        <f t="shared" si="3"/>
        <v>0</v>
      </c>
      <c r="J159" s="18"/>
      <c r="K159" s="18"/>
      <c r="L159" s="18"/>
      <c r="M159" s="18"/>
      <c r="N159" s="18"/>
      <c r="O159" s="18"/>
      <c r="P159" s="24"/>
      <c r="Q159" s="255"/>
      <c r="R159" s="18"/>
      <c r="S159" s="18"/>
      <c r="T159" s="18"/>
    </row>
    <row r="160" spans="1:20">
      <c r="A160" s="4">
        <v>156</v>
      </c>
      <c r="B160" s="17"/>
      <c r="C160" s="18"/>
      <c r="D160" s="18"/>
      <c r="E160" s="19"/>
      <c r="F160" s="18"/>
      <c r="G160" s="19"/>
      <c r="H160" s="19"/>
      <c r="I160" s="17">
        <f t="shared" si="3"/>
        <v>0</v>
      </c>
      <c r="J160" s="18"/>
      <c r="K160" s="18"/>
      <c r="L160" s="18"/>
      <c r="M160" s="18"/>
      <c r="N160" s="18"/>
      <c r="O160" s="18"/>
      <c r="P160" s="24"/>
      <c r="Q160" s="255"/>
      <c r="R160" s="18"/>
      <c r="S160" s="18"/>
      <c r="T160" s="18"/>
    </row>
    <row r="161" spans="1:20">
      <c r="A161" s="4">
        <v>157</v>
      </c>
      <c r="B161" s="17"/>
      <c r="C161" s="18"/>
      <c r="D161" s="18"/>
      <c r="E161" s="19"/>
      <c r="F161" s="18"/>
      <c r="G161" s="19"/>
      <c r="H161" s="19"/>
      <c r="I161" s="17">
        <f t="shared" si="3"/>
        <v>0</v>
      </c>
      <c r="J161" s="18"/>
      <c r="K161" s="18"/>
      <c r="L161" s="18"/>
      <c r="M161" s="18"/>
      <c r="N161" s="18"/>
      <c r="O161" s="18"/>
      <c r="P161" s="24"/>
      <c r="Q161" s="255"/>
      <c r="R161" s="18"/>
      <c r="S161" s="18"/>
      <c r="T161" s="18"/>
    </row>
    <row r="162" spans="1:20">
      <c r="A162" s="4">
        <v>158</v>
      </c>
      <c r="B162" s="17"/>
      <c r="C162" s="18"/>
      <c r="D162" s="18"/>
      <c r="E162" s="19"/>
      <c r="F162" s="18"/>
      <c r="G162" s="19"/>
      <c r="H162" s="19"/>
      <c r="I162" s="17">
        <f t="shared" si="3"/>
        <v>0</v>
      </c>
      <c r="J162" s="18"/>
      <c r="K162" s="18"/>
      <c r="L162" s="18"/>
      <c r="M162" s="18"/>
      <c r="N162" s="18"/>
      <c r="O162" s="18"/>
      <c r="P162" s="24"/>
      <c r="Q162" s="255"/>
      <c r="R162" s="18"/>
      <c r="S162" s="18"/>
      <c r="T162" s="18"/>
    </row>
    <row r="163" spans="1:20">
      <c r="A163" s="4">
        <v>159</v>
      </c>
      <c r="B163" s="17"/>
      <c r="C163" s="18"/>
      <c r="D163" s="18"/>
      <c r="E163" s="19"/>
      <c r="F163" s="18"/>
      <c r="G163" s="19"/>
      <c r="H163" s="19"/>
      <c r="I163" s="17">
        <f t="shared" si="3"/>
        <v>0</v>
      </c>
      <c r="J163" s="18"/>
      <c r="K163" s="18"/>
      <c r="L163" s="18"/>
      <c r="M163" s="18"/>
      <c r="N163" s="18"/>
      <c r="O163" s="18"/>
      <c r="P163" s="24"/>
      <c r="Q163" s="255"/>
      <c r="R163" s="18"/>
      <c r="S163" s="18"/>
      <c r="T163" s="18"/>
    </row>
    <row r="164" spans="1:20">
      <c r="A164" s="4">
        <v>160</v>
      </c>
      <c r="B164" s="17"/>
      <c r="C164" s="18"/>
      <c r="D164" s="18"/>
      <c r="E164" s="19"/>
      <c r="F164" s="18"/>
      <c r="G164" s="19"/>
      <c r="H164" s="19"/>
      <c r="I164" s="17">
        <f t="shared" si="3"/>
        <v>0</v>
      </c>
      <c r="J164" s="18"/>
      <c r="K164" s="18"/>
      <c r="L164" s="18"/>
      <c r="M164" s="18"/>
      <c r="N164" s="18"/>
      <c r="O164" s="18"/>
      <c r="P164" s="24"/>
      <c r="Q164" s="255"/>
      <c r="R164" s="18"/>
      <c r="S164" s="18"/>
      <c r="T164" s="18"/>
    </row>
    <row r="165" spans="1:20">
      <c r="A165" s="21" t="s">
        <v>11</v>
      </c>
      <c r="B165" s="41"/>
      <c r="C165" s="21">
        <f>COUNTIFS(C5:C164,"*")</f>
        <v>75</v>
      </c>
      <c r="D165" s="21"/>
      <c r="E165" s="13"/>
      <c r="F165" s="21"/>
      <c r="G165" s="21">
        <f>SUM(G5:G164)</f>
        <v>1609</v>
      </c>
      <c r="H165" s="21">
        <f>SUM(H5:H164)</f>
        <v>2373</v>
      </c>
      <c r="I165" s="21">
        <f>SUM(I5:I164)</f>
        <v>3982</v>
      </c>
      <c r="J165" s="21"/>
      <c r="K165" s="21"/>
      <c r="L165" s="21"/>
      <c r="M165" s="21"/>
      <c r="N165" s="21"/>
      <c r="O165" s="21"/>
      <c r="P165" s="14"/>
      <c r="Q165" s="256"/>
      <c r="R165" s="21"/>
      <c r="S165" s="21"/>
      <c r="T165" s="12"/>
    </row>
    <row r="166" spans="1:20">
      <c r="A166" s="46" t="s">
        <v>66</v>
      </c>
      <c r="B166" s="10">
        <f>COUNTIF(B$5:B$164,"Team 1")</f>
        <v>40</v>
      </c>
      <c r="C166" s="46" t="s">
        <v>29</v>
      </c>
      <c r="D166" s="10">
        <f>COUNTIF(D5:D164,"Anganwadi")</f>
        <v>76</v>
      </c>
    </row>
    <row r="167" spans="1:20">
      <c r="A167" s="46" t="s">
        <v>67</v>
      </c>
      <c r="B167" s="10">
        <f>COUNTIF(B$6:B$164,"Team 2")</f>
        <v>36</v>
      </c>
      <c r="C167" s="46" t="s">
        <v>27</v>
      </c>
      <c r="D167" s="10">
        <f>COUNTIF(D5:D164,"School")</f>
        <v>0</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A2" sqref="A2:C2"/>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242" customWidth="1"/>
    <col min="17" max="17" width="11.5703125" style="261" bestFit="1" customWidth="1"/>
    <col min="18" max="18" width="17.5703125" style="242" customWidth="1"/>
    <col min="19" max="19" width="19.5703125" style="1" customWidth="1"/>
    <col min="20" max="16384" width="9.140625" style="1"/>
  </cols>
  <sheetData>
    <row r="1" spans="1:20" ht="51" customHeight="1">
      <c r="A1" s="312" t="s">
        <v>427</v>
      </c>
      <c r="B1" s="312"/>
      <c r="C1" s="312"/>
      <c r="D1" s="313"/>
      <c r="E1" s="313"/>
      <c r="F1" s="313"/>
      <c r="G1" s="313"/>
      <c r="H1" s="313"/>
      <c r="I1" s="313"/>
      <c r="J1" s="313"/>
      <c r="K1" s="313"/>
      <c r="L1" s="313"/>
      <c r="M1" s="313"/>
      <c r="N1" s="313"/>
      <c r="O1" s="313"/>
      <c r="P1" s="313"/>
      <c r="Q1" s="313"/>
      <c r="R1" s="313"/>
      <c r="S1" s="313"/>
    </row>
    <row r="2" spans="1:20">
      <c r="A2" s="316" t="s">
        <v>63</v>
      </c>
      <c r="B2" s="317"/>
      <c r="C2" s="317"/>
      <c r="D2" s="25">
        <v>43497</v>
      </c>
      <c r="E2" s="22"/>
      <c r="F2" s="22"/>
      <c r="G2" s="22"/>
      <c r="H2" s="22"/>
      <c r="I2" s="22"/>
      <c r="J2" s="22"/>
      <c r="K2" s="22"/>
      <c r="L2" s="22"/>
      <c r="M2" s="22"/>
      <c r="N2" s="22"/>
      <c r="O2" s="22"/>
      <c r="P2" s="212"/>
      <c r="Q2" s="252"/>
      <c r="R2" s="212"/>
      <c r="S2" s="22"/>
    </row>
    <row r="3" spans="1:20" ht="24" customHeight="1">
      <c r="A3" s="311" t="s">
        <v>14</v>
      </c>
      <c r="B3" s="314" t="s">
        <v>65</v>
      </c>
      <c r="C3" s="310" t="s">
        <v>7</v>
      </c>
      <c r="D3" s="310" t="s">
        <v>59</v>
      </c>
      <c r="E3" s="310" t="s">
        <v>16</v>
      </c>
      <c r="F3" s="318" t="s">
        <v>17</v>
      </c>
      <c r="G3" s="310" t="s">
        <v>8</v>
      </c>
      <c r="H3" s="310"/>
      <c r="I3" s="310"/>
      <c r="J3" s="310" t="s">
        <v>35</v>
      </c>
      <c r="K3" s="314" t="s">
        <v>37</v>
      </c>
      <c r="L3" s="314" t="s">
        <v>54</v>
      </c>
      <c r="M3" s="314" t="s">
        <v>55</v>
      </c>
      <c r="N3" s="314" t="s">
        <v>38</v>
      </c>
      <c r="O3" s="314" t="s">
        <v>39</v>
      </c>
      <c r="P3" s="311" t="s">
        <v>58</v>
      </c>
      <c r="Q3" s="320" t="s">
        <v>56</v>
      </c>
      <c r="R3" s="310" t="s">
        <v>36</v>
      </c>
      <c r="S3" s="310" t="s">
        <v>57</v>
      </c>
      <c r="T3" s="310" t="s">
        <v>13</v>
      </c>
    </row>
    <row r="4" spans="1:20" ht="25.5" customHeight="1">
      <c r="A4" s="311"/>
      <c r="B4" s="319"/>
      <c r="C4" s="310"/>
      <c r="D4" s="310"/>
      <c r="E4" s="310"/>
      <c r="F4" s="318"/>
      <c r="G4" s="23" t="s">
        <v>9</v>
      </c>
      <c r="H4" s="23" t="s">
        <v>10</v>
      </c>
      <c r="I4" s="23" t="s">
        <v>11</v>
      </c>
      <c r="J4" s="310"/>
      <c r="K4" s="315"/>
      <c r="L4" s="315"/>
      <c r="M4" s="315"/>
      <c r="N4" s="315"/>
      <c r="O4" s="315"/>
      <c r="P4" s="311"/>
      <c r="Q4" s="321"/>
      <c r="R4" s="310"/>
      <c r="S4" s="310"/>
      <c r="T4" s="310"/>
    </row>
    <row r="5" spans="1:20">
      <c r="A5" s="4">
        <v>1</v>
      </c>
      <c r="B5" s="55" t="s">
        <v>66</v>
      </c>
      <c r="C5" s="86" t="s">
        <v>139</v>
      </c>
      <c r="D5" s="53" t="s">
        <v>73</v>
      </c>
      <c r="E5" s="87">
        <v>277</v>
      </c>
      <c r="F5" s="87"/>
      <c r="G5" s="87">
        <v>24</v>
      </c>
      <c r="H5" s="87">
        <v>37</v>
      </c>
      <c r="I5" s="17">
        <f t="shared" ref="I5:I10" si="0">+G5+H5</f>
        <v>61</v>
      </c>
      <c r="J5" s="88" t="s">
        <v>140</v>
      </c>
      <c r="K5" s="70"/>
      <c r="L5" s="65"/>
      <c r="M5" s="65"/>
      <c r="N5" s="65"/>
      <c r="O5" s="65"/>
      <c r="P5" s="67">
        <v>43497</v>
      </c>
      <c r="Q5" s="253" t="s">
        <v>415</v>
      </c>
      <c r="R5" s="66"/>
      <c r="S5" s="66" t="s">
        <v>117</v>
      </c>
      <c r="T5" s="188" t="s">
        <v>406</v>
      </c>
    </row>
    <row r="6" spans="1:20">
      <c r="A6" s="4">
        <v>2</v>
      </c>
      <c r="B6" s="55" t="s">
        <v>67</v>
      </c>
      <c r="C6" s="89" t="s">
        <v>141</v>
      </c>
      <c r="D6" s="53" t="s">
        <v>73</v>
      </c>
      <c r="E6" s="90">
        <v>229</v>
      </c>
      <c r="F6" s="90"/>
      <c r="G6" s="90">
        <v>21</v>
      </c>
      <c r="H6" s="90">
        <v>40</v>
      </c>
      <c r="I6" s="17">
        <f t="shared" si="0"/>
        <v>61</v>
      </c>
      <c r="J6" s="91" t="s">
        <v>142</v>
      </c>
      <c r="K6" s="65"/>
      <c r="L6" s="65"/>
      <c r="M6" s="65"/>
      <c r="N6" s="65"/>
      <c r="O6" s="65"/>
      <c r="P6" s="67">
        <v>43497</v>
      </c>
      <c r="Q6" s="253" t="s">
        <v>415</v>
      </c>
      <c r="R6" s="66"/>
      <c r="S6" s="66" t="s">
        <v>117</v>
      </c>
      <c r="T6" s="188" t="s">
        <v>406</v>
      </c>
    </row>
    <row r="7" spans="1:20" ht="30">
      <c r="A7" s="4">
        <v>3</v>
      </c>
      <c r="B7" s="55" t="s">
        <v>67</v>
      </c>
      <c r="C7" s="92" t="s">
        <v>141</v>
      </c>
      <c r="D7" s="53" t="s">
        <v>73</v>
      </c>
      <c r="E7" s="93">
        <v>296</v>
      </c>
      <c r="F7" s="93"/>
      <c r="G7" s="93">
        <v>17</v>
      </c>
      <c r="H7" s="93">
        <v>34</v>
      </c>
      <c r="I7" s="17">
        <f t="shared" si="0"/>
        <v>51</v>
      </c>
      <c r="J7" s="94" t="s">
        <v>143</v>
      </c>
      <c r="K7" s="65"/>
      <c r="L7" s="65"/>
      <c r="M7" s="65"/>
      <c r="N7" s="65"/>
      <c r="O7" s="65"/>
      <c r="P7" s="67">
        <v>43497</v>
      </c>
      <c r="Q7" s="253" t="s">
        <v>415</v>
      </c>
      <c r="R7" s="66"/>
      <c r="S7" s="66" t="s">
        <v>117</v>
      </c>
      <c r="T7" s="188" t="s">
        <v>406</v>
      </c>
    </row>
    <row r="8" spans="1:20" ht="30">
      <c r="A8" s="4">
        <v>4</v>
      </c>
      <c r="B8" s="55" t="s">
        <v>66</v>
      </c>
      <c r="C8" s="95" t="s">
        <v>144</v>
      </c>
      <c r="D8" s="53" t="s">
        <v>73</v>
      </c>
      <c r="E8" s="96">
        <v>218</v>
      </c>
      <c r="F8" s="96"/>
      <c r="G8" s="96">
        <v>24</v>
      </c>
      <c r="H8" s="96">
        <v>41</v>
      </c>
      <c r="I8" s="17">
        <f t="shared" si="0"/>
        <v>65</v>
      </c>
      <c r="J8" s="97" t="s">
        <v>145</v>
      </c>
      <c r="K8" s="65"/>
      <c r="L8" s="65"/>
      <c r="M8" s="65"/>
      <c r="N8" s="65"/>
      <c r="O8" s="65"/>
      <c r="P8" s="67">
        <v>43498</v>
      </c>
      <c r="Q8" s="253" t="s">
        <v>396</v>
      </c>
      <c r="R8" s="66"/>
      <c r="S8" s="66" t="s">
        <v>117</v>
      </c>
      <c r="T8" s="188" t="s">
        <v>406</v>
      </c>
    </row>
    <row r="9" spans="1:20">
      <c r="A9" s="4">
        <v>5</v>
      </c>
      <c r="B9" s="55" t="s">
        <v>67</v>
      </c>
      <c r="C9" s="98" t="s">
        <v>146</v>
      </c>
      <c r="D9" s="53" t="s">
        <v>73</v>
      </c>
      <c r="E9" s="99">
        <v>169</v>
      </c>
      <c r="F9" s="99"/>
      <c r="G9" s="99">
        <v>38</v>
      </c>
      <c r="H9" s="99">
        <v>25</v>
      </c>
      <c r="I9" s="17">
        <f t="shared" si="0"/>
        <v>63</v>
      </c>
      <c r="J9" s="100" t="s">
        <v>147</v>
      </c>
      <c r="K9" s="65"/>
      <c r="L9" s="65"/>
      <c r="M9" s="65"/>
      <c r="N9" s="65"/>
      <c r="O9" s="65"/>
      <c r="P9" s="67">
        <v>43498</v>
      </c>
      <c r="Q9" s="253" t="s">
        <v>396</v>
      </c>
      <c r="R9" s="66"/>
      <c r="S9" s="66" t="s">
        <v>117</v>
      </c>
      <c r="T9" s="188" t="s">
        <v>406</v>
      </c>
    </row>
    <row r="10" spans="1:20">
      <c r="A10" s="4">
        <v>6</v>
      </c>
      <c r="B10" s="55" t="s">
        <v>67</v>
      </c>
      <c r="C10" s="101" t="s">
        <v>146</v>
      </c>
      <c r="D10" s="53" t="s">
        <v>73</v>
      </c>
      <c r="E10" s="102">
        <v>297</v>
      </c>
      <c r="F10" s="102"/>
      <c r="G10" s="102">
        <v>29</v>
      </c>
      <c r="H10" s="102">
        <v>30</v>
      </c>
      <c r="I10" s="17">
        <f t="shared" si="0"/>
        <v>59</v>
      </c>
      <c r="J10" s="103" t="s">
        <v>148</v>
      </c>
      <c r="K10" s="65"/>
      <c r="L10" s="65"/>
      <c r="M10" s="65"/>
      <c r="N10" s="65"/>
      <c r="O10" s="65"/>
      <c r="P10" s="67">
        <v>43498</v>
      </c>
      <c r="Q10" s="253" t="s">
        <v>396</v>
      </c>
      <c r="R10" s="66"/>
      <c r="S10" s="66" t="s">
        <v>117</v>
      </c>
      <c r="T10" s="188" t="s">
        <v>406</v>
      </c>
    </row>
    <row r="11" spans="1:20">
      <c r="A11" s="4">
        <v>7</v>
      </c>
      <c r="B11" s="55" t="s">
        <v>66</v>
      </c>
      <c r="C11" s="104" t="s">
        <v>149</v>
      </c>
      <c r="D11" s="53" t="s">
        <v>73</v>
      </c>
      <c r="E11" s="105">
        <v>49</v>
      </c>
      <c r="F11" s="105"/>
      <c r="G11" s="105">
        <v>19</v>
      </c>
      <c r="H11" s="105">
        <v>30</v>
      </c>
      <c r="I11" s="17">
        <f>+G11+H11</f>
        <v>49</v>
      </c>
      <c r="J11" s="106" t="s">
        <v>150</v>
      </c>
      <c r="K11" s="65"/>
      <c r="L11" s="65"/>
      <c r="M11" s="65"/>
      <c r="N11" s="65"/>
      <c r="O11" s="65"/>
      <c r="P11" s="67">
        <v>43500</v>
      </c>
      <c r="Q11" s="253" t="s">
        <v>394</v>
      </c>
      <c r="R11" s="66"/>
      <c r="S11" s="66" t="s">
        <v>117</v>
      </c>
      <c r="T11" s="188" t="s">
        <v>406</v>
      </c>
    </row>
    <row r="12" spans="1:20">
      <c r="A12" s="4">
        <v>8</v>
      </c>
      <c r="B12" s="55" t="s">
        <v>67</v>
      </c>
      <c r="C12" s="104"/>
      <c r="D12" s="53" t="s">
        <v>73</v>
      </c>
      <c r="E12" s="105"/>
      <c r="F12" s="105"/>
      <c r="G12" s="105"/>
      <c r="H12" s="105"/>
      <c r="I12" s="17">
        <f>+G12+H12</f>
        <v>0</v>
      </c>
      <c r="J12" s="106"/>
      <c r="K12" s="65"/>
      <c r="L12" s="65"/>
      <c r="M12" s="65"/>
      <c r="N12" s="65"/>
      <c r="O12" s="65"/>
      <c r="P12" s="67">
        <v>43500</v>
      </c>
      <c r="Q12" s="253" t="s">
        <v>394</v>
      </c>
      <c r="R12" s="66"/>
      <c r="S12" s="66" t="s">
        <v>117</v>
      </c>
      <c r="T12" s="188" t="s">
        <v>406</v>
      </c>
    </row>
    <row r="13" spans="1:20" ht="30">
      <c r="A13" s="4">
        <v>9</v>
      </c>
      <c r="B13" s="55" t="s">
        <v>67</v>
      </c>
      <c r="C13" s="107" t="s">
        <v>151</v>
      </c>
      <c r="D13" s="53" t="s">
        <v>73</v>
      </c>
      <c r="E13" s="108">
        <v>171</v>
      </c>
      <c r="F13" s="108"/>
      <c r="G13" s="108">
        <v>20</v>
      </c>
      <c r="H13" s="108">
        <v>24</v>
      </c>
      <c r="I13" s="17">
        <f t="shared" ref="I13:I58" si="1">+G13+H13</f>
        <v>44</v>
      </c>
      <c r="J13" s="109" t="s">
        <v>152</v>
      </c>
      <c r="K13" s="65"/>
      <c r="L13" s="65"/>
      <c r="M13" s="65"/>
      <c r="N13" s="65"/>
      <c r="O13" s="65"/>
      <c r="P13" s="67">
        <v>43500</v>
      </c>
      <c r="Q13" s="253" t="s">
        <v>394</v>
      </c>
      <c r="R13" s="66"/>
      <c r="S13" s="66" t="s">
        <v>117</v>
      </c>
      <c r="T13" s="188" t="s">
        <v>406</v>
      </c>
    </row>
    <row r="14" spans="1:20">
      <c r="A14" s="4">
        <v>10</v>
      </c>
      <c r="B14" s="55" t="s">
        <v>67</v>
      </c>
      <c r="C14" s="110" t="s">
        <v>153</v>
      </c>
      <c r="D14" s="53" t="s">
        <v>73</v>
      </c>
      <c r="E14" s="111">
        <v>71</v>
      </c>
      <c r="F14" s="111"/>
      <c r="G14" s="111">
        <v>14</v>
      </c>
      <c r="H14" s="111">
        <v>29</v>
      </c>
      <c r="I14" s="17">
        <f t="shared" si="1"/>
        <v>43</v>
      </c>
      <c r="J14" s="112" t="s">
        <v>154</v>
      </c>
      <c r="K14" s="65"/>
      <c r="L14" s="65"/>
      <c r="M14" s="65"/>
      <c r="N14" s="65"/>
      <c r="O14" s="65"/>
      <c r="P14" s="67">
        <v>43501</v>
      </c>
      <c r="Q14" s="253" t="s">
        <v>413</v>
      </c>
      <c r="R14" s="66"/>
      <c r="S14" s="66" t="s">
        <v>117</v>
      </c>
      <c r="T14" s="188" t="s">
        <v>406</v>
      </c>
    </row>
    <row r="15" spans="1:20">
      <c r="A15" s="4">
        <v>11</v>
      </c>
      <c r="B15" s="55" t="s">
        <v>66</v>
      </c>
      <c r="C15" s="113" t="s">
        <v>155</v>
      </c>
      <c r="D15" s="53" t="s">
        <v>73</v>
      </c>
      <c r="E15" s="114">
        <v>88</v>
      </c>
      <c r="F15" s="114"/>
      <c r="G15" s="114">
        <v>13</v>
      </c>
      <c r="H15" s="114">
        <v>19</v>
      </c>
      <c r="I15" s="17">
        <f t="shared" si="1"/>
        <v>32</v>
      </c>
      <c r="J15" s="115" t="s">
        <v>156</v>
      </c>
      <c r="K15" s="65"/>
      <c r="L15" s="65"/>
      <c r="M15" s="65"/>
      <c r="N15" s="65"/>
      <c r="O15" s="65"/>
      <c r="P15" s="67">
        <v>43501</v>
      </c>
      <c r="Q15" s="253" t="s">
        <v>413</v>
      </c>
      <c r="R15" s="66"/>
      <c r="S15" s="66" t="s">
        <v>117</v>
      </c>
      <c r="T15" s="188" t="s">
        <v>406</v>
      </c>
    </row>
    <row r="16" spans="1:20">
      <c r="A16" s="4">
        <v>12</v>
      </c>
      <c r="B16" s="55" t="s">
        <v>66</v>
      </c>
      <c r="C16" s="116" t="s">
        <v>157</v>
      </c>
      <c r="D16" s="53" t="s">
        <v>73</v>
      </c>
      <c r="E16" s="117">
        <v>196</v>
      </c>
      <c r="F16" s="117"/>
      <c r="G16" s="117">
        <v>10</v>
      </c>
      <c r="H16" s="117">
        <v>27</v>
      </c>
      <c r="I16" s="17">
        <f t="shared" si="1"/>
        <v>37</v>
      </c>
      <c r="J16" s="118" t="s">
        <v>158</v>
      </c>
      <c r="K16" s="65"/>
      <c r="L16" s="65"/>
      <c r="M16" s="65"/>
      <c r="N16" s="65"/>
      <c r="O16" s="65"/>
      <c r="P16" s="67">
        <v>43501</v>
      </c>
      <c r="Q16" s="253" t="s">
        <v>413</v>
      </c>
      <c r="R16" s="66"/>
      <c r="S16" s="66" t="s">
        <v>117</v>
      </c>
      <c r="T16" s="188" t="s">
        <v>406</v>
      </c>
    </row>
    <row r="17" spans="1:20" ht="30">
      <c r="A17" s="4">
        <v>13</v>
      </c>
      <c r="B17" s="55" t="s">
        <v>66</v>
      </c>
      <c r="C17" s="119" t="s">
        <v>159</v>
      </c>
      <c r="D17" s="53" t="s">
        <v>73</v>
      </c>
      <c r="E17" s="120">
        <v>197</v>
      </c>
      <c r="F17" s="120"/>
      <c r="G17" s="120">
        <v>24</v>
      </c>
      <c r="H17" s="120">
        <v>24</v>
      </c>
      <c r="I17" s="17">
        <f t="shared" si="1"/>
        <v>48</v>
      </c>
      <c r="J17" s="121" t="s">
        <v>160</v>
      </c>
      <c r="K17" s="71"/>
      <c r="L17" s="71"/>
      <c r="M17" s="71"/>
      <c r="N17" s="71"/>
      <c r="O17" s="71"/>
      <c r="P17" s="67">
        <v>43502</v>
      </c>
      <c r="Q17" s="253" t="s">
        <v>397</v>
      </c>
      <c r="R17" s="66"/>
      <c r="S17" s="66" t="s">
        <v>117</v>
      </c>
      <c r="T17" s="188" t="s">
        <v>406</v>
      </c>
    </row>
    <row r="18" spans="1:20" ht="24">
      <c r="A18" s="4">
        <v>14</v>
      </c>
      <c r="B18" s="55" t="s">
        <v>67</v>
      </c>
      <c r="C18" s="122" t="s">
        <v>161</v>
      </c>
      <c r="D18" s="53" t="s">
        <v>73</v>
      </c>
      <c r="E18" s="123">
        <v>216</v>
      </c>
      <c r="F18" s="123"/>
      <c r="G18" s="123">
        <v>25</v>
      </c>
      <c r="H18" s="123">
        <v>26</v>
      </c>
      <c r="I18" s="17">
        <f t="shared" si="1"/>
        <v>51</v>
      </c>
      <c r="J18" s="124" t="s">
        <v>162</v>
      </c>
      <c r="K18" s="65"/>
      <c r="L18" s="65"/>
      <c r="M18" s="65"/>
      <c r="N18" s="65"/>
      <c r="O18" s="65"/>
      <c r="P18" s="67">
        <v>43502</v>
      </c>
      <c r="Q18" s="253" t="s">
        <v>397</v>
      </c>
      <c r="R18" s="66"/>
      <c r="S18" s="66" t="s">
        <v>117</v>
      </c>
      <c r="T18" s="188" t="s">
        <v>406</v>
      </c>
    </row>
    <row r="19" spans="1:20" ht="30">
      <c r="A19" s="4">
        <v>15</v>
      </c>
      <c r="B19" s="55" t="s">
        <v>67</v>
      </c>
      <c r="C19" s="122" t="s">
        <v>163</v>
      </c>
      <c r="D19" s="53" t="s">
        <v>73</v>
      </c>
      <c r="E19" s="123">
        <v>217</v>
      </c>
      <c r="F19" s="123"/>
      <c r="G19" s="123">
        <v>15</v>
      </c>
      <c r="H19" s="123">
        <v>30</v>
      </c>
      <c r="I19" s="17">
        <f t="shared" si="1"/>
        <v>45</v>
      </c>
      <c r="J19" s="124" t="s">
        <v>164</v>
      </c>
      <c r="K19" s="65"/>
      <c r="L19" s="65"/>
      <c r="M19" s="65"/>
      <c r="N19" s="65"/>
      <c r="O19" s="65"/>
      <c r="P19" s="67">
        <v>43502</v>
      </c>
      <c r="Q19" s="253" t="s">
        <v>397</v>
      </c>
      <c r="R19" s="66"/>
      <c r="S19" s="66" t="s">
        <v>117</v>
      </c>
      <c r="T19" s="188" t="s">
        <v>406</v>
      </c>
    </row>
    <row r="20" spans="1:20" ht="30">
      <c r="A20" s="4">
        <v>16</v>
      </c>
      <c r="B20" s="55" t="s">
        <v>66</v>
      </c>
      <c r="C20" s="125" t="s">
        <v>155</v>
      </c>
      <c r="D20" s="53" t="s">
        <v>73</v>
      </c>
      <c r="E20" s="126">
        <v>119</v>
      </c>
      <c r="F20" s="126"/>
      <c r="G20" s="126">
        <v>17</v>
      </c>
      <c r="H20" s="126">
        <v>43</v>
      </c>
      <c r="I20" s="17">
        <f t="shared" si="1"/>
        <v>60</v>
      </c>
      <c r="J20" s="127" t="s">
        <v>166</v>
      </c>
      <c r="K20" s="65"/>
      <c r="L20" s="65"/>
      <c r="M20" s="65"/>
      <c r="N20" s="65"/>
      <c r="O20" s="65"/>
      <c r="P20" s="67">
        <v>43503</v>
      </c>
      <c r="Q20" s="253" t="s">
        <v>395</v>
      </c>
      <c r="R20" s="66"/>
      <c r="S20" s="66" t="s">
        <v>117</v>
      </c>
      <c r="T20" s="188" t="s">
        <v>406</v>
      </c>
    </row>
    <row r="21" spans="1:20" ht="30">
      <c r="A21" s="4">
        <v>17</v>
      </c>
      <c r="B21" s="55" t="s">
        <v>66</v>
      </c>
      <c r="C21" s="128" t="s">
        <v>167</v>
      </c>
      <c r="D21" s="53" t="s">
        <v>73</v>
      </c>
      <c r="E21" s="72">
        <v>250</v>
      </c>
      <c r="F21" s="72"/>
      <c r="G21" s="72">
        <v>34</v>
      </c>
      <c r="H21" s="72">
        <v>40</v>
      </c>
      <c r="I21" s="17">
        <f t="shared" si="1"/>
        <v>74</v>
      </c>
      <c r="J21" s="129" t="s">
        <v>168</v>
      </c>
      <c r="K21" s="72"/>
      <c r="L21" s="65"/>
      <c r="M21" s="65"/>
      <c r="N21" s="65"/>
      <c r="O21" s="65"/>
      <c r="P21" s="67">
        <v>43503</v>
      </c>
      <c r="Q21" s="253" t="s">
        <v>395</v>
      </c>
      <c r="R21" s="66"/>
      <c r="S21" s="66" t="s">
        <v>117</v>
      </c>
      <c r="T21" s="188" t="s">
        <v>406</v>
      </c>
    </row>
    <row r="22" spans="1:20">
      <c r="A22" s="4">
        <v>18</v>
      </c>
      <c r="B22" s="55" t="s">
        <v>67</v>
      </c>
      <c r="C22" s="130" t="s">
        <v>169</v>
      </c>
      <c r="D22" s="53" t="s">
        <v>73</v>
      </c>
      <c r="E22" s="131">
        <v>50</v>
      </c>
      <c r="F22" s="131"/>
      <c r="G22" s="131">
        <v>26</v>
      </c>
      <c r="H22" s="131">
        <v>29</v>
      </c>
      <c r="I22" s="17">
        <f t="shared" si="1"/>
        <v>55</v>
      </c>
      <c r="J22" s="132" t="s">
        <v>170</v>
      </c>
      <c r="K22" s="65"/>
      <c r="L22" s="65"/>
      <c r="M22" s="65"/>
      <c r="N22" s="65"/>
      <c r="O22" s="65"/>
      <c r="P22" s="67">
        <v>43504</v>
      </c>
      <c r="Q22" s="253" t="s">
        <v>415</v>
      </c>
      <c r="R22" s="66"/>
      <c r="S22" s="66" t="s">
        <v>117</v>
      </c>
      <c r="T22" s="188" t="s">
        <v>406</v>
      </c>
    </row>
    <row r="23" spans="1:20">
      <c r="A23" s="4">
        <v>19</v>
      </c>
      <c r="B23" s="55" t="s">
        <v>67</v>
      </c>
      <c r="C23" s="65" t="s">
        <v>171</v>
      </c>
      <c r="D23" s="53" t="s">
        <v>73</v>
      </c>
      <c r="E23" s="59">
        <v>261</v>
      </c>
      <c r="F23" s="65"/>
      <c r="G23" s="59">
        <v>15</v>
      </c>
      <c r="H23" s="59">
        <v>10</v>
      </c>
      <c r="I23" s="17">
        <f t="shared" si="1"/>
        <v>25</v>
      </c>
      <c r="J23" s="65">
        <v>9859187355</v>
      </c>
      <c r="K23" s="65"/>
      <c r="L23" s="65"/>
      <c r="M23" s="65"/>
      <c r="N23" s="65"/>
      <c r="O23" s="65"/>
      <c r="P23" s="67">
        <v>43504</v>
      </c>
      <c r="Q23" s="253" t="s">
        <v>415</v>
      </c>
      <c r="R23" s="66"/>
      <c r="S23" s="66" t="s">
        <v>117</v>
      </c>
      <c r="T23" s="188" t="s">
        <v>406</v>
      </c>
    </row>
    <row r="24" spans="1:20">
      <c r="A24" s="4">
        <v>20</v>
      </c>
      <c r="B24" s="55" t="s">
        <v>66</v>
      </c>
      <c r="C24" s="133" t="s">
        <v>172</v>
      </c>
      <c r="D24" s="53" t="s">
        <v>73</v>
      </c>
      <c r="E24" s="134">
        <v>251</v>
      </c>
      <c r="F24" s="134"/>
      <c r="G24" s="134">
        <v>24</v>
      </c>
      <c r="H24" s="134">
        <v>32</v>
      </c>
      <c r="I24" s="17">
        <f t="shared" si="1"/>
        <v>56</v>
      </c>
      <c r="J24" s="134">
        <v>9859177241</v>
      </c>
      <c r="K24" s="65"/>
      <c r="L24" s="65"/>
      <c r="M24" s="65"/>
      <c r="N24" s="65"/>
      <c r="O24" s="65"/>
      <c r="P24" s="67">
        <v>43504</v>
      </c>
      <c r="Q24" s="253" t="s">
        <v>415</v>
      </c>
      <c r="R24" s="66"/>
      <c r="S24" s="66" t="s">
        <v>117</v>
      </c>
      <c r="T24" s="188" t="s">
        <v>406</v>
      </c>
    </row>
    <row r="25" spans="1:20">
      <c r="A25" s="4">
        <v>21</v>
      </c>
      <c r="B25" s="55" t="s">
        <v>66</v>
      </c>
      <c r="C25" s="135" t="s">
        <v>139</v>
      </c>
      <c r="D25" s="53" t="s">
        <v>73</v>
      </c>
      <c r="E25" s="136">
        <v>277</v>
      </c>
      <c r="F25" s="136"/>
      <c r="G25" s="136">
        <v>24</v>
      </c>
      <c r="H25" s="136">
        <v>37</v>
      </c>
      <c r="I25" s="17">
        <f t="shared" si="1"/>
        <v>61</v>
      </c>
      <c r="J25" s="137" t="s">
        <v>140</v>
      </c>
      <c r="K25" s="65"/>
      <c r="L25" s="65"/>
      <c r="M25" s="65"/>
      <c r="N25" s="65"/>
      <c r="O25" s="65"/>
      <c r="P25" s="67">
        <v>43505</v>
      </c>
      <c r="Q25" s="253" t="s">
        <v>396</v>
      </c>
      <c r="R25" s="66"/>
      <c r="S25" s="66" t="s">
        <v>117</v>
      </c>
      <c r="T25" s="188" t="s">
        <v>406</v>
      </c>
    </row>
    <row r="26" spans="1:20">
      <c r="A26" s="4">
        <v>22</v>
      </c>
      <c r="B26" s="55" t="s">
        <v>67</v>
      </c>
      <c r="C26" s="135" t="s">
        <v>173</v>
      </c>
      <c r="D26" s="53" t="s">
        <v>73</v>
      </c>
      <c r="E26" s="136">
        <v>219</v>
      </c>
      <c r="F26" s="136"/>
      <c r="G26" s="136">
        <v>23</v>
      </c>
      <c r="H26" s="136">
        <v>25</v>
      </c>
      <c r="I26" s="17">
        <f t="shared" si="1"/>
        <v>48</v>
      </c>
      <c r="J26" s="137" t="s">
        <v>174</v>
      </c>
      <c r="K26" s="65"/>
      <c r="L26" s="65"/>
      <c r="M26" s="65"/>
      <c r="N26" s="65"/>
      <c r="O26" s="65"/>
      <c r="P26" s="67">
        <v>43505</v>
      </c>
      <c r="Q26" s="253" t="s">
        <v>396</v>
      </c>
      <c r="R26" s="66"/>
      <c r="S26" s="66" t="s">
        <v>117</v>
      </c>
      <c r="T26" s="188" t="s">
        <v>406</v>
      </c>
    </row>
    <row r="27" spans="1:20">
      <c r="A27" s="4">
        <v>23</v>
      </c>
      <c r="B27" s="55" t="s">
        <v>67</v>
      </c>
      <c r="C27" s="135" t="s">
        <v>175</v>
      </c>
      <c r="D27" s="53" t="s">
        <v>73</v>
      </c>
      <c r="E27" s="136">
        <v>48</v>
      </c>
      <c r="F27" s="136"/>
      <c r="G27" s="136">
        <v>22</v>
      </c>
      <c r="H27" s="136">
        <v>43</v>
      </c>
      <c r="I27" s="17">
        <f t="shared" si="1"/>
        <v>65</v>
      </c>
      <c r="J27" s="137" t="s">
        <v>162</v>
      </c>
      <c r="K27" s="65"/>
      <c r="L27" s="65"/>
      <c r="M27" s="65"/>
      <c r="N27" s="65"/>
      <c r="O27" s="65"/>
      <c r="P27" s="67">
        <v>43505</v>
      </c>
      <c r="Q27" s="253" t="s">
        <v>396</v>
      </c>
      <c r="R27" s="66"/>
      <c r="S27" s="66" t="s">
        <v>117</v>
      </c>
      <c r="T27" s="188" t="s">
        <v>406</v>
      </c>
    </row>
    <row r="28" spans="1:20">
      <c r="A28" s="4">
        <v>24</v>
      </c>
      <c r="B28" s="55" t="s">
        <v>66</v>
      </c>
      <c r="C28" s="138" t="s">
        <v>176</v>
      </c>
      <c r="D28" s="53" t="s">
        <v>73</v>
      </c>
      <c r="E28" s="73">
        <v>29</v>
      </c>
      <c r="F28" s="73"/>
      <c r="G28" s="73">
        <v>28</v>
      </c>
      <c r="H28" s="73">
        <v>25</v>
      </c>
      <c r="I28" s="17">
        <f t="shared" si="1"/>
        <v>53</v>
      </c>
      <c r="J28" s="139" t="s">
        <v>177</v>
      </c>
      <c r="K28" s="73"/>
      <c r="L28" s="65"/>
      <c r="M28" s="65"/>
      <c r="N28" s="65"/>
      <c r="O28" s="65"/>
      <c r="P28" s="67">
        <v>43507</v>
      </c>
      <c r="Q28" s="253" t="s">
        <v>394</v>
      </c>
      <c r="R28" s="66"/>
      <c r="S28" s="66" t="s">
        <v>117</v>
      </c>
      <c r="T28" s="188" t="s">
        <v>406</v>
      </c>
    </row>
    <row r="29" spans="1:20">
      <c r="A29" s="4">
        <v>25</v>
      </c>
      <c r="B29" s="55" t="s">
        <v>66</v>
      </c>
      <c r="C29" s="140" t="s">
        <v>178</v>
      </c>
      <c r="D29" s="53" t="s">
        <v>73</v>
      </c>
      <c r="E29" s="141">
        <v>122</v>
      </c>
      <c r="F29" s="141"/>
      <c r="G29" s="141">
        <v>22</v>
      </c>
      <c r="H29" s="141">
        <v>43</v>
      </c>
      <c r="I29" s="17">
        <f t="shared" si="1"/>
        <v>65</v>
      </c>
      <c r="J29" s="142" t="s">
        <v>179</v>
      </c>
      <c r="K29" s="65"/>
      <c r="L29" s="65"/>
      <c r="M29" s="65"/>
      <c r="N29" s="65"/>
      <c r="O29" s="65"/>
      <c r="P29" s="67">
        <v>43507</v>
      </c>
      <c r="Q29" s="253" t="s">
        <v>394</v>
      </c>
      <c r="R29" s="66"/>
      <c r="S29" s="66" t="s">
        <v>117</v>
      </c>
      <c r="T29" s="188" t="s">
        <v>406</v>
      </c>
    </row>
    <row r="30" spans="1:20">
      <c r="A30" s="4">
        <v>26</v>
      </c>
      <c r="B30" s="55" t="s">
        <v>67</v>
      </c>
      <c r="C30" s="143" t="s">
        <v>180</v>
      </c>
      <c r="D30" s="53" t="s">
        <v>73</v>
      </c>
      <c r="E30" s="144">
        <v>101</v>
      </c>
      <c r="F30" s="144"/>
      <c r="G30" s="144">
        <v>19</v>
      </c>
      <c r="H30" s="144">
        <v>36</v>
      </c>
      <c r="I30" s="17">
        <f t="shared" si="1"/>
        <v>55</v>
      </c>
      <c r="J30" s="145" t="s">
        <v>181</v>
      </c>
      <c r="K30" s="65"/>
      <c r="L30" s="65"/>
      <c r="M30" s="65"/>
      <c r="N30" s="65"/>
      <c r="O30" s="65"/>
      <c r="P30" s="67">
        <v>43507</v>
      </c>
      <c r="Q30" s="253" t="s">
        <v>394</v>
      </c>
      <c r="R30" s="66"/>
      <c r="S30" s="66" t="s">
        <v>117</v>
      </c>
      <c r="T30" s="188" t="s">
        <v>406</v>
      </c>
    </row>
    <row r="31" spans="1:20">
      <c r="A31" s="4">
        <v>27</v>
      </c>
      <c r="B31" s="55" t="s">
        <v>67</v>
      </c>
      <c r="C31" s="146" t="s">
        <v>175</v>
      </c>
      <c r="D31" s="53" t="s">
        <v>73</v>
      </c>
      <c r="E31" s="147">
        <v>145</v>
      </c>
      <c r="F31" s="147"/>
      <c r="G31" s="147">
        <v>16</v>
      </c>
      <c r="H31" s="147">
        <v>28</v>
      </c>
      <c r="I31" s="17">
        <f t="shared" si="1"/>
        <v>44</v>
      </c>
      <c r="J31" s="148" t="s">
        <v>182</v>
      </c>
      <c r="K31" s="65"/>
      <c r="L31" s="65"/>
      <c r="M31" s="65"/>
      <c r="N31" s="65"/>
      <c r="O31" s="65"/>
      <c r="P31" s="67">
        <v>43143</v>
      </c>
      <c r="Q31" s="253" t="s">
        <v>413</v>
      </c>
      <c r="R31" s="66"/>
      <c r="S31" s="66" t="s">
        <v>117</v>
      </c>
      <c r="T31" s="188" t="s">
        <v>406</v>
      </c>
    </row>
    <row r="32" spans="1:20" ht="30">
      <c r="A32" s="4">
        <v>28</v>
      </c>
      <c r="B32" s="55" t="s">
        <v>66</v>
      </c>
      <c r="C32" s="149" t="s">
        <v>183</v>
      </c>
      <c r="D32" s="53" t="s">
        <v>73</v>
      </c>
      <c r="E32" s="150">
        <v>198</v>
      </c>
      <c r="F32" s="150"/>
      <c r="G32" s="150">
        <v>20</v>
      </c>
      <c r="H32" s="150">
        <v>32</v>
      </c>
      <c r="I32" s="17">
        <f t="shared" si="1"/>
        <v>52</v>
      </c>
      <c r="J32" s="151" t="s">
        <v>184</v>
      </c>
      <c r="K32" s="65"/>
      <c r="L32" s="65"/>
      <c r="M32" s="65"/>
      <c r="N32" s="65"/>
      <c r="O32" s="65"/>
      <c r="P32" s="67">
        <v>43143</v>
      </c>
      <c r="Q32" s="253" t="s">
        <v>413</v>
      </c>
      <c r="R32" s="66"/>
      <c r="S32" s="66" t="s">
        <v>117</v>
      </c>
      <c r="T32" s="188" t="s">
        <v>406</v>
      </c>
    </row>
    <row r="33" spans="1:20">
      <c r="A33" s="4">
        <v>29</v>
      </c>
      <c r="B33" s="55" t="s">
        <v>66</v>
      </c>
      <c r="C33" s="152" t="s">
        <v>185</v>
      </c>
      <c r="D33" s="53" t="s">
        <v>73</v>
      </c>
      <c r="E33" s="74">
        <v>121</v>
      </c>
      <c r="F33" s="74"/>
      <c r="G33" s="74">
        <v>25</v>
      </c>
      <c r="H33" s="74">
        <v>35</v>
      </c>
      <c r="I33" s="17">
        <f t="shared" si="1"/>
        <v>60</v>
      </c>
      <c r="J33" s="153" t="s">
        <v>186</v>
      </c>
      <c r="K33" s="74"/>
      <c r="L33" s="65"/>
      <c r="M33" s="65"/>
      <c r="N33" s="65"/>
      <c r="O33" s="65"/>
      <c r="P33" s="67">
        <v>43143</v>
      </c>
      <c r="Q33" s="253" t="s">
        <v>413</v>
      </c>
      <c r="R33" s="66"/>
      <c r="S33" s="66" t="s">
        <v>117</v>
      </c>
      <c r="T33" s="188" t="s">
        <v>406</v>
      </c>
    </row>
    <row r="34" spans="1:20" ht="30">
      <c r="A34" s="4">
        <v>30</v>
      </c>
      <c r="B34" s="55" t="s">
        <v>66</v>
      </c>
      <c r="C34" s="154" t="s">
        <v>187</v>
      </c>
      <c r="D34" s="53" t="s">
        <v>73</v>
      </c>
      <c r="E34" s="155">
        <v>253</v>
      </c>
      <c r="F34" s="155"/>
      <c r="G34" s="155">
        <v>31</v>
      </c>
      <c r="H34" s="155">
        <v>48</v>
      </c>
      <c r="I34" s="17">
        <f t="shared" si="1"/>
        <v>79</v>
      </c>
      <c r="J34" s="156" t="s">
        <v>186</v>
      </c>
      <c r="K34" s="65"/>
      <c r="L34" s="65"/>
      <c r="M34" s="65"/>
      <c r="N34" s="65"/>
      <c r="O34" s="65"/>
      <c r="P34" s="67">
        <v>43509</v>
      </c>
      <c r="Q34" s="253" t="s">
        <v>397</v>
      </c>
      <c r="R34" s="66"/>
      <c r="S34" s="66" t="s">
        <v>117</v>
      </c>
      <c r="T34" s="188" t="s">
        <v>406</v>
      </c>
    </row>
    <row r="35" spans="1:20" ht="24">
      <c r="A35" s="4">
        <v>31</v>
      </c>
      <c r="B35" s="55" t="s">
        <v>67</v>
      </c>
      <c r="C35" s="157" t="s">
        <v>175</v>
      </c>
      <c r="D35" s="53" t="s">
        <v>73</v>
      </c>
      <c r="E35" s="158">
        <v>48</v>
      </c>
      <c r="F35" s="158"/>
      <c r="G35" s="158">
        <v>22</v>
      </c>
      <c r="H35" s="158">
        <v>43</v>
      </c>
      <c r="I35" s="17">
        <f t="shared" si="1"/>
        <v>65</v>
      </c>
      <c r="J35" s="159" t="s">
        <v>162</v>
      </c>
      <c r="K35" s="65"/>
      <c r="L35" s="65"/>
      <c r="M35" s="65"/>
      <c r="N35" s="65"/>
      <c r="O35" s="65"/>
      <c r="P35" s="67">
        <v>43509</v>
      </c>
      <c r="Q35" s="253" t="s">
        <v>397</v>
      </c>
      <c r="R35" s="66"/>
      <c r="S35" s="66" t="s">
        <v>117</v>
      </c>
      <c r="T35" s="188" t="s">
        <v>406</v>
      </c>
    </row>
    <row r="36" spans="1:20" ht="24">
      <c r="A36" s="4">
        <v>32</v>
      </c>
      <c r="B36" s="55" t="s">
        <v>67</v>
      </c>
      <c r="C36" s="146" t="s">
        <v>175</v>
      </c>
      <c r="D36" s="53" t="s">
        <v>73</v>
      </c>
      <c r="E36" s="147">
        <v>144</v>
      </c>
      <c r="F36" s="147"/>
      <c r="G36" s="147">
        <v>20</v>
      </c>
      <c r="H36" s="147">
        <v>38</v>
      </c>
      <c r="I36" s="17">
        <f t="shared" si="1"/>
        <v>58</v>
      </c>
      <c r="J36" s="148" t="s">
        <v>188</v>
      </c>
      <c r="K36" s="65"/>
      <c r="L36" s="65"/>
      <c r="M36" s="65"/>
      <c r="N36" s="65"/>
      <c r="O36" s="65"/>
      <c r="P36" s="67">
        <v>43509</v>
      </c>
      <c r="Q36" s="253" t="s">
        <v>397</v>
      </c>
      <c r="R36" s="66"/>
      <c r="S36" s="66" t="s">
        <v>117</v>
      </c>
      <c r="T36" s="188" t="s">
        <v>406</v>
      </c>
    </row>
    <row r="37" spans="1:20" ht="30">
      <c r="A37" s="4">
        <v>33</v>
      </c>
      <c r="B37" s="55" t="s">
        <v>66</v>
      </c>
      <c r="C37" s="160" t="s">
        <v>189</v>
      </c>
      <c r="D37" s="53" t="s">
        <v>73</v>
      </c>
      <c r="E37" s="75">
        <v>120</v>
      </c>
      <c r="F37" s="75"/>
      <c r="G37" s="75">
        <v>17</v>
      </c>
      <c r="H37" s="75">
        <v>24</v>
      </c>
      <c r="I37" s="17">
        <f t="shared" si="1"/>
        <v>41</v>
      </c>
      <c r="J37" s="162" t="s">
        <v>190</v>
      </c>
      <c r="K37" s="75"/>
      <c r="L37" s="65"/>
      <c r="M37" s="65"/>
      <c r="N37" s="65"/>
      <c r="O37" s="65"/>
      <c r="P37" s="67">
        <v>43510</v>
      </c>
      <c r="Q37" s="253" t="s">
        <v>395</v>
      </c>
      <c r="R37" s="66"/>
      <c r="S37" s="66" t="s">
        <v>117</v>
      </c>
      <c r="T37" s="188" t="s">
        <v>406</v>
      </c>
    </row>
    <row r="38" spans="1:20">
      <c r="A38" s="4">
        <v>34</v>
      </c>
      <c r="B38" s="55" t="s">
        <v>66</v>
      </c>
      <c r="C38" s="163" t="s">
        <v>191</v>
      </c>
      <c r="D38" s="53" t="s">
        <v>73</v>
      </c>
      <c r="E38" s="164">
        <v>28</v>
      </c>
      <c r="F38" s="164"/>
      <c r="G38" s="164">
        <v>20</v>
      </c>
      <c r="H38" s="164">
        <v>22</v>
      </c>
      <c r="I38" s="17">
        <f t="shared" si="1"/>
        <v>42</v>
      </c>
      <c r="J38" s="165" t="s">
        <v>192</v>
      </c>
      <c r="K38" s="65"/>
      <c r="L38" s="65"/>
      <c r="M38" s="65"/>
      <c r="N38" s="65"/>
      <c r="O38" s="65"/>
      <c r="P38" s="67">
        <v>43510</v>
      </c>
      <c r="Q38" s="253" t="s">
        <v>395</v>
      </c>
      <c r="R38" s="66"/>
      <c r="S38" s="66" t="s">
        <v>117</v>
      </c>
      <c r="T38" s="188" t="s">
        <v>406</v>
      </c>
    </row>
    <row r="39" spans="1:20">
      <c r="A39" s="4">
        <v>35</v>
      </c>
      <c r="B39" s="55" t="s">
        <v>67</v>
      </c>
      <c r="C39" s="166" t="s">
        <v>193</v>
      </c>
      <c r="D39" s="53" t="s">
        <v>73</v>
      </c>
      <c r="E39" s="167">
        <v>146</v>
      </c>
      <c r="F39" s="167"/>
      <c r="G39" s="167">
        <v>16</v>
      </c>
      <c r="H39" s="167">
        <v>18</v>
      </c>
      <c r="I39" s="17">
        <f t="shared" si="1"/>
        <v>34</v>
      </c>
      <c r="J39" s="168" t="s">
        <v>188</v>
      </c>
      <c r="K39" s="65"/>
      <c r="L39" s="65"/>
      <c r="M39" s="65"/>
      <c r="N39" s="65"/>
      <c r="O39" s="65"/>
      <c r="P39" s="67">
        <v>43510</v>
      </c>
      <c r="Q39" s="253" t="s">
        <v>395</v>
      </c>
      <c r="R39" s="66"/>
      <c r="S39" s="66" t="s">
        <v>117</v>
      </c>
      <c r="T39" s="188" t="s">
        <v>406</v>
      </c>
    </row>
    <row r="40" spans="1:20" ht="30">
      <c r="A40" s="4">
        <v>36</v>
      </c>
      <c r="B40" s="55" t="s">
        <v>67</v>
      </c>
      <c r="C40" s="169" t="s">
        <v>194</v>
      </c>
      <c r="D40" s="53" t="s">
        <v>73</v>
      </c>
      <c r="E40" s="170">
        <v>273</v>
      </c>
      <c r="F40" s="170"/>
      <c r="G40" s="170">
        <v>17</v>
      </c>
      <c r="H40" s="170">
        <v>27</v>
      </c>
      <c r="I40" s="17">
        <f t="shared" si="1"/>
        <v>44</v>
      </c>
      <c r="J40" s="171" t="s">
        <v>195</v>
      </c>
      <c r="K40" s="65"/>
      <c r="L40" s="65"/>
      <c r="M40" s="65"/>
      <c r="N40" s="65"/>
      <c r="O40" s="65"/>
      <c r="P40" s="67">
        <v>43511</v>
      </c>
      <c r="Q40" s="253" t="s">
        <v>415</v>
      </c>
      <c r="R40" s="66"/>
      <c r="S40" s="66" t="s">
        <v>117</v>
      </c>
      <c r="T40" s="188" t="s">
        <v>406</v>
      </c>
    </row>
    <row r="41" spans="1:20">
      <c r="A41" s="4">
        <v>37</v>
      </c>
      <c r="B41" s="55" t="s">
        <v>67</v>
      </c>
      <c r="C41" s="172" t="s">
        <v>196</v>
      </c>
      <c r="D41" s="53" t="s">
        <v>73</v>
      </c>
      <c r="E41" s="173">
        <v>275</v>
      </c>
      <c r="F41" s="173"/>
      <c r="G41" s="173">
        <v>14</v>
      </c>
      <c r="H41" s="173">
        <v>32</v>
      </c>
      <c r="I41" s="17">
        <f t="shared" si="1"/>
        <v>46</v>
      </c>
      <c r="J41" s="174" t="s">
        <v>197</v>
      </c>
      <c r="K41" s="65"/>
      <c r="L41" s="65"/>
      <c r="M41" s="65"/>
      <c r="N41" s="65"/>
      <c r="O41" s="65"/>
      <c r="P41" s="67">
        <v>43511</v>
      </c>
      <c r="Q41" s="253" t="s">
        <v>415</v>
      </c>
      <c r="R41" s="66"/>
      <c r="S41" s="66" t="s">
        <v>117</v>
      </c>
      <c r="T41" s="188" t="s">
        <v>406</v>
      </c>
    </row>
    <row r="42" spans="1:20" ht="30">
      <c r="A42" s="4">
        <v>38</v>
      </c>
      <c r="B42" s="55" t="s">
        <v>67</v>
      </c>
      <c r="C42" s="175" t="s">
        <v>144</v>
      </c>
      <c r="D42" s="53" t="s">
        <v>73</v>
      </c>
      <c r="E42" s="176">
        <v>276</v>
      </c>
      <c r="F42" s="176"/>
      <c r="G42" s="176">
        <v>20</v>
      </c>
      <c r="H42" s="176">
        <v>24</v>
      </c>
      <c r="I42" s="17">
        <f t="shared" si="1"/>
        <v>44</v>
      </c>
      <c r="J42" s="177" t="s">
        <v>198</v>
      </c>
      <c r="K42" s="65"/>
      <c r="L42" s="65"/>
      <c r="M42" s="65"/>
      <c r="N42" s="65"/>
      <c r="O42" s="65"/>
      <c r="P42" s="67">
        <v>43511</v>
      </c>
      <c r="Q42" s="253" t="s">
        <v>415</v>
      </c>
      <c r="R42" s="66"/>
      <c r="S42" s="66" t="s">
        <v>117</v>
      </c>
      <c r="T42" s="188" t="s">
        <v>406</v>
      </c>
    </row>
    <row r="43" spans="1:20">
      <c r="A43" s="4">
        <v>39</v>
      </c>
      <c r="B43" s="55" t="s">
        <v>66</v>
      </c>
      <c r="C43" s="62" t="s">
        <v>155</v>
      </c>
      <c r="D43" s="53" t="s">
        <v>73</v>
      </c>
      <c r="E43" s="63">
        <v>89</v>
      </c>
      <c r="F43" s="63"/>
      <c r="G43" s="63">
        <v>7</v>
      </c>
      <c r="H43" s="63">
        <v>31</v>
      </c>
      <c r="I43" s="17">
        <f t="shared" si="1"/>
        <v>38</v>
      </c>
      <c r="J43" s="76" t="s">
        <v>199</v>
      </c>
      <c r="K43" s="65"/>
      <c r="L43" s="65"/>
      <c r="M43" s="65"/>
      <c r="N43" s="65"/>
      <c r="O43" s="65"/>
      <c r="P43" s="67">
        <v>43512</v>
      </c>
      <c r="Q43" s="253" t="s">
        <v>396</v>
      </c>
      <c r="R43" s="66"/>
      <c r="S43" s="66" t="s">
        <v>117</v>
      </c>
      <c r="T43" s="188" t="s">
        <v>406</v>
      </c>
    </row>
    <row r="44" spans="1:20" ht="30">
      <c r="A44" s="4">
        <v>40</v>
      </c>
      <c r="B44" s="55" t="s">
        <v>67</v>
      </c>
      <c r="C44" s="178" t="s">
        <v>135</v>
      </c>
      <c r="D44" s="53" t="s">
        <v>73</v>
      </c>
      <c r="E44" s="179">
        <v>149</v>
      </c>
      <c r="F44" s="179"/>
      <c r="G44" s="179">
        <v>23</v>
      </c>
      <c r="H44" s="179">
        <v>26</v>
      </c>
      <c r="I44" s="17">
        <f t="shared" si="1"/>
        <v>49</v>
      </c>
      <c r="J44" s="180" t="s">
        <v>200</v>
      </c>
      <c r="K44" s="65"/>
      <c r="L44" s="65"/>
      <c r="M44" s="65"/>
      <c r="N44" s="65"/>
      <c r="O44" s="65"/>
      <c r="P44" s="67">
        <v>43512</v>
      </c>
      <c r="Q44" s="253" t="s">
        <v>396</v>
      </c>
      <c r="R44" s="66"/>
      <c r="S44" s="66" t="s">
        <v>117</v>
      </c>
      <c r="T44" s="188" t="s">
        <v>406</v>
      </c>
    </row>
    <row r="45" spans="1:20">
      <c r="A45" s="4">
        <v>41</v>
      </c>
      <c r="B45" s="55" t="s">
        <v>67</v>
      </c>
      <c r="C45" s="181" t="s">
        <v>173</v>
      </c>
      <c r="D45" s="53" t="s">
        <v>73</v>
      </c>
      <c r="E45" s="182">
        <v>219</v>
      </c>
      <c r="F45" s="182"/>
      <c r="G45" s="182">
        <v>23</v>
      </c>
      <c r="H45" s="182">
        <v>25</v>
      </c>
      <c r="I45" s="17">
        <f t="shared" si="1"/>
        <v>48</v>
      </c>
      <c r="J45" s="183" t="s">
        <v>174</v>
      </c>
      <c r="K45" s="65"/>
      <c r="L45" s="65"/>
      <c r="M45" s="65"/>
      <c r="N45" s="65"/>
      <c r="O45" s="65"/>
      <c r="P45" s="67">
        <v>43512</v>
      </c>
      <c r="Q45" s="253" t="s">
        <v>396</v>
      </c>
      <c r="R45" s="66"/>
      <c r="S45" s="66" t="s">
        <v>117</v>
      </c>
      <c r="T45" s="188" t="s">
        <v>406</v>
      </c>
    </row>
    <row r="46" spans="1:20" ht="33">
      <c r="A46" s="4">
        <v>42</v>
      </c>
      <c r="B46" s="17" t="s">
        <v>66</v>
      </c>
      <c r="C46" s="258" t="s">
        <v>416</v>
      </c>
      <c r="D46" s="208" t="s">
        <v>27</v>
      </c>
      <c r="E46" s="19"/>
      <c r="F46" s="188" t="s">
        <v>392</v>
      </c>
      <c r="G46" s="19">
        <v>369</v>
      </c>
      <c r="H46" s="19">
        <v>298</v>
      </c>
      <c r="I46" s="17">
        <f t="shared" si="1"/>
        <v>667</v>
      </c>
      <c r="J46" s="196">
        <v>9435206526</v>
      </c>
      <c r="K46" s="18" t="s">
        <v>234</v>
      </c>
      <c r="L46" s="18" t="s">
        <v>235</v>
      </c>
      <c r="M46" s="18">
        <v>9435750545</v>
      </c>
      <c r="N46" s="188"/>
      <c r="O46" s="188"/>
      <c r="P46" s="189" t="s">
        <v>417</v>
      </c>
      <c r="Q46" s="239"/>
      <c r="R46" s="188" t="s">
        <v>319</v>
      </c>
      <c r="S46" s="66" t="s">
        <v>117</v>
      </c>
      <c r="T46" s="188" t="s">
        <v>406</v>
      </c>
    </row>
    <row r="47" spans="1:20" ht="33">
      <c r="A47" s="4">
        <v>43</v>
      </c>
      <c r="B47" s="17" t="s">
        <v>67</v>
      </c>
      <c r="C47" s="259" t="s">
        <v>391</v>
      </c>
      <c r="D47" s="208" t="s">
        <v>27</v>
      </c>
      <c r="E47" s="19"/>
      <c r="F47" s="188" t="s">
        <v>392</v>
      </c>
      <c r="G47" s="19">
        <v>0</v>
      </c>
      <c r="H47" s="19">
        <v>415</v>
      </c>
      <c r="I47" s="17">
        <f t="shared" si="1"/>
        <v>415</v>
      </c>
      <c r="J47" s="17">
        <v>415</v>
      </c>
      <c r="K47" s="196">
        <v>9854793900</v>
      </c>
      <c r="L47" s="188" t="s">
        <v>241</v>
      </c>
      <c r="M47" s="188" t="s">
        <v>242</v>
      </c>
      <c r="N47" s="188">
        <v>9401545647</v>
      </c>
      <c r="O47" s="188" t="s">
        <v>359</v>
      </c>
      <c r="P47" s="189" t="s">
        <v>417</v>
      </c>
      <c r="Q47" s="260"/>
      <c r="R47" s="188" t="s">
        <v>418</v>
      </c>
      <c r="S47" s="66" t="s">
        <v>117</v>
      </c>
      <c r="T47" s="188" t="s">
        <v>406</v>
      </c>
    </row>
    <row r="48" spans="1:20" ht="22.5">
      <c r="A48" s="4">
        <v>44</v>
      </c>
      <c r="B48" s="55" t="s">
        <v>66</v>
      </c>
      <c r="C48" s="60" t="s">
        <v>88</v>
      </c>
      <c r="D48" s="53" t="s">
        <v>76</v>
      </c>
      <c r="E48" s="51">
        <v>18230107605</v>
      </c>
      <c r="F48" s="51" t="s">
        <v>87</v>
      </c>
      <c r="G48" s="51">
        <v>295</v>
      </c>
      <c r="H48" s="51">
        <v>125</v>
      </c>
      <c r="I48" s="17">
        <f t="shared" si="1"/>
        <v>420</v>
      </c>
      <c r="J48" s="56" t="s">
        <v>130</v>
      </c>
      <c r="K48" s="77"/>
      <c r="L48" s="77"/>
      <c r="M48" s="77"/>
      <c r="N48" s="77"/>
      <c r="O48" s="77"/>
      <c r="P48" s="67" t="s">
        <v>419</v>
      </c>
      <c r="Q48" s="254"/>
      <c r="R48" s="52"/>
      <c r="S48" s="66" t="s">
        <v>117</v>
      </c>
      <c r="T48" s="188" t="s">
        <v>406</v>
      </c>
    </row>
    <row r="49" spans="1:20">
      <c r="A49" s="4">
        <v>45</v>
      </c>
      <c r="B49" s="55" t="s">
        <v>67</v>
      </c>
      <c r="C49" s="60" t="s">
        <v>89</v>
      </c>
      <c r="D49" s="53" t="s">
        <v>76</v>
      </c>
      <c r="E49" s="51">
        <v>18230121302</v>
      </c>
      <c r="F49" s="51" t="s">
        <v>87</v>
      </c>
      <c r="G49" s="51">
        <v>101</v>
      </c>
      <c r="H49" s="51">
        <v>134</v>
      </c>
      <c r="I49" s="17">
        <f t="shared" si="1"/>
        <v>235</v>
      </c>
      <c r="J49" s="56" t="s">
        <v>129</v>
      </c>
      <c r="K49" s="65" t="s">
        <v>420</v>
      </c>
      <c r="L49" s="65"/>
      <c r="M49" s="65"/>
      <c r="N49" s="65"/>
      <c r="O49" s="65"/>
      <c r="P49" s="67" t="s">
        <v>421</v>
      </c>
      <c r="Q49" s="253"/>
      <c r="R49" s="66" t="s">
        <v>422</v>
      </c>
      <c r="S49" s="66" t="s">
        <v>117</v>
      </c>
      <c r="T49" s="188" t="s">
        <v>406</v>
      </c>
    </row>
    <row r="50" spans="1:20">
      <c r="A50" s="4">
        <v>46</v>
      </c>
      <c r="B50" s="55"/>
      <c r="C50" s="184"/>
      <c r="D50" s="181"/>
      <c r="E50" s="51"/>
      <c r="F50" s="51"/>
      <c r="G50" s="51"/>
      <c r="H50" s="51"/>
      <c r="I50" s="17">
        <f t="shared" si="1"/>
        <v>0</v>
      </c>
      <c r="J50" s="56"/>
      <c r="K50" s="18"/>
      <c r="L50" s="18"/>
      <c r="M50" s="18"/>
      <c r="N50" s="18"/>
      <c r="O50" s="18"/>
      <c r="P50" s="189"/>
      <c r="Q50" s="239"/>
      <c r="R50" s="188"/>
      <c r="S50" s="18"/>
      <c r="T50" s="18"/>
    </row>
    <row r="51" spans="1:20">
      <c r="A51" s="4">
        <v>47</v>
      </c>
      <c r="B51" s="55"/>
      <c r="C51" s="184"/>
      <c r="D51" s="181"/>
      <c r="E51" s="51"/>
      <c r="F51" s="51"/>
      <c r="G51" s="51"/>
      <c r="H51" s="51"/>
      <c r="I51" s="17">
        <f t="shared" si="1"/>
        <v>0</v>
      </c>
      <c r="J51" s="56"/>
      <c r="K51" s="18"/>
      <c r="L51" s="18"/>
      <c r="M51" s="18"/>
      <c r="N51" s="18"/>
      <c r="O51" s="18"/>
      <c r="P51" s="189"/>
      <c r="Q51" s="239"/>
      <c r="R51" s="188"/>
      <c r="S51" s="18"/>
      <c r="T51" s="18"/>
    </row>
    <row r="52" spans="1:20">
      <c r="A52" s="4">
        <v>48</v>
      </c>
      <c r="B52" s="55"/>
      <c r="C52" s="184"/>
      <c r="D52" s="181"/>
      <c r="E52" s="51"/>
      <c r="F52" s="51"/>
      <c r="G52" s="51"/>
      <c r="H52" s="51"/>
      <c r="I52" s="17">
        <f t="shared" si="1"/>
        <v>0</v>
      </c>
      <c r="J52" s="56"/>
      <c r="K52" s="18"/>
      <c r="L52" s="18"/>
      <c r="M52" s="18"/>
      <c r="N52" s="18"/>
      <c r="O52" s="18"/>
      <c r="P52" s="189"/>
      <c r="Q52" s="239"/>
      <c r="R52" s="188"/>
      <c r="S52" s="18"/>
      <c r="T52" s="18"/>
    </row>
    <row r="53" spans="1:20">
      <c r="A53" s="4">
        <v>49</v>
      </c>
      <c r="B53" s="55"/>
      <c r="C53" s="184"/>
      <c r="D53" s="181"/>
      <c r="E53" s="51"/>
      <c r="F53" s="51"/>
      <c r="G53" s="51"/>
      <c r="H53" s="51"/>
      <c r="I53" s="17">
        <f t="shared" si="1"/>
        <v>0</v>
      </c>
      <c r="J53" s="56"/>
      <c r="K53" s="18"/>
      <c r="L53" s="18"/>
      <c r="M53" s="18"/>
      <c r="N53" s="18"/>
      <c r="O53" s="18"/>
      <c r="P53" s="189"/>
      <c r="Q53" s="239"/>
      <c r="R53" s="188"/>
      <c r="S53" s="18"/>
      <c r="T53" s="18"/>
    </row>
    <row r="54" spans="1:20">
      <c r="A54" s="4">
        <v>50</v>
      </c>
      <c r="B54" s="55"/>
      <c r="C54" s="184"/>
      <c r="D54" s="181"/>
      <c r="E54" s="51"/>
      <c r="F54" s="51"/>
      <c r="G54" s="51"/>
      <c r="H54" s="51"/>
      <c r="I54" s="17">
        <f t="shared" si="1"/>
        <v>0</v>
      </c>
      <c r="J54" s="56"/>
      <c r="K54" s="18"/>
      <c r="L54" s="18"/>
      <c r="M54" s="18"/>
      <c r="N54" s="18"/>
      <c r="O54" s="18"/>
      <c r="P54" s="189"/>
      <c r="Q54" s="239"/>
      <c r="R54" s="188"/>
      <c r="S54" s="18"/>
      <c r="T54" s="18"/>
    </row>
    <row r="55" spans="1:20">
      <c r="A55" s="4">
        <v>51</v>
      </c>
      <c r="B55" s="55"/>
      <c r="C55" s="184"/>
      <c r="D55" s="181"/>
      <c r="E55" s="51"/>
      <c r="F55" s="51"/>
      <c r="G55" s="51"/>
      <c r="H55" s="51"/>
      <c r="I55" s="17">
        <f t="shared" si="1"/>
        <v>0</v>
      </c>
      <c r="J55" s="56"/>
      <c r="K55" s="18"/>
      <c r="L55" s="18"/>
      <c r="M55" s="18"/>
      <c r="N55" s="18"/>
      <c r="O55" s="18"/>
      <c r="P55" s="189"/>
      <c r="Q55" s="239"/>
      <c r="R55" s="188"/>
      <c r="S55" s="18"/>
      <c r="T55" s="18"/>
    </row>
    <row r="56" spans="1:20">
      <c r="A56" s="4">
        <v>52</v>
      </c>
      <c r="B56" s="55"/>
      <c r="C56" s="184"/>
      <c r="D56" s="181"/>
      <c r="E56" s="51"/>
      <c r="F56" s="51"/>
      <c r="G56" s="51"/>
      <c r="H56" s="51"/>
      <c r="I56" s="17">
        <f t="shared" si="1"/>
        <v>0</v>
      </c>
      <c r="J56" s="56"/>
      <c r="K56" s="18"/>
      <c r="L56" s="18"/>
      <c r="M56" s="18"/>
      <c r="N56" s="18"/>
      <c r="O56" s="18"/>
      <c r="P56" s="189"/>
      <c r="Q56" s="239"/>
      <c r="R56" s="188"/>
      <c r="S56" s="18"/>
      <c r="T56" s="18"/>
    </row>
    <row r="57" spans="1:20">
      <c r="A57" s="4">
        <v>53</v>
      </c>
      <c r="B57" s="55"/>
      <c r="C57" s="184"/>
      <c r="D57" s="181"/>
      <c r="E57" s="51"/>
      <c r="F57" s="51"/>
      <c r="G57" s="51"/>
      <c r="H57" s="51"/>
      <c r="I57" s="17">
        <f t="shared" si="1"/>
        <v>0</v>
      </c>
      <c r="J57" s="56"/>
      <c r="K57" s="18"/>
      <c r="L57" s="18"/>
      <c r="M57" s="18"/>
      <c r="N57" s="18"/>
      <c r="O57" s="18"/>
      <c r="P57" s="189"/>
      <c r="Q57" s="239"/>
      <c r="R57" s="188"/>
      <c r="S57" s="18"/>
      <c r="T57" s="18"/>
    </row>
    <row r="58" spans="1:20">
      <c r="A58" s="4">
        <v>54</v>
      </c>
      <c r="B58" s="17"/>
      <c r="C58" s="18"/>
      <c r="D58" s="18"/>
      <c r="E58" s="19"/>
      <c r="F58" s="18"/>
      <c r="G58" s="19"/>
      <c r="H58" s="19"/>
      <c r="I58" s="17">
        <f t="shared" si="1"/>
        <v>0</v>
      </c>
      <c r="J58" s="18"/>
      <c r="K58" s="18"/>
      <c r="L58" s="18"/>
      <c r="M58" s="18"/>
      <c r="N58" s="18"/>
      <c r="O58" s="18"/>
      <c r="P58" s="189"/>
      <c r="Q58" s="239"/>
      <c r="R58" s="188"/>
      <c r="S58" s="18"/>
      <c r="T58" s="18"/>
    </row>
    <row r="59" spans="1:20">
      <c r="A59" s="4">
        <v>55</v>
      </c>
      <c r="B59" s="17"/>
      <c r="C59" s="18"/>
      <c r="D59" s="18"/>
      <c r="E59" s="19"/>
      <c r="F59" s="18"/>
      <c r="G59" s="19"/>
      <c r="H59" s="19"/>
      <c r="I59" s="17">
        <f t="shared" ref="I59:I70" si="2">+G59+H59</f>
        <v>0</v>
      </c>
      <c r="J59" s="18"/>
      <c r="K59" s="18"/>
      <c r="L59" s="18"/>
      <c r="M59" s="18"/>
      <c r="N59" s="18"/>
      <c r="O59" s="18"/>
      <c r="P59" s="189"/>
      <c r="Q59" s="239"/>
      <c r="R59" s="188"/>
      <c r="S59" s="18"/>
      <c r="T59" s="18"/>
    </row>
    <row r="60" spans="1:20">
      <c r="A60" s="4">
        <v>56</v>
      </c>
      <c r="B60" s="17"/>
      <c r="C60" s="18"/>
      <c r="D60" s="18"/>
      <c r="E60" s="19"/>
      <c r="F60" s="18"/>
      <c r="G60" s="19"/>
      <c r="H60" s="19"/>
      <c r="I60" s="17">
        <f t="shared" si="2"/>
        <v>0</v>
      </c>
      <c r="J60" s="18"/>
      <c r="K60" s="18"/>
      <c r="L60" s="18"/>
      <c r="M60" s="18"/>
      <c r="N60" s="18"/>
      <c r="O60" s="18"/>
      <c r="P60" s="189"/>
      <c r="Q60" s="239"/>
      <c r="R60" s="188"/>
      <c r="S60" s="18"/>
      <c r="T60" s="18"/>
    </row>
    <row r="61" spans="1:20">
      <c r="A61" s="4">
        <v>57</v>
      </c>
      <c r="B61" s="17"/>
      <c r="C61" s="18"/>
      <c r="D61" s="18"/>
      <c r="E61" s="19"/>
      <c r="F61" s="18"/>
      <c r="G61" s="19"/>
      <c r="H61" s="19"/>
      <c r="I61" s="17">
        <f t="shared" si="2"/>
        <v>0</v>
      </c>
      <c r="J61" s="18"/>
      <c r="K61" s="18"/>
      <c r="L61" s="18"/>
      <c r="M61" s="18"/>
      <c r="N61" s="18"/>
      <c r="O61" s="18"/>
      <c r="P61" s="189"/>
      <c r="Q61" s="239"/>
      <c r="R61" s="188"/>
      <c r="S61" s="18"/>
      <c r="T61" s="18"/>
    </row>
    <row r="62" spans="1:20">
      <c r="A62" s="4">
        <v>58</v>
      </c>
      <c r="B62" s="17"/>
      <c r="C62" s="18"/>
      <c r="D62" s="18"/>
      <c r="E62" s="19"/>
      <c r="F62" s="18"/>
      <c r="G62" s="19"/>
      <c r="H62" s="19"/>
      <c r="I62" s="17">
        <f t="shared" si="2"/>
        <v>0</v>
      </c>
      <c r="J62" s="18"/>
      <c r="K62" s="18"/>
      <c r="L62" s="18"/>
      <c r="M62" s="18"/>
      <c r="N62" s="18"/>
      <c r="O62" s="18"/>
      <c r="P62" s="189"/>
      <c r="Q62" s="239"/>
      <c r="R62" s="188"/>
      <c r="S62" s="18"/>
      <c r="T62" s="18"/>
    </row>
    <row r="63" spans="1:20">
      <c r="A63" s="4">
        <v>59</v>
      </c>
      <c r="B63" s="17"/>
      <c r="C63" s="18"/>
      <c r="D63" s="18"/>
      <c r="E63" s="19"/>
      <c r="F63" s="18"/>
      <c r="G63" s="19"/>
      <c r="H63" s="19"/>
      <c r="I63" s="17">
        <f t="shared" si="2"/>
        <v>0</v>
      </c>
      <c r="J63" s="18"/>
      <c r="K63" s="18"/>
      <c r="L63" s="18"/>
      <c r="M63" s="18"/>
      <c r="N63" s="18"/>
      <c r="O63" s="18"/>
      <c r="P63" s="189"/>
      <c r="Q63" s="239"/>
      <c r="R63" s="188"/>
      <c r="S63" s="18"/>
      <c r="T63" s="18"/>
    </row>
    <row r="64" spans="1:20">
      <c r="A64" s="4">
        <v>60</v>
      </c>
      <c r="B64" s="17"/>
      <c r="C64" s="18"/>
      <c r="D64" s="18"/>
      <c r="E64" s="19"/>
      <c r="F64" s="18"/>
      <c r="G64" s="19"/>
      <c r="H64" s="19"/>
      <c r="I64" s="17">
        <f t="shared" si="2"/>
        <v>0</v>
      </c>
      <c r="J64" s="18"/>
      <c r="K64" s="18"/>
      <c r="L64" s="18"/>
      <c r="M64" s="18"/>
      <c r="N64" s="18"/>
      <c r="O64" s="18"/>
      <c r="P64" s="189"/>
      <c r="Q64" s="239"/>
      <c r="R64" s="188"/>
      <c r="S64" s="18"/>
      <c r="T64" s="18"/>
    </row>
    <row r="65" spans="1:20">
      <c r="A65" s="4">
        <v>61</v>
      </c>
      <c r="B65" s="17"/>
      <c r="C65" s="18"/>
      <c r="D65" s="18"/>
      <c r="E65" s="19"/>
      <c r="F65" s="18"/>
      <c r="G65" s="19"/>
      <c r="H65" s="19"/>
      <c r="I65" s="17">
        <f t="shared" si="2"/>
        <v>0</v>
      </c>
      <c r="J65" s="18"/>
      <c r="K65" s="18"/>
      <c r="L65" s="18"/>
      <c r="M65" s="18"/>
      <c r="N65" s="18"/>
      <c r="O65" s="18"/>
      <c r="P65" s="189"/>
      <c r="Q65" s="239"/>
      <c r="R65" s="188"/>
      <c r="S65" s="18"/>
      <c r="T65" s="18"/>
    </row>
    <row r="66" spans="1:20">
      <c r="A66" s="4">
        <v>62</v>
      </c>
      <c r="B66" s="17"/>
      <c r="C66" s="18"/>
      <c r="D66" s="18"/>
      <c r="E66" s="19"/>
      <c r="F66" s="18"/>
      <c r="G66" s="19"/>
      <c r="H66" s="19"/>
      <c r="I66" s="17">
        <f t="shared" si="2"/>
        <v>0</v>
      </c>
      <c r="J66" s="18"/>
      <c r="K66" s="18"/>
      <c r="L66" s="18"/>
      <c r="M66" s="18"/>
      <c r="N66" s="18"/>
      <c r="O66" s="18"/>
      <c r="P66" s="189"/>
      <c r="Q66" s="239"/>
      <c r="R66" s="188"/>
      <c r="S66" s="18"/>
      <c r="T66" s="18"/>
    </row>
    <row r="67" spans="1:20">
      <c r="A67" s="4">
        <v>63</v>
      </c>
      <c r="B67" s="17"/>
      <c r="C67" s="18"/>
      <c r="D67" s="18"/>
      <c r="E67" s="19"/>
      <c r="F67" s="18"/>
      <c r="G67" s="19"/>
      <c r="H67" s="19"/>
      <c r="I67" s="17">
        <f t="shared" si="2"/>
        <v>0</v>
      </c>
      <c r="J67" s="18"/>
      <c r="K67" s="18"/>
      <c r="L67" s="18"/>
      <c r="M67" s="18"/>
      <c r="N67" s="18"/>
      <c r="O67" s="18"/>
      <c r="P67" s="189"/>
      <c r="Q67" s="239"/>
      <c r="R67" s="188"/>
      <c r="S67" s="18"/>
      <c r="T67" s="18"/>
    </row>
    <row r="68" spans="1:20">
      <c r="A68" s="4">
        <v>64</v>
      </c>
      <c r="B68" s="17"/>
      <c r="C68" s="18"/>
      <c r="D68" s="18"/>
      <c r="E68" s="19"/>
      <c r="F68" s="18"/>
      <c r="G68" s="19"/>
      <c r="H68" s="19"/>
      <c r="I68" s="17">
        <f t="shared" si="2"/>
        <v>0</v>
      </c>
      <c r="J68" s="18"/>
      <c r="K68" s="18"/>
      <c r="L68" s="18"/>
      <c r="M68" s="18"/>
      <c r="N68" s="18"/>
      <c r="O68" s="18"/>
      <c r="P68" s="189"/>
      <c r="Q68" s="239"/>
      <c r="R68" s="188"/>
      <c r="S68" s="18"/>
      <c r="T68" s="18"/>
    </row>
    <row r="69" spans="1:20">
      <c r="A69" s="4">
        <v>65</v>
      </c>
      <c r="B69" s="17"/>
      <c r="C69" s="18"/>
      <c r="D69" s="18"/>
      <c r="E69" s="19"/>
      <c r="F69" s="18"/>
      <c r="G69" s="19"/>
      <c r="H69" s="19"/>
      <c r="I69" s="17">
        <f t="shared" si="2"/>
        <v>0</v>
      </c>
      <c r="J69" s="18"/>
      <c r="K69" s="18"/>
      <c r="L69" s="18"/>
      <c r="M69" s="18"/>
      <c r="N69" s="18"/>
      <c r="O69" s="18"/>
      <c r="P69" s="189"/>
      <c r="Q69" s="239"/>
      <c r="R69" s="188"/>
      <c r="S69" s="18"/>
      <c r="T69" s="18"/>
    </row>
    <row r="70" spans="1:20">
      <c r="A70" s="4">
        <v>66</v>
      </c>
      <c r="B70" s="17"/>
      <c r="C70" s="18"/>
      <c r="D70" s="18"/>
      <c r="E70" s="19"/>
      <c r="F70" s="18"/>
      <c r="G70" s="19"/>
      <c r="H70" s="19"/>
      <c r="I70" s="17">
        <f t="shared" si="2"/>
        <v>0</v>
      </c>
      <c r="J70" s="18"/>
      <c r="K70" s="18"/>
      <c r="L70" s="18"/>
      <c r="M70" s="18"/>
      <c r="N70" s="18"/>
      <c r="O70" s="18"/>
      <c r="P70" s="189"/>
      <c r="Q70" s="239"/>
      <c r="R70" s="188"/>
      <c r="S70" s="18"/>
      <c r="T70" s="18"/>
    </row>
    <row r="71" spans="1:20">
      <c r="A71" s="4">
        <v>67</v>
      </c>
      <c r="B71" s="17"/>
      <c r="C71" s="18"/>
      <c r="D71" s="18"/>
      <c r="E71" s="19"/>
      <c r="F71" s="18"/>
      <c r="G71" s="19"/>
      <c r="H71" s="19"/>
      <c r="I71" s="17">
        <f t="shared" ref="I71:I164" si="3">+G71+H71</f>
        <v>0</v>
      </c>
      <c r="J71" s="18"/>
      <c r="K71" s="18"/>
      <c r="L71" s="18"/>
      <c r="M71" s="18"/>
      <c r="N71" s="18"/>
      <c r="O71" s="18"/>
      <c r="P71" s="189"/>
      <c r="Q71" s="239"/>
      <c r="R71" s="188"/>
      <c r="S71" s="18"/>
      <c r="T71" s="18"/>
    </row>
    <row r="72" spans="1:20">
      <c r="A72" s="4">
        <v>68</v>
      </c>
      <c r="B72" s="17"/>
      <c r="C72" s="18"/>
      <c r="D72" s="18"/>
      <c r="E72" s="19"/>
      <c r="F72" s="18"/>
      <c r="G72" s="19"/>
      <c r="H72" s="19"/>
      <c r="I72" s="17">
        <f t="shared" si="3"/>
        <v>0</v>
      </c>
      <c r="J72" s="18"/>
      <c r="K72" s="18"/>
      <c r="L72" s="18"/>
      <c r="M72" s="18"/>
      <c r="N72" s="18"/>
      <c r="O72" s="18"/>
      <c r="P72" s="189"/>
      <c r="Q72" s="239"/>
      <c r="R72" s="188"/>
      <c r="S72" s="18"/>
      <c r="T72" s="18"/>
    </row>
    <row r="73" spans="1:20">
      <c r="A73" s="4">
        <v>69</v>
      </c>
      <c r="B73" s="17"/>
      <c r="C73" s="18"/>
      <c r="D73" s="18"/>
      <c r="E73" s="19"/>
      <c r="F73" s="18"/>
      <c r="G73" s="19"/>
      <c r="H73" s="19"/>
      <c r="I73" s="17">
        <f t="shared" si="3"/>
        <v>0</v>
      </c>
      <c r="J73" s="18"/>
      <c r="K73" s="18"/>
      <c r="L73" s="18"/>
      <c r="M73" s="18"/>
      <c r="N73" s="18"/>
      <c r="O73" s="18"/>
      <c r="P73" s="189"/>
      <c r="Q73" s="239"/>
      <c r="R73" s="188"/>
      <c r="S73" s="18"/>
      <c r="T73" s="18"/>
    </row>
    <row r="74" spans="1:20">
      <c r="A74" s="4">
        <v>70</v>
      </c>
      <c r="B74" s="17"/>
      <c r="C74" s="18"/>
      <c r="D74" s="18"/>
      <c r="E74" s="19"/>
      <c r="F74" s="18"/>
      <c r="G74" s="19"/>
      <c r="H74" s="19"/>
      <c r="I74" s="17">
        <f t="shared" si="3"/>
        <v>0</v>
      </c>
      <c r="J74" s="18"/>
      <c r="K74" s="18"/>
      <c r="L74" s="18"/>
      <c r="M74" s="18"/>
      <c r="N74" s="18"/>
      <c r="O74" s="18"/>
      <c r="P74" s="189"/>
      <c r="Q74" s="239"/>
      <c r="R74" s="188"/>
      <c r="S74" s="18"/>
      <c r="T74" s="18"/>
    </row>
    <row r="75" spans="1:20">
      <c r="A75" s="4">
        <v>71</v>
      </c>
      <c r="B75" s="17"/>
      <c r="C75" s="18"/>
      <c r="D75" s="18"/>
      <c r="E75" s="19"/>
      <c r="F75" s="18"/>
      <c r="G75" s="19"/>
      <c r="H75" s="19"/>
      <c r="I75" s="17">
        <f t="shared" si="3"/>
        <v>0</v>
      </c>
      <c r="J75" s="18"/>
      <c r="K75" s="18"/>
      <c r="L75" s="18"/>
      <c r="M75" s="18"/>
      <c r="N75" s="18"/>
      <c r="O75" s="18"/>
      <c r="P75" s="189"/>
      <c r="Q75" s="239"/>
      <c r="R75" s="188"/>
      <c r="S75" s="18"/>
      <c r="T75" s="18"/>
    </row>
    <row r="76" spans="1:20">
      <c r="A76" s="4">
        <v>72</v>
      </c>
      <c r="B76" s="17"/>
      <c r="C76" s="18"/>
      <c r="D76" s="18"/>
      <c r="E76" s="19"/>
      <c r="F76" s="18"/>
      <c r="G76" s="19"/>
      <c r="H76" s="19"/>
      <c r="I76" s="17">
        <f t="shared" si="3"/>
        <v>0</v>
      </c>
      <c r="J76" s="18"/>
      <c r="K76" s="18"/>
      <c r="L76" s="18"/>
      <c r="M76" s="18"/>
      <c r="N76" s="18"/>
      <c r="O76" s="18"/>
      <c r="P76" s="189"/>
      <c r="Q76" s="239"/>
      <c r="R76" s="188"/>
      <c r="S76" s="18"/>
      <c r="T76" s="18"/>
    </row>
    <row r="77" spans="1:20">
      <c r="A77" s="4">
        <v>73</v>
      </c>
      <c r="B77" s="17"/>
      <c r="C77" s="18"/>
      <c r="D77" s="18"/>
      <c r="E77" s="19"/>
      <c r="F77" s="18"/>
      <c r="G77" s="19"/>
      <c r="H77" s="19"/>
      <c r="I77" s="17">
        <f t="shared" si="3"/>
        <v>0</v>
      </c>
      <c r="J77" s="18"/>
      <c r="K77" s="18"/>
      <c r="L77" s="18"/>
      <c r="M77" s="18"/>
      <c r="N77" s="18"/>
      <c r="O77" s="18"/>
      <c r="P77" s="189"/>
      <c r="Q77" s="239"/>
      <c r="R77" s="188"/>
      <c r="S77" s="18"/>
      <c r="T77" s="18"/>
    </row>
    <row r="78" spans="1:20">
      <c r="A78" s="4">
        <v>74</v>
      </c>
      <c r="B78" s="17"/>
      <c r="C78" s="18"/>
      <c r="D78" s="18"/>
      <c r="E78" s="19"/>
      <c r="F78" s="18"/>
      <c r="G78" s="19"/>
      <c r="H78" s="19"/>
      <c r="I78" s="17">
        <f t="shared" si="3"/>
        <v>0</v>
      </c>
      <c r="J78" s="18"/>
      <c r="K78" s="18"/>
      <c r="L78" s="18"/>
      <c r="M78" s="18"/>
      <c r="N78" s="18"/>
      <c r="O78" s="18"/>
      <c r="P78" s="189"/>
      <c r="Q78" s="239"/>
      <c r="R78" s="188"/>
      <c r="S78" s="18"/>
      <c r="T78" s="18"/>
    </row>
    <row r="79" spans="1:20">
      <c r="A79" s="4">
        <v>75</v>
      </c>
      <c r="B79" s="17"/>
      <c r="C79" s="18"/>
      <c r="D79" s="18"/>
      <c r="E79" s="19"/>
      <c r="F79" s="18"/>
      <c r="G79" s="19"/>
      <c r="H79" s="19"/>
      <c r="I79" s="17">
        <f t="shared" si="3"/>
        <v>0</v>
      </c>
      <c r="J79" s="18"/>
      <c r="K79" s="18"/>
      <c r="L79" s="18"/>
      <c r="M79" s="18"/>
      <c r="N79" s="18"/>
      <c r="O79" s="18"/>
      <c r="P79" s="189"/>
      <c r="Q79" s="239"/>
      <c r="R79" s="188"/>
      <c r="S79" s="18"/>
      <c r="T79" s="18"/>
    </row>
    <row r="80" spans="1:20">
      <c r="A80" s="4">
        <v>76</v>
      </c>
      <c r="B80" s="17"/>
      <c r="C80" s="18"/>
      <c r="D80" s="18"/>
      <c r="E80" s="19"/>
      <c r="F80" s="18"/>
      <c r="G80" s="19"/>
      <c r="H80" s="19"/>
      <c r="I80" s="17">
        <f t="shared" si="3"/>
        <v>0</v>
      </c>
      <c r="J80" s="18"/>
      <c r="K80" s="18"/>
      <c r="L80" s="18"/>
      <c r="M80" s="18"/>
      <c r="N80" s="18"/>
      <c r="O80" s="18"/>
      <c r="P80" s="189"/>
      <c r="Q80" s="239"/>
      <c r="R80" s="188"/>
      <c r="S80" s="18"/>
      <c r="T80" s="18"/>
    </row>
    <row r="81" spans="1:20">
      <c r="A81" s="4">
        <v>77</v>
      </c>
      <c r="B81" s="17"/>
      <c r="C81" s="18"/>
      <c r="D81" s="18"/>
      <c r="E81" s="19"/>
      <c r="F81" s="18"/>
      <c r="G81" s="19"/>
      <c r="H81" s="19"/>
      <c r="I81" s="17">
        <f t="shared" si="3"/>
        <v>0</v>
      </c>
      <c r="J81" s="18"/>
      <c r="K81" s="18"/>
      <c r="L81" s="18"/>
      <c r="M81" s="18"/>
      <c r="N81" s="18"/>
      <c r="O81" s="18"/>
      <c r="P81" s="189"/>
      <c r="Q81" s="239"/>
      <c r="R81" s="188"/>
      <c r="S81" s="18"/>
      <c r="T81" s="18"/>
    </row>
    <row r="82" spans="1:20">
      <c r="A82" s="4">
        <v>78</v>
      </c>
      <c r="B82" s="17"/>
      <c r="C82" s="18"/>
      <c r="D82" s="18"/>
      <c r="E82" s="19"/>
      <c r="F82" s="18"/>
      <c r="G82" s="19"/>
      <c r="H82" s="19"/>
      <c r="I82" s="17">
        <f t="shared" si="3"/>
        <v>0</v>
      </c>
      <c r="J82" s="18"/>
      <c r="K82" s="18"/>
      <c r="L82" s="18"/>
      <c r="M82" s="18"/>
      <c r="N82" s="18"/>
      <c r="O82" s="18"/>
      <c r="P82" s="189"/>
      <c r="Q82" s="239"/>
      <c r="R82" s="188"/>
      <c r="S82" s="18"/>
      <c r="T82" s="18"/>
    </row>
    <row r="83" spans="1:20">
      <c r="A83" s="4">
        <v>79</v>
      </c>
      <c r="B83" s="17"/>
      <c r="C83" s="18"/>
      <c r="D83" s="18"/>
      <c r="E83" s="19"/>
      <c r="F83" s="18"/>
      <c r="G83" s="19"/>
      <c r="H83" s="19"/>
      <c r="I83" s="17">
        <f t="shared" si="3"/>
        <v>0</v>
      </c>
      <c r="J83" s="18"/>
      <c r="K83" s="18"/>
      <c r="L83" s="18"/>
      <c r="M83" s="18"/>
      <c r="N83" s="18"/>
      <c r="O83" s="18"/>
      <c r="P83" s="189"/>
      <c r="Q83" s="239"/>
      <c r="R83" s="188"/>
      <c r="S83" s="18"/>
      <c r="T83" s="18"/>
    </row>
    <row r="84" spans="1:20">
      <c r="A84" s="4">
        <v>80</v>
      </c>
      <c r="B84" s="17"/>
      <c r="C84" s="18"/>
      <c r="D84" s="18"/>
      <c r="E84" s="19"/>
      <c r="F84" s="18"/>
      <c r="G84" s="19"/>
      <c r="H84" s="19"/>
      <c r="I84" s="17">
        <f t="shared" si="3"/>
        <v>0</v>
      </c>
      <c r="J84" s="18"/>
      <c r="K84" s="18"/>
      <c r="L84" s="18"/>
      <c r="M84" s="18"/>
      <c r="N84" s="18"/>
      <c r="O84" s="18"/>
      <c r="P84" s="189"/>
      <c r="Q84" s="239"/>
      <c r="R84" s="188"/>
      <c r="S84" s="18"/>
      <c r="T84" s="18"/>
    </row>
    <row r="85" spans="1:20">
      <c r="A85" s="4">
        <v>81</v>
      </c>
      <c r="B85" s="17"/>
      <c r="C85" s="18"/>
      <c r="D85" s="18"/>
      <c r="E85" s="19"/>
      <c r="F85" s="18"/>
      <c r="G85" s="19"/>
      <c r="H85" s="19"/>
      <c r="I85" s="17">
        <f t="shared" si="3"/>
        <v>0</v>
      </c>
      <c r="J85" s="18"/>
      <c r="K85" s="18"/>
      <c r="L85" s="18"/>
      <c r="M85" s="18"/>
      <c r="N85" s="18"/>
      <c r="O85" s="18"/>
      <c r="P85" s="189"/>
      <c r="Q85" s="239"/>
      <c r="R85" s="188"/>
      <c r="S85" s="18"/>
      <c r="T85" s="18"/>
    </row>
    <row r="86" spans="1:20">
      <c r="A86" s="4">
        <v>82</v>
      </c>
      <c r="B86" s="17"/>
      <c r="C86" s="18"/>
      <c r="D86" s="18"/>
      <c r="E86" s="19"/>
      <c r="F86" s="18"/>
      <c r="G86" s="19"/>
      <c r="H86" s="19"/>
      <c r="I86" s="17">
        <f t="shared" si="3"/>
        <v>0</v>
      </c>
      <c r="J86" s="18"/>
      <c r="K86" s="18"/>
      <c r="L86" s="18"/>
      <c r="M86" s="18"/>
      <c r="N86" s="18"/>
      <c r="O86" s="18"/>
      <c r="P86" s="189"/>
      <c r="Q86" s="239"/>
      <c r="R86" s="188"/>
      <c r="S86" s="18"/>
      <c r="T86" s="18"/>
    </row>
    <row r="87" spans="1:20">
      <c r="A87" s="4">
        <v>83</v>
      </c>
      <c r="B87" s="17"/>
      <c r="C87" s="18"/>
      <c r="D87" s="18"/>
      <c r="E87" s="19"/>
      <c r="F87" s="18"/>
      <c r="G87" s="19"/>
      <c r="H87" s="19"/>
      <c r="I87" s="17">
        <f t="shared" si="3"/>
        <v>0</v>
      </c>
      <c r="J87" s="18"/>
      <c r="K87" s="18"/>
      <c r="L87" s="18"/>
      <c r="M87" s="18"/>
      <c r="N87" s="18"/>
      <c r="O87" s="18"/>
      <c r="P87" s="189"/>
      <c r="Q87" s="239"/>
      <c r="R87" s="188"/>
      <c r="S87" s="18"/>
      <c r="T87" s="18"/>
    </row>
    <row r="88" spans="1:20">
      <c r="A88" s="4">
        <v>84</v>
      </c>
      <c r="B88" s="17"/>
      <c r="C88" s="18"/>
      <c r="D88" s="18"/>
      <c r="E88" s="19"/>
      <c r="F88" s="18"/>
      <c r="G88" s="19"/>
      <c r="H88" s="19"/>
      <c r="I88" s="17">
        <f t="shared" si="3"/>
        <v>0</v>
      </c>
      <c r="J88" s="18"/>
      <c r="K88" s="18"/>
      <c r="L88" s="18"/>
      <c r="M88" s="18"/>
      <c r="N88" s="18"/>
      <c r="O88" s="18"/>
      <c r="P88" s="189"/>
      <c r="Q88" s="239"/>
      <c r="R88" s="188"/>
      <c r="S88" s="18"/>
      <c r="T88" s="18"/>
    </row>
    <row r="89" spans="1:20">
      <c r="A89" s="4">
        <v>85</v>
      </c>
      <c r="B89" s="17"/>
      <c r="C89" s="18"/>
      <c r="D89" s="18"/>
      <c r="E89" s="19"/>
      <c r="F89" s="18"/>
      <c r="G89" s="19"/>
      <c r="H89" s="19"/>
      <c r="I89" s="17">
        <f t="shared" si="3"/>
        <v>0</v>
      </c>
      <c r="J89" s="18"/>
      <c r="K89" s="18"/>
      <c r="L89" s="18"/>
      <c r="M89" s="18"/>
      <c r="N89" s="18"/>
      <c r="O89" s="18"/>
      <c r="P89" s="189"/>
      <c r="Q89" s="239"/>
      <c r="R89" s="188"/>
      <c r="S89" s="18"/>
      <c r="T89" s="18"/>
    </row>
    <row r="90" spans="1:20">
      <c r="A90" s="4">
        <v>86</v>
      </c>
      <c r="B90" s="17"/>
      <c r="C90" s="18"/>
      <c r="D90" s="18"/>
      <c r="E90" s="19"/>
      <c r="F90" s="18"/>
      <c r="G90" s="19"/>
      <c r="H90" s="19"/>
      <c r="I90" s="17">
        <f t="shared" si="3"/>
        <v>0</v>
      </c>
      <c r="J90" s="18"/>
      <c r="K90" s="18"/>
      <c r="L90" s="18"/>
      <c r="M90" s="18"/>
      <c r="N90" s="18"/>
      <c r="O90" s="18"/>
      <c r="P90" s="189"/>
      <c r="Q90" s="239"/>
      <c r="R90" s="188"/>
      <c r="S90" s="18"/>
      <c r="T90" s="18"/>
    </row>
    <row r="91" spans="1:20">
      <c r="A91" s="4">
        <v>87</v>
      </c>
      <c r="B91" s="17"/>
      <c r="C91" s="18"/>
      <c r="D91" s="18"/>
      <c r="E91" s="19"/>
      <c r="F91" s="18"/>
      <c r="G91" s="19"/>
      <c r="H91" s="19"/>
      <c r="I91" s="17">
        <f t="shared" si="3"/>
        <v>0</v>
      </c>
      <c r="J91" s="18"/>
      <c r="K91" s="18"/>
      <c r="L91" s="18"/>
      <c r="M91" s="18"/>
      <c r="N91" s="18"/>
      <c r="O91" s="18"/>
      <c r="P91" s="189"/>
      <c r="Q91" s="239"/>
      <c r="R91" s="188"/>
      <c r="S91" s="18"/>
      <c r="T91" s="18"/>
    </row>
    <row r="92" spans="1:20">
      <c r="A92" s="4">
        <v>88</v>
      </c>
      <c r="B92" s="17"/>
      <c r="C92" s="18"/>
      <c r="D92" s="18"/>
      <c r="E92" s="19"/>
      <c r="F92" s="18"/>
      <c r="G92" s="19"/>
      <c r="H92" s="19"/>
      <c r="I92" s="17">
        <f t="shared" si="3"/>
        <v>0</v>
      </c>
      <c r="J92" s="18"/>
      <c r="K92" s="18"/>
      <c r="L92" s="18"/>
      <c r="M92" s="18"/>
      <c r="N92" s="18"/>
      <c r="O92" s="18"/>
      <c r="P92" s="189"/>
      <c r="Q92" s="239"/>
      <c r="R92" s="188"/>
      <c r="S92" s="18"/>
      <c r="T92" s="18"/>
    </row>
    <row r="93" spans="1:20">
      <c r="A93" s="4">
        <v>89</v>
      </c>
      <c r="B93" s="17"/>
      <c r="C93" s="18"/>
      <c r="D93" s="18"/>
      <c r="E93" s="19"/>
      <c r="F93" s="18"/>
      <c r="G93" s="19"/>
      <c r="H93" s="19"/>
      <c r="I93" s="17">
        <f t="shared" si="3"/>
        <v>0</v>
      </c>
      <c r="J93" s="18"/>
      <c r="K93" s="18"/>
      <c r="L93" s="18"/>
      <c r="M93" s="18"/>
      <c r="N93" s="18"/>
      <c r="O93" s="18"/>
      <c r="P93" s="189"/>
      <c r="Q93" s="239"/>
      <c r="R93" s="188"/>
      <c r="S93" s="18"/>
      <c r="T93" s="18"/>
    </row>
    <row r="94" spans="1:20">
      <c r="A94" s="4">
        <v>90</v>
      </c>
      <c r="B94" s="17"/>
      <c r="C94" s="18"/>
      <c r="D94" s="18"/>
      <c r="E94" s="19"/>
      <c r="F94" s="18"/>
      <c r="G94" s="19"/>
      <c r="H94" s="19"/>
      <c r="I94" s="17">
        <f t="shared" si="3"/>
        <v>0</v>
      </c>
      <c r="J94" s="18"/>
      <c r="K94" s="18"/>
      <c r="L94" s="18"/>
      <c r="M94" s="18"/>
      <c r="N94" s="18"/>
      <c r="O94" s="18"/>
      <c r="P94" s="189"/>
      <c r="Q94" s="239"/>
      <c r="R94" s="188"/>
      <c r="S94" s="18"/>
      <c r="T94" s="18"/>
    </row>
    <row r="95" spans="1:20">
      <c r="A95" s="4">
        <v>91</v>
      </c>
      <c r="B95" s="17"/>
      <c r="C95" s="18"/>
      <c r="D95" s="18"/>
      <c r="E95" s="19"/>
      <c r="F95" s="18"/>
      <c r="G95" s="19"/>
      <c r="H95" s="19"/>
      <c r="I95" s="17">
        <f t="shared" si="3"/>
        <v>0</v>
      </c>
      <c r="J95" s="18"/>
      <c r="K95" s="18"/>
      <c r="L95" s="18"/>
      <c r="M95" s="18"/>
      <c r="N95" s="18"/>
      <c r="O95" s="18"/>
      <c r="P95" s="189"/>
      <c r="Q95" s="239"/>
      <c r="R95" s="188"/>
      <c r="S95" s="18"/>
      <c r="T95" s="18"/>
    </row>
    <row r="96" spans="1:20">
      <c r="A96" s="4">
        <v>92</v>
      </c>
      <c r="B96" s="17"/>
      <c r="C96" s="18"/>
      <c r="D96" s="18"/>
      <c r="E96" s="19"/>
      <c r="F96" s="18"/>
      <c r="G96" s="19"/>
      <c r="H96" s="19"/>
      <c r="I96" s="17">
        <f t="shared" si="3"/>
        <v>0</v>
      </c>
      <c r="J96" s="18"/>
      <c r="K96" s="18"/>
      <c r="L96" s="18"/>
      <c r="M96" s="18"/>
      <c r="N96" s="18"/>
      <c r="O96" s="18"/>
      <c r="P96" s="189"/>
      <c r="Q96" s="239"/>
      <c r="R96" s="188"/>
      <c r="S96" s="18"/>
      <c r="T96" s="18"/>
    </row>
    <row r="97" spans="1:20">
      <c r="A97" s="4">
        <v>93</v>
      </c>
      <c r="B97" s="17"/>
      <c r="C97" s="18"/>
      <c r="D97" s="18"/>
      <c r="E97" s="19"/>
      <c r="F97" s="18"/>
      <c r="G97" s="19"/>
      <c r="H97" s="19"/>
      <c r="I97" s="17">
        <f t="shared" si="3"/>
        <v>0</v>
      </c>
      <c r="J97" s="18"/>
      <c r="K97" s="18"/>
      <c r="L97" s="18"/>
      <c r="M97" s="18"/>
      <c r="N97" s="18"/>
      <c r="O97" s="18"/>
      <c r="P97" s="189"/>
      <c r="Q97" s="239"/>
      <c r="R97" s="188"/>
      <c r="S97" s="18"/>
      <c r="T97" s="18"/>
    </row>
    <row r="98" spans="1:20">
      <c r="A98" s="4">
        <v>94</v>
      </c>
      <c r="B98" s="17"/>
      <c r="C98" s="18"/>
      <c r="D98" s="18"/>
      <c r="E98" s="19"/>
      <c r="F98" s="18"/>
      <c r="G98" s="19"/>
      <c r="H98" s="19"/>
      <c r="I98" s="17">
        <f t="shared" si="3"/>
        <v>0</v>
      </c>
      <c r="J98" s="18"/>
      <c r="K98" s="18"/>
      <c r="L98" s="18"/>
      <c r="M98" s="18"/>
      <c r="N98" s="18"/>
      <c r="O98" s="18"/>
      <c r="P98" s="189"/>
      <c r="Q98" s="239"/>
      <c r="R98" s="188"/>
      <c r="S98" s="18"/>
      <c r="T98" s="18"/>
    </row>
    <row r="99" spans="1:20">
      <c r="A99" s="4">
        <v>95</v>
      </c>
      <c r="B99" s="17"/>
      <c r="C99" s="18"/>
      <c r="D99" s="18"/>
      <c r="E99" s="19"/>
      <c r="F99" s="18"/>
      <c r="G99" s="19"/>
      <c r="H99" s="19"/>
      <c r="I99" s="17">
        <f t="shared" si="3"/>
        <v>0</v>
      </c>
      <c r="J99" s="18"/>
      <c r="K99" s="18"/>
      <c r="L99" s="18"/>
      <c r="M99" s="18"/>
      <c r="N99" s="18"/>
      <c r="O99" s="18"/>
      <c r="P99" s="189"/>
      <c r="Q99" s="239"/>
      <c r="R99" s="188"/>
      <c r="S99" s="18"/>
      <c r="T99" s="18"/>
    </row>
    <row r="100" spans="1:20">
      <c r="A100" s="4">
        <v>96</v>
      </c>
      <c r="B100" s="17"/>
      <c r="C100" s="18"/>
      <c r="D100" s="18"/>
      <c r="E100" s="19"/>
      <c r="F100" s="18"/>
      <c r="G100" s="19"/>
      <c r="H100" s="19"/>
      <c r="I100" s="17">
        <f t="shared" si="3"/>
        <v>0</v>
      </c>
      <c r="J100" s="18"/>
      <c r="K100" s="18"/>
      <c r="L100" s="18"/>
      <c r="M100" s="18"/>
      <c r="N100" s="18"/>
      <c r="O100" s="18"/>
      <c r="P100" s="189"/>
      <c r="Q100" s="239"/>
      <c r="R100" s="188"/>
      <c r="S100" s="18"/>
      <c r="T100" s="18"/>
    </row>
    <row r="101" spans="1:20">
      <c r="A101" s="4">
        <v>97</v>
      </c>
      <c r="B101" s="17"/>
      <c r="C101" s="18"/>
      <c r="D101" s="18"/>
      <c r="E101" s="19"/>
      <c r="F101" s="18"/>
      <c r="G101" s="19"/>
      <c r="H101" s="19"/>
      <c r="I101" s="17">
        <f t="shared" si="3"/>
        <v>0</v>
      </c>
      <c r="J101" s="18"/>
      <c r="K101" s="18"/>
      <c r="L101" s="18"/>
      <c r="M101" s="18"/>
      <c r="N101" s="18"/>
      <c r="O101" s="18"/>
      <c r="P101" s="189"/>
      <c r="Q101" s="239"/>
      <c r="R101" s="188"/>
      <c r="S101" s="18"/>
      <c r="T101" s="18"/>
    </row>
    <row r="102" spans="1:20">
      <c r="A102" s="4">
        <v>98</v>
      </c>
      <c r="B102" s="17"/>
      <c r="C102" s="18"/>
      <c r="D102" s="18"/>
      <c r="E102" s="19"/>
      <c r="F102" s="18"/>
      <c r="G102" s="19"/>
      <c r="H102" s="19"/>
      <c r="I102" s="17">
        <f t="shared" si="3"/>
        <v>0</v>
      </c>
      <c r="J102" s="18"/>
      <c r="K102" s="18"/>
      <c r="L102" s="18"/>
      <c r="M102" s="18"/>
      <c r="N102" s="18"/>
      <c r="O102" s="18"/>
      <c r="P102" s="189"/>
      <c r="Q102" s="239"/>
      <c r="R102" s="188"/>
      <c r="S102" s="18"/>
      <c r="T102" s="18"/>
    </row>
    <row r="103" spans="1:20">
      <c r="A103" s="4">
        <v>99</v>
      </c>
      <c r="B103" s="17"/>
      <c r="C103" s="18"/>
      <c r="D103" s="18"/>
      <c r="E103" s="19"/>
      <c r="F103" s="18"/>
      <c r="G103" s="19"/>
      <c r="H103" s="19"/>
      <c r="I103" s="17">
        <f t="shared" si="3"/>
        <v>0</v>
      </c>
      <c r="J103" s="18"/>
      <c r="K103" s="18"/>
      <c r="L103" s="18"/>
      <c r="M103" s="18"/>
      <c r="N103" s="18"/>
      <c r="O103" s="18"/>
      <c r="P103" s="189"/>
      <c r="Q103" s="239"/>
      <c r="R103" s="188"/>
      <c r="S103" s="18"/>
      <c r="T103" s="18"/>
    </row>
    <row r="104" spans="1:20">
      <c r="A104" s="4">
        <v>100</v>
      </c>
      <c r="B104" s="17"/>
      <c r="C104" s="18"/>
      <c r="D104" s="18"/>
      <c r="E104" s="19"/>
      <c r="F104" s="18"/>
      <c r="G104" s="19"/>
      <c r="H104" s="19"/>
      <c r="I104" s="17">
        <f t="shared" si="3"/>
        <v>0</v>
      </c>
      <c r="J104" s="18"/>
      <c r="K104" s="18"/>
      <c r="L104" s="18"/>
      <c r="M104" s="18"/>
      <c r="N104" s="18"/>
      <c r="O104" s="18"/>
      <c r="P104" s="189"/>
      <c r="Q104" s="239"/>
      <c r="R104" s="188"/>
      <c r="S104" s="18"/>
      <c r="T104" s="18"/>
    </row>
    <row r="105" spans="1:20">
      <c r="A105" s="4">
        <v>101</v>
      </c>
      <c r="B105" s="17"/>
      <c r="C105" s="18"/>
      <c r="D105" s="18"/>
      <c r="E105" s="19"/>
      <c r="F105" s="18"/>
      <c r="G105" s="19"/>
      <c r="H105" s="19"/>
      <c r="I105" s="17">
        <f t="shared" si="3"/>
        <v>0</v>
      </c>
      <c r="J105" s="18"/>
      <c r="K105" s="18"/>
      <c r="L105" s="18"/>
      <c r="M105" s="18"/>
      <c r="N105" s="18"/>
      <c r="O105" s="18"/>
      <c r="P105" s="189"/>
      <c r="Q105" s="239"/>
      <c r="R105" s="188"/>
      <c r="S105" s="18"/>
      <c r="T105" s="18"/>
    </row>
    <row r="106" spans="1:20">
      <c r="A106" s="4">
        <v>102</v>
      </c>
      <c r="B106" s="17"/>
      <c r="C106" s="18"/>
      <c r="D106" s="18"/>
      <c r="E106" s="19"/>
      <c r="F106" s="18"/>
      <c r="G106" s="19"/>
      <c r="H106" s="19"/>
      <c r="I106" s="17">
        <f t="shared" si="3"/>
        <v>0</v>
      </c>
      <c r="J106" s="18"/>
      <c r="K106" s="18"/>
      <c r="L106" s="18"/>
      <c r="M106" s="18"/>
      <c r="N106" s="18"/>
      <c r="O106" s="18"/>
      <c r="P106" s="189"/>
      <c r="Q106" s="239"/>
      <c r="R106" s="188"/>
      <c r="S106" s="18"/>
      <c r="T106" s="18"/>
    </row>
    <row r="107" spans="1:20">
      <c r="A107" s="4">
        <v>103</v>
      </c>
      <c r="B107" s="17"/>
      <c r="C107" s="18"/>
      <c r="D107" s="18"/>
      <c r="E107" s="19"/>
      <c r="F107" s="18"/>
      <c r="G107" s="19"/>
      <c r="H107" s="19"/>
      <c r="I107" s="17">
        <f t="shared" si="3"/>
        <v>0</v>
      </c>
      <c r="J107" s="18"/>
      <c r="K107" s="18"/>
      <c r="L107" s="18"/>
      <c r="M107" s="18"/>
      <c r="N107" s="18"/>
      <c r="O107" s="18"/>
      <c r="P107" s="189"/>
      <c r="Q107" s="239"/>
      <c r="R107" s="188"/>
      <c r="S107" s="18"/>
      <c r="T107" s="18"/>
    </row>
    <row r="108" spans="1:20">
      <c r="A108" s="4">
        <v>104</v>
      </c>
      <c r="B108" s="17"/>
      <c r="C108" s="18"/>
      <c r="D108" s="18"/>
      <c r="E108" s="19"/>
      <c r="F108" s="18"/>
      <c r="G108" s="19"/>
      <c r="H108" s="19"/>
      <c r="I108" s="17">
        <f t="shared" si="3"/>
        <v>0</v>
      </c>
      <c r="J108" s="18"/>
      <c r="K108" s="18"/>
      <c r="L108" s="18"/>
      <c r="M108" s="18"/>
      <c r="N108" s="18"/>
      <c r="O108" s="18"/>
      <c r="P108" s="189"/>
      <c r="Q108" s="239"/>
      <c r="R108" s="188"/>
      <c r="S108" s="18"/>
      <c r="T108" s="18"/>
    </row>
    <row r="109" spans="1:20">
      <c r="A109" s="4">
        <v>105</v>
      </c>
      <c r="B109" s="17"/>
      <c r="C109" s="18"/>
      <c r="D109" s="18"/>
      <c r="E109" s="19"/>
      <c r="F109" s="18"/>
      <c r="G109" s="19"/>
      <c r="H109" s="19"/>
      <c r="I109" s="17">
        <f t="shared" si="3"/>
        <v>0</v>
      </c>
      <c r="J109" s="18"/>
      <c r="K109" s="18"/>
      <c r="L109" s="18"/>
      <c r="M109" s="18"/>
      <c r="N109" s="18"/>
      <c r="O109" s="18"/>
      <c r="P109" s="189"/>
      <c r="Q109" s="239"/>
      <c r="R109" s="188"/>
      <c r="S109" s="18"/>
      <c r="T109" s="18"/>
    </row>
    <row r="110" spans="1:20">
      <c r="A110" s="4">
        <v>106</v>
      </c>
      <c r="B110" s="17"/>
      <c r="C110" s="18"/>
      <c r="D110" s="18"/>
      <c r="E110" s="19"/>
      <c r="F110" s="18"/>
      <c r="G110" s="19"/>
      <c r="H110" s="19"/>
      <c r="I110" s="17">
        <f t="shared" si="3"/>
        <v>0</v>
      </c>
      <c r="J110" s="18"/>
      <c r="K110" s="18"/>
      <c r="L110" s="18"/>
      <c r="M110" s="18"/>
      <c r="N110" s="18"/>
      <c r="O110" s="18"/>
      <c r="P110" s="189"/>
      <c r="Q110" s="239"/>
      <c r="R110" s="188"/>
      <c r="S110" s="18"/>
      <c r="T110" s="18"/>
    </row>
    <row r="111" spans="1:20">
      <c r="A111" s="4">
        <v>107</v>
      </c>
      <c r="B111" s="17"/>
      <c r="C111" s="18"/>
      <c r="D111" s="18"/>
      <c r="E111" s="19"/>
      <c r="F111" s="18"/>
      <c r="G111" s="19"/>
      <c r="H111" s="19"/>
      <c r="I111" s="17">
        <f t="shared" si="3"/>
        <v>0</v>
      </c>
      <c r="J111" s="18"/>
      <c r="K111" s="18"/>
      <c r="L111" s="18"/>
      <c r="M111" s="18"/>
      <c r="N111" s="18"/>
      <c r="O111" s="18"/>
      <c r="P111" s="189"/>
      <c r="Q111" s="239"/>
      <c r="R111" s="188"/>
      <c r="S111" s="18"/>
      <c r="T111" s="18"/>
    </row>
    <row r="112" spans="1:20">
      <c r="A112" s="4">
        <v>108</v>
      </c>
      <c r="B112" s="17"/>
      <c r="C112" s="18"/>
      <c r="D112" s="18"/>
      <c r="E112" s="19"/>
      <c r="F112" s="18"/>
      <c r="G112" s="19"/>
      <c r="H112" s="19"/>
      <c r="I112" s="17">
        <f t="shared" si="3"/>
        <v>0</v>
      </c>
      <c r="J112" s="18"/>
      <c r="K112" s="18"/>
      <c r="L112" s="18"/>
      <c r="M112" s="18"/>
      <c r="N112" s="18"/>
      <c r="O112" s="18"/>
      <c r="P112" s="189"/>
      <c r="Q112" s="239"/>
      <c r="R112" s="188"/>
      <c r="S112" s="18"/>
      <c r="T112" s="18"/>
    </row>
    <row r="113" spans="1:20">
      <c r="A113" s="4">
        <v>109</v>
      </c>
      <c r="B113" s="17"/>
      <c r="C113" s="18"/>
      <c r="D113" s="18"/>
      <c r="E113" s="19"/>
      <c r="F113" s="18"/>
      <c r="G113" s="19"/>
      <c r="H113" s="19"/>
      <c r="I113" s="17">
        <f t="shared" si="3"/>
        <v>0</v>
      </c>
      <c r="J113" s="18"/>
      <c r="K113" s="18"/>
      <c r="L113" s="18"/>
      <c r="M113" s="18"/>
      <c r="N113" s="18"/>
      <c r="O113" s="18"/>
      <c r="P113" s="189"/>
      <c r="Q113" s="239"/>
      <c r="R113" s="188"/>
      <c r="S113" s="18"/>
      <c r="T113" s="18"/>
    </row>
    <row r="114" spans="1:20">
      <c r="A114" s="4">
        <v>110</v>
      </c>
      <c r="B114" s="17"/>
      <c r="C114" s="18"/>
      <c r="D114" s="18"/>
      <c r="E114" s="19"/>
      <c r="F114" s="18"/>
      <c r="G114" s="19"/>
      <c r="H114" s="19"/>
      <c r="I114" s="17">
        <f t="shared" si="3"/>
        <v>0</v>
      </c>
      <c r="J114" s="18"/>
      <c r="K114" s="18"/>
      <c r="L114" s="18"/>
      <c r="M114" s="18"/>
      <c r="N114" s="18"/>
      <c r="O114" s="18"/>
      <c r="P114" s="189"/>
      <c r="Q114" s="239"/>
      <c r="R114" s="188"/>
      <c r="S114" s="18"/>
      <c r="T114" s="18"/>
    </row>
    <row r="115" spans="1:20">
      <c r="A115" s="4">
        <v>111</v>
      </c>
      <c r="B115" s="17"/>
      <c r="C115" s="18"/>
      <c r="D115" s="18"/>
      <c r="E115" s="19"/>
      <c r="F115" s="18"/>
      <c r="G115" s="19"/>
      <c r="H115" s="19"/>
      <c r="I115" s="17">
        <f t="shared" si="3"/>
        <v>0</v>
      </c>
      <c r="J115" s="18"/>
      <c r="K115" s="18"/>
      <c r="L115" s="18"/>
      <c r="M115" s="18"/>
      <c r="N115" s="18"/>
      <c r="O115" s="18"/>
      <c r="P115" s="189"/>
      <c r="Q115" s="239"/>
      <c r="R115" s="188"/>
      <c r="S115" s="18"/>
      <c r="T115" s="18"/>
    </row>
    <row r="116" spans="1:20">
      <c r="A116" s="4">
        <v>112</v>
      </c>
      <c r="B116" s="17"/>
      <c r="C116" s="18"/>
      <c r="D116" s="18"/>
      <c r="E116" s="19"/>
      <c r="F116" s="18"/>
      <c r="G116" s="19"/>
      <c r="H116" s="19"/>
      <c r="I116" s="17">
        <f t="shared" si="3"/>
        <v>0</v>
      </c>
      <c r="J116" s="18"/>
      <c r="K116" s="18"/>
      <c r="L116" s="18"/>
      <c r="M116" s="18"/>
      <c r="N116" s="18"/>
      <c r="O116" s="18"/>
      <c r="P116" s="189"/>
      <c r="Q116" s="239"/>
      <c r="R116" s="188"/>
      <c r="S116" s="18"/>
      <c r="T116" s="18"/>
    </row>
    <row r="117" spans="1:20">
      <c r="A117" s="4">
        <v>113</v>
      </c>
      <c r="B117" s="17"/>
      <c r="C117" s="18"/>
      <c r="D117" s="18"/>
      <c r="E117" s="19"/>
      <c r="F117" s="18"/>
      <c r="G117" s="19"/>
      <c r="H117" s="19"/>
      <c r="I117" s="17">
        <f t="shared" si="3"/>
        <v>0</v>
      </c>
      <c r="J117" s="18"/>
      <c r="K117" s="18"/>
      <c r="L117" s="18"/>
      <c r="M117" s="18"/>
      <c r="N117" s="18"/>
      <c r="O117" s="18"/>
      <c r="P117" s="189"/>
      <c r="Q117" s="239"/>
      <c r="R117" s="188"/>
      <c r="S117" s="18"/>
      <c r="T117" s="18"/>
    </row>
    <row r="118" spans="1:20">
      <c r="A118" s="4">
        <v>114</v>
      </c>
      <c r="B118" s="17"/>
      <c r="C118" s="18"/>
      <c r="D118" s="18"/>
      <c r="E118" s="19"/>
      <c r="F118" s="18"/>
      <c r="G118" s="19"/>
      <c r="H118" s="19"/>
      <c r="I118" s="17">
        <f t="shared" si="3"/>
        <v>0</v>
      </c>
      <c r="J118" s="18"/>
      <c r="K118" s="18"/>
      <c r="L118" s="18"/>
      <c r="M118" s="18"/>
      <c r="N118" s="18"/>
      <c r="O118" s="18"/>
      <c r="P118" s="189"/>
      <c r="Q118" s="239"/>
      <c r="R118" s="188"/>
      <c r="S118" s="18"/>
      <c r="T118" s="18"/>
    </row>
    <row r="119" spans="1:20">
      <c r="A119" s="4">
        <v>115</v>
      </c>
      <c r="B119" s="17"/>
      <c r="C119" s="18"/>
      <c r="D119" s="18"/>
      <c r="E119" s="19"/>
      <c r="F119" s="18"/>
      <c r="G119" s="19"/>
      <c r="H119" s="19"/>
      <c r="I119" s="17">
        <f t="shared" si="3"/>
        <v>0</v>
      </c>
      <c r="J119" s="18"/>
      <c r="K119" s="18"/>
      <c r="L119" s="18"/>
      <c r="M119" s="18"/>
      <c r="N119" s="18"/>
      <c r="O119" s="18"/>
      <c r="P119" s="189"/>
      <c r="Q119" s="239"/>
      <c r="R119" s="188"/>
      <c r="S119" s="18"/>
      <c r="T119" s="18"/>
    </row>
    <row r="120" spans="1:20">
      <c r="A120" s="4">
        <v>116</v>
      </c>
      <c r="B120" s="17"/>
      <c r="C120" s="18"/>
      <c r="D120" s="18"/>
      <c r="E120" s="19"/>
      <c r="F120" s="18"/>
      <c r="G120" s="19"/>
      <c r="H120" s="19"/>
      <c r="I120" s="17">
        <f t="shared" si="3"/>
        <v>0</v>
      </c>
      <c r="J120" s="18"/>
      <c r="K120" s="18"/>
      <c r="L120" s="18"/>
      <c r="M120" s="18"/>
      <c r="N120" s="18"/>
      <c r="O120" s="18"/>
      <c r="P120" s="189"/>
      <c r="Q120" s="239"/>
      <c r="R120" s="188"/>
      <c r="S120" s="18"/>
      <c r="T120" s="18"/>
    </row>
    <row r="121" spans="1:20">
      <c r="A121" s="4">
        <v>117</v>
      </c>
      <c r="B121" s="17"/>
      <c r="C121" s="18"/>
      <c r="D121" s="18"/>
      <c r="E121" s="19"/>
      <c r="F121" s="18"/>
      <c r="G121" s="19"/>
      <c r="H121" s="19"/>
      <c r="I121" s="17">
        <f t="shared" si="3"/>
        <v>0</v>
      </c>
      <c r="J121" s="18"/>
      <c r="K121" s="18"/>
      <c r="L121" s="18"/>
      <c r="M121" s="18"/>
      <c r="N121" s="18"/>
      <c r="O121" s="18"/>
      <c r="P121" s="189"/>
      <c r="Q121" s="239"/>
      <c r="R121" s="188"/>
      <c r="S121" s="18"/>
      <c r="T121" s="18"/>
    </row>
    <row r="122" spans="1:20">
      <c r="A122" s="4">
        <v>118</v>
      </c>
      <c r="B122" s="17"/>
      <c r="C122" s="18"/>
      <c r="D122" s="18"/>
      <c r="E122" s="19"/>
      <c r="F122" s="18"/>
      <c r="G122" s="19"/>
      <c r="H122" s="19"/>
      <c r="I122" s="17">
        <f t="shared" si="3"/>
        <v>0</v>
      </c>
      <c r="J122" s="18"/>
      <c r="K122" s="18"/>
      <c r="L122" s="18"/>
      <c r="M122" s="18"/>
      <c r="N122" s="18"/>
      <c r="O122" s="18"/>
      <c r="P122" s="189"/>
      <c r="Q122" s="239"/>
      <c r="R122" s="188"/>
      <c r="S122" s="18"/>
      <c r="T122" s="18"/>
    </row>
    <row r="123" spans="1:20">
      <c r="A123" s="4">
        <v>119</v>
      </c>
      <c r="B123" s="17"/>
      <c r="C123" s="18"/>
      <c r="D123" s="18"/>
      <c r="E123" s="19"/>
      <c r="F123" s="18"/>
      <c r="G123" s="19"/>
      <c r="H123" s="19"/>
      <c r="I123" s="17">
        <f t="shared" si="3"/>
        <v>0</v>
      </c>
      <c r="J123" s="18"/>
      <c r="K123" s="18"/>
      <c r="L123" s="18"/>
      <c r="M123" s="18"/>
      <c r="N123" s="18"/>
      <c r="O123" s="18"/>
      <c r="P123" s="189"/>
      <c r="Q123" s="239"/>
      <c r="R123" s="188"/>
      <c r="S123" s="18"/>
      <c r="T123" s="18"/>
    </row>
    <row r="124" spans="1:20">
      <c r="A124" s="4">
        <v>120</v>
      </c>
      <c r="B124" s="17"/>
      <c r="C124" s="18"/>
      <c r="D124" s="18"/>
      <c r="E124" s="19"/>
      <c r="F124" s="18"/>
      <c r="G124" s="19"/>
      <c r="H124" s="19"/>
      <c r="I124" s="17">
        <f t="shared" si="3"/>
        <v>0</v>
      </c>
      <c r="J124" s="18"/>
      <c r="K124" s="18"/>
      <c r="L124" s="18"/>
      <c r="M124" s="18"/>
      <c r="N124" s="18"/>
      <c r="O124" s="18"/>
      <c r="P124" s="189"/>
      <c r="Q124" s="239"/>
      <c r="R124" s="188"/>
      <c r="S124" s="18"/>
      <c r="T124" s="18"/>
    </row>
    <row r="125" spans="1:20">
      <c r="A125" s="4">
        <v>121</v>
      </c>
      <c r="B125" s="17"/>
      <c r="C125" s="18"/>
      <c r="D125" s="18"/>
      <c r="E125" s="19"/>
      <c r="F125" s="18"/>
      <c r="G125" s="19"/>
      <c r="H125" s="19"/>
      <c r="I125" s="17">
        <f t="shared" si="3"/>
        <v>0</v>
      </c>
      <c r="J125" s="18"/>
      <c r="K125" s="18"/>
      <c r="L125" s="18"/>
      <c r="M125" s="18"/>
      <c r="N125" s="18"/>
      <c r="O125" s="18"/>
      <c r="P125" s="189"/>
      <c r="Q125" s="239"/>
      <c r="R125" s="188"/>
      <c r="S125" s="18"/>
      <c r="T125" s="18"/>
    </row>
    <row r="126" spans="1:20">
      <c r="A126" s="4">
        <v>122</v>
      </c>
      <c r="B126" s="17"/>
      <c r="C126" s="18"/>
      <c r="D126" s="18"/>
      <c r="E126" s="19"/>
      <c r="F126" s="18"/>
      <c r="G126" s="19"/>
      <c r="H126" s="19"/>
      <c r="I126" s="17">
        <f t="shared" si="3"/>
        <v>0</v>
      </c>
      <c r="J126" s="18"/>
      <c r="K126" s="18"/>
      <c r="L126" s="18"/>
      <c r="M126" s="18"/>
      <c r="N126" s="18"/>
      <c r="O126" s="18"/>
      <c r="P126" s="189"/>
      <c r="Q126" s="239"/>
      <c r="R126" s="188"/>
      <c r="S126" s="18"/>
      <c r="T126" s="18"/>
    </row>
    <row r="127" spans="1:20">
      <c r="A127" s="4">
        <v>123</v>
      </c>
      <c r="B127" s="17"/>
      <c r="C127" s="18"/>
      <c r="D127" s="18"/>
      <c r="E127" s="19"/>
      <c r="F127" s="18"/>
      <c r="G127" s="19"/>
      <c r="H127" s="19"/>
      <c r="I127" s="17">
        <f t="shared" si="3"/>
        <v>0</v>
      </c>
      <c r="J127" s="18"/>
      <c r="K127" s="18"/>
      <c r="L127" s="18"/>
      <c r="M127" s="18"/>
      <c r="N127" s="18"/>
      <c r="O127" s="18"/>
      <c r="P127" s="189"/>
      <c r="Q127" s="239"/>
      <c r="R127" s="188"/>
      <c r="S127" s="18"/>
      <c r="T127" s="18"/>
    </row>
    <row r="128" spans="1:20">
      <c r="A128" s="4">
        <v>124</v>
      </c>
      <c r="B128" s="17"/>
      <c r="C128" s="18"/>
      <c r="D128" s="18"/>
      <c r="E128" s="19"/>
      <c r="F128" s="18"/>
      <c r="G128" s="19"/>
      <c r="H128" s="19"/>
      <c r="I128" s="17">
        <f t="shared" si="3"/>
        <v>0</v>
      </c>
      <c r="J128" s="18"/>
      <c r="K128" s="18"/>
      <c r="L128" s="18"/>
      <c r="M128" s="18"/>
      <c r="N128" s="18"/>
      <c r="O128" s="18"/>
      <c r="P128" s="189"/>
      <c r="Q128" s="239"/>
      <c r="R128" s="188"/>
      <c r="S128" s="18"/>
      <c r="T128" s="18"/>
    </row>
    <row r="129" spans="1:20">
      <c r="A129" s="4">
        <v>125</v>
      </c>
      <c r="B129" s="17"/>
      <c r="C129" s="18"/>
      <c r="D129" s="18"/>
      <c r="E129" s="19"/>
      <c r="F129" s="18"/>
      <c r="G129" s="19"/>
      <c r="H129" s="19"/>
      <c r="I129" s="17">
        <f t="shared" si="3"/>
        <v>0</v>
      </c>
      <c r="J129" s="18"/>
      <c r="K129" s="18"/>
      <c r="L129" s="18"/>
      <c r="M129" s="18"/>
      <c r="N129" s="18"/>
      <c r="O129" s="18"/>
      <c r="P129" s="189"/>
      <c r="Q129" s="239"/>
      <c r="R129" s="188"/>
      <c r="S129" s="18"/>
      <c r="T129" s="18"/>
    </row>
    <row r="130" spans="1:20">
      <c r="A130" s="4">
        <v>126</v>
      </c>
      <c r="B130" s="17"/>
      <c r="C130" s="18"/>
      <c r="D130" s="18"/>
      <c r="E130" s="19"/>
      <c r="F130" s="18"/>
      <c r="G130" s="19"/>
      <c r="H130" s="19"/>
      <c r="I130" s="17">
        <f t="shared" si="3"/>
        <v>0</v>
      </c>
      <c r="J130" s="18"/>
      <c r="K130" s="18"/>
      <c r="L130" s="18"/>
      <c r="M130" s="18"/>
      <c r="N130" s="18"/>
      <c r="O130" s="18"/>
      <c r="P130" s="189"/>
      <c r="Q130" s="239"/>
      <c r="R130" s="188"/>
      <c r="S130" s="18"/>
      <c r="T130" s="18"/>
    </row>
    <row r="131" spans="1:20">
      <c r="A131" s="4">
        <v>127</v>
      </c>
      <c r="B131" s="17"/>
      <c r="C131" s="18"/>
      <c r="D131" s="18"/>
      <c r="E131" s="19"/>
      <c r="F131" s="18"/>
      <c r="G131" s="19"/>
      <c r="H131" s="19"/>
      <c r="I131" s="17">
        <f t="shared" si="3"/>
        <v>0</v>
      </c>
      <c r="J131" s="18"/>
      <c r="K131" s="18"/>
      <c r="L131" s="18"/>
      <c r="M131" s="18"/>
      <c r="N131" s="18"/>
      <c r="O131" s="18"/>
      <c r="P131" s="189"/>
      <c r="Q131" s="239"/>
      <c r="R131" s="188"/>
      <c r="S131" s="18"/>
      <c r="T131" s="18"/>
    </row>
    <row r="132" spans="1:20">
      <c r="A132" s="4">
        <v>128</v>
      </c>
      <c r="B132" s="17"/>
      <c r="C132" s="18"/>
      <c r="D132" s="18"/>
      <c r="E132" s="19"/>
      <c r="F132" s="18"/>
      <c r="G132" s="19"/>
      <c r="H132" s="19"/>
      <c r="I132" s="17">
        <f t="shared" si="3"/>
        <v>0</v>
      </c>
      <c r="J132" s="18"/>
      <c r="K132" s="18"/>
      <c r="L132" s="18"/>
      <c r="M132" s="18"/>
      <c r="N132" s="18"/>
      <c r="O132" s="18"/>
      <c r="P132" s="189"/>
      <c r="Q132" s="239"/>
      <c r="R132" s="188"/>
      <c r="S132" s="18"/>
      <c r="T132" s="18"/>
    </row>
    <row r="133" spans="1:20">
      <c r="A133" s="4">
        <v>129</v>
      </c>
      <c r="B133" s="17"/>
      <c r="C133" s="18"/>
      <c r="D133" s="18"/>
      <c r="E133" s="19"/>
      <c r="F133" s="18"/>
      <c r="G133" s="19"/>
      <c r="H133" s="19"/>
      <c r="I133" s="17">
        <f t="shared" si="3"/>
        <v>0</v>
      </c>
      <c r="J133" s="18"/>
      <c r="K133" s="18"/>
      <c r="L133" s="18"/>
      <c r="M133" s="18"/>
      <c r="N133" s="18"/>
      <c r="O133" s="18"/>
      <c r="P133" s="189"/>
      <c r="Q133" s="239"/>
      <c r="R133" s="188"/>
      <c r="S133" s="18"/>
      <c r="T133" s="18"/>
    </row>
    <row r="134" spans="1:20">
      <c r="A134" s="4">
        <v>130</v>
      </c>
      <c r="B134" s="17"/>
      <c r="C134" s="18"/>
      <c r="D134" s="18"/>
      <c r="E134" s="19"/>
      <c r="F134" s="18"/>
      <c r="G134" s="19"/>
      <c r="H134" s="19"/>
      <c r="I134" s="17">
        <f t="shared" si="3"/>
        <v>0</v>
      </c>
      <c r="J134" s="18"/>
      <c r="K134" s="18"/>
      <c r="L134" s="18"/>
      <c r="M134" s="18"/>
      <c r="N134" s="18"/>
      <c r="O134" s="18"/>
      <c r="P134" s="189"/>
      <c r="Q134" s="239"/>
      <c r="R134" s="188"/>
      <c r="S134" s="18"/>
      <c r="T134" s="18"/>
    </row>
    <row r="135" spans="1:20">
      <c r="A135" s="4">
        <v>131</v>
      </c>
      <c r="B135" s="17"/>
      <c r="C135" s="18"/>
      <c r="D135" s="18"/>
      <c r="E135" s="19"/>
      <c r="F135" s="18"/>
      <c r="G135" s="19"/>
      <c r="H135" s="19"/>
      <c r="I135" s="17">
        <f t="shared" si="3"/>
        <v>0</v>
      </c>
      <c r="J135" s="18"/>
      <c r="K135" s="18"/>
      <c r="L135" s="18"/>
      <c r="M135" s="18"/>
      <c r="N135" s="18"/>
      <c r="O135" s="18"/>
      <c r="P135" s="189"/>
      <c r="Q135" s="239"/>
      <c r="R135" s="188"/>
      <c r="S135" s="18"/>
      <c r="T135" s="18"/>
    </row>
    <row r="136" spans="1:20">
      <c r="A136" s="4">
        <v>132</v>
      </c>
      <c r="B136" s="17"/>
      <c r="C136" s="18"/>
      <c r="D136" s="18"/>
      <c r="E136" s="19"/>
      <c r="F136" s="18"/>
      <c r="G136" s="19"/>
      <c r="H136" s="19"/>
      <c r="I136" s="17">
        <f t="shared" si="3"/>
        <v>0</v>
      </c>
      <c r="J136" s="18"/>
      <c r="K136" s="18"/>
      <c r="L136" s="18"/>
      <c r="M136" s="18"/>
      <c r="N136" s="18"/>
      <c r="O136" s="18"/>
      <c r="P136" s="189"/>
      <c r="Q136" s="239"/>
      <c r="R136" s="188"/>
      <c r="S136" s="18"/>
      <c r="T136" s="18"/>
    </row>
    <row r="137" spans="1:20">
      <c r="A137" s="4">
        <v>133</v>
      </c>
      <c r="B137" s="17"/>
      <c r="C137" s="18"/>
      <c r="D137" s="18"/>
      <c r="E137" s="19"/>
      <c r="F137" s="18"/>
      <c r="G137" s="19"/>
      <c r="H137" s="19"/>
      <c r="I137" s="17">
        <f t="shared" si="3"/>
        <v>0</v>
      </c>
      <c r="J137" s="18"/>
      <c r="K137" s="18"/>
      <c r="L137" s="18"/>
      <c r="M137" s="18"/>
      <c r="N137" s="18"/>
      <c r="O137" s="18"/>
      <c r="P137" s="189"/>
      <c r="Q137" s="239"/>
      <c r="R137" s="188"/>
      <c r="S137" s="18"/>
      <c r="T137" s="18"/>
    </row>
    <row r="138" spans="1:20">
      <c r="A138" s="4">
        <v>134</v>
      </c>
      <c r="B138" s="17"/>
      <c r="C138" s="18"/>
      <c r="D138" s="18"/>
      <c r="E138" s="19"/>
      <c r="F138" s="18"/>
      <c r="G138" s="19"/>
      <c r="H138" s="19"/>
      <c r="I138" s="17">
        <f t="shared" si="3"/>
        <v>0</v>
      </c>
      <c r="J138" s="18"/>
      <c r="K138" s="18"/>
      <c r="L138" s="18"/>
      <c r="M138" s="18"/>
      <c r="N138" s="18"/>
      <c r="O138" s="18"/>
      <c r="P138" s="189"/>
      <c r="Q138" s="239"/>
      <c r="R138" s="188"/>
      <c r="S138" s="18"/>
      <c r="T138" s="18"/>
    </row>
    <row r="139" spans="1:20">
      <c r="A139" s="4">
        <v>135</v>
      </c>
      <c r="B139" s="17"/>
      <c r="C139" s="18"/>
      <c r="D139" s="18"/>
      <c r="E139" s="19"/>
      <c r="F139" s="18"/>
      <c r="G139" s="19"/>
      <c r="H139" s="19"/>
      <c r="I139" s="17">
        <f t="shared" si="3"/>
        <v>0</v>
      </c>
      <c r="J139" s="18"/>
      <c r="K139" s="18"/>
      <c r="L139" s="18"/>
      <c r="M139" s="18"/>
      <c r="N139" s="18"/>
      <c r="O139" s="18"/>
      <c r="P139" s="189"/>
      <c r="Q139" s="239"/>
      <c r="R139" s="188"/>
      <c r="S139" s="18"/>
      <c r="T139" s="18"/>
    </row>
    <row r="140" spans="1:20">
      <c r="A140" s="4">
        <v>136</v>
      </c>
      <c r="B140" s="17"/>
      <c r="C140" s="18"/>
      <c r="D140" s="18"/>
      <c r="E140" s="19"/>
      <c r="F140" s="18"/>
      <c r="G140" s="19"/>
      <c r="H140" s="19"/>
      <c r="I140" s="17">
        <f t="shared" si="3"/>
        <v>0</v>
      </c>
      <c r="J140" s="18"/>
      <c r="K140" s="18"/>
      <c r="L140" s="18"/>
      <c r="M140" s="18"/>
      <c r="N140" s="18"/>
      <c r="O140" s="18"/>
      <c r="P140" s="189"/>
      <c r="Q140" s="239"/>
      <c r="R140" s="188"/>
      <c r="S140" s="18"/>
      <c r="T140" s="18"/>
    </row>
    <row r="141" spans="1:20">
      <c r="A141" s="4">
        <v>137</v>
      </c>
      <c r="B141" s="17"/>
      <c r="C141" s="18"/>
      <c r="D141" s="18"/>
      <c r="E141" s="19"/>
      <c r="F141" s="18"/>
      <c r="G141" s="19"/>
      <c r="H141" s="19"/>
      <c r="I141" s="17">
        <f t="shared" si="3"/>
        <v>0</v>
      </c>
      <c r="J141" s="18"/>
      <c r="K141" s="18"/>
      <c r="L141" s="18"/>
      <c r="M141" s="18"/>
      <c r="N141" s="18"/>
      <c r="O141" s="18"/>
      <c r="P141" s="189"/>
      <c r="Q141" s="239"/>
      <c r="R141" s="188"/>
      <c r="S141" s="18"/>
      <c r="T141" s="18"/>
    </row>
    <row r="142" spans="1:20">
      <c r="A142" s="4">
        <v>138</v>
      </c>
      <c r="B142" s="17"/>
      <c r="C142" s="18"/>
      <c r="D142" s="18"/>
      <c r="E142" s="19"/>
      <c r="F142" s="18"/>
      <c r="G142" s="19"/>
      <c r="H142" s="19"/>
      <c r="I142" s="17">
        <f t="shared" si="3"/>
        <v>0</v>
      </c>
      <c r="J142" s="18"/>
      <c r="K142" s="18"/>
      <c r="L142" s="18"/>
      <c r="M142" s="18"/>
      <c r="N142" s="18"/>
      <c r="O142" s="18"/>
      <c r="P142" s="189"/>
      <c r="Q142" s="239"/>
      <c r="R142" s="188"/>
      <c r="S142" s="18"/>
      <c r="T142" s="18"/>
    </row>
    <row r="143" spans="1:20">
      <c r="A143" s="4">
        <v>139</v>
      </c>
      <c r="B143" s="17"/>
      <c r="C143" s="18"/>
      <c r="D143" s="18"/>
      <c r="E143" s="19"/>
      <c r="F143" s="18"/>
      <c r="G143" s="19"/>
      <c r="H143" s="19"/>
      <c r="I143" s="17">
        <f t="shared" si="3"/>
        <v>0</v>
      </c>
      <c r="J143" s="18"/>
      <c r="K143" s="18"/>
      <c r="L143" s="18"/>
      <c r="M143" s="18"/>
      <c r="N143" s="18"/>
      <c r="O143" s="18"/>
      <c r="P143" s="189"/>
      <c r="Q143" s="239"/>
      <c r="R143" s="188"/>
      <c r="S143" s="18"/>
      <c r="T143" s="18"/>
    </row>
    <row r="144" spans="1:20">
      <c r="A144" s="4">
        <v>140</v>
      </c>
      <c r="B144" s="17"/>
      <c r="C144" s="18"/>
      <c r="D144" s="18"/>
      <c r="E144" s="19"/>
      <c r="F144" s="18"/>
      <c r="G144" s="19"/>
      <c r="H144" s="19"/>
      <c r="I144" s="17">
        <f t="shared" si="3"/>
        <v>0</v>
      </c>
      <c r="J144" s="18"/>
      <c r="K144" s="18"/>
      <c r="L144" s="18"/>
      <c r="M144" s="18"/>
      <c r="N144" s="18"/>
      <c r="O144" s="18"/>
      <c r="P144" s="189"/>
      <c r="Q144" s="239"/>
      <c r="R144" s="188"/>
      <c r="S144" s="18"/>
      <c r="T144" s="18"/>
    </row>
    <row r="145" spans="1:20">
      <c r="A145" s="4">
        <v>141</v>
      </c>
      <c r="B145" s="17"/>
      <c r="C145" s="18"/>
      <c r="D145" s="18"/>
      <c r="E145" s="19"/>
      <c r="F145" s="18"/>
      <c r="G145" s="19"/>
      <c r="H145" s="19"/>
      <c r="I145" s="17">
        <f t="shared" si="3"/>
        <v>0</v>
      </c>
      <c r="J145" s="18"/>
      <c r="K145" s="18"/>
      <c r="L145" s="18"/>
      <c r="M145" s="18"/>
      <c r="N145" s="18"/>
      <c r="O145" s="18"/>
      <c r="P145" s="189"/>
      <c r="Q145" s="239"/>
      <c r="R145" s="188"/>
      <c r="S145" s="18"/>
      <c r="T145" s="18"/>
    </row>
    <row r="146" spans="1:20">
      <c r="A146" s="4">
        <v>142</v>
      </c>
      <c r="B146" s="17"/>
      <c r="C146" s="18"/>
      <c r="D146" s="18"/>
      <c r="E146" s="19"/>
      <c r="F146" s="18"/>
      <c r="G146" s="19"/>
      <c r="H146" s="19"/>
      <c r="I146" s="17">
        <f t="shared" si="3"/>
        <v>0</v>
      </c>
      <c r="J146" s="18"/>
      <c r="K146" s="18"/>
      <c r="L146" s="18"/>
      <c r="M146" s="18"/>
      <c r="N146" s="18"/>
      <c r="O146" s="18"/>
      <c r="P146" s="189"/>
      <c r="Q146" s="239"/>
      <c r="R146" s="188"/>
      <c r="S146" s="18"/>
      <c r="T146" s="18"/>
    </row>
    <row r="147" spans="1:20">
      <c r="A147" s="4">
        <v>143</v>
      </c>
      <c r="B147" s="17"/>
      <c r="C147" s="18"/>
      <c r="D147" s="18"/>
      <c r="E147" s="19"/>
      <c r="F147" s="18"/>
      <c r="G147" s="19"/>
      <c r="H147" s="19"/>
      <c r="I147" s="17">
        <f t="shared" si="3"/>
        <v>0</v>
      </c>
      <c r="J147" s="18"/>
      <c r="K147" s="18"/>
      <c r="L147" s="18"/>
      <c r="M147" s="18"/>
      <c r="N147" s="18"/>
      <c r="O147" s="18"/>
      <c r="P147" s="189"/>
      <c r="Q147" s="239"/>
      <c r="R147" s="188"/>
      <c r="S147" s="18"/>
      <c r="T147" s="18"/>
    </row>
    <row r="148" spans="1:20">
      <c r="A148" s="4">
        <v>144</v>
      </c>
      <c r="B148" s="17"/>
      <c r="C148" s="18"/>
      <c r="D148" s="18"/>
      <c r="E148" s="19"/>
      <c r="F148" s="18"/>
      <c r="G148" s="19"/>
      <c r="H148" s="19"/>
      <c r="I148" s="17">
        <f t="shared" si="3"/>
        <v>0</v>
      </c>
      <c r="J148" s="18"/>
      <c r="K148" s="18"/>
      <c r="L148" s="18"/>
      <c r="M148" s="18"/>
      <c r="N148" s="18"/>
      <c r="O148" s="18"/>
      <c r="P148" s="189"/>
      <c r="Q148" s="239"/>
      <c r="R148" s="188"/>
      <c r="S148" s="18"/>
      <c r="T148" s="18"/>
    </row>
    <row r="149" spans="1:20">
      <c r="A149" s="4">
        <v>145</v>
      </c>
      <c r="B149" s="17"/>
      <c r="C149" s="18"/>
      <c r="D149" s="18"/>
      <c r="E149" s="19"/>
      <c r="F149" s="18"/>
      <c r="G149" s="19"/>
      <c r="H149" s="19"/>
      <c r="I149" s="17">
        <f t="shared" si="3"/>
        <v>0</v>
      </c>
      <c r="J149" s="18"/>
      <c r="K149" s="18"/>
      <c r="L149" s="18"/>
      <c r="M149" s="18"/>
      <c r="N149" s="18"/>
      <c r="O149" s="18"/>
      <c r="P149" s="189"/>
      <c r="Q149" s="239"/>
      <c r="R149" s="188"/>
      <c r="S149" s="18"/>
      <c r="T149" s="18"/>
    </row>
    <row r="150" spans="1:20">
      <c r="A150" s="4">
        <v>146</v>
      </c>
      <c r="B150" s="17"/>
      <c r="C150" s="18"/>
      <c r="D150" s="18"/>
      <c r="E150" s="19"/>
      <c r="F150" s="18"/>
      <c r="G150" s="19"/>
      <c r="H150" s="19"/>
      <c r="I150" s="17">
        <f t="shared" si="3"/>
        <v>0</v>
      </c>
      <c r="J150" s="18"/>
      <c r="K150" s="18"/>
      <c r="L150" s="18"/>
      <c r="M150" s="18"/>
      <c r="N150" s="18"/>
      <c r="O150" s="18"/>
      <c r="P150" s="189"/>
      <c r="Q150" s="239"/>
      <c r="R150" s="188"/>
      <c r="S150" s="18"/>
      <c r="T150" s="18"/>
    </row>
    <row r="151" spans="1:20">
      <c r="A151" s="4">
        <v>147</v>
      </c>
      <c r="B151" s="17"/>
      <c r="C151" s="18"/>
      <c r="D151" s="18"/>
      <c r="E151" s="19"/>
      <c r="F151" s="18"/>
      <c r="G151" s="19"/>
      <c r="H151" s="19"/>
      <c r="I151" s="17">
        <f t="shared" si="3"/>
        <v>0</v>
      </c>
      <c r="J151" s="18"/>
      <c r="K151" s="18"/>
      <c r="L151" s="18"/>
      <c r="M151" s="18"/>
      <c r="N151" s="18"/>
      <c r="O151" s="18"/>
      <c r="P151" s="189"/>
      <c r="Q151" s="239"/>
      <c r="R151" s="188"/>
      <c r="S151" s="18"/>
      <c r="T151" s="18"/>
    </row>
    <row r="152" spans="1:20">
      <c r="A152" s="4">
        <v>148</v>
      </c>
      <c r="B152" s="17"/>
      <c r="C152" s="18"/>
      <c r="D152" s="18"/>
      <c r="E152" s="19"/>
      <c r="F152" s="18"/>
      <c r="G152" s="19"/>
      <c r="H152" s="19"/>
      <c r="I152" s="17">
        <f t="shared" si="3"/>
        <v>0</v>
      </c>
      <c r="J152" s="18"/>
      <c r="K152" s="18"/>
      <c r="L152" s="18"/>
      <c r="M152" s="18"/>
      <c r="N152" s="18"/>
      <c r="O152" s="18"/>
      <c r="P152" s="189"/>
      <c r="Q152" s="239"/>
      <c r="R152" s="188"/>
      <c r="S152" s="18"/>
      <c r="T152" s="18"/>
    </row>
    <row r="153" spans="1:20">
      <c r="A153" s="4">
        <v>149</v>
      </c>
      <c r="B153" s="17"/>
      <c r="C153" s="18"/>
      <c r="D153" s="18"/>
      <c r="E153" s="19"/>
      <c r="F153" s="18"/>
      <c r="G153" s="19"/>
      <c r="H153" s="19"/>
      <c r="I153" s="17">
        <f t="shared" si="3"/>
        <v>0</v>
      </c>
      <c r="J153" s="18"/>
      <c r="K153" s="18"/>
      <c r="L153" s="18"/>
      <c r="M153" s="18"/>
      <c r="N153" s="18"/>
      <c r="O153" s="18"/>
      <c r="P153" s="189"/>
      <c r="Q153" s="239"/>
      <c r="R153" s="188"/>
      <c r="S153" s="18"/>
      <c r="T153" s="18"/>
    </row>
    <row r="154" spans="1:20">
      <c r="A154" s="4">
        <v>150</v>
      </c>
      <c r="B154" s="17"/>
      <c r="C154" s="18"/>
      <c r="D154" s="18"/>
      <c r="E154" s="19"/>
      <c r="F154" s="18"/>
      <c r="G154" s="19"/>
      <c r="H154" s="19"/>
      <c r="I154" s="17">
        <f t="shared" si="3"/>
        <v>0</v>
      </c>
      <c r="J154" s="18"/>
      <c r="K154" s="18"/>
      <c r="L154" s="18"/>
      <c r="M154" s="18"/>
      <c r="N154" s="18"/>
      <c r="O154" s="18"/>
      <c r="P154" s="189"/>
      <c r="Q154" s="239"/>
      <c r="R154" s="188"/>
      <c r="S154" s="18"/>
      <c r="T154" s="18"/>
    </row>
    <row r="155" spans="1:20">
      <c r="A155" s="4">
        <v>151</v>
      </c>
      <c r="B155" s="17"/>
      <c r="C155" s="18"/>
      <c r="D155" s="18"/>
      <c r="E155" s="19"/>
      <c r="F155" s="18"/>
      <c r="G155" s="19"/>
      <c r="H155" s="19"/>
      <c r="I155" s="17">
        <f t="shared" si="3"/>
        <v>0</v>
      </c>
      <c r="J155" s="18"/>
      <c r="K155" s="18"/>
      <c r="L155" s="18"/>
      <c r="M155" s="18"/>
      <c r="N155" s="18"/>
      <c r="O155" s="18"/>
      <c r="P155" s="189"/>
      <c r="Q155" s="239"/>
      <c r="R155" s="188"/>
      <c r="S155" s="18"/>
      <c r="T155" s="18"/>
    </row>
    <row r="156" spans="1:20">
      <c r="A156" s="4">
        <v>152</v>
      </c>
      <c r="B156" s="17"/>
      <c r="C156" s="18"/>
      <c r="D156" s="18"/>
      <c r="E156" s="19"/>
      <c r="F156" s="18"/>
      <c r="G156" s="19"/>
      <c r="H156" s="19"/>
      <c r="I156" s="17">
        <f t="shared" si="3"/>
        <v>0</v>
      </c>
      <c r="J156" s="18"/>
      <c r="K156" s="18"/>
      <c r="L156" s="18"/>
      <c r="M156" s="18"/>
      <c r="N156" s="18"/>
      <c r="O156" s="18"/>
      <c r="P156" s="189"/>
      <c r="Q156" s="239"/>
      <c r="R156" s="188"/>
      <c r="S156" s="18"/>
      <c r="T156" s="18"/>
    </row>
    <row r="157" spans="1:20">
      <c r="A157" s="4">
        <v>153</v>
      </c>
      <c r="B157" s="17"/>
      <c r="C157" s="18"/>
      <c r="D157" s="18"/>
      <c r="E157" s="19"/>
      <c r="F157" s="18"/>
      <c r="G157" s="19"/>
      <c r="H157" s="19"/>
      <c r="I157" s="17">
        <f t="shared" si="3"/>
        <v>0</v>
      </c>
      <c r="J157" s="18"/>
      <c r="K157" s="18"/>
      <c r="L157" s="18"/>
      <c r="M157" s="18"/>
      <c r="N157" s="18"/>
      <c r="O157" s="18"/>
      <c r="P157" s="189"/>
      <c r="Q157" s="239"/>
      <c r="R157" s="188"/>
      <c r="S157" s="18"/>
      <c r="T157" s="18"/>
    </row>
    <row r="158" spans="1:20">
      <c r="A158" s="4">
        <v>154</v>
      </c>
      <c r="B158" s="17"/>
      <c r="C158" s="18"/>
      <c r="D158" s="18"/>
      <c r="E158" s="19"/>
      <c r="F158" s="18"/>
      <c r="G158" s="19"/>
      <c r="H158" s="19"/>
      <c r="I158" s="17">
        <f t="shared" si="3"/>
        <v>0</v>
      </c>
      <c r="J158" s="18"/>
      <c r="K158" s="18"/>
      <c r="L158" s="18"/>
      <c r="M158" s="18"/>
      <c r="N158" s="18"/>
      <c r="O158" s="18"/>
      <c r="P158" s="189"/>
      <c r="Q158" s="239"/>
      <c r="R158" s="188"/>
      <c r="S158" s="18"/>
      <c r="T158" s="18"/>
    </row>
    <row r="159" spans="1:20">
      <c r="A159" s="4">
        <v>155</v>
      </c>
      <c r="B159" s="17"/>
      <c r="C159" s="18"/>
      <c r="D159" s="18"/>
      <c r="E159" s="19"/>
      <c r="F159" s="18"/>
      <c r="G159" s="19"/>
      <c r="H159" s="19"/>
      <c r="I159" s="17">
        <f t="shared" si="3"/>
        <v>0</v>
      </c>
      <c r="J159" s="18"/>
      <c r="K159" s="18"/>
      <c r="L159" s="18"/>
      <c r="M159" s="18"/>
      <c r="N159" s="18"/>
      <c r="O159" s="18"/>
      <c r="P159" s="189"/>
      <c r="Q159" s="239"/>
      <c r="R159" s="188"/>
      <c r="S159" s="18"/>
      <c r="T159" s="18"/>
    </row>
    <row r="160" spans="1:20">
      <c r="A160" s="4">
        <v>156</v>
      </c>
      <c r="B160" s="17"/>
      <c r="C160" s="18"/>
      <c r="D160" s="18"/>
      <c r="E160" s="19"/>
      <c r="F160" s="18"/>
      <c r="G160" s="19"/>
      <c r="H160" s="19"/>
      <c r="I160" s="17">
        <f t="shared" si="3"/>
        <v>0</v>
      </c>
      <c r="J160" s="18"/>
      <c r="K160" s="18"/>
      <c r="L160" s="18"/>
      <c r="M160" s="18"/>
      <c r="N160" s="18"/>
      <c r="O160" s="18"/>
      <c r="P160" s="189"/>
      <c r="Q160" s="239"/>
      <c r="R160" s="188"/>
      <c r="S160" s="18"/>
      <c r="T160" s="18"/>
    </row>
    <row r="161" spans="1:20">
      <c r="A161" s="4">
        <v>157</v>
      </c>
      <c r="B161" s="17"/>
      <c r="C161" s="18"/>
      <c r="D161" s="18"/>
      <c r="E161" s="19"/>
      <c r="F161" s="18"/>
      <c r="G161" s="19"/>
      <c r="H161" s="19"/>
      <c r="I161" s="17">
        <f t="shared" si="3"/>
        <v>0</v>
      </c>
      <c r="J161" s="18"/>
      <c r="K161" s="18"/>
      <c r="L161" s="18"/>
      <c r="M161" s="18"/>
      <c r="N161" s="18"/>
      <c r="O161" s="18"/>
      <c r="P161" s="189"/>
      <c r="Q161" s="239"/>
      <c r="R161" s="188"/>
      <c r="S161" s="18"/>
      <c r="T161" s="18"/>
    </row>
    <row r="162" spans="1:20">
      <c r="A162" s="4">
        <v>158</v>
      </c>
      <c r="B162" s="17"/>
      <c r="C162" s="18"/>
      <c r="D162" s="18"/>
      <c r="E162" s="19"/>
      <c r="F162" s="18"/>
      <c r="G162" s="19"/>
      <c r="H162" s="19"/>
      <c r="I162" s="17">
        <f t="shared" si="3"/>
        <v>0</v>
      </c>
      <c r="J162" s="18"/>
      <c r="K162" s="18"/>
      <c r="L162" s="18"/>
      <c r="M162" s="18"/>
      <c r="N162" s="18"/>
      <c r="O162" s="18"/>
      <c r="P162" s="189"/>
      <c r="Q162" s="239"/>
      <c r="R162" s="188"/>
      <c r="S162" s="18"/>
      <c r="T162" s="18"/>
    </row>
    <row r="163" spans="1:20">
      <c r="A163" s="4">
        <v>159</v>
      </c>
      <c r="B163" s="17"/>
      <c r="C163" s="18"/>
      <c r="D163" s="18"/>
      <c r="E163" s="19"/>
      <c r="F163" s="18"/>
      <c r="G163" s="19"/>
      <c r="H163" s="19"/>
      <c r="I163" s="17">
        <f t="shared" si="3"/>
        <v>0</v>
      </c>
      <c r="J163" s="18"/>
      <c r="K163" s="18"/>
      <c r="L163" s="18"/>
      <c r="M163" s="18"/>
      <c r="N163" s="18"/>
      <c r="O163" s="18"/>
      <c r="P163" s="189"/>
      <c r="Q163" s="239"/>
      <c r="R163" s="188"/>
      <c r="S163" s="18"/>
      <c r="T163" s="18"/>
    </row>
    <row r="164" spans="1:20">
      <c r="A164" s="4">
        <v>160</v>
      </c>
      <c r="B164" s="17"/>
      <c r="C164" s="18"/>
      <c r="D164" s="18"/>
      <c r="E164" s="19"/>
      <c r="F164" s="18"/>
      <c r="G164" s="19"/>
      <c r="H164" s="19"/>
      <c r="I164" s="17">
        <f t="shared" si="3"/>
        <v>0</v>
      </c>
      <c r="J164" s="18"/>
      <c r="K164" s="18"/>
      <c r="L164" s="18"/>
      <c r="M164" s="18"/>
      <c r="N164" s="18"/>
      <c r="O164" s="18"/>
      <c r="P164" s="189"/>
      <c r="Q164" s="239"/>
      <c r="R164" s="188"/>
      <c r="S164" s="18"/>
      <c r="T164" s="18"/>
    </row>
    <row r="165" spans="1:20">
      <c r="A165" s="21" t="s">
        <v>11</v>
      </c>
      <c r="B165" s="41"/>
      <c r="C165" s="21">
        <f>COUNTIFS(C5:C164,"*")</f>
        <v>44</v>
      </c>
      <c r="D165" s="21"/>
      <c r="E165" s="13"/>
      <c r="F165" s="21"/>
      <c r="G165" s="21">
        <f>SUM(G5:G164)</f>
        <v>1603</v>
      </c>
      <c r="H165" s="21">
        <f>SUM(H5:H164)</f>
        <v>2204</v>
      </c>
      <c r="I165" s="21">
        <f>SUM(I5:I164)</f>
        <v>3807</v>
      </c>
      <c r="J165" s="21"/>
      <c r="K165" s="21"/>
      <c r="L165" s="21"/>
      <c r="M165" s="21"/>
      <c r="N165" s="21"/>
      <c r="O165" s="21"/>
      <c r="P165" s="14"/>
      <c r="Q165" s="256"/>
      <c r="R165" s="211"/>
      <c r="S165" s="21"/>
      <c r="T165" s="12"/>
    </row>
    <row r="166" spans="1:20">
      <c r="A166" s="46" t="s">
        <v>66</v>
      </c>
      <c r="B166" s="10">
        <f>COUNTIF(B$5:B$164,"Team 1")</f>
        <v>20</v>
      </c>
      <c r="C166" s="46" t="s">
        <v>29</v>
      </c>
      <c r="D166" s="10">
        <f>COUNTIF(D5:D164,"Anganwadi")</f>
        <v>41</v>
      </c>
    </row>
    <row r="167" spans="1:20">
      <c r="A167" s="46" t="s">
        <v>67</v>
      </c>
      <c r="B167" s="10">
        <f>COUNTIF(B$6:B$164,"Team 2")</f>
        <v>25</v>
      </c>
      <c r="C167" s="46" t="s">
        <v>27</v>
      </c>
      <c r="D167" s="10">
        <f>COUNTIF(D5:D164,"School")</f>
        <v>4</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A2" sqref="A2:C2"/>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312" t="s">
        <v>427</v>
      </c>
      <c r="B1" s="312"/>
      <c r="C1" s="312"/>
      <c r="D1" s="313"/>
      <c r="E1" s="313"/>
      <c r="F1" s="313"/>
      <c r="G1" s="313"/>
      <c r="H1" s="313"/>
      <c r="I1" s="313"/>
      <c r="J1" s="313"/>
      <c r="K1" s="313"/>
      <c r="L1" s="313"/>
      <c r="M1" s="313"/>
      <c r="N1" s="313"/>
      <c r="O1" s="313"/>
      <c r="P1" s="313"/>
      <c r="Q1" s="313"/>
      <c r="R1" s="313"/>
      <c r="S1" s="313"/>
    </row>
    <row r="2" spans="1:20">
      <c r="A2" s="316" t="s">
        <v>63</v>
      </c>
      <c r="B2" s="317"/>
      <c r="C2" s="317"/>
      <c r="D2" s="25">
        <v>43525</v>
      </c>
      <c r="E2" s="22"/>
      <c r="F2" s="22"/>
      <c r="G2" s="22"/>
      <c r="H2" s="22"/>
      <c r="I2" s="22"/>
      <c r="J2" s="22"/>
      <c r="K2" s="22"/>
      <c r="L2" s="22"/>
      <c r="M2" s="22"/>
      <c r="N2" s="22"/>
      <c r="O2" s="22"/>
      <c r="P2" s="22"/>
      <c r="Q2" s="22"/>
      <c r="R2" s="22"/>
      <c r="S2" s="22"/>
    </row>
    <row r="3" spans="1:20" ht="24" customHeight="1">
      <c r="A3" s="311" t="s">
        <v>14</v>
      </c>
      <c r="B3" s="314" t="s">
        <v>65</v>
      </c>
      <c r="C3" s="310" t="s">
        <v>7</v>
      </c>
      <c r="D3" s="310" t="s">
        <v>59</v>
      </c>
      <c r="E3" s="310" t="s">
        <v>16</v>
      </c>
      <c r="F3" s="318" t="s">
        <v>17</v>
      </c>
      <c r="G3" s="310" t="s">
        <v>8</v>
      </c>
      <c r="H3" s="310"/>
      <c r="I3" s="310"/>
      <c r="J3" s="310" t="s">
        <v>35</v>
      </c>
      <c r="K3" s="314" t="s">
        <v>37</v>
      </c>
      <c r="L3" s="314" t="s">
        <v>54</v>
      </c>
      <c r="M3" s="314" t="s">
        <v>55</v>
      </c>
      <c r="N3" s="314" t="s">
        <v>38</v>
      </c>
      <c r="O3" s="314" t="s">
        <v>39</v>
      </c>
      <c r="P3" s="311" t="s">
        <v>58</v>
      </c>
      <c r="Q3" s="310" t="s">
        <v>56</v>
      </c>
      <c r="R3" s="310" t="s">
        <v>36</v>
      </c>
      <c r="S3" s="310" t="s">
        <v>57</v>
      </c>
      <c r="T3" s="310" t="s">
        <v>13</v>
      </c>
    </row>
    <row r="4" spans="1:20" ht="25.5" customHeight="1">
      <c r="A4" s="311"/>
      <c r="B4" s="319"/>
      <c r="C4" s="310"/>
      <c r="D4" s="310"/>
      <c r="E4" s="310"/>
      <c r="F4" s="318"/>
      <c r="G4" s="23" t="s">
        <v>9</v>
      </c>
      <c r="H4" s="23" t="s">
        <v>10</v>
      </c>
      <c r="I4" s="23" t="s">
        <v>11</v>
      </c>
      <c r="J4" s="310"/>
      <c r="K4" s="315"/>
      <c r="L4" s="315"/>
      <c r="M4" s="315"/>
      <c r="N4" s="315"/>
      <c r="O4" s="315"/>
      <c r="P4" s="311"/>
      <c r="Q4" s="311"/>
      <c r="R4" s="310"/>
      <c r="S4" s="310"/>
      <c r="T4" s="310"/>
    </row>
    <row r="5" spans="1:20">
      <c r="A5" s="4">
        <v>1</v>
      </c>
      <c r="B5" s="17" t="s">
        <v>66</v>
      </c>
      <c r="C5" s="207" t="s">
        <v>369</v>
      </c>
      <c r="D5" s="208" t="s">
        <v>27</v>
      </c>
      <c r="E5" s="209" t="s">
        <v>370</v>
      </c>
      <c r="F5" s="188" t="s">
        <v>75</v>
      </c>
      <c r="G5" s="19">
        <v>45</v>
      </c>
      <c r="H5" s="19">
        <v>34</v>
      </c>
      <c r="I5" s="262">
        <f>H5+G5</f>
        <v>79</v>
      </c>
      <c r="J5" s="196">
        <v>9401430580</v>
      </c>
      <c r="K5" s="188" t="s">
        <v>238</v>
      </c>
      <c r="L5" s="188" t="s">
        <v>239</v>
      </c>
      <c r="M5" s="188">
        <v>9431027396</v>
      </c>
      <c r="N5" s="188" t="s">
        <v>266</v>
      </c>
      <c r="O5" s="188">
        <v>9577986959</v>
      </c>
      <c r="P5" s="189">
        <v>43525</v>
      </c>
      <c r="Q5" s="188" t="s">
        <v>415</v>
      </c>
      <c r="R5" s="188" t="s">
        <v>300</v>
      </c>
      <c r="S5" s="188" t="s">
        <v>221</v>
      </c>
      <c r="T5" s="18"/>
    </row>
    <row r="6" spans="1:20">
      <c r="A6" s="4">
        <v>2</v>
      </c>
      <c r="B6" s="17" t="s">
        <v>66</v>
      </c>
      <c r="C6" s="192" t="s">
        <v>261</v>
      </c>
      <c r="D6" s="193" t="s">
        <v>29</v>
      </c>
      <c r="E6" s="187">
        <v>166</v>
      </c>
      <c r="F6" s="188"/>
      <c r="G6" s="19">
        <v>25</v>
      </c>
      <c r="H6" s="19">
        <v>26</v>
      </c>
      <c r="I6" s="262">
        <f t="shared" ref="I6:I15" si="0">H6+G6</f>
        <v>51</v>
      </c>
      <c r="J6" s="191" t="s">
        <v>260</v>
      </c>
      <c r="K6" s="188" t="s">
        <v>224</v>
      </c>
      <c r="L6" s="188" t="s">
        <v>225</v>
      </c>
      <c r="M6" s="188">
        <v>9435712339</v>
      </c>
      <c r="N6" s="188" t="s">
        <v>258</v>
      </c>
      <c r="O6" s="188">
        <v>9577705681</v>
      </c>
      <c r="P6" s="189">
        <v>43525</v>
      </c>
      <c r="Q6" s="188" t="s">
        <v>415</v>
      </c>
      <c r="R6" s="188" t="s">
        <v>220</v>
      </c>
      <c r="S6" s="188" t="s">
        <v>221</v>
      </c>
      <c r="T6" s="18"/>
    </row>
    <row r="7" spans="1:20">
      <c r="A7" s="4">
        <v>3</v>
      </c>
      <c r="B7" s="17" t="s">
        <v>67</v>
      </c>
      <c r="C7" s="207" t="s">
        <v>423</v>
      </c>
      <c r="D7" s="208" t="s">
        <v>27</v>
      </c>
      <c r="E7" s="187">
        <v>101301</v>
      </c>
      <c r="F7" s="208" t="s">
        <v>75</v>
      </c>
      <c r="G7" s="19">
        <v>31</v>
      </c>
      <c r="H7" s="19">
        <v>28</v>
      </c>
      <c r="I7" s="262">
        <f t="shared" si="0"/>
        <v>59</v>
      </c>
      <c r="J7" s="210">
        <v>9531016665</v>
      </c>
      <c r="K7" s="188" t="s">
        <v>238</v>
      </c>
      <c r="L7" s="188" t="s">
        <v>239</v>
      </c>
      <c r="M7" s="188">
        <v>9431027396</v>
      </c>
      <c r="N7" s="188" t="s">
        <v>266</v>
      </c>
      <c r="O7" s="188">
        <v>9577986959</v>
      </c>
      <c r="P7" s="189">
        <v>43525</v>
      </c>
      <c r="Q7" s="188" t="s">
        <v>415</v>
      </c>
      <c r="R7" s="188" t="s">
        <v>424</v>
      </c>
      <c r="S7" s="188" t="s">
        <v>221</v>
      </c>
      <c r="T7" s="18"/>
    </row>
    <row r="8" spans="1:20">
      <c r="A8" s="4">
        <v>4</v>
      </c>
      <c r="B8" s="17" t="s">
        <v>67</v>
      </c>
      <c r="C8" s="192" t="s">
        <v>286</v>
      </c>
      <c r="D8" s="193" t="s">
        <v>29</v>
      </c>
      <c r="E8" s="187">
        <v>165</v>
      </c>
      <c r="F8" s="188"/>
      <c r="G8" s="19">
        <v>34</v>
      </c>
      <c r="H8" s="19">
        <v>32</v>
      </c>
      <c r="I8" s="262">
        <f t="shared" si="0"/>
        <v>66</v>
      </c>
      <c r="J8" s="191">
        <v>9435660216</v>
      </c>
      <c r="K8" s="188" t="s">
        <v>238</v>
      </c>
      <c r="L8" s="188" t="s">
        <v>239</v>
      </c>
      <c r="M8" s="188">
        <v>9531027396</v>
      </c>
      <c r="N8" s="188"/>
      <c r="O8" s="188"/>
      <c r="P8" s="189">
        <v>43525</v>
      </c>
      <c r="Q8" s="188" t="s">
        <v>415</v>
      </c>
      <c r="R8" s="188" t="s">
        <v>287</v>
      </c>
      <c r="S8" s="188" t="s">
        <v>221</v>
      </c>
      <c r="T8" s="18"/>
    </row>
    <row r="9" spans="1:20">
      <c r="A9" s="4">
        <v>5</v>
      </c>
      <c r="B9" s="17" t="s">
        <v>66</v>
      </c>
      <c r="C9" s="207" t="s">
        <v>373</v>
      </c>
      <c r="D9" s="208" t="s">
        <v>27</v>
      </c>
      <c r="E9" s="187" t="s">
        <v>374</v>
      </c>
      <c r="F9" s="188" t="s">
        <v>75</v>
      </c>
      <c r="G9" s="19">
        <v>32</v>
      </c>
      <c r="H9" s="19">
        <v>32</v>
      </c>
      <c r="I9" s="262">
        <f t="shared" si="0"/>
        <v>64</v>
      </c>
      <c r="J9" s="196">
        <v>9085025406</v>
      </c>
      <c r="K9" s="188" t="s">
        <v>234</v>
      </c>
      <c r="L9" s="188" t="s">
        <v>235</v>
      </c>
      <c r="M9" s="188">
        <v>9435750545</v>
      </c>
      <c r="N9" s="188" t="s">
        <v>284</v>
      </c>
      <c r="O9" s="188">
        <v>9678296299</v>
      </c>
      <c r="P9" s="189">
        <v>43526</v>
      </c>
      <c r="Q9" s="188" t="s">
        <v>396</v>
      </c>
      <c r="R9" s="188" t="s">
        <v>300</v>
      </c>
      <c r="S9" s="188" t="s">
        <v>221</v>
      </c>
      <c r="T9" s="18"/>
    </row>
    <row r="10" spans="1:20">
      <c r="A10" s="4">
        <v>6</v>
      </c>
      <c r="B10" s="17" t="s">
        <v>66</v>
      </c>
      <c r="C10" s="192" t="s">
        <v>282</v>
      </c>
      <c r="D10" s="193" t="s">
        <v>29</v>
      </c>
      <c r="E10" s="187">
        <v>194</v>
      </c>
      <c r="F10" s="188"/>
      <c r="G10" s="19">
        <v>20</v>
      </c>
      <c r="H10" s="19">
        <v>19</v>
      </c>
      <c r="I10" s="262">
        <f t="shared" si="0"/>
        <v>39</v>
      </c>
      <c r="J10" s="187">
        <v>9435615692</v>
      </c>
      <c r="K10" s="188" t="s">
        <v>283</v>
      </c>
      <c r="L10" s="188" t="s">
        <v>235</v>
      </c>
      <c r="M10" s="188">
        <v>9435750545</v>
      </c>
      <c r="N10" s="188" t="s">
        <v>284</v>
      </c>
      <c r="O10" s="188">
        <v>9678296299</v>
      </c>
      <c r="P10" s="189">
        <v>43526</v>
      </c>
      <c r="Q10" s="188" t="s">
        <v>396</v>
      </c>
      <c r="R10" s="188" t="s">
        <v>227</v>
      </c>
      <c r="S10" s="188" t="s">
        <v>221</v>
      </c>
      <c r="T10" s="18"/>
    </row>
    <row r="11" spans="1:20">
      <c r="A11" s="4">
        <v>7</v>
      </c>
      <c r="B11" s="17" t="s">
        <v>67</v>
      </c>
      <c r="C11" s="207" t="s">
        <v>375</v>
      </c>
      <c r="D11" s="208" t="s">
        <v>27</v>
      </c>
      <c r="E11" s="209" t="s">
        <v>376</v>
      </c>
      <c r="F11" s="188" t="s">
        <v>75</v>
      </c>
      <c r="G11" s="19">
        <v>44</v>
      </c>
      <c r="H11" s="19">
        <v>32</v>
      </c>
      <c r="I11" s="262">
        <f t="shared" si="0"/>
        <v>76</v>
      </c>
      <c r="J11" s="196">
        <v>9854600929</v>
      </c>
      <c r="K11" s="188" t="s">
        <v>234</v>
      </c>
      <c r="L11" s="188" t="s">
        <v>235</v>
      </c>
      <c r="M11" s="188">
        <v>9435750545</v>
      </c>
      <c r="N11" s="188" t="s">
        <v>284</v>
      </c>
      <c r="O11" s="188">
        <v>9678296299</v>
      </c>
      <c r="P11" s="189">
        <v>43526</v>
      </c>
      <c r="Q11" s="188" t="s">
        <v>396</v>
      </c>
      <c r="R11" s="188" t="s">
        <v>264</v>
      </c>
      <c r="S11" s="188" t="s">
        <v>221</v>
      </c>
      <c r="T11" s="18"/>
    </row>
    <row r="12" spans="1:20" ht="33">
      <c r="A12" s="4">
        <v>8</v>
      </c>
      <c r="B12" s="17" t="s">
        <v>67</v>
      </c>
      <c r="C12" s="207" t="s">
        <v>371</v>
      </c>
      <c r="D12" s="208" t="s">
        <v>27</v>
      </c>
      <c r="E12" s="209" t="s">
        <v>372</v>
      </c>
      <c r="F12" s="188" t="s">
        <v>75</v>
      </c>
      <c r="G12" s="19">
        <v>7</v>
      </c>
      <c r="H12" s="19">
        <v>17</v>
      </c>
      <c r="I12" s="262">
        <f t="shared" si="0"/>
        <v>24</v>
      </c>
      <c r="J12" s="196">
        <v>9401138040</v>
      </c>
      <c r="K12" s="188" t="s">
        <v>224</v>
      </c>
      <c r="L12" s="188" t="s">
        <v>225</v>
      </c>
      <c r="M12" s="188">
        <v>9435712339</v>
      </c>
      <c r="N12" s="188" t="s">
        <v>289</v>
      </c>
      <c r="O12" s="188">
        <v>7896087441</v>
      </c>
      <c r="P12" s="189">
        <v>43526</v>
      </c>
      <c r="Q12" s="188" t="s">
        <v>396</v>
      </c>
      <c r="R12" s="188" t="s">
        <v>220</v>
      </c>
      <c r="S12" s="188" t="s">
        <v>221</v>
      </c>
      <c r="T12" s="18"/>
    </row>
    <row r="13" spans="1:20">
      <c r="A13" s="4">
        <v>9</v>
      </c>
      <c r="B13" s="17" t="s">
        <v>66</v>
      </c>
      <c r="C13" s="194" t="s">
        <v>269</v>
      </c>
      <c r="D13" s="193" t="s">
        <v>29</v>
      </c>
      <c r="E13" s="187">
        <v>228</v>
      </c>
      <c r="F13" s="188"/>
      <c r="G13" s="19">
        <v>38</v>
      </c>
      <c r="H13" s="19">
        <v>34</v>
      </c>
      <c r="I13" s="262">
        <f t="shared" si="0"/>
        <v>72</v>
      </c>
      <c r="J13" s="187">
        <v>9085715215</v>
      </c>
      <c r="K13" s="188" t="s">
        <v>238</v>
      </c>
      <c r="L13" s="188" t="s">
        <v>239</v>
      </c>
      <c r="M13" s="188">
        <v>9431027396</v>
      </c>
      <c r="N13" s="188" t="s">
        <v>266</v>
      </c>
      <c r="O13" s="188">
        <v>9577986959</v>
      </c>
      <c r="P13" s="189">
        <v>43528</v>
      </c>
      <c r="Q13" s="188" t="s">
        <v>394</v>
      </c>
      <c r="R13" s="188" t="s">
        <v>220</v>
      </c>
      <c r="S13" s="188" t="s">
        <v>221</v>
      </c>
      <c r="T13" s="18"/>
    </row>
    <row r="14" spans="1:20">
      <c r="A14" s="4">
        <v>10</v>
      </c>
      <c r="B14" s="17" t="s">
        <v>66</v>
      </c>
      <c r="C14" s="207" t="s">
        <v>377</v>
      </c>
      <c r="D14" s="208" t="s">
        <v>27</v>
      </c>
      <c r="E14" s="209" t="s">
        <v>378</v>
      </c>
      <c r="F14" s="188" t="s">
        <v>75</v>
      </c>
      <c r="G14" s="19">
        <v>39</v>
      </c>
      <c r="H14" s="19">
        <v>34</v>
      </c>
      <c r="I14" s="262">
        <f t="shared" si="0"/>
        <v>73</v>
      </c>
      <c r="J14" s="196">
        <v>9435986765</v>
      </c>
      <c r="K14" s="188" t="s">
        <v>238</v>
      </c>
      <c r="L14" s="188" t="s">
        <v>239</v>
      </c>
      <c r="M14" s="188">
        <v>9531027396</v>
      </c>
      <c r="N14" s="188"/>
      <c r="O14" s="188"/>
      <c r="P14" s="189">
        <v>43528</v>
      </c>
      <c r="Q14" s="188" t="s">
        <v>394</v>
      </c>
      <c r="R14" s="188" t="s">
        <v>287</v>
      </c>
      <c r="S14" s="188" t="s">
        <v>221</v>
      </c>
      <c r="T14" s="18"/>
    </row>
    <row r="15" spans="1:20">
      <c r="A15" s="4">
        <v>11</v>
      </c>
      <c r="B15" s="17" t="s">
        <v>67</v>
      </c>
      <c r="C15" s="207" t="s">
        <v>379</v>
      </c>
      <c r="D15" s="208" t="s">
        <v>27</v>
      </c>
      <c r="E15" s="209" t="s">
        <v>380</v>
      </c>
      <c r="F15" s="188" t="s">
        <v>75</v>
      </c>
      <c r="G15" s="19">
        <v>20</v>
      </c>
      <c r="H15" s="19">
        <v>10</v>
      </c>
      <c r="I15" s="262">
        <f t="shared" si="0"/>
        <v>30</v>
      </c>
      <c r="J15" s="196">
        <v>7399947212</v>
      </c>
      <c r="K15" s="188" t="s">
        <v>238</v>
      </c>
      <c r="L15" s="188" t="s">
        <v>239</v>
      </c>
      <c r="M15" s="188">
        <v>9531027396</v>
      </c>
      <c r="N15" s="188"/>
      <c r="O15" s="188"/>
      <c r="P15" s="189">
        <v>43528</v>
      </c>
      <c r="Q15" s="188" t="s">
        <v>394</v>
      </c>
      <c r="R15" s="188" t="s">
        <v>287</v>
      </c>
      <c r="S15" s="188" t="s">
        <v>221</v>
      </c>
      <c r="T15" s="18"/>
    </row>
    <row r="16" spans="1:20">
      <c r="A16" s="4">
        <v>12</v>
      </c>
      <c r="B16" s="17" t="s">
        <v>67</v>
      </c>
      <c r="C16" s="192" t="s">
        <v>286</v>
      </c>
      <c r="D16" s="193" t="s">
        <v>29</v>
      </c>
      <c r="E16" s="187">
        <v>165</v>
      </c>
      <c r="F16" s="188"/>
      <c r="G16" s="19">
        <v>34</v>
      </c>
      <c r="H16" s="19">
        <v>32</v>
      </c>
      <c r="I16" s="17">
        <f t="shared" ref="I16:I24" si="1">+G16+H16</f>
        <v>66</v>
      </c>
      <c r="J16" s="191">
        <v>9435660216</v>
      </c>
      <c r="K16" s="188" t="s">
        <v>238</v>
      </c>
      <c r="L16" s="188" t="s">
        <v>239</v>
      </c>
      <c r="M16" s="188">
        <v>9531027396</v>
      </c>
      <c r="N16" s="188"/>
      <c r="O16" s="188"/>
      <c r="P16" s="189">
        <v>43528</v>
      </c>
      <c r="Q16" s="188" t="s">
        <v>394</v>
      </c>
      <c r="R16" s="188" t="s">
        <v>287</v>
      </c>
      <c r="S16" s="188" t="s">
        <v>221</v>
      </c>
      <c r="T16" s="18"/>
    </row>
    <row r="17" spans="1:20">
      <c r="A17" s="4">
        <v>13</v>
      </c>
      <c r="B17" s="17"/>
      <c r="C17" s="18"/>
      <c r="D17" s="18"/>
      <c r="E17" s="19"/>
      <c r="F17" s="18"/>
      <c r="G17" s="19"/>
      <c r="H17" s="19"/>
      <c r="I17" s="17">
        <f t="shared" si="1"/>
        <v>0</v>
      </c>
      <c r="J17" s="18"/>
      <c r="K17" s="18"/>
      <c r="L17" s="18"/>
      <c r="M17" s="18"/>
      <c r="N17" s="18"/>
      <c r="O17" s="18"/>
      <c r="P17" s="24"/>
      <c r="Q17" s="18"/>
      <c r="R17" s="18"/>
      <c r="S17" s="18"/>
      <c r="T17" s="18"/>
    </row>
    <row r="18" spans="1:20">
      <c r="A18" s="4">
        <v>14</v>
      </c>
      <c r="B18" s="17"/>
      <c r="C18" s="18"/>
      <c r="D18" s="18"/>
      <c r="E18" s="19"/>
      <c r="F18" s="18"/>
      <c r="G18" s="19"/>
      <c r="H18" s="19"/>
      <c r="I18" s="17">
        <f t="shared" si="1"/>
        <v>0</v>
      </c>
      <c r="J18" s="18"/>
      <c r="K18" s="18"/>
      <c r="L18" s="18"/>
      <c r="M18" s="18"/>
      <c r="N18" s="18"/>
      <c r="O18" s="18"/>
      <c r="P18" s="24"/>
      <c r="Q18" s="18"/>
      <c r="R18" s="18"/>
      <c r="S18" s="18"/>
      <c r="T18" s="18"/>
    </row>
    <row r="19" spans="1:20">
      <c r="A19" s="4">
        <v>15</v>
      </c>
      <c r="B19" s="17"/>
      <c r="C19" s="18"/>
      <c r="D19" s="18"/>
      <c r="E19" s="19"/>
      <c r="F19" s="18"/>
      <c r="G19" s="19"/>
      <c r="H19" s="19"/>
      <c r="I19" s="17">
        <f t="shared" si="1"/>
        <v>0</v>
      </c>
      <c r="J19" s="18"/>
      <c r="K19" s="18"/>
      <c r="L19" s="18"/>
      <c r="M19" s="18"/>
      <c r="N19" s="18"/>
      <c r="O19" s="18"/>
      <c r="P19" s="24"/>
      <c r="Q19" s="18"/>
      <c r="R19" s="18"/>
      <c r="S19" s="18"/>
      <c r="T19" s="18"/>
    </row>
    <row r="20" spans="1:20">
      <c r="A20" s="4">
        <v>16</v>
      </c>
      <c r="B20" s="17"/>
      <c r="C20" s="18"/>
      <c r="D20" s="18"/>
      <c r="E20" s="19"/>
      <c r="F20" s="18"/>
      <c r="G20" s="19"/>
      <c r="H20" s="19"/>
      <c r="I20" s="17">
        <f t="shared" si="1"/>
        <v>0</v>
      </c>
      <c r="J20" s="18"/>
      <c r="K20" s="18"/>
      <c r="L20" s="18"/>
      <c r="M20" s="18"/>
      <c r="N20" s="18"/>
      <c r="O20" s="18"/>
      <c r="P20" s="24"/>
      <c r="Q20" s="18"/>
      <c r="R20" s="18"/>
      <c r="S20" s="18"/>
      <c r="T20" s="18"/>
    </row>
    <row r="21" spans="1:20">
      <c r="A21" s="4">
        <v>17</v>
      </c>
      <c r="B21" s="17"/>
      <c r="C21" s="18"/>
      <c r="D21" s="18"/>
      <c r="E21" s="19"/>
      <c r="F21" s="18"/>
      <c r="G21" s="19"/>
      <c r="H21" s="19"/>
      <c r="I21" s="17">
        <f t="shared" si="1"/>
        <v>0</v>
      </c>
      <c r="J21" s="18"/>
      <c r="K21" s="18"/>
      <c r="L21" s="18"/>
      <c r="M21" s="18"/>
      <c r="N21" s="18"/>
      <c r="O21" s="18"/>
      <c r="P21" s="24"/>
      <c r="Q21" s="18"/>
      <c r="R21" s="18"/>
      <c r="S21" s="18"/>
      <c r="T21" s="18"/>
    </row>
    <row r="22" spans="1:20">
      <c r="A22" s="4">
        <v>18</v>
      </c>
      <c r="B22" s="17"/>
      <c r="C22" s="18"/>
      <c r="D22" s="18"/>
      <c r="E22" s="19"/>
      <c r="F22" s="18"/>
      <c r="G22" s="19"/>
      <c r="H22" s="19"/>
      <c r="I22" s="17">
        <f t="shared" si="1"/>
        <v>0</v>
      </c>
      <c r="J22" s="18"/>
      <c r="K22" s="18"/>
      <c r="L22" s="18"/>
      <c r="M22" s="18"/>
      <c r="N22" s="18"/>
      <c r="O22" s="18"/>
      <c r="P22" s="24"/>
      <c r="Q22" s="18"/>
      <c r="R22" s="18"/>
      <c r="S22" s="18"/>
      <c r="T22" s="18"/>
    </row>
    <row r="23" spans="1:20">
      <c r="A23" s="4">
        <v>19</v>
      </c>
      <c r="B23" s="17"/>
      <c r="C23" s="18"/>
      <c r="D23" s="18"/>
      <c r="E23" s="19"/>
      <c r="F23" s="18"/>
      <c r="G23" s="19"/>
      <c r="H23" s="19"/>
      <c r="I23" s="17">
        <f t="shared" si="1"/>
        <v>0</v>
      </c>
      <c r="J23" s="18"/>
      <c r="K23" s="18"/>
      <c r="L23" s="18"/>
      <c r="M23" s="18"/>
      <c r="N23" s="18"/>
      <c r="O23" s="18"/>
      <c r="P23" s="24"/>
      <c r="Q23" s="18"/>
      <c r="R23" s="18"/>
      <c r="S23" s="18"/>
      <c r="T23" s="18"/>
    </row>
    <row r="24" spans="1:20">
      <c r="A24" s="4">
        <v>20</v>
      </c>
      <c r="B24" s="17"/>
      <c r="C24" s="18"/>
      <c r="D24" s="18"/>
      <c r="E24" s="19"/>
      <c r="F24" s="18"/>
      <c r="G24" s="19"/>
      <c r="H24" s="19"/>
      <c r="I24" s="17">
        <f t="shared" si="1"/>
        <v>0</v>
      </c>
      <c r="J24" s="18"/>
      <c r="K24" s="18"/>
      <c r="L24" s="18"/>
      <c r="M24" s="18"/>
      <c r="N24" s="18"/>
      <c r="O24" s="18"/>
      <c r="P24" s="24"/>
      <c r="Q24" s="18"/>
      <c r="R24" s="18"/>
      <c r="S24" s="18"/>
      <c r="T24" s="18"/>
    </row>
    <row r="25" spans="1:20">
      <c r="A25" s="4">
        <v>21</v>
      </c>
      <c r="B25" s="17"/>
      <c r="C25" s="18"/>
      <c r="D25" s="18"/>
      <c r="E25" s="19"/>
      <c r="F25" s="18"/>
      <c r="G25" s="19"/>
      <c r="H25" s="19"/>
      <c r="I25" s="17">
        <f t="shared" ref="I25:I70" si="2">+G25+H25</f>
        <v>0</v>
      </c>
      <c r="J25" s="18"/>
      <c r="K25" s="18"/>
      <c r="L25" s="18"/>
      <c r="M25" s="18"/>
      <c r="N25" s="18"/>
      <c r="O25" s="18"/>
      <c r="P25" s="24"/>
      <c r="Q25" s="18"/>
      <c r="R25" s="18"/>
      <c r="S25" s="18"/>
      <c r="T25" s="18"/>
    </row>
    <row r="26" spans="1:20">
      <c r="A26" s="4">
        <v>22</v>
      </c>
      <c r="B26" s="17"/>
      <c r="C26" s="18"/>
      <c r="D26" s="18"/>
      <c r="E26" s="19"/>
      <c r="F26" s="18"/>
      <c r="G26" s="19"/>
      <c r="H26" s="19"/>
      <c r="I26" s="17">
        <f t="shared" si="2"/>
        <v>0</v>
      </c>
      <c r="J26" s="18"/>
      <c r="K26" s="18"/>
      <c r="L26" s="18"/>
      <c r="M26" s="18"/>
      <c r="N26" s="18"/>
      <c r="O26" s="18"/>
      <c r="P26" s="24"/>
      <c r="Q26" s="18"/>
      <c r="R26" s="18"/>
      <c r="S26" s="18"/>
      <c r="T26" s="18"/>
    </row>
    <row r="27" spans="1:20">
      <c r="A27" s="4">
        <v>23</v>
      </c>
      <c r="B27" s="17"/>
      <c r="C27" s="18"/>
      <c r="D27" s="18"/>
      <c r="E27" s="19"/>
      <c r="F27" s="18"/>
      <c r="G27" s="19"/>
      <c r="H27" s="19"/>
      <c r="I27" s="17">
        <f t="shared" si="2"/>
        <v>0</v>
      </c>
      <c r="J27" s="18"/>
      <c r="K27" s="18"/>
      <c r="L27" s="18"/>
      <c r="M27" s="18"/>
      <c r="N27" s="18"/>
      <c r="O27" s="18"/>
      <c r="P27" s="24"/>
      <c r="Q27" s="18"/>
      <c r="R27" s="18"/>
      <c r="S27" s="18"/>
      <c r="T27" s="18"/>
    </row>
    <row r="28" spans="1:20">
      <c r="A28" s="4">
        <v>24</v>
      </c>
      <c r="B28" s="17"/>
      <c r="C28" s="18"/>
      <c r="D28" s="18"/>
      <c r="E28" s="19"/>
      <c r="F28" s="18"/>
      <c r="G28" s="19"/>
      <c r="H28" s="19"/>
      <c r="I28" s="17">
        <f t="shared" si="2"/>
        <v>0</v>
      </c>
      <c r="J28" s="18"/>
      <c r="K28" s="18"/>
      <c r="L28" s="18"/>
      <c r="M28" s="18"/>
      <c r="N28" s="18"/>
      <c r="O28" s="18"/>
      <c r="P28" s="24"/>
      <c r="Q28" s="18"/>
      <c r="R28" s="18"/>
      <c r="S28" s="18"/>
      <c r="T28" s="18"/>
    </row>
    <row r="29" spans="1:20">
      <c r="A29" s="4">
        <v>25</v>
      </c>
      <c r="B29" s="17"/>
      <c r="C29" s="18"/>
      <c r="D29" s="18"/>
      <c r="E29" s="19"/>
      <c r="F29" s="18"/>
      <c r="G29" s="19"/>
      <c r="H29" s="19"/>
      <c r="I29" s="17">
        <f t="shared" si="2"/>
        <v>0</v>
      </c>
      <c r="J29" s="18"/>
      <c r="K29" s="18"/>
      <c r="L29" s="18"/>
      <c r="M29" s="18"/>
      <c r="N29" s="18"/>
      <c r="O29" s="18"/>
      <c r="P29" s="24"/>
      <c r="Q29" s="18"/>
      <c r="R29" s="18"/>
      <c r="S29" s="18"/>
      <c r="T29" s="18"/>
    </row>
    <row r="30" spans="1:20">
      <c r="A30" s="4">
        <v>26</v>
      </c>
      <c r="B30" s="17"/>
      <c r="C30" s="18"/>
      <c r="D30" s="18"/>
      <c r="E30" s="19"/>
      <c r="F30" s="18"/>
      <c r="G30" s="19"/>
      <c r="H30" s="19"/>
      <c r="I30" s="17">
        <f t="shared" si="2"/>
        <v>0</v>
      </c>
      <c r="J30" s="18"/>
      <c r="K30" s="18"/>
      <c r="L30" s="18"/>
      <c r="M30" s="18"/>
      <c r="N30" s="18"/>
      <c r="O30" s="18"/>
      <c r="P30" s="24"/>
      <c r="Q30" s="18"/>
      <c r="R30" s="18"/>
      <c r="S30" s="18"/>
      <c r="T30" s="18"/>
    </row>
    <row r="31" spans="1:20">
      <c r="A31" s="4">
        <v>27</v>
      </c>
      <c r="B31" s="17"/>
      <c r="C31" s="18"/>
      <c r="D31" s="18"/>
      <c r="E31" s="19"/>
      <c r="F31" s="18"/>
      <c r="G31" s="19"/>
      <c r="H31" s="19"/>
      <c r="I31" s="17">
        <f t="shared" si="2"/>
        <v>0</v>
      </c>
      <c r="J31" s="18"/>
      <c r="K31" s="18"/>
      <c r="L31" s="18"/>
      <c r="M31" s="18"/>
      <c r="N31" s="18"/>
      <c r="O31" s="18"/>
      <c r="P31" s="24"/>
      <c r="Q31" s="18"/>
      <c r="R31" s="18"/>
      <c r="S31" s="18"/>
      <c r="T31" s="18"/>
    </row>
    <row r="32" spans="1:20">
      <c r="A32" s="4">
        <v>28</v>
      </c>
      <c r="B32" s="17"/>
      <c r="C32" s="18"/>
      <c r="D32" s="18"/>
      <c r="E32" s="19"/>
      <c r="F32" s="18"/>
      <c r="G32" s="19"/>
      <c r="H32" s="19"/>
      <c r="I32" s="17">
        <f t="shared" si="2"/>
        <v>0</v>
      </c>
      <c r="J32" s="18"/>
      <c r="K32" s="18"/>
      <c r="L32" s="18"/>
      <c r="M32" s="18"/>
      <c r="N32" s="18"/>
      <c r="O32" s="18"/>
      <c r="P32" s="24"/>
      <c r="Q32" s="18"/>
      <c r="R32" s="18"/>
      <c r="S32" s="18"/>
      <c r="T32" s="18"/>
    </row>
    <row r="33" spans="1:20">
      <c r="A33" s="4">
        <v>29</v>
      </c>
      <c r="B33" s="17"/>
      <c r="C33" s="18"/>
      <c r="D33" s="18"/>
      <c r="E33" s="19"/>
      <c r="F33" s="18"/>
      <c r="G33" s="19"/>
      <c r="H33" s="19"/>
      <c r="I33" s="17">
        <f t="shared" si="2"/>
        <v>0</v>
      </c>
      <c r="J33" s="18"/>
      <c r="K33" s="18"/>
      <c r="L33" s="18"/>
      <c r="M33" s="18"/>
      <c r="N33" s="18"/>
      <c r="O33" s="18"/>
      <c r="P33" s="24"/>
      <c r="Q33" s="18"/>
      <c r="R33" s="18"/>
      <c r="S33" s="18"/>
      <c r="T33" s="18"/>
    </row>
    <row r="34" spans="1:20">
      <c r="A34" s="4">
        <v>30</v>
      </c>
      <c r="B34" s="17"/>
      <c r="C34" s="18"/>
      <c r="D34" s="18"/>
      <c r="E34" s="19"/>
      <c r="F34" s="18"/>
      <c r="G34" s="19"/>
      <c r="H34" s="19"/>
      <c r="I34" s="17">
        <f t="shared" si="2"/>
        <v>0</v>
      </c>
      <c r="J34" s="18"/>
      <c r="K34" s="18"/>
      <c r="L34" s="18"/>
      <c r="M34" s="18"/>
      <c r="N34" s="18"/>
      <c r="O34" s="18"/>
      <c r="P34" s="24"/>
      <c r="Q34" s="18"/>
      <c r="R34" s="18"/>
      <c r="S34" s="18"/>
      <c r="T34" s="18"/>
    </row>
    <row r="35" spans="1:20">
      <c r="A35" s="4">
        <v>31</v>
      </c>
      <c r="B35" s="17"/>
      <c r="C35" s="18"/>
      <c r="D35" s="18"/>
      <c r="E35" s="19"/>
      <c r="F35" s="18"/>
      <c r="G35" s="19"/>
      <c r="H35" s="19"/>
      <c r="I35" s="17">
        <f t="shared" si="2"/>
        <v>0</v>
      </c>
      <c r="J35" s="18"/>
      <c r="K35" s="18"/>
      <c r="L35" s="18"/>
      <c r="M35" s="18"/>
      <c r="N35" s="18"/>
      <c r="O35" s="18"/>
      <c r="P35" s="24"/>
      <c r="Q35" s="18"/>
      <c r="R35" s="18"/>
      <c r="S35" s="18"/>
      <c r="T35" s="18"/>
    </row>
    <row r="36" spans="1:20">
      <c r="A36" s="4">
        <v>32</v>
      </c>
      <c r="B36" s="17"/>
      <c r="C36" s="18"/>
      <c r="D36" s="18"/>
      <c r="E36" s="19"/>
      <c r="F36" s="18"/>
      <c r="G36" s="19"/>
      <c r="H36" s="19"/>
      <c r="I36" s="17">
        <f t="shared" si="2"/>
        <v>0</v>
      </c>
      <c r="J36" s="18"/>
      <c r="K36" s="18"/>
      <c r="L36" s="18"/>
      <c r="M36" s="18"/>
      <c r="N36" s="18"/>
      <c r="O36" s="18"/>
      <c r="P36" s="24"/>
      <c r="Q36" s="18"/>
      <c r="R36" s="18"/>
      <c r="S36" s="18"/>
      <c r="T36" s="18"/>
    </row>
    <row r="37" spans="1:20">
      <c r="A37" s="4">
        <v>33</v>
      </c>
      <c r="B37" s="17"/>
      <c r="C37" s="18"/>
      <c r="D37" s="18"/>
      <c r="E37" s="19"/>
      <c r="F37" s="18"/>
      <c r="G37" s="19"/>
      <c r="H37" s="19"/>
      <c r="I37" s="17">
        <f t="shared" si="2"/>
        <v>0</v>
      </c>
      <c r="J37" s="18"/>
      <c r="K37" s="18"/>
      <c r="L37" s="18"/>
      <c r="M37" s="18"/>
      <c r="N37" s="18"/>
      <c r="O37" s="18"/>
      <c r="P37" s="24"/>
      <c r="Q37" s="18"/>
      <c r="R37" s="18"/>
      <c r="S37" s="18"/>
      <c r="T37" s="18"/>
    </row>
    <row r="38" spans="1:20">
      <c r="A38" s="4">
        <v>34</v>
      </c>
      <c r="B38" s="17"/>
      <c r="C38" s="18"/>
      <c r="D38" s="18"/>
      <c r="E38" s="19"/>
      <c r="F38" s="18"/>
      <c r="G38" s="19"/>
      <c r="H38" s="19"/>
      <c r="I38" s="17">
        <f t="shared" si="2"/>
        <v>0</v>
      </c>
      <c r="J38" s="18"/>
      <c r="K38" s="18"/>
      <c r="L38" s="18"/>
      <c r="M38" s="18"/>
      <c r="N38" s="18"/>
      <c r="O38" s="18"/>
      <c r="P38" s="24"/>
      <c r="Q38" s="18"/>
      <c r="R38" s="18"/>
      <c r="S38" s="18"/>
      <c r="T38" s="18"/>
    </row>
    <row r="39" spans="1:20">
      <c r="A39" s="4">
        <v>35</v>
      </c>
      <c r="B39" s="17"/>
      <c r="C39" s="18"/>
      <c r="D39" s="18"/>
      <c r="E39" s="19"/>
      <c r="F39" s="18"/>
      <c r="G39" s="19"/>
      <c r="H39" s="19"/>
      <c r="I39" s="17">
        <f t="shared" si="2"/>
        <v>0</v>
      </c>
      <c r="J39" s="18"/>
      <c r="K39" s="18"/>
      <c r="L39" s="18"/>
      <c r="M39" s="18"/>
      <c r="N39" s="18"/>
      <c r="O39" s="18"/>
      <c r="P39" s="24"/>
      <c r="Q39" s="18"/>
      <c r="R39" s="18"/>
      <c r="S39" s="18"/>
      <c r="T39" s="18"/>
    </row>
    <row r="40" spans="1:20">
      <c r="A40" s="4">
        <v>36</v>
      </c>
      <c r="B40" s="17"/>
      <c r="C40" s="18"/>
      <c r="D40" s="18"/>
      <c r="E40" s="19"/>
      <c r="F40" s="18"/>
      <c r="G40" s="19"/>
      <c r="H40" s="19"/>
      <c r="I40" s="17">
        <f t="shared" si="2"/>
        <v>0</v>
      </c>
      <c r="J40" s="18"/>
      <c r="K40" s="18"/>
      <c r="L40" s="18"/>
      <c r="M40" s="18"/>
      <c r="N40" s="18"/>
      <c r="O40" s="18"/>
      <c r="P40" s="24"/>
      <c r="Q40" s="18"/>
      <c r="R40" s="18"/>
      <c r="S40" s="18"/>
      <c r="T40" s="18"/>
    </row>
    <row r="41" spans="1:20">
      <c r="A41" s="4">
        <v>37</v>
      </c>
      <c r="B41" s="17"/>
      <c r="C41" s="18"/>
      <c r="D41" s="18"/>
      <c r="E41" s="19"/>
      <c r="F41" s="18"/>
      <c r="G41" s="19"/>
      <c r="H41" s="19"/>
      <c r="I41" s="17">
        <f t="shared" si="2"/>
        <v>0</v>
      </c>
      <c r="J41" s="18"/>
      <c r="K41" s="18"/>
      <c r="L41" s="18"/>
      <c r="M41" s="18"/>
      <c r="N41" s="18"/>
      <c r="O41" s="18"/>
      <c r="P41" s="24"/>
      <c r="Q41" s="18"/>
      <c r="R41" s="18"/>
      <c r="S41" s="18"/>
      <c r="T41" s="18"/>
    </row>
    <row r="42" spans="1:20">
      <c r="A42" s="4">
        <v>38</v>
      </c>
      <c r="B42" s="17"/>
      <c r="C42" s="18"/>
      <c r="D42" s="18"/>
      <c r="E42" s="19"/>
      <c r="F42" s="18"/>
      <c r="G42" s="19"/>
      <c r="H42" s="19"/>
      <c r="I42" s="17">
        <f t="shared" si="2"/>
        <v>0</v>
      </c>
      <c r="J42" s="18"/>
      <c r="K42" s="18"/>
      <c r="L42" s="18"/>
      <c r="M42" s="18"/>
      <c r="N42" s="18"/>
      <c r="O42" s="18"/>
      <c r="P42" s="24"/>
      <c r="Q42" s="18"/>
      <c r="R42" s="18"/>
      <c r="S42" s="18"/>
      <c r="T42" s="18"/>
    </row>
    <row r="43" spans="1:20">
      <c r="A43" s="4">
        <v>39</v>
      </c>
      <c r="B43" s="17"/>
      <c r="C43" s="18"/>
      <c r="D43" s="18"/>
      <c r="E43" s="19"/>
      <c r="F43" s="18"/>
      <c r="G43" s="19"/>
      <c r="H43" s="19"/>
      <c r="I43" s="17">
        <f t="shared" si="2"/>
        <v>0</v>
      </c>
      <c r="J43" s="18"/>
      <c r="K43" s="18"/>
      <c r="L43" s="18"/>
      <c r="M43" s="18"/>
      <c r="N43" s="18"/>
      <c r="O43" s="18"/>
      <c r="P43" s="24"/>
      <c r="Q43" s="18"/>
      <c r="R43" s="18"/>
      <c r="S43" s="18"/>
      <c r="T43" s="18"/>
    </row>
    <row r="44" spans="1:20">
      <c r="A44" s="4">
        <v>40</v>
      </c>
      <c r="B44" s="17"/>
      <c r="C44" s="18"/>
      <c r="D44" s="18"/>
      <c r="E44" s="19"/>
      <c r="F44" s="18"/>
      <c r="G44" s="19"/>
      <c r="H44" s="19"/>
      <c r="I44" s="17">
        <f t="shared" si="2"/>
        <v>0</v>
      </c>
      <c r="J44" s="18"/>
      <c r="K44" s="18"/>
      <c r="L44" s="18"/>
      <c r="M44" s="18"/>
      <c r="N44" s="18"/>
      <c r="O44" s="18"/>
      <c r="P44" s="24"/>
      <c r="Q44" s="18"/>
      <c r="R44" s="18"/>
      <c r="S44" s="18"/>
      <c r="T44" s="18"/>
    </row>
    <row r="45" spans="1:20">
      <c r="A45" s="4">
        <v>41</v>
      </c>
      <c r="B45" s="17"/>
      <c r="C45" s="18"/>
      <c r="D45" s="18"/>
      <c r="E45" s="19"/>
      <c r="F45" s="18"/>
      <c r="G45" s="19"/>
      <c r="H45" s="19"/>
      <c r="I45" s="17">
        <f t="shared" si="2"/>
        <v>0</v>
      </c>
      <c r="J45" s="18"/>
      <c r="K45" s="18"/>
      <c r="L45" s="18"/>
      <c r="M45" s="18"/>
      <c r="N45" s="18"/>
      <c r="O45" s="18"/>
      <c r="P45" s="24"/>
      <c r="Q45" s="18"/>
      <c r="R45" s="18"/>
      <c r="S45" s="18"/>
      <c r="T45" s="18"/>
    </row>
    <row r="46" spans="1:20">
      <c r="A46" s="4">
        <v>42</v>
      </c>
      <c r="B46" s="17"/>
      <c r="C46" s="18"/>
      <c r="D46" s="18"/>
      <c r="E46" s="19"/>
      <c r="F46" s="18"/>
      <c r="G46" s="19"/>
      <c r="H46" s="19"/>
      <c r="I46" s="17">
        <f t="shared" si="2"/>
        <v>0</v>
      </c>
      <c r="J46" s="18"/>
      <c r="K46" s="18"/>
      <c r="L46" s="18"/>
      <c r="M46" s="18"/>
      <c r="N46" s="18"/>
      <c r="O46" s="18"/>
      <c r="P46" s="24"/>
      <c r="Q46" s="18"/>
      <c r="R46" s="18"/>
      <c r="S46" s="18"/>
      <c r="T46" s="18"/>
    </row>
    <row r="47" spans="1:20">
      <c r="A47" s="4">
        <v>43</v>
      </c>
      <c r="B47" s="17"/>
      <c r="C47" s="18"/>
      <c r="D47" s="18"/>
      <c r="E47" s="19"/>
      <c r="F47" s="18"/>
      <c r="G47" s="19"/>
      <c r="H47" s="19"/>
      <c r="I47" s="17">
        <f t="shared" si="2"/>
        <v>0</v>
      </c>
      <c r="J47" s="18"/>
      <c r="K47" s="18"/>
      <c r="L47" s="18"/>
      <c r="M47" s="18"/>
      <c r="N47" s="18"/>
      <c r="O47" s="18"/>
      <c r="P47" s="24"/>
      <c r="Q47" s="18"/>
      <c r="R47" s="18"/>
      <c r="S47" s="18"/>
      <c r="T47" s="18"/>
    </row>
    <row r="48" spans="1:20">
      <c r="A48" s="4">
        <v>44</v>
      </c>
      <c r="B48" s="17"/>
      <c r="C48" s="18"/>
      <c r="D48" s="18"/>
      <c r="E48" s="19"/>
      <c r="F48" s="18"/>
      <c r="G48" s="19"/>
      <c r="H48" s="19"/>
      <c r="I48" s="17">
        <f t="shared" si="2"/>
        <v>0</v>
      </c>
      <c r="J48" s="18"/>
      <c r="K48" s="18"/>
      <c r="L48" s="18"/>
      <c r="M48" s="18"/>
      <c r="N48" s="18"/>
      <c r="O48" s="18"/>
      <c r="P48" s="24"/>
      <c r="Q48" s="18"/>
      <c r="R48" s="18"/>
      <c r="S48" s="18"/>
      <c r="T48" s="18"/>
    </row>
    <row r="49" spans="1:20">
      <c r="A49" s="4">
        <v>45</v>
      </c>
      <c r="B49" s="17"/>
      <c r="C49" s="18"/>
      <c r="D49" s="18"/>
      <c r="E49" s="19"/>
      <c r="F49" s="18"/>
      <c r="G49" s="19"/>
      <c r="H49" s="19"/>
      <c r="I49" s="17">
        <f t="shared" si="2"/>
        <v>0</v>
      </c>
      <c r="J49" s="18"/>
      <c r="K49" s="18"/>
      <c r="L49" s="18"/>
      <c r="M49" s="18"/>
      <c r="N49" s="18"/>
      <c r="O49" s="18"/>
      <c r="P49" s="24"/>
      <c r="Q49" s="18"/>
      <c r="R49" s="18"/>
      <c r="S49" s="18"/>
      <c r="T49" s="18"/>
    </row>
    <row r="50" spans="1:20">
      <c r="A50" s="4">
        <v>46</v>
      </c>
      <c r="B50" s="17"/>
      <c r="C50" s="18"/>
      <c r="D50" s="18"/>
      <c r="E50" s="19"/>
      <c r="F50" s="18"/>
      <c r="G50" s="19"/>
      <c r="H50" s="19"/>
      <c r="I50" s="17">
        <f t="shared" si="2"/>
        <v>0</v>
      </c>
      <c r="J50" s="18"/>
      <c r="K50" s="18"/>
      <c r="L50" s="18"/>
      <c r="M50" s="18"/>
      <c r="N50" s="18"/>
      <c r="O50" s="18"/>
      <c r="P50" s="24"/>
      <c r="Q50" s="18"/>
      <c r="R50" s="18"/>
      <c r="S50" s="18"/>
      <c r="T50" s="18"/>
    </row>
    <row r="51" spans="1:20">
      <c r="A51" s="4">
        <v>47</v>
      </c>
      <c r="B51" s="17"/>
      <c r="C51" s="18"/>
      <c r="D51" s="18"/>
      <c r="E51" s="19"/>
      <c r="F51" s="18"/>
      <c r="G51" s="19"/>
      <c r="H51" s="19"/>
      <c r="I51" s="17">
        <f t="shared" si="2"/>
        <v>0</v>
      </c>
      <c r="J51" s="18"/>
      <c r="K51" s="18"/>
      <c r="L51" s="18"/>
      <c r="M51" s="18"/>
      <c r="N51" s="18"/>
      <c r="O51" s="18"/>
      <c r="P51" s="24"/>
      <c r="Q51" s="18"/>
      <c r="R51" s="18"/>
      <c r="S51" s="18"/>
      <c r="T51" s="18"/>
    </row>
    <row r="52" spans="1:20">
      <c r="A52" s="4">
        <v>48</v>
      </c>
      <c r="B52" s="17"/>
      <c r="C52" s="18"/>
      <c r="D52" s="18"/>
      <c r="E52" s="19"/>
      <c r="F52" s="18"/>
      <c r="G52" s="19"/>
      <c r="H52" s="19"/>
      <c r="I52" s="17">
        <f t="shared" si="2"/>
        <v>0</v>
      </c>
      <c r="J52" s="18"/>
      <c r="K52" s="18"/>
      <c r="L52" s="18"/>
      <c r="M52" s="18"/>
      <c r="N52" s="18"/>
      <c r="O52" s="18"/>
      <c r="P52" s="24"/>
      <c r="Q52" s="18"/>
      <c r="R52" s="18"/>
      <c r="S52" s="18"/>
      <c r="T52" s="18"/>
    </row>
    <row r="53" spans="1:20">
      <c r="A53" s="4">
        <v>49</v>
      </c>
      <c r="B53" s="17"/>
      <c r="C53" s="18"/>
      <c r="D53" s="18"/>
      <c r="E53" s="19"/>
      <c r="F53" s="18"/>
      <c r="G53" s="19"/>
      <c r="H53" s="19"/>
      <c r="I53" s="17">
        <f t="shared" si="2"/>
        <v>0</v>
      </c>
      <c r="J53" s="18"/>
      <c r="K53" s="18"/>
      <c r="L53" s="18"/>
      <c r="M53" s="18"/>
      <c r="N53" s="18"/>
      <c r="O53" s="18"/>
      <c r="P53" s="24"/>
      <c r="Q53" s="18"/>
      <c r="R53" s="18"/>
      <c r="S53" s="18"/>
      <c r="T53" s="18"/>
    </row>
    <row r="54" spans="1:20">
      <c r="A54" s="4">
        <v>50</v>
      </c>
      <c r="B54" s="17"/>
      <c r="C54" s="18"/>
      <c r="D54" s="18"/>
      <c r="E54" s="19"/>
      <c r="F54" s="18"/>
      <c r="G54" s="19"/>
      <c r="H54" s="19"/>
      <c r="I54" s="17">
        <f t="shared" si="2"/>
        <v>0</v>
      </c>
      <c r="J54" s="18"/>
      <c r="K54" s="18"/>
      <c r="L54" s="18"/>
      <c r="M54" s="18"/>
      <c r="N54" s="18"/>
      <c r="O54" s="18"/>
      <c r="P54" s="24"/>
      <c r="Q54" s="18"/>
      <c r="R54" s="18"/>
      <c r="S54" s="18"/>
      <c r="T54" s="18"/>
    </row>
    <row r="55" spans="1:20">
      <c r="A55" s="4">
        <v>51</v>
      </c>
      <c r="B55" s="17"/>
      <c r="C55" s="18"/>
      <c r="D55" s="18"/>
      <c r="E55" s="19"/>
      <c r="F55" s="18"/>
      <c r="G55" s="19"/>
      <c r="H55" s="19"/>
      <c r="I55" s="17">
        <f t="shared" si="2"/>
        <v>0</v>
      </c>
      <c r="J55" s="18"/>
      <c r="K55" s="18"/>
      <c r="L55" s="18"/>
      <c r="M55" s="18"/>
      <c r="N55" s="18"/>
      <c r="O55" s="18"/>
      <c r="P55" s="24"/>
      <c r="Q55" s="18"/>
      <c r="R55" s="18"/>
      <c r="S55" s="18"/>
      <c r="T55" s="18"/>
    </row>
    <row r="56" spans="1:20">
      <c r="A56" s="4">
        <v>52</v>
      </c>
      <c r="B56" s="17"/>
      <c r="C56" s="18"/>
      <c r="D56" s="18"/>
      <c r="E56" s="19"/>
      <c r="F56" s="18"/>
      <c r="G56" s="19"/>
      <c r="H56" s="19"/>
      <c r="I56" s="17">
        <f t="shared" si="2"/>
        <v>0</v>
      </c>
      <c r="J56" s="18"/>
      <c r="K56" s="18"/>
      <c r="L56" s="18"/>
      <c r="M56" s="18"/>
      <c r="N56" s="18"/>
      <c r="O56" s="18"/>
      <c r="P56" s="24"/>
      <c r="Q56" s="18"/>
      <c r="R56" s="18"/>
      <c r="S56" s="18"/>
      <c r="T56" s="18"/>
    </row>
    <row r="57" spans="1:20">
      <c r="A57" s="4">
        <v>53</v>
      </c>
      <c r="B57" s="17"/>
      <c r="C57" s="18"/>
      <c r="D57" s="18"/>
      <c r="E57" s="19"/>
      <c r="F57" s="18"/>
      <c r="G57" s="19"/>
      <c r="H57" s="19"/>
      <c r="I57" s="17">
        <f t="shared" si="2"/>
        <v>0</v>
      </c>
      <c r="J57" s="18"/>
      <c r="K57" s="18"/>
      <c r="L57" s="18"/>
      <c r="M57" s="18"/>
      <c r="N57" s="18"/>
      <c r="O57" s="18"/>
      <c r="P57" s="24"/>
      <c r="Q57" s="18"/>
      <c r="R57" s="18"/>
      <c r="S57" s="18"/>
      <c r="T57" s="18"/>
    </row>
    <row r="58" spans="1:20">
      <c r="A58" s="4">
        <v>54</v>
      </c>
      <c r="B58" s="17"/>
      <c r="C58" s="18"/>
      <c r="D58" s="18"/>
      <c r="E58" s="19"/>
      <c r="F58" s="18"/>
      <c r="G58" s="19"/>
      <c r="H58" s="19"/>
      <c r="I58" s="17">
        <f t="shared" si="2"/>
        <v>0</v>
      </c>
      <c r="J58" s="18"/>
      <c r="K58" s="18"/>
      <c r="L58" s="18"/>
      <c r="M58" s="18"/>
      <c r="N58" s="18"/>
      <c r="O58" s="18"/>
      <c r="P58" s="24"/>
      <c r="Q58" s="18"/>
      <c r="R58" s="18"/>
      <c r="S58" s="18"/>
      <c r="T58" s="18"/>
    </row>
    <row r="59" spans="1:20">
      <c r="A59" s="4">
        <v>55</v>
      </c>
      <c r="B59" s="17"/>
      <c r="C59" s="18"/>
      <c r="D59" s="18"/>
      <c r="E59" s="19"/>
      <c r="F59" s="18"/>
      <c r="G59" s="19"/>
      <c r="H59" s="19"/>
      <c r="I59" s="17">
        <f t="shared" si="2"/>
        <v>0</v>
      </c>
      <c r="J59" s="18"/>
      <c r="K59" s="18"/>
      <c r="L59" s="18"/>
      <c r="M59" s="18"/>
      <c r="N59" s="18"/>
      <c r="O59" s="18"/>
      <c r="P59" s="24"/>
      <c r="Q59" s="18"/>
      <c r="R59" s="18"/>
      <c r="S59" s="18"/>
      <c r="T59" s="18"/>
    </row>
    <row r="60" spans="1:20">
      <c r="A60" s="4">
        <v>56</v>
      </c>
      <c r="B60" s="17"/>
      <c r="C60" s="18"/>
      <c r="D60" s="18"/>
      <c r="E60" s="19"/>
      <c r="F60" s="18"/>
      <c r="G60" s="19"/>
      <c r="H60" s="19"/>
      <c r="I60" s="17">
        <f t="shared" si="2"/>
        <v>0</v>
      </c>
      <c r="J60" s="18"/>
      <c r="K60" s="18"/>
      <c r="L60" s="18"/>
      <c r="M60" s="18"/>
      <c r="N60" s="18"/>
      <c r="O60" s="18"/>
      <c r="P60" s="24"/>
      <c r="Q60" s="18"/>
      <c r="R60" s="18"/>
      <c r="S60" s="18"/>
      <c r="T60" s="18"/>
    </row>
    <row r="61" spans="1:20">
      <c r="A61" s="4">
        <v>57</v>
      </c>
      <c r="B61" s="17"/>
      <c r="C61" s="18"/>
      <c r="D61" s="18"/>
      <c r="E61" s="19"/>
      <c r="F61" s="18"/>
      <c r="G61" s="19"/>
      <c r="H61" s="19"/>
      <c r="I61" s="17">
        <f t="shared" si="2"/>
        <v>0</v>
      </c>
      <c r="J61" s="18"/>
      <c r="K61" s="18"/>
      <c r="L61" s="18"/>
      <c r="M61" s="18"/>
      <c r="N61" s="18"/>
      <c r="O61" s="18"/>
      <c r="P61" s="24"/>
      <c r="Q61" s="18"/>
      <c r="R61" s="18"/>
      <c r="S61" s="18"/>
      <c r="T61" s="18"/>
    </row>
    <row r="62" spans="1:20">
      <c r="A62" s="4">
        <v>58</v>
      </c>
      <c r="B62" s="17"/>
      <c r="C62" s="18"/>
      <c r="D62" s="18"/>
      <c r="E62" s="19"/>
      <c r="F62" s="18"/>
      <c r="G62" s="19"/>
      <c r="H62" s="19"/>
      <c r="I62" s="17">
        <f t="shared" si="2"/>
        <v>0</v>
      </c>
      <c r="J62" s="18"/>
      <c r="K62" s="18"/>
      <c r="L62" s="18"/>
      <c r="M62" s="18"/>
      <c r="N62" s="18"/>
      <c r="O62" s="18"/>
      <c r="P62" s="24"/>
      <c r="Q62" s="18"/>
      <c r="R62" s="18"/>
      <c r="S62" s="18"/>
      <c r="T62" s="18"/>
    </row>
    <row r="63" spans="1:20">
      <c r="A63" s="4">
        <v>59</v>
      </c>
      <c r="B63" s="17"/>
      <c r="C63" s="18"/>
      <c r="D63" s="18"/>
      <c r="E63" s="19"/>
      <c r="F63" s="18"/>
      <c r="G63" s="19"/>
      <c r="H63" s="19"/>
      <c r="I63" s="17">
        <f t="shared" si="2"/>
        <v>0</v>
      </c>
      <c r="J63" s="18"/>
      <c r="K63" s="18"/>
      <c r="L63" s="18"/>
      <c r="M63" s="18"/>
      <c r="N63" s="18"/>
      <c r="O63" s="18"/>
      <c r="P63" s="24"/>
      <c r="Q63" s="18"/>
      <c r="R63" s="18"/>
      <c r="S63" s="18"/>
      <c r="T63" s="18"/>
    </row>
    <row r="64" spans="1:20">
      <c r="A64" s="4">
        <v>60</v>
      </c>
      <c r="B64" s="17"/>
      <c r="C64" s="18"/>
      <c r="D64" s="18"/>
      <c r="E64" s="19"/>
      <c r="F64" s="18"/>
      <c r="G64" s="19"/>
      <c r="H64" s="19"/>
      <c r="I64" s="17">
        <f t="shared" si="2"/>
        <v>0</v>
      </c>
      <c r="J64" s="18"/>
      <c r="K64" s="18"/>
      <c r="L64" s="18"/>
      <c r="M64" s="18"/>
      <c r="N64" s="18"/>
      <c r="O64" s="18"/>
      <c r="P64" s="24"/>
      <c r="Q64" s="18"/>
      <c r="R64" s="18"/>
      <c r="S64" s="18"/>
      <c r="T64" s="18"/>
    </row>
    <row r="65" spans="1:20">
      <c r="A65" s="4">
        <v>61</v>
      </c>
      <c r="B65" s="17"/>
      <c r="C65" s="18"/>
      <c r="D65" s="18"/>
      <c r="E65" s="19"/>
      <c r="F65" s="18"/>
      <c r="G65" s="19"/>
      <c r="H65" s="19"/>
      <c r="I65" s="17">
        <f t="shared" si="2"/>
        <v>0</v>
      </c>
      <c r="J65" s="18"/>
      <c r="K65" s="18"/>
      <c r="L65" s="18"/>
      <c r="M65" s="18"/>
      <c r="N65" s="18"/>
      <c r="O65" s="18"/>
      <c r="P65" s="24"/>
      <c r="Q65" s="18"/>
      <c r="R65" s="18"/>
      <c r="S65" s="18"/>
      <c r="T65" s="18"/>
    </row>
    <row r="66" spans="1:20">
      <c r="A66" s="4">
        <v>62</v>
      </c>
      <c r="B66" s="17"/>
      <c r="C66" s="18"/>
      <c r="D66" s="18"/>
      <c r="E66" s="19"/>
      <c r="F66" s="18"/>
      <c r="G66" s="19"/>
      <c r="H66" s="19"/>
      <c r="I66" s="17">
        <f t="shared" si="2"/>
        <v>0</v>
      </c>
      <c r="J66" s="18"/>
      <c r="K66" s="18"/>
      <c r="L66" s="18"/>
      <c r="M66" s="18"/>
      <c r="N66" s="18"/>
      <c r="O66" s="18"/>
      <c r="P66" s="24"/>
      <c r="Q66" s="18"/>
      <c r="R66" s="18"/>
      <c r="S66" s="18"/>
      <c r="T66" s="18"/>
    </row>
    <row r="67" spans="1:20">
      <c r="A67" s="4">
        <v>63</v>
      </c>
      <c r="B67" s="17"/>
      <c r="C67" s="18"/>
      <c r="D67" s="18"/>
      <c r="E67" s="19"/>
      <c r="F67" s="18"/>
      <c r="G67" s="19"/>
      <c r="H67" s="19"/>
      <c r="I67" s="17">
        <f t="shared" si="2"/>
        <v>0</v>
      </c>
      <c r="J67" s="18"/>
      <c r="K67" s="18"/>
      <c r="L67" s="18"/>
      <c r="M67" s="18"/>
      <c r="N67" s="18"/>
      <c r="O67" s="18"/>
      <c r="P67" s="24"/>
      <c r="Q67" s="18"/>
      <c r="R67" s="18"/>
      <c r="S67" s="18"/>
      <c r="T67" s="18"/>
    </row>
    <row r="68" spans="1:20">
      <c r="A68" s="4">
        <v>64</v>
      </c>
      <c r="B68" s="17"/>
      <c r="C68" s="18"/>
      <c r="D68" s="18"/>
      <c r="E68" s="19"/>
      <c r="F68" s="18"/>
      <c r="G68" s="19"/>
      <c r="H68" s="19"/>
      <c r="I68" s="17">
        <f t="shared" si="2"/>
        <v>0</v>
      </c>
      <c r="J68" s="18"/>
      <c r="K68" s="18"/>
      <c r="L68" s="18"/>
      <c r="M68" s="18"/>
      <c r="N68" s="18"/>
      <c r="O68" s="18"/>
      <c r="P68" s="24"/>
      <c r="Q68" s="18"/>
      <c r="R68" s="18"/>
      <c r="S68" s="18"/>
      <c r="T68" s="18"/>
    </row>
    <row r="69" spans="1:20">
      <c r="A69" s="4">
        <v>65</v>
      </c>
      <c r="B69" s="17"/>
      <c r="C69" s="18"/>
      <c r="D69" s="18"/>
      <c r="E69" s="19"/>
      <c r="F69" s="18"/>
      <c r="G69" s="19"/>
      <c r="H69" s="19"/>
      <c r="I69" s="17">
        <f t="shared" si="2"/>
        <v>0</v>
      </c>
      <c r="J69" s="18"/>
      <c r="K69" s="18"/>
      <c r="L69" s="18"/>
      <c r="M69" s="18"/>
      <c r="N69" s="18"/>
      <c r="O69" s="18"/>
      <c r="P69" s="24"/>
      <c r="Q69" s="18"/>
      <c r="R69" s="18"/>
      <c r="S69" s="18"/>
      <c r="T69" s="18"/>
    </row>
    <row r="70" spans="1:20">
      <c r="A70" s="4">
        <v>66</v>
      </c>
      <c r="B70" s="17"/>
      <c r="C70" s="18"/>
      <c r="D70" s="18"/>
      <c r="E70" s="19"/>
      <c r="F70" s="18"/>
      <c r="G70" s="19"/>
      <c r="H70" s="19"/>
      <c r="I70" s="17">
        <f t="shared" si="2"/>
        <v>0</v>
      </c>
      <c r="J70" s="18"/>
      <c r="K70" s="18"/>
      <c r="L70" s="18"/>
      <c r="M70" s="18"/>
      <c r="N70" s="18"/>
      <c r="O70" s="18"/>
      <c r="P70" s="24"/>
      <c r="Q70" s="18"/>
      <c r="R70" s="18"/>
      <c r="S70" s="18"/>
      <c r="T70" s="18"/>
    </row>
    <row r="71" spans="1:20">
      <c r="A71" s="4">
        <v>67</v>
      </c>
      <c r="B71" s="17"/>
      <c r="C71" s="18"/>
      <c r="D71" s="18"/>
      <c r="E71" s="19"/>
      <c r="F71" s="18"/>
      <c r="G71" s="19"/>
      <c r="H71" s="19"/>
      <c r="I71" s="17">
        <f t="shared" ref="I71:I164" si="3">+G71+H71</f>
        <v>0</v>
      </c>
      <c r="J71" s="18"/>
      <c r="K71" s="18"/>
      <c r="L71" s="18"/>
      <c r="M71" s="18"/>
      <c r="N71" s="18"/>
      <c r="O71" s="18"/>
      <c r="P71" s="24"/>
      <c r="Q71" s="18"/>
      <c r="R71" s="18"/>
      <c r="S71" s="18"/>
      <c r="T71" s="18"/>
    </row>
    <row r="72" spans="1:20">
      <c r="A72" s="4">
        <v>68</v>
      </c>
      <c r="B72" s="17"/>
      <c r="C72" s="18"/>
      <c r="D72" s="18"/>
      <c r="E72" s="19"/>
      <c r="F72" s="18"/>
      <c r="G72" s="19"/>
      <c r="H72" s="19"/>
      <c r="I72" s="17">
        <f t="shared" si="3"/>
        <v>0</v>
      </c>
      <c r="J72" s="18"/>
      <c r="K72" s="18"/>
      <c r="L72" s="18"/>
      <c r="M72" s="18"/>
      <c r="N72" s="18"/>
      <c r="O72" s="18"/>
      <c r="P72" s="24"/>
      <c r="Q72" s="18"/>
      <c r="R72" s="18"/>
      <c r="S72" s="18"/>
      <c r="T72" s="18"/>
    </row>
    <row r="73" spans="1:20">
      <c r="A73" s="4">
        <v>69</v>
      </c>
      <c r="B73" s="17"/>
      <c r="C73" s="18"/>
      <c r="D73" s="18"/>
      <c r="E73" s="19"/>
      <c r="F73" s="18"/>
      <c r="G73" s="19"/>
      <c r="H73" s="19"/>
      <c r="I73" s="17">
        <f t="shared" si="3"/>
        <v>0</v>
      </c>
      <c r="J73" s="18"/>
      <c r="K73" s="18"/>
      <c r="L73" s="18"/>
      <c r="M73" s="18"/>
      <c r="N73" s="18"/>
      <c r="O73" s="18"/>
      <c r="P73" s="24"/>
      <c r="Q73" s="18"/>
      <c r="R73" s="18"/>
      <c r="S73" s="18"/>
      <c r="T73" s="18"/>
    </row>
    <row r="74" spans="1:20">
      <c r="A74" s="4">
        <v>70</v>
      </c>
      <c r="B74" s="17"/>
      <c r="C74" s="18"/>
      <c r="D74" s="18"/>
      <c r="E74" s="19"/>
      <c r="F74" s="18"/>
      <c r="G74" s="19"/>
      <c r="H74" s="19"/>
      <c r="I74" s="17">
        <f t="shared" si="3"/>
        <v>0</v>
      </c>
      <c r="J74" s="18"/>
      <c r="K74" s="18"/>
      <c r="L74" s="18"/>
      <c r="M74" s="18"/>
      <c r="N74" s="18"/>
      <c r="O74" s="18"/>
      <c r="P74" s="24"/>
      <c r="Q74" s="18"/>
      <c r="R74" s="18"/>
      <c r="S74" s="18"/>
      <c r="T74" s="18"/>
    </row>
    <row r="75" spans="1:20">
      <c r="A75" s="4">
        <v>71</v>
      </c>
      <c r="B75" s="17"/>
      <c r="C75" s="18"/>
      <c r="D75" s="18"/>
      <c r="E75" s="19"/>
      <c r="F75" s="18"/>
      <c r="G75" s="19"/>
      <c r="H75" s="19"/>
      <c r="I75" s="17">
        <f t="shared" si="3"/>
        <v>0</v>
      </c>
      <c r="J75" s="18"/>
      <c r="K75" s="18"/>
      <c r="L75" s="18"/>
      <c r="M75" s="18"/>
      <c r="N75" s="18"/>
      <c r="O75" s="18"/>
      <c r="P75" s="24"/>
      <c r="Q75" s="18"/>
      <c r="R75" s="18"/>
      <c r="S75" s="18"/>
      <c r="T75" s="18"/>
    </row>
    <row r="76" spans="1:20">
      <c r="A76" s="4">
        <v>72</v>
      </c>
      <c r="B76" s="17"/>
      <c r="C76" s="18"/>
      <c r="D76" s="18"/>
      <c r="E76" s="19"/>
      <c r="F76" s="18"/>
      <c r="G76" s="19"/>
      <c r="H76" s="19"/>
      <c r="I76" s="17">
        <f t="shared" si="3"/>
        <v>0</v>
      </c>
      <c r="J76" s="18"/>
      <c r="K76" s="18"/>
      <c r="L76" s="18"/>
      <c r="M76" s="18"/>
      <c r="N76" s="18"/>
      <c r="O76" s="18"/>
      <c r="P76" s="24"/>
      <c r="Q76" s="18"/>
      <c r="R76" s="18"/>
      <c r="S76" s="18"/>
      <c r="T76" s="18"/>
    </row>
    <row r="77" spans="1:20">
      <c r="A77" s="4">
        <v>73</v>
      </c>
      <c r="B77" s="17"/>
      <c r="C77" s="18"/>
      <c r="D77" s="18"/>
      <c r="E77" s="19"/>
      <c r="F77" s="18"/>
      <c r="G77" s="19"/>
      <c r="H77" s="19"/>
      <c r="I77" s="17">
        <f t="shared" si="3"/>
        <v>0</v>
      </c>
      <c r="J77" s="18"/>
      <c r="K77" s="18"/>
      <c r="L77" s="18"/>
      <c r="M77" s="18"/>
      <c r="N77" s="18"/>
      <c r="O77" s="18"/>
      <c r="P77" s="24"/>
      <c r="Q77" s="18"/>
      <c r="R77" s="18"/>
      <c r="S77" s="18"/>
      <c r="T77" s="18"/>
    </row>
    <row r="78" spans="1:20">
      <c r="A78" s="4">
        <v>74</v>
      </c>
      <c r="B78" s="17"/>
      <c r="C78" s="18"/>
      <c r="D78" s="18"/>
      <c r="E78" s="19"/>
      <c r="F78" s="18"/>
      <c r="G78" s="19"/>
      <c r="H78" s="19"/>
      <c r="I78" s="17">
        <f t="shared" si="3"/>
        <v>0</v>
      </c>
      <c r="J78" s="18"/>
      <c r="K78" s="18"/>
      <c r="L78" s="18"/>
      <c r="M78" s="18"/>
      <c r="N78" s="18"/>
      <c r="O78" s="18"/>
      <c r="P78" s="24"/>
      <c r="Q78" s="18"/>
      <c r="R78" s="18"/>
      <c r="S78" s="18"/>
      <c r="T78" s="18"/>
    </row>
    <row r="79" spans="1:20">
      <c r="A79" s="4">
        <v>75</v>
      </c>
      <c r="B79" s="17"/>
      <c r="C79" s="18"/>
      <c r="D79" s="18"/>
      <c r="E79" s="19"/>
      <c r="F79" s="18"/>
      <c r="G79" s="19"/>
      <c r="H79" s="19"/>
      <c r="I79" s="17">
        <f t="shared" si="3"/>
        <v>0</v>
      </c>
      <c r="J79" s="18"/>
      <c r="K79" s="18"/>
      <c r="L79" s="18"/>
      <c r="M79" s="18"/>
      <c r="N79" s="18"/>
      <c r="O79" s="18"/>
      <c r="P79" s="24"/>
      <c r="Q79" s="18"/>
      <c r="R79" s="18"/>
      <c r="S79" s="18"/>
      <c r="T79" s="18"/>
    </row>
    <row r="80" spans="1:20">
      <c r="A80" s="4">
        <v>76</v>
      </c>
      <c r="B80" s="17"/>
      <c r="C80" s="18"/>
      <c r="D80" s="18"/>
      <c r="E80" s="19"/>
      <c r="F80" s="18"/>
      <c r="G80" s="19"/>
      <c r="H80" s="19"/>
      <c r="I80" s="17">
        <f t="shared" si="3"/>
        <v>0</v>
      </c>
      <c r="J80" s="18"/>
      <c r="K80" s="18"/>
      <c r="L80" s="18"/>
      <c r="M80" s="18"/>
      <c r="N80" s="18"/>
      <c r="O80" s="18"/>
      <c r="P80" s="24"/>
      <c r="Q80" s="18"/>
      <c r="R80" s="18"/>
      <c r="S80" s="18"/>
      <c r="T80" s="18"/>
    </row>
    <row r="81" spans="1:20">
      <c r="A81" s="4">
        <v>77</v>
      </c>
      <c r="B81" s="17"/>
      <c r="C81" s="18"/>
      <c r="D81" s="18"/>
      <c r="E81" s="19"/>
      <c r="F81" s="18"/>
      <c r="G81" s="19"/>
      <c r="H81" s="19"/>
      <c r="I81" s="17">
        <f t="shared" si="3"/>
        <v>0</v>
      </c>
      <c r="J81" s="18"/>
      <c r="K81" s="18"/>
      <c r="L81" s="18"/>
      <c r="M81" s="18"/>
      <c r="N81" s="18"/>
      <c r="O81" s="18"/>
      <c r="P81" s="24"/>
      <c r="Q81" s="18"/>
      <c r="R81" s="18"/>
      <c r="S81" s="18"/>
      <c r="T81" s="18"/>
    </row>
    <row r="82" spans="1:20">
      <c r="A82" s="4">
        <v>78</v>
      </c>
      <c r="B82" s="17"/>
      <c r="C82" s="18"/>
      <c r="D82" s="18"/>
      <c r="E82" s="19"/>
      <c r="F82" s="18"/>
      <c r="G82" s="19"/>
      <c r="H82" s="19"/>
      <c r="I82" s="17">
        <f t="shared" si="3"/>
        <v>0</v>
      </c>
      <c r="J82" s="18"/>
      <c r="K82" s="18"/>
      <c r="L82" s="18"/>
      <c r="M82" s="18"/>
      <c r="N82" s="18"/>
      <c r="O82" s="18"/>
      <c r="P82" s="24"/>
      <c r="Q82" s="18"/>
      <c r="R82" s="18"/>
      <c r="S82" s="18"/>
      <c r="T82" s="18"/>
    </row>
    <row r="83" spans="1:20">
      <c r="A83" s="4">
        <v>79</v>
      </c>
      <c r="B83" s="17"/>
      <c r="C83" s="18"/>
      <c r="D83" s="18"/>
      <c r="E83" s="19"/>
      <c r="F83" s="18"/>
      <c r="G83" s="19"/>
      <c r="H83" s="19"/>
      <c r="I83" s="17">
        <f t="shared" si="3"/>
        <v>0</v>
      </c>
      <c r="J83" s="18"/>
      <c r="K83" s="18"/>
      <c r="L83" s="18"/>
      <c r="M83" s="18"/>
      <c r="N83" s="18"/>
      <c r="O83" s="18"/>
      <c r="P83" s="24"/>
      <c r="Q83" s="18"/>
      <c r="R83" s="18"/>
      <c r="S83" s="18"/>
      <c r="T83" s="18"/>
    </row>
    <row r="84" spans="1:20">
      <c r="A84" s="4">
        <v>80</v>
      </c>
      <c r="B84" s="17"/>
      <c r="C84" s="18"/>
      <c r="D84" s="18"/>
      <c r="E84" s="19"/>
      <c r="F84" s="18"/>
      <c r="G84" s="19"/>
      <c r="H84" s="19"/>
      <c r="I84" s="17">
        <f t="shared" si="3"/>
        <v>0</v>
      </c>
      <c r="J84" s="18"/>
      <c r="K84" s="18"/>
      <c r="L84" s="18"/>
      <c r="M84" s="18"/>
      <c r="N84" s="18"/>
      <c r="O84" s="18"/>
      <c r="P84" s="24"/>
      <c r="Q84" s="18"/>
      <c r="R84" s="18"/>
      <c r="S84" s="18"/>
      <c r="T84" s="18"/>
    </row>
    <row r="85" spans="1:20">
      <c r="A85" s="4">
        <v>81</v>
      </c>
      <c r="B85" s="17"/>
      <c r="C85" s="18"/>
      <c r="D85" s="18"/>
      <c r="E85" s="19"/>
      <c r="F85" s="18"/>
      <c r="G85" s="19"/>
      <c r="H85" s="19"/>
      <c r="I85" s="17">
        <f t="shared" si="3"/>
        <v>0</v>
      </c>
      <c r="J85" s="18"/>
      <c r="K85" s="18"/>
      <c r="L85" s="18"/>
      <c r="M85" s="18"/>
      <c r="N85" s="18"/>
      <c r="O85" s="18"/>
      <c r="P85" s="24"/>
      <c r="Q85" s="18"/>
      <c r="R85" s="18"/>
      <c r="S85" s="18"/>
      <c r="T85" s="18"/>
    </row>
    <row r="86" spans="1:20">
      <c r="A86" s="4">
        <v>82</v>
      </c>
      <c r="B86" s="17"/>
      <c r="C86" s="18"/>
      <c r="D86" s="18"/>
      <c r="E86" s="19"/>
      <c r="F86" s="18"/>
      <c r="G86" s="19"/>
      <c r="H86" s="19"/>
      <c r="I86" s="17">
        <f t="shared" si="3"/>
        <v>0</v>
      </c>
      <c r="J86" s="18"/>
      <c r="K86" s="18"/>
      <c r="L86" s="18"/>
      <c r="M86" s="18"/>
      <c r="N86" s="18"/>
      <c r="O86" s="18"/>
      <c r="P86" s="24"/>
      <c r="Q86" s="18"/>
      <c r="R86" s="18"/>
      <c r="S86" s="18"/>
      <c r="T86" s="18"/>
    </row>
    <row r="87" spans="1:20">
      <c r="A87" s="4">
        <v>83</v>
      </c>
      <c r="B87" s="17"/>
      <c r="C87" s="18"/>
      <c r="D87" s="18"/>
      <c r="E87" s="19"/>
      <c r="F87" s="18"/>
      <c r="G87" s="19"/>
      <c r="H87" s="19"/>
      <c r="I87" s="17">
        <f t="shared" si="3"/>
        <v>0</v>
      </c>
      <c r="J87" s="18"/>
      <c r="K87" s="18"/>
      <c r="L87" s="18"/>
      <c r="M87" s="18"/>
      <c r="N87" s="18"/>
      <c r="O87" s="18"/>
      <c r="P87" s="24"/>
      <c r="Q87" s="18"/>
      <c r="R87" s="18"/>
      <c r="S87" s="18"/>
      <c r="T87" s="18"/>
    </row>
    <row r="88" spans="1:20">
      <c r="A88" s="4">
        <v>84</v>
      </c>
      <c r="B88" s="17"/>
      <c r="C88" s="18"/>
      <c r="D88" s="18"/>
      <c r="E88" s="19"/>
      <c r="F88" s="18"/>
      <c r="G88" s="19"/>
      <c r="H88" s="19"/>
      <c r="I88" s="17">
        <f t="shared" si="3"/>
        <v>0</v>
      </c>
      <c r="J88" s="18"/>
      <c r="K88" s="18"/>
      <c r="L88" s="18"/>
      <c r="M88" s="18"/>
      <c r="N88" s="18"/>
      <c r="O88" s="18"/>
      <c r="P88" s="24"/>
      <c r="Q88" s="18"/>
      <c r="R88" s="18"/>
      <c r="S88" s="18"/>
      <c r="T88" s="18"/>
    </row>
    <row r="89" spans="1:20">
      <c r="A89" s="4">
        <v>85</v>
      </c>
      <c r="B89" s="17"/>
      <c r="C89" s="18"/>
      <c r="D89" s="18"/>
      <c r="E89" s="19"/>
      <c r="F89" s="18"/>
      <c r="G89" s="19"/>
      <c r="H89" s="19"/>
      <c r="I89" s="17">
        <f t="shared" si="3"/>
        <v>0</v>
      </c>
      <c r="J89" s="18"/>
      <c r="K89" s="18"/>
      <c r="L89" s="18"/>
      <c r="M89" s="18"/>
      <c r="N89" s="18"/>
      <c r="O89" s="18"/>
      <c r="P89" s="24"/>
      <c r="Q89" s="18"/>
      <c r="R89" s="18"/>
      <c r="S89" s="18"/>
      <c r="T89" s="18"/>
    </row>
    <row r="90" spans="1:20">
      <c r="A90" s="4">
        <v>86</v>
      </c>
      <c r="B90" s="17"/>
      <c r="C90" s="18"/>
      <c r="D90" s="18"/>
      <c r="E90" s="19"/>
      <c r="F90" s="18"/>
      <c r="G90" s="19"/>
      <c r="H90" s="19"/>
      <c r="I90" s="17">
        <f t="shared" si="3"/>
        <v>0</v>
      </c>
      <c r="J90" s="18"/>
      <c r="K90" s="18"/>
      <c r="L90" s="18"/>
      <c r="M90" s="18"/>
      <c r="N90" s="18"/>
      <c r="O90" s="18"/>
      <c r="P90" s="24"/>
      <c r="Q90" s="18"/>
      <c r="R90" s="18"/>
      <c r="S90" s="18"/>
      <c r="T90" s="18"/>
    </row>
    <row r="91" spans="1:20">
      <c r="A91" s="4">
        <v>87</v>
      </c>
      <c r="B91" s="17"/>
      <c r="C91" s="18"/>
      <c r="D91" s="18"/>
      <c r="E91" s="19"/>
      <c r="F91" s="18"/>
      <c r="G91" s="19"/>
      <c r="H91" s="19"/>
      <c r="I91" s="17">
        <f t="shared" si="3"/>
        <v>0</v>
      </c>
      <c r="J91" s="18"/>
      <c r="K91" s="18"/>
      <c r="L91" s="18"/>
      <c r="M91" s="18"/>
      <c r="N91" s="18"/>
      <c r="O91" s="18"/>
      <c r="P91" s="24"/>
      <c r="Q91" s="18"/>
      <c r="R91" s="18"/>
      <c r="S91" s="18"/>
      <c r="T91" s="18"/>
    </row>
    <row r="92" spans="1:20">
      <c r="A92" s="4">
        <v>88</v>
      </c>
      <c r="B92" s="17"/>
      <c r="C92" s="18"/>
      <c r="D92" s="18"/>
      <c r="E92" s="19"/>
      <c r="F92" s="18"/>
      <c r="G92" s="19"/>
      <c r="H92" s="19"/>
      <c r="I92" s="17">
        <f t="shared" si="3"/>
        <v>0</v>
      </c>
      <c r="J92" s="18"/>
      <c r="K92" s="18"/>
      <c r="L92" s="18"/>
      <c r="M92" s="18"/>
      <c r="N92" s="18"/>
      <c r="O92" s="18"/>
      <c r="P92" s="24"/>
      <c r="Q92" s="18"/>
      <c r="R92" s="18"/>
      <c r="S92" s="18"/>
      <c r="T92" s="18"/>
    </row>
    <row r="93" spans="1:20">
      <c r="A93" s="4">
        <v>89</v>
      </c>
      <c r="B93" s="17"/>
      <c r="C93" s="18"/>
      <c r="D93" s="18"/>
      <c r="E93" s="19"/>
      <c r="F93" s="18"/>
      <c r="G93" s="19"/>
      <c r="H93" s="19"/>
      <c r="I93" s="17">
        <f t="shared" si="3"/>
        <v>0</v>
      </c>
      <c r="J93" s="18"/>
      <c r="K93" s="18"/>
      <c r="L93" s="18"/>
      <c r="M93" s="18"/>
      <c r="N93" s="18"/>
      <c r="O93" s="18"/>
      <c r="P93" s="24"/>
      <c r="Q93" s="18"/>
      <c r="R93" s="18"/>
      <c r="S93" s="18"/>
      <c r="T93" s="18"/>
    </row>
    <row r="94" spans="1:20">
      <c r="A94" s="4">
        <v>90</v>
      </c>
      <c r="B94" s="17"/>
      <c r="C94" s="18"/>
      <c r="D94" s="18"/>
      <c r="E94" s="19"/>
      <c r="F94" s="18"/>
      <c r="G94" s="19"/>
      <c r="H94" s="19"/>
      <c r="I94" s="17">
        <f t="shared" si="3"/>
        <v>0</v>
      </c>
      <c r="J94" s="18"/>
      <c r="K94" s="18"/>
      <c r="L94" s="18"/>
      <c r="M94" s="18"/>
      <c r="N94" s="18"/>
      <c r="O94" s="18"/>
      <c r="P94" s="24"/>
      <c r="Q94" s="18"/>
      <c r="R94" s="18"/>
      <c r="S94" s="18"/>
      <c r="T94" s="18"/>
    </row>
    <row r="95" spans="1:20">
      <c r="A95" s="4">
        <v>91</v>
      </c>
      <c r="B95" s="17"/>
      <c r="C95" s="18"/>
      <c r="D95" s="18"/>
      <c r="E95" s="19"/>
      <c r="F95" s="18"/>
      <c r="G95" s="19"/>
      <c r="H95" s="19"/>
      <c r="I95" s="17">
        <f t="shared" si="3"/>
        <v>0</v>
      </c>
      <c r="J95" s="18"/>
      <c r="K95" s="18"/>
      <c r="L95" s="18"/>
      <c r="M95" s="18"/>
      <c r="N95" s="18"/>
      <c r="O95" s="18"/>
      <c r="P95" s="24"/>
      <c r="Q95" s="18"/>
      <c r="R95" s="18"/>
      <c r="S95" s="18"/>
      <c r="T95" s="18"/>
    </row>
    <row r="96" spans="1:20">
      <c r="A96" s="4">
        <v>92</v>
      </c>
      <c r="B96" s="17"/>
      <c r="C96" s="18"/>
      <c r="D96" s="18"/>
      <c r="E96" s="19"/>
      <c r="F96" s="18"/>
      <c r="G96" s="19"/>
      <c r="H96" s="19"/>
      <c r="I96" s="17">
        <f t="shared" si="3"/>
        <v>0</v>
      </c>
      <c r="J96" s="18"/>
      <c r="K96" s="18"/>
      <c r="L96" s="18"/>
      <c r="M96" s="18"/>
      <c r="N96" s="18"/>
      <c r="O96" s="18"/>
      <c r="P96" s="24"/>
      <c r="Q96" s="18"/>
      <c r="R96" s="18"/>
      <c r="S96" s="18"/>
      <c r="T96" s="18"/>
    </row>
    <row r="97" spans="1:20">
      <c r="A97" s="4">
        <v>93</v>
      </c>
      <c r="B97" s="17"/>
      <c r="C97" s="18"/>
      <c r="D97" s="18"/>
      <c r="E97" s="19"/>
      <c r="F97" s="18"/>
      <c r="G97" s="19"/>
      <c r="H97" s="19"/>
      <c r="I97" s="17">
        <f t="shared" si="3"/>
        <v>0</v>
      </c>
      <c r="J97" s="18"/>
      <c r="K97" s="18"/>
      <c r="L97" s="18"/>
      <c r="M97" s="18"/>
      <c r="N97" s="18"/>
      <c r="O97" s="18"/>
      <c r="P97" s="24"/>
      <c r="Q97" s="18"/>
      <c r="R97" s="18"/>
      <c r="S97" s="18"/>
      <c r="T97" s="18"/>
    </row>
    <row r="98" spans="1:20">
      <c r="A98" s="4">
        <v>94</v>
      </c>
      <c r="B98" s="17"/>
      <c r="C98" s="18"/>
      <c r="D98" s="18"/>
      <c r="E98" s="19"/>
      <c r="F98" s="18"/>
      <c r="G98" s="19"/>
      <c r="H98" s="19"/>
      <c r="I98" s="17">
        <f t="shared" si="3"/>
        <v>0</v>
      </c>
      <c r="J98" s="18"/>
      <c r="K98" s="18"/>
      <c r="L98" s="18"/>
      <c r="M98" s="18"/>
      <c r="N98" s="18"/>
      <c r="O98" s="18"/>
      <c r="P98" s="24"/>
      <c r="Q98" s="18"/>
      <c r="R98" s="18"/>
      <c r="S98" s="18"/>
      <c r="T98" s="18"/>
    </row>
    <row r="99" spans="1:20">
      <c r="A99" s="4">
        <v>95</v>
      </c>
      <c r="B99" s="17"/>
      <c r="C99" s="18"/>
      <c r="D99" s="18"/>
      <c r="E99" s="19"/>
      <c r="F99" s="18"/>
      <c r="G99" s="19"/>
      <c r="H99" s="19"/>
      <c r="I99" s="17">
        <f t="shared" si="3"/>
        <v>0</v>
      </c>
      <c r="J99" s="18"/>
      <c r="K99" s="18"/>
      <c r="L99" s="18"/>
      <c r="M99" s="18"/>
      <c r="N99" s="18"/>
      <c r="O99" s="18"/>
      <c r="P99" s="24"/>
      <c r="Q99" s="18"/>
      <c r="R99" s="18"/>
      <c r="S99" s="18"/>
      <c r="T99" s="18"/>
    </row>
    <row r="100" spans="1:20">
      <c r="A100" s="4">
        <v>96</v>
      </c>
      <c r="B100" s="17"/>
      <c r="C100" s="18"/>
      <c r="D100" s="18"/>
      <c r="E100" s="19"/>
      <c r="F100" s="18"/>
      <c r="G100" s="19"/>
      <c r="H100" s="19"/>
      <c r="I100" s="17">
        <f t="shared" si="3"/>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3"/>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3"/>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3"/>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3"/>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3"/>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3"/>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3"/>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3"/>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3"/>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3"/>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3"/>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3"/>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3"/>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3"/>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3"/>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3"/>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3"/>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3"/>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3"/>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3"/>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3"/>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3"/>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3"/>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3"/>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3"/>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3"/>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3"/>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3"/>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3"/>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3"/>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3"/>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3"/>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3"/>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3"/>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3"/>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3"/>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3"/>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3"/>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3"/>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3"/>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3"/>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3"/>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3"/>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3"/>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3"/>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3"/>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3"/>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3"/>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3"/>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3"/>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3"/>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3"/>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3"/>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3"/>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3"/>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3"/>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3"/>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3"/>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3"/>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3"/>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3"/>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3"/>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3"/>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3"/>
        <v>0</v>
      </c>
      <c r="J164" s="18"/>
      <c r="K164" s="18"/>
      <c r="L164" s="18"/>
      <c r="M164" s="18"/>
      <c r="N164" s="18"/>
      <c r="O164" s="18"/>
      <c r="P164" s="24"/>
      <c r="Q164" s="18"/>
      <c r="R164" s="18"/>
      <c r="S164" s="18"/>
      <c r="T164" s="18"/>
    </row>
    <row r="165" spans="1:20">
      <c r="A165" s="21" t="s">
        <v>11</v>
      </c>
      <c r="B165" s="41"/>
      <c r="C165" s="21">
        <f>COUNTIFS(C5:C164,"*")</f>
        <v>12</v>
      </c>
      <c r="D165" s="21"/>
      <c r="E165" s="13"/>
      <c r="F165" s="21"/>
      <c r="G165" s="21">
        <f>SUM(G5:G164)</f>
        <v>369</v>
      </c>
      <c r="H165" s="21">
        <f>SUM(H5:H164)</f>
        <v>330</v>
      </c>
      <c r="I165" s="21">
        <f>SUM(I5:I164)</f>
        <v>699</v>
      </c>
      <c r="J165" s="21"/>
      <c r="K165" s="21"/>
      <c r="L165" s="21"/>
      <c r="M165" s="21"/>
      <c r="N165" s="21"/>
      <c r="O165" s="21"/>
      <c r="P165" s="14"/>
      <c r="Q165" s="21"/>
      <c r="R165" s="21"/>
      <c r="S165" s="21"/>
      <c r="T165" s="12"/>
    </row>
    <row r="166" spans="1:20">
      <c r="A166" s="46" t="s">
        <v>66</v>
      </c>
      <c r="B166" s="10">
        <f>COUNTIF(B$5:B$164,"Team 1")</f>
        <v>6</v>
      </c>
      <c r="C166" s="46" t="s">
        <v>29</v>
      </c>
      <c r="D166" s="10">
        <f>COUNTIF(D5:D164,"Anganwadi")</f>
        <v>5</v>
      </c>
    </row>
    <row r="167" spans="1:20">
      <c r="A167" s="46" t="s">
        <v>67</v>
      </c>
      <c r="B167" s="10">
        <f>COUNTIF(B$6:B$164,"Team 2")</f>
        <v>6</v>
      </c>
      <c r="C167" s="46" t="s">
        <v>27</v>
      </c>
      <c r="D167" s="10">
        <f>COUNTIF(D5:D164,"School")</f>
        <v>7</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abSelected="1" workbookViewId="0">
      <selection activeCell="I18" sqref="I18"/>
    </sheetView>
  </sheetViews>
  <sheetFormatPr defaultRowHeight="16.5"/>
  <cols>
    <col min="1" max="1" width="6.42578125" style="36"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323" t="s">
        <v>428</v>
      </c>
      <c r="B1" s="323"/>
      <c r="C1" s="323"/>
      <c r="D1" s="323"/>
      <c r="E1" s="323"/>
      <c r="F1" s="324"/>
      <c r="G1" s="324"/>
      <c r="H1" s="324"/>
      <c r="I1" s="324"/>
      <c r="J1" s="324"/>
    </row>
    <row r="2" spans="1:11" ht="25.5">
      <c r="A2" s="325" t="s">
        <v>0</v>
      </c>
      <c r="B2" s="326"/>
      <c r="C2" s="327" t="str">
        <f>'Block at a Glance'!C2:D2</f>
        <v>ASSAM</v>
      </c>
      <c r="D2" s="328"/>
      <c r="E2" s="27" t="s">
        <v>1</v>
      </c>
      <c r="F2" s="329" t="str">
        <f>'Block at a Glance'!F2:I2</f>
        <v>HAILAKANDI</v>
      </c>
      <c r="G2" s="330"/>
      <c r="H2" s="28" t="s">
        <v>28</v>
      </c>
      <c r="I2" s="329" t="str">
        <f>'Block at a Glance'!M2:M2</f>
        <v>KALINAGAR</v>
      </c>
      <c r="J2" s="330"/>
    </row>
    <row r="3" spans="1:11" ht="28.5" customHeight="1">
      <c r="A3" s="334" t="s">
        <v>70</v>
      </c>
      <c r="B3" s="334"/>
      <c r="C3" s="334"/>
      <c r="D3" s="334"/>
      <c r="E3" s="334"/>
      <c r="F3" s="334"/>
      <c r="G3" s="334"/>
      <c r="H3" s="334"/>
      <c r="I3" s="334"/>
      <c r="J3" s="334"/>
    </row>
    <row r="4" spans="1:11">
      <c r="A4" s="333" t="s">
        <v>31</v>
      </c>
      <c r="B4" s="332" t="s">
        <v>32</v>
      </c>
      <c r="C4" s="331" t="s">
        <v>33</v>
      </c>
      <c r="D4" s="331" t="s">
        <v>40</v>
      </c>
      <c r="E4" s="331"/>
      <c r="F4" s="331"/>
      <c r="G4" s="331" t="s">
        <v>34</v>
      </c>
      <c r="H4" s="331" t="s">
        <v>41</v>
      </c>
      <c r="I4" s="331"/>
      <c r="J4" s="331"/>
    </row>
    <row r="5" spans="1:11" ht="22.5" customHeight="1">
      <c r="A5" s="333"/>
      <c r="B5" s="332"/>
      <c r="C5" s="331"/>
      <c r="D5" s="29" t="s">
        <v>9</v>
      </c>
      <c r="E5" s="29" t="s">
        <v>10</v>
      </c>
      <c r="F5" s="29" t="s">
        <v>11</v>
      </c>
      <c r="G5" s="331"/>
      <c r="H5" s="29" t="s">
        <v>9</v>
      </c>
      <c r="I5" s="29" t="s">
        <v>10</v>
      </c>
      <c r="J5" s="29" t="s">
        <v>11</v>
      </c>
    </row>
    <row r="6" spans="1:11" ht="22.5" customHeight="1">
      <c r="A6" s="47">
        <v>1</v>
      </c>
      <c r="B6" s="48" t="s">
        <v>429</v>
      </c>
      <c r="C6" s="32">
        <f>COUNTIFS('Oct-18'!D$5:D$164,"Anganwadi")</f>
        <v>25</v>
      </c>
      <c r="D6" s="33">
        <f>SUMIF('Oct-18'!$D$5:$D$164,"Anganwadi",'Oct-18'!$G$5:$G$164)</f>
        <v>552</v>
      </c>
      <c r="E6" s="33">
        <f>SUMIF('Oct-18'!$D$5:$D$164,"Anganwadi",'Oct-18'!$H$5:$H$164)</f>
        <v>728</v>
      </c>
      <c r="F6" s="33">
        <f>+D6+E6</f>
        <v>1280</v>
      </c>
      <c r="G6" s="32">
        <f>COUNTIF('Oct-18'!D5:D164,"School")</f>
        <v>30</v>
      </c>
      <c r="H6" s="33">
        <f>SUMIF('Oct-18'!$D$5:$D$164,"School",'Oct-18'!$G$5:$G$164)</f>
        <v>1249</v>
      </c>
      <c r="I6" s="33">
        <f>SUMIF('Oct-18'!$D$5:$D$164,"School",'Oct-18'!$H$5:$H$164)</f>
        <v>2480</v>
      </c>
      <c r="J6" s="33">
        <f>+H6+I6</f>
        <v>3729</v>
      </c>
      <c r="K6" s="34"/>
    </row>
    <row r="7" spans="1:11" ht="22.5" customHeight="1">
      <c r="A7" s="30">
        <v>2</v>
      </c>
      <c r="B7" s="31" t="s">
        <v>430</v>
      </c>
      <c r="C7" s="32">
        <f>COUNTIF('Nov-18'!D5:D164,"Anganwadi")</f>
        <v>62</v>
      </c>
      <c r="D7" s="33">
        <f>SUMIF('Nov-18'!$D$5:$D$164,"Anganwadi",'Nov-18'!$G$5:$G$164)</f>
        <v>1489</v>
      </c>
      <c r="E7" s="33">
        <f>SUMIF('Nov-18'!$D$5:$D$164,"Anganwadi",'Nov-18'!$H$5:$H$164)</f>
        <v>1752</v>
      </c>
      <c r="F7" s="33">
        <f t="shared" ref="F7:F11" si="0">+D7+E7</f>
        <v>3241</v>
      </c>
      <c r="G7" s="32">
        <f>COUNTIF('Nov-18'!D5:D164,"School")</f>
        <v>9</v>
      </c>
      <c r="H7" s="33">
        <f>SUMIF('Nov-18'!$D$5:$D$164,"School",'Nov-18'!$G$5:$G$164)</f>
        <v>215</v>
      </c>
      <c r="I7" s="33">
        <f>SUMIF('Nov-18'!$D$5:$D$164,"School",'Nov-18'!$H$5:$H$164)</f>
        <v>241</v>
      </c>
      <c r="J7" s="33">
        <f t="shared" ref="J7:J11" si="1">+H7+I7</f>
        <v>456</v>
      </c>
    </row>
    <row r="8" spans="1:11" ht="22.5" customHeight="1">
      <c r="A8" s="30">
        <v>3</v>
      </c>
      <c r="B8" s="31" t="s">
        <v>431</v>
      </c>
      <c r="C8" s="32">
        <f>COUNTIF('Dec-18'!D5:D164,"Anganwadi")</f>
        <v>87</v>
      </c>
      <c r="D8" s="33">
        <f>SUMIF('Dec-18'!$D$5:$D$164,"Anganwadi",'Dec-18'!$G$5:$G$164)</f>
        <v>2462</v>
      </c>
      <c r="E8" s="33">
        <f>SUMIF('Dec-18'!$D$5:$D$164,"Anganwadi",'Dec-18'!$H$5:$H$164)</f>
        <v>2350</v>
      </c>
      <c r="F8" s="33">
        <f t="shared" si="0"/>
        <v>4812</v>
      </c>
      <c r="G8" s="32">
        <f>COUNTIF('Dec-18'!D5:D164,"School")</f>
        <v>1</v>
      </c>
      <c r="H8" s="33">
        <f>SUMIF('Dec-18'!$D$5:$D$164,"School",'Dec-18'!$G$5:$G$164)</f>
        <v>50</v>
      </c>
      <c r="I8" s="33">
        <f>SUMIF('Dec-18'!$D$5:$D$164,"School",'Dec-18'!$H$5:$H$164)</f>
        <v>46</v>
      </c>
      <c r="J8" s="33">
        <f t="shared" si="1"/>
        <v>96</v>
      </c>
    </row>
    <row r="9" spans="1:11" ht="22.5" customHeight="1">
      <c r="A9" s="30">
        <v>4</v>
      </c>
      <c r="B9" s="31" t="s">
        <v>432</v>
      </c>
      <c r="C9" s="32">
        <f>COUNTIF('Jan-19'!D5:D164,"Anganwadi")</f>
        <v>76</v>
      </c>
      <c r="D9" s="33">
        <f>SUMIF('Jan-19'!$D$5:$D$164,"Anganwadi",'Jan-19'!$G$5:$G$164)</f>
        <v>1609</v>
      </c>
      <c r="E9" s="33">
        <f>SUMIF('Jan-19'!$D$5:$D$164,"Anganwadi",'Jan-19'!$H$5:$H$164)</f>
        <v>2373</v>
      </c>
      <c r="F9" s="33">
        <f t="shared" si="0"/>
        <v>3982</v>
      </c>
      <c r="G9" s="32">
        <f>COUNTIF('Jan-19'!D5:D164,"School")</f>
        <v>0</v>
      </c>
      <c r="H9" s="33">
        <f>SUMIF('Jan-19'!$D$5:$D$164,"School",'Jan-19'!$G$5:$G$164)</f>
        <v>0</v>
      </c>
      <c r="I9" s="33">
        <f>SUMIF('Jan-19'!$D$5:$D$164,"School",'Jan-19'!$H$5:$H$164)</f>
        <v>0</v>
      </c>
      <c r="J9" s="33">
        <f t="shared" si="1"/>
        <v>0</v>
      </c>
    </row>
    <row r="10" spans="1:11" ht="22.5" customHeight="1">
      <c r="A10" s="30">
        <v>5</v>
      </c>
      <c r="B10" s="31" t="s">
        <v>433</v>
      </c>
      <c r="C10" s="32">
        <f>COUNTIF('Feb-19'!D5:D164,"Anganwadi")</f>
        <v>41</v>
      </c>
      <c r="D10" s="33">
        <f>SUMIF('Feb-19'!$D$5:$D$164,"Anganwadi",'Feb-19'!$G$5:$G$164)</f>
        <v>838</v>
      </c>
      <c r="E10" s="33">
        <f>SUMIF('Feb-19'!$D$5:$D$164,"Anganwadi",'Feb-19'!$H$5:$H$164)</f>
        <v>1232</v>
      </c>
      <c r="F10" s="33">
        <f t="shared" si="0"/>
        <v>2070</v>
      </c>
      <c r="G10" s="32">
        <f>COUNTIF('Feb-19'!D5:D164,"School")</f>
        <v>4</v>
      </c>
      <c r="H10" s="33">
        <f>SUMIF('Feb-19'!$D$5:$D$164,"School",'Feb-19'!$G$5:$G$164)</f>
        <v>765</v>
      </c>
      <c r="I10" s="33">
        <f>SUMIF('Feb-19'!$D$5:$D$164,"School",'Feb-19'!$H$5:$H$164)</f>
        <v>972</v>
      </c>
      <c r="J10" s="33">
        <f t="shared" si="1"/>
        <v>1737</v>
      </c>
    </row>
    <row r="11" spans="1:11" ht="22.5" customHeight="1">
      <c r="A11" s="30">
        <v>6</v>
      </c>
      <c r="B11" s="31" t="s">
        <v>434</v>
      </c>
      <c r="C11" s="32">
        <f>COUNTIF('Mar-19'!D5:D164,"Anganwadi")</f>
        <v>5</v>
      </c>
      <c r="D11" s="33">
        <f>SUMIF('Mar-19'!$D$5:$D$164,"Anganwadi",'Mar-19'!$G$5:$G$164)</f>
        <v>151</v>
      </c>
      <c r="E11" s="33">
        <f>SUMIF('Mar-19'!$D$5:$D$164,"Anganwadi",'Mar-19'!$H$5:$H$164)</f>
        <v>143</v>
      </c>
      <c r="F11" s="33">
        <f t="shared" si="0"/>
        <v>294</v>
      </c>
      <c r="G11" s="32">
        <f>COUNTIF('Mar-19'!D5:D164,"School")</f>
        <v>7</v>
      </c>
      <c r="H11" s="33">
        <f>SUMIF('Mar-19'!$D$5:$D$164,"School",'Mar-19'!$G$5:$G$164)</f>
        <v>218</v>
      </c>
      <c r="I11" s="33">
        <f>SUMIF('Mar-19'!$D$5:$D$164,"School",'Mar-19'!$H$5:$H$164)</f>
        <v>187</v>
      </c>
      <c r="J11" s="33">
        <f t="shared" si="1"/>
        <v>405</v>
      </c>
    </row>
    <row r="12" spans="1:11" ht="19.5" customHeight="1">
      <c r="A12" s="322" t="s">
        <v>42</v>
      </c>
      <c r="B12" s="322"/>
      <c r="C12" s="35">
        <f>SUM(C6:C11)</f>
        <v>296</v>
      </c>
      <c r="D12" s="35">
        <f t="shared" ref="D12:J12" si="2">SUM(D6:D11)</f>
        <v>7101</v>
      </c>
      <c r="E12" s="35">
        <f t="shared" si="2"/>
        <v>8578</v>
      </c>
      <c r="F12" s="35">
        <f t="shared" si="2"/>
        <v>15679</v>
      </c>
      <c r="G12" s="35">
        <f t="shared" si="2"/>
        <v>51</v>
      </c>
      <c r="H12" s="35">
        <f t="shared" si="2"/>
        <v>2497</v>
      </c>
      <c r="I12" s="35">
        <f t="shared" si="2"/>
        <v>3926</v>
      </c>
      <c r="J12" s="35">
        <f t="shared" si="2"/>
        <v>6423</v>
      </c>
    </row>
    <row r="14" spans="1:11">
      <c r="A14" s="335" t="s">
        <v>71</v>
      </c>
      <c r="B14" s="335"/>
      <c r="C14" s="335"/>
      <c r="D14" s="335"/>
      <c r="E14" s="335"/>
      <c r="F14" s="335"/>
    </row>
    <row r="15" spans="1:11" ht="82.5">
      <c r="A15" s="45" t="s">
        <v>31</v>
      </c>
      <c r="B15" s="44" t="s">
        <v>32</v>
      </c>
      <c r="C15" s="49" t="s">
        <v>68</v>
      </c>
      <c r="D15" s="43" t="s">
        <v>33</v>
      </c>
      <c r="E15" s="43" t="s">
        <v>34</v>
      </c>
      <c r="F15" s="43" t="s">
        <v>69</v>
      </c>
    </row>
    <row r="16" spans="1:11">
      <c r="A16" s="338">
        <v>1</v>
      </c>
      <c r="B16" s="336" t="s">
        <v>429</v>
      </c>
      <c r="C16" s="50" t="s">
        <v>66</v>
      </c>
      <c r="D16" s="32">
        <f>COUNTIFS('Oct-18'!B$5:B$164,"Team 1",'Oct-18'!D$5:D$164,"Anganwadi")</f>
        <v>11</v>
      </c>
      <c r="E16" s="32">
        <f>COUNTIFS('Oct-18'!B$5:B$164,"Team 1",'Oct-18'!D$5:D$164,"School")</f>
        <v>18</v>
      </c>
      <c r="F16" s="33">
        <f>SUMIF('Oct-18'!$B$5:$B$164,"Team 1",'Oct-18'!$I$5:$I$164)</f>
        <v>2972</v>
      </c>
    </row>
    <row r="17" spans="1:6">
      <c r="A17" s="339"/>
      <c r="B17" s="337"/>
      <c r="C17" s="50" t="s">
        <v>67</v>
      </c>
      <c r="D17" s="32">
        <f>COUNTIFS('Oct-18'!B$5:B$164,"Team 2",'Oct-18'!D$5:D$164,"Anganwadi")</f>
        <v>12</v>
      </c>
      <c r="E17" s="32">
        <f>COUNTIFS('Oct-18'!B$5:B$164,"Team 2",'Oct-18'!D$5:D$164,"School")</f>
        <v>8</v>
      </c>
      <c r="F17" s="33">
        <f>SUMIF('Oct-18'!$B$5:$B$164,"Team 2",'Oct-18'!$I$5:$I$164)</f>
        <v>1337</v>
      </c>
    </row>
    <row r="18" spans="1:6">
      <c r="A18" s="338">
        <v>2</v>
      </c>
      <c r="B18" s="336" t="s">
        <v>430</v>
      </c>
      <c r="C18" s="50" t="s">
        <v>66</v>
      </c>
      <c r="D18" s="32">
        <f>COUNTIFS('Nov-18'!B$5:B$164,"Team 1",'Nov-18'!D$5:D$164,"Anganwadi")</f>
        <v>32</v>
      </c>
      <c r="E18" s="32">
        <f>COUNTIFS('Nov-18'!B$5:B$164,"Team 1",'Nov-18'!D$5:D$164,"School")</f>
        <v>4</v>
      </c>
      <c r="F18" s="33">
        <f>SUMIF('Nov-18'!$B$5:$B$164,"Team 1",'Nov-18'!$I$5:$I$164)</f>
        <v>1924</v>
      </c>
    </row>
    <row r="19" spans="1:6">
      <c r="A19" s="339"/>
      <c r="B19" s="337"/>
      <c r="C19" s="50" t="s">
        <v>67</v>
      </c>
      <c r="D19" s="32">
        <f>COUNTIFS('Nov-18'!B$5:B$164,"Team 2",'Nov-18'!D$5:D$164,"Anganwadi")</f>
        <v>30</v>
      </c>
      <c r="E19" s="32">
        <f>COUNTIFS('Nov-18'!B$5:B$164,"Team 2",'Nov-18'!D$5:D$164,"School")</f>
        <v>5</v>
      </c>
      <c r="F19" s="33">
        <f>SUMIF('Nov-18'!$B$5:$B$164,"Team 2",'Nov-18'!$I$5:$I$164)</f>
        <v>1773</v>
      </c>
    </row>
    <row r="20" spans="1:6">
      <c r="A20" s="338">
        <v>3</v>
      </c>
      <c r="B20" s="336" t="s">
        <v>431</v>
      </c>
      <c r="C20" s="50" t="s">
        <v>66</v>
      </c>
      <c r="D20" s="32">
        <f>COUNTIFS('Dec-18'!B$5:B$164,"Team 1",'Dec-18'!D$5:D$164,"Anganwadi")</f>
        <v>43</v>
      </c>
      <c r="E20" s="32">
        <f>COUNTIFS('Dec-18'!B$5:B$164,"Team 1",'Dec-18'!D$5:D$164,"School")</f>
        <v>1</v>
      </c>
      <c r="F20" s="33">
        <f>SUMIF('Dec-18'!$B$5:$B$164,"Team 1",'Dec-18'!$I$5:$I$164)</f>
        <v>2503</v>
      </c>
    </row>
    <row r="21" spans="1:6">
      <c r="A21" s="339"/>
      <c r="B21" s="337"/>
      <c r="C21" s="50" t="s">
        <v>67</v>
      </c>
      <c r="D21" s="32">
        <f>COUNTIFS('Dec-18'!B$5:B$164,"Team 2",'Dec-18'!D$5:D$164,"Anganwadi")</f>
        <v>44</v>
      </c>
      <c r="E21" s="32">
        <f>COUNTIFS('Dec-18'!B$5:B$164,"Team 2",'Dec-18'!D$5:D$164,"School")</f>
        <v>0</v>
      </c>
      <c r="F21" s="33">
        <f>SUMIF('Dec-18'!$B$5:$B$164,"Team 2",'Dec-18'!$I$5:$I$164)</f>
        <v>2405</v>
      </c>
    </row>
    <row r="22" spans="1:6">
      <c r="A22" s="338">
        <v>4</v>
      </c>
      <c r="B22" s="336" t="s">
        <v>432</v>
      </c>
      <c r="C22" s="50" t="s">
        <v>66</v>
      </c>
      <c r="D22" s="32">
        <f>COUNTIFS('Jan-19'!B$5:B$164,"Team 1",'Jan-19'!D$5:D$164,"Anganwadi")</f>
        <v>40</v>
      </c>
      <c r="E22" s="32">
        <f>COUNTIFS('Jan-19'!B$5:B$164,"Team 1",'Jan-19'!D$5:D$164,"School")</f>
        <v>0</v>
      </c>
      <c r="F22" s="33">
        <f>SUMIF('Jan-19'!$B$5:$B$164,"Team 1",'Jan-19'!$I$5:$I$164)</f>
        <v>2074</v>
      </c>
    </row>
    <row r="23" spans="1:6">
      <c r="A23" s="339"/>
      <c r="B23" s="337"/>
      <c r="C23" s="50" t="s">
        <v>67</v>
      </c>
      <c r="D23" s="32">
        <f>COUNTIFS('Jan-19'!B$5:B$164,"Team 2",'Jan-19'!D$5:D$164,"Anganwadi")</f>
        <v>36</v>
      </c>
      <c r="E23" s="32">
        <f>COUNTIFS('Jan-19'!B$5:B$164,"Team 2",'Jan-19'!D$5:D$164,"School")</f>
        <v>0</v>
      </c>
      <c r="F23" s="33">
        <f>SUMIF('Jan-19'!$B$5:$B$164,"Team 2",'Jan-19'!$I$5:$I$164)</f>
        <v>1908</v>
      </c>
    </row>
    <row r="24" spans="1:6">
      <c r="A24" s="338">
        <v>5</v>
      </c>
      <c r="B24" s="336" t="s">
        <v>433</v>
      </c>
      <c r="C24" s="50" t="s">
        <v>66</v>
      </c>
      <c r="D24" s="32">
        <f>COUNTIFS('Feb-19'!B$5:B$164,"Team 1",'Feb-19'!D$5:D$164,"Anganwadi")</f>
        <v>18</v>
      </c>
      <c r="E24" s="32">
        <f>COUNTIFS('Feb-19'!B$5:B$164,"Team 1",'Feb-19'!D$5:D$164,"School")</f>
        <v>2</v>
      </c>
      <c r="F24" s="33">
        <f>SUMIF('Feb-19'!$B$5:$B$164,"Team 1",'Feb-19'!$I$5:$I$164)</f>
        <v>2060</v>
      </c>
    </row>
    <row r="25" spans="1:6">
      <c r="A25" s="339"/>
      <c r="B25" s="337"/>
      <c r="C25" s="50" t="s">
        <v>67</v>
      </c>
      <c r="D25" s="32">
        <f>COUNTIFS('Feb-19'!B$5:B$164,"Team 2",'Feb-19'!D$5:D$164,"Anganwadi")</f>
        <v>23</v>
      </c>
      <c r="E25" s="32">
        <f>COUNTIFS('Feb-19'!B$5:B$164,"Team 2",'Feb-19'!D$5:D$164,"School")</f>
        <v>2</v>
      </c>
      <c r="F25" s="33">
        <f>SUMIF('Feb-19'!$B$5:$B$164,"Team 2",'Feb-19'!$I$5:$I$164)</f>
        <v>1747</v>
      </c>
    </row>
    <row r="26" spans="1:6">
      <c r="A26" s="338">
        <v>6</v>
      </c>
      <c r="B26" s="336" t="s">
        <v>434</v>
      </c>
      <c r="C26" s="50" t="s">
        <v>66</v>
      </c>
      <c r="D26" s="32">
        <f>COUNTIFS('Mar-19'!B$5:B$164,"Team 1",'Mar-19'!D$5:D$164,"Anganwadi")</f>
        <v>3</v>
      </c>
      <c r="E26" s="32">
        <f>COUNTIFS('Mar-19'!B$5:B$164,"Team 1",'Mar-19'!D$5:D$164,"School")</f>
        <v>3</v>
      </c>
      <c r="F26" s="33">
        <f>SUMIF('Mar-19'!$B$5:$B$164,"Team 1",'Mar-19'!$I$5:$I$164)</f>
        <v>378</v>
      </c>
    </row>
    <row r="27" spans="1:6">
      <c r="A27" s="339"/>
      <c r="B27" s="337"/>
      <c r="C27" s="50" t="s">
        <v>67</v>
      </c>
      <c r="D27" s="32">
        <f>COUNTIFS('Mar-19'!B$5:B$164,"Team 2",'Mar-19'!D$5:D$164,"Anganwadi")</f>
        <v>2</v>
      </c>
      <c r="E27" s="32">
        <f>COUNTIFS('Mar-19'!B$5:B$164,"Team 2",'Mar-19'!D$5:D$164,"School")</f>
        <v>4</v>
      </c>
      <c r="F27" s="33">
        <f>SUMIF('Mar-19'!$B$5:$B$164,"Team 2",'Mar-19'!$I$5:$I$164)</f>
        <v>321</v>
      </c>
    </row>
    <row r="28" spans="1:6">
      <c r="A28" s="42" t="s">
        <v>42</v>
      </c>
      <c r="B28" s="42"/>
      <c r="C28" s="42"/>
      <c r="D28" s="42">
        <f>SUM(D16:D27)</f>
        <v>294</v>
      </c>
      <c r="E28" s="42">
        <f>SUM(E16:E27)</f>
        <v>47</v>
      </c>
      <c r="F28" s="42">
        <f>SUM(F16:F27)</f>
        <v>21402</v>
      </c>
    </row>
  </sheetData>
  <mergeCells count="26">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Oct-18</vt:lpstr>
      <vt:lpstr>Nov-18</vt:lpstr>
      <vt:lpstr>Dec-18</vt:lpstr>
      <vt:lpstr>Jan-19</vt:lpstr>
      <vt:lpstr>Feb-19</vt:lpstr>
      <vt:lpstr>Mar-19</vt:lpstr>
      <vt:lpstr>Summary Sheet</vt:lpstr>
      <vt:lpstr>'Dec-18'!Print_Titles</vt:lpstr>
      <vt:lpstr>'Feb-19'!Print_Titles</vt:lpstr>
      <vt:lpstr>'Jan-19'!Print_Titles</vt:lpstr>
      <vt:lpstr>'Mar-19'!Print_Titles</vt:lpstr>
      <vt:lpstr>'Nov-18'!Print_Titles</vt:lpstr>
      <vt:lpstr>'Oct-18'!Print_Titles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2018-12-24T06:06:08Z</dcterms:modified>
</cp:coreProperties>
</file>