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74" i="21"/>
  <c r="I71"/>
  <c r="I70"/>
  <c r="I62" i="20" l="1"/>
  <c r="I61"/>
  <c r="I60"/>
  <c r="I59"/>
  <c r="I66" i="18" l="1"/>
  <c r="I65"/>
  <c r="I65" i="21"/>
  <c r="I64"/>
  <c r="I63"/>
  <c r="I62"/>
  <c r="I57"/>
  <c r="I53"/>
  <c r="I52"/>
  <c r="I51"/>
  <c r="I48"/>
  <c r="I47"/>
  <c r="I46"/>
  <c r="I45"/>
  <c r="I44"/>
  <c r="I43"/>
  <c r="I42"/>
  <c r="I41"/>
  <c r="I40"/>
  <c r="I39"/>
  <c r="I38"/>
  <c r="I37"/>
  <c r="I36"/>
  <c r="I35"/>
  <c r="I34"/>
  <c r="I33"/>
  <c r="I29"/>
  <c r="I28"/>
  <c r="I27"/>
  <c r="I26"/>
  <c r="I25"/>
  <c r="I24"/>
  <c r="I23"/>
  <c r="I22"/>
  <c r="I21"/>
  <c r="I20"/>
  <c r="I19"/>
  <c r="I18"/>
  <c r="I17"/>
  <c r="I16"/>
  <c r="I15"/>
  <c r="I14"/>
  <c r="I13"/>
  <c r="I12"/>
  <c r="I11"/>
  <c r="I10"/>
  <c r="I9"/>
  <c r="I8"/>
  <c r="I7"/>
  <c r="I6"/>
  <c r="I5"/>
  <c r="I10" i="20" l="1"/>
  <c r="I52" i="19"/>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4" i="18"/>
  <c r="I63"/>
  <c r="I62"/>
  <c r="I61"/>
  <c r="I60"/>
  <c r="I59"/>
  <c r="I58"/>
  <c r="I57"/>
  <c r="I56"/>
  <c r="I55"/>
  <c r="I54"/>
  <c r="I53"/>
  <c r="I52"/>
  <c r="I51"/>
  <c r="I50"/>
  <c r="I49"/>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58" i="17"/>
  <c r="I57"/>
  <c r="I56"/>
  <c r="I55"/>
  <c r="I54"/>
  <c r="I53"/>
  <c r="I52"/>
  <c r="I51"/>
  <c r="I50"/>
  <c r="I49"/>
  <c r="I48"/>
  <c r="I47"/>
  <c r="I46"/>
  <c r="I44"/>
  <c r="I43"/>
  <c r="I42"/>
  <c r="I41"/>
  <c r="I39"/>
  <c r="I38"/>
  <c r="I37"/>
  <c r="I36"/>
  <c r="I35"/>
  <c r="I34"/>
  <c r="I33"/>
  <c r="I32"/>
  <c r="I31"/>
  <c r="I30"/>
  <c r="I29"/>
  <c r="I28"/>
  <c r="I27"/>
  <c r="I26"/>
  <c r="I25"/>
  <c r="I24"/>
  <c r="I23"/>
  <c r="I22"/>
  <c r="I21"/>
  <c r="I20"/>
  <c r="I19"/>
  <c r="I18"/>
  <c r="I17"/>
  <c r="I16"/>
  <c r="I15"/>
  <c r="I14"/>
  <c r="I13"/>
  <c r="I12"/>
  <c r="I11"/>
  <c r="I10"/>
  <c r="I9"/>
  <c r="I8"/>
  <c r="I6"/>
  <c r="I5"/>
  <c r="I59" i="5"/>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4"/>
  <c r="I13"/>
  <c r="I12"/>
  <c r="I10"/>
  <c r="I9"/>
  <c r="I6"/>
  <c r="I5"/>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5" i="20"/>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69"/>
  <c r="I68"/>
  <c r="I67"/>
  <c r="D167" i="20"/>
  <c r="D166"/>
  <c r="H165"/>
  <c r="G165"/>
  <c r="C165"/>
  <c r="I164"/>
  <c r="I163"/>
  <c r="I58"/>
  <c r="I57"/>
  <c r="I56"/>
  <c r="I55"/>
  <c r="I54"/>
  <c r="I53"/>
  <c r="I52"/>
  <c r="I51"/>
  <c r="I50"/>
  <c r="I49"/>
  <c r="I48"/>
  <c r="I47"/>
  <c r="I46"/>
  <c r="I45"/>
  <c r="I44"/>
  <c r="I43"/>
  <c r="I42"/>
  <c r="I41"/>
  <c r="I40"/>
  <c r="I39"/>
  <c r="I38"/>
  <c r="I37"/>
  <c r="I36"/>
  <c r="I35"/>
  <c r="I34"/>
  <c r="I33"/>
  <c r="I32"/>
  <c r="I31"/>
  <c r="I30"/>
  <c r="I29"/>
  <c r="I27"/>
  <c r="I26"/>
  <c r="I25"/>
  <c r="I24"/>
  <c r="I23"/>
  <c r="I22"/>
  <c r="I21"/>
  <c r="I20"/>
  <c r="I19"/>
  <c r="I18"/>
  <c r="I17"/>
  <c r="I16"/>
  <c r="I15"/>
  <c r="I14"/>
  <c r="I13"/>
  <c r="I12"/>
  <c r="I11"/>
  <c r="I9"/>
  <c r="I8"/>
  <c r="I7"/>
  <c r="I6"/>
  <c r="I5"/>
  <c r="D167" i="19"/>
  <c r="D166"/>
  <c r="H165"/>
  <c r="G165"/>
  <c r="C165"/>
  <c r="F23" i="11"/>
  <c r="F22"/>
  <c r="D167" i="18"/>
  <c r="D166"/>
  <c r="H165"/>
  <c r="G165"/>
  <c r="C165"/>
  <c r="F21" i="11"/>
  <c r="F20"/>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F18" i="11"/>
  <c r="F17"/>
  <c r="I104" i="5"/>
  <c r="I105"/>
  <c r="I106"/>
  <c r="I107"/>
  <c r="I108"/>
  <c r="I109"/>
  <c r="I110"/>
  <c r="I111"/>
  <c r="I112"/>
  <c r="I113"/>
  <c r="I114"/>
  <c r="I115"/>
  <c r="I116"/>
  <c r="I117"/>
  <c r="I118"/>
  <c r="I119"/>
  <c r="I120"/>
  <c r="I121"/>
  <c r="I122"/>
  <c r="C2" i="11"/>
  <c r="I2"/>
  <c r="F2"/>
  <c r="I61" i="5"/>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26" i="11" l="1"/>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<sst xmlns="http://schemas.openxmlformats.org/spreadsheetml/2006/main" count="2226" uniqueCount="716">
  <si>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</si>
  <si>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</si>
  <si>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</si>
  <si>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</si>
  <si>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</si>
  <si>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</si>
  <si>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</si>
  <si>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</si>
  <si>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</si>
  <si>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</si>
  <si>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</si>
  <si>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</si>
  <si>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</si>
  <si>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</si>
  <si>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</si>
  <si>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</si>
  <si>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</si>
  <si>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</si>
  <si>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</si>
  <si>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</si>
  <si>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</si>
  <si>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</si>
  <si>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</si>
  <si>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</si>
  <si>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</si>
  <si>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</si>
  <si>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</si>
  <si>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</si>
  <si>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</si>
  <si>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</si>
  <si>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</si>
  <si>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</si>
  <si>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</si>
  <si>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</si>
  <si>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</si>
  <si>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</si>
  <si>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</si>
  <si>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</si>
  <si>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</si>
  <si>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</si>
  <si>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</si>
  <si>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</si>
  <si>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</si>
  <si>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</si>
  <si>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</si>
  <si>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</si>
  <si>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</si>
  <si>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</si>
  <si>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</si>
  <si>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</si>
  <si>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</si>
  <si>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</si>
  <si>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</si>
  <si>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</si>
  <si>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</si>
  <si>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</si>
  <si>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</si>
  <si>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</si>
  <si>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</si>
  <si>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</si>
  <si>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</si>
  <si>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</si>
  <si>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</si>
  <si>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</si>
  <si>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</si>
  <si>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</si>
  <si>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</si>
  <si>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</si>
  <si>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</si>
  <si>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</si>
  <si>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</si>
  <si>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</si>
  <si>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RUKIA KHANAM</t>
  </si>
  <si>
    <t>RAMZAN ALI KHAN</t>
  </si>
  <si>
    <t>AMIKA GOGOI</t>
  </si>
  <si>
    <t>BINOYJYOTI BURAGOHAIN</t>
  </si>
  <si>
    <t>MALABIKA BORGOHAIN</t>
  </si>
  <si>
    <t>DEEPSHIKHA RAJKONWAR</t>
  </si>
  <si>
    <t>DENTAL SURGEON</t>
  </si>
  <si>
    <t>ASSAM</t>
  </si>
  <si>
    <t>SIBSAGAR</t>
  </si>
  <si>
    <t>KHELUA</t>
  </si>
  <si>
    <t>SATYAJEET KAR</t>
  </si>
  <si>
    <t>Barikchuk</t>
  </si>
  <si>
    <t>Grand Mathurapur</t>
  </si>
  <si>
    <t>Moranmoupia</t>
  </si>
  <si>
    <t>Bormathurapur</t>
  </si>
  <si>
    <t>KolakatiBon</t>
  </si>
  <si>
    <t>Panibil</t>
  </si>
  <si>
    <t>Urangbosti</t>
  </si>
  <si>
    <t>Bogibosti</t>
  </si>
  <si>
    <t>Krishipam</t>
  </si>
  <si>
    <t>Gelgeli</t>
  </si>
  <si>
    <t>Bhakatgaon</t>
  </si>
  <si>
    <t>Maniahula</t>
  </si>
  <si>
    <t>UP</t>
  </si>
  <si>
    <t>LP</t>
  </si>
  <si>
    <t>HS</t>
  </si>
  <si>
    <t>Awc</t>
  </si>
  <si>
    <t>9707106538</t>
  </si>
  <si>
    <t>Mathurapur</t>
  </si>
  <si>
    <t>Rina Rani Das</t>
  </si>
  <si>
    <t>Rina Borgohain</t>
  </si>
  <si>
    <t>8011297390</t>
  </si>
  <si>
    <t>Dhai Ali Darikaghat Lp</t>
  </si>
  <si>
    <t>9854256746</t>
  </si>
  <si>
    <t>dhai ali</t>
  </si>
  <si>
    <t>8011212932</t>
  </si>
  <si>
    <t>9613092292</t>
  </si>
  <si>
    <t>Bhugbari MV</t>
  </si>
  <si>
    <t>7399194223</t>
  </si>
  <si>
    <t>Gorgaon</t>
  </si>
  <si>
    <t>Khanikor pukhuri Lp</t>
  </si>
  <si>
    <t>9854477458</t>
  </si>
  <si>
    <t>9613701586</t>
  </si>
  <si>
    <t>9678546274</t>
  </si>
  <si>
    <t>Arpana Boruah Buragohain</t>
  </si>
  <si>
    <t>Sachi Mech</t>
  </si>
  <si>
    <t>Kuwamara Satra Lp</t>
  </si>
  <si>
    <t>9854433064</t>
  </si>
  <si>
    <t>Akhoiphutia</t>
  </si>
  <si>
    <t>Nirjumoni Dutta</t>
  </si>
  <si>
    <t>Julee Konwar</t>
  </si>
  <si>
    <t>Akhoiphutia Balak Lp</t>
  </si>
  <si>
    <t>9957226497</t>
  </si>
  <si>
    <t>9678695664</t>
  </si>
  <si>
    <t>8133073702</t>
  </si>
  <si>
    <t>Mathura pur Jungle</t>
  </si>
  <si>
    <t>9859324190</t>
  </si>
  <si>
    <t>Baby Hatimuria</t>
  </si>
  <si>
    <t>Anjumoni Shyam</t>
  </si>
  <si>
    <t xml:space="preserve">Mathurapur </t>
  </si>
  <si>
    <t>8876931146</t>
  </si>
  <si>
    <t>9854669624</t>
  </si>
  <si>
    <t>9859721468</t>
  </si>
  <si>
    <t>Dipa Hazarika</t>
  </si>
  <si>
    <t>Renu Shyam</t>
  </si>
  <si>
    <t>Akhoiphutia ME</t>
  </si>
  <si>
    <t>9678126295</t>
  </si>
  <si>
    <t>Akhoiphutia Balika Lp</t>
  </si>
  <si>
    <t>9957303181</t>
  </si>
  <si>
    <t>Disang poria High school</t>
  </si>
  <si>
    <t>High</t>
  </si>
  <si>
    <t>9401111621</t>
  </si>
  <si>
    <t>Podumi Nath</t>
  </si>
  <si>
    <t>Kardaiguri MV school</t>
  </si>
  <si>
    <t>8011205013</t>
  </si>
  <si>
    <t>Akhoiphutia A/ C LP</t>
  </si>
  <si>
    <t>9954409228</t>
  </si>
  <si>
    <t>9859326741</t>
  </si>
  <si>
    <t>Bidya Baruah</t>
  </si>
  <si>
    <t>Kusum Chetia</t>
  </si>
  <si>
    <t>8753878299</t>
  </si>
  <si>
    <t>Toramai Nayak</t>
  </si>
  <si>
    <t>Hulal AWC</t>
  </si>
  <si>
    <t>9854389944</t>
  </si>
  <si>
    <t>Ekarani Chakial        awc</t>
  </si>
  <si>
    <t>Mathurapur Higher Secondery</t>
  </si>
  <si>
    <t>9854562456</t>
  </si>
  <si>
    <t>9859127787</t>
  </si>
  <si>
    <t>9401284471</t>
  </si>
  <si>
    <t>9859307629</t>
  </si>
  <si>
    <t>Dhai Ali Jayapar MVS</t>
  </si>
  <si>
    <t>9854883499</t>
  </si>
  <si>
    <t>Dhai ali</t>
  </si>
  <si>
    <t xml:space="preserve">1 No Naharhabi </t>
  </si>
  <si>
    <t>9957068114</t>
  </si>
  <si>
    <t>Naharhabi</t>
  </si>
  <si>
    <t>2No Naharhabi</t>
  </si>
  <si>
    <t>9435058157</t>
  </si>
  <si>
    <t>Naharhabi Line 3</t>
  </si>
  <si>
    <t>9954927442</t>
  </si>
  <si>
    <t xml:space="preserve">Ekarani </t>
  </si>
  <si>
    <t>9859670900</t>
  </si>
  <si>
    <t>Ekarani</t>
  </si>
  <si>
    <t>Ranjita Konwar</t>
  </si>
  <si>
    <t>Jyoti baruah</t>
  </si>
  <si>
    <t>Ahatguri</t>
  </si>
  <si>
    <t>9859643009</t>
  </si>
  <si>
    <t xml:space="preserve">Kaliamati Awc </t>
  </si>
  <si>
    <t>9954906930</t>
  </si>
  <si>
    <t>Chakial Awc</t>
  </si>
  <si>
    <t>9859545221</t>
  </si>
  <si>
    <t>Ekarani Muslim</t>
  </si>
  <si>
    <t>7896733690</t>
  </si>
  <si>
    <t>Nagabosti</t>
  </si>
  <si>
    <t>9957676883</t>
  </si>
  <si>
    <t>Angera</t>
  </si>
  <si>
    <t>Mrinali Saikia</t>
  </si>
  <si>
    <t>Jyoti Borgohain</t>
  </si>
  <si>
    <t>Rajabari  Lp</t>
  </si>
  <si>
    <t>9859151415</t>
  </si>
  <si>
    <t>Polosani</t>
  </si>
  <si>
    <t>Polosani Lp</t>
  </si>
  <si>
    <t>8822371772</t>
  </si>
  <si>
    <t>1 No Charimuthia</t>
  </si>
  <si>
    <t>7864900433</t>
  </si>
  <si>
    <t>Gariapathar</t>
  </si>
  <si>
    <t>Manju Baruah Phukan</t>
  </si>
  <si>
    <t>Dembeswari dadhara</t>
  </si>
  <si>
    <t>2 no Charimuthia</t>
  </si>
  <si>
    <t>9957620518</t>
  </si>
  <si>
    <t xml:space="preserve">Betbari MV </t>
  </si>
  <si>
    <t>9707366301</t>
  </si>
  <si>
    <t>Betbari</t>
  </si>
  <si>
    <t>Betbari Girls MV</t>
  </si>
  <si>
    <t>Up</t>
  </si>
  <si>
    <t>9613358314</t>
  </si>
  <si>
    <t>Sumitra Kurmi</t>
  </si>
  <si>
    <t>1N0 Gohaingaon  awc</t>
  </si>
  <si>
    <t>Kathalbari awc</t>
  </si>
  <si>
    <t xml:space="preserve">      Betbari HS School</t>
  </si>
  <si>
    <t>9678548847</t>
  </si>
  <si>
    <t>Betbari HS School</t>
  </si>
  <si>
    <t>Luthuri Chetia awc no-1</t>
  </si>
  <si>
    <t>Luthuri Chetia awc no-2</t>
  </si>
  <si>
    <t>Betbari Balika LP</t>
  </si>
  <si>
    <t>Sumani  LP</t>
  </si>
  <si>
    <t>Borhula</t>
  </si>
  <si>
    <t>Borhula Kuha</t>
  </si>
  <si>
    <t>Borhula Lp</t>
  </si>
  <si>
    <t>Handique Gaon</t>
  </si>
  <si>
    <t>Jamukguri</t>
  </si>
  <si>
    <t>Panijan</t>
  </si>
  <si>
    <t>Jamukguri  Lp</t>
  </si>
  <si>
    <t>Handique Gaon Lp</t>
  </si>
  <si>
    <t xml:space="preserve">  Rajabari TE Lp</t>
  </si>
  <si>
    <t>Gohain Gaon No2</t>
  </si>
  <si>
    <t>Kurmi Basti</t>
  </si>
  <si>
    <t>Betbari High School</t>
  </si>
  <si>
    <t>Chuladhara</t>
  </si>
  <si>
    <t>Kukurachowa</t>
  </si>
  <si>
    <t>Naharhabi Grant</t>
  </si>
  <si>
    <t>Kalamati Line</t>
  </si>
  <si>
    <t>Tantia  HS     school</t>
  </si>
  <si>
    <t>Ekarani Chakial</t>
  </si>
  <si>
    <t>2 No Angera</t>
  </si>
  <si>
    <t>Jaymoti Lp</t>
  </si>
  <si>
    <t>411no Betbari  Balika Lp</t>
  </si>
  <si>
    <t>Udanpukhuri Lp</t>
  </si>
  <si>
    <t xml:space="preserve">                                                                        Kathal bari</t>
  </si>
  <si>
    <t>Srijani</t>
  </si>
  <si>
    <t>Dhai Ali Adarsha Lp</t>
  </si>
  <si>
    <t>Dhai Ali Baraiting Lp</t>
  </si>
  <si>
    <t xml:space="preserve">Gharphalia </t>
  </si>
  <si>
    <t>Hulal</t>
  </si>
  <si>
    <t>Dhamdhuli</t>
  </si>
  <si>
    <t>Ligiribari</t>
  </si>
  <si>
    <t xml:space="preserve">Khelua MV </t>
  </si>
  <si>
    <t>Khelua High</t>
  </si>
  <si>
    <t>Naharhabi MVS</t>
  </si>
  <si>
    <t>HahcharaHS  School</t>
  </si>
  <si>
    <t>Gariapother High School</t>
  </si>
  <si>
    <t>Rajabari</t>
  </si>
  <si>
    <t>Abhoipuria</t>
  </si>
  <si>
    <t>Naragaon</t>
  </si>
  <si>
    <t>Chalapathar</t>
  </si>
  <si>
    <t>Morangaon</t>
  </si>
  <si>
    <t xml:space="preserve">Patharmuri </t>
  </si>
  <si>
    <t>Saru Mathurapur</t>
  </si>
  <si>
    <t>Rajgarh basti</t>
  </si>
  <si>
    <t>Nowjan nabajyoti Lp</t>
  </si>
  <si>
    <t>Chetia Gaon</t>
  </si>
  <si>
    <t>Chumoni</t>
  </si>
  <si>
    <t>Bhakat Bhajani</t>
  </si>
  <si>
    <t>Rangagarh</t>
  </si>
  <si>
    <t>kalakati ban</t>
  </si>
  <si>
    <t>Lp</t>
  </si>
  <si>
    <t>9859532261</t>
  </si>
  <si>
    <t>Lakhimai Borah</t>
  </si>
  <si>
    <t>Juri Lahon</t>
  </si>
  <si>
    <t>9854385511</t>
  </si>
  <si>
    <t>Mrinali saikia</t>
  </si>
  <si>
    <t>9954986821</t>
  </si>
  <si>
    <t>Anju Baruah</t>
  </si>
  <si>
    <t>Jonaki Handique</t>
  </si>
  <si>
    <t>7896695450</t>
  </si>
  <si>
    <t>8486644229</t>
  </si>
  <si>
    <t>9613547161</t>
  </si>
  <si>
    <t>9854032821</t>
  </si>
  <si>
    <t>Lakhimai Gogoi</t>
  </si>
  <si>
    <t>9435614594</t>
  </si>
  <si>
    <t>8011943284</t>
  </si>
  <si>
    <t>9954542150</t>
  </si>
  <si>
    <t>Rina Kurmi</t>
  </si>
  <si>
    <t>9954767889</t>
  </si>
  <si>
    <t>9859322516</t>
  </si>
  <si>
    <t>8811978252</t>
  </si>
  <si>
    <t>9859707268</t>
  </si>
  <si>
    <t>9678715593</t>
  </si>
  <si>
    <t>9435896477</t>
  </si>
  <si>
    <t>9957533084</t>
  </si>
  <si>
    <t>9613400974</t>
  </si>
  <si>
    <t>8822090276</t>
  </si>
  <si>
    <t>8472984852</t>
  </si>
  <si>
    <t>9957538092</t>
  </si>
  <si>
    <t>9854057084</t>
  </si>
  <si>
    <t>9707731329</t>
  </si>
  <si>
    <t>9957729137</t>
  </si>
  <si>
    <t>9854857379</t>
  </si>
  <si>
    <t>DhaiAli</t>
  </si>
  <si>
    <t>9435358794</t>
  </si>
  <si>
    <t>7399656324</t>
  </si>
  <si>
    <t>9954961345</t>
  </si>
  <si>
    <t>Jagya Dihingia</t>
  </si>
  <si>
    <t>9859529600</t>
  </si>
  <si>
    <t>7896612109</t>
  </si>
  <si>
    <t>8753054571</t>
  </si>
  <si>
    <t>Khelu</t>
  </si>
  <si>
    <t>9859856928</t>
  </si>
  <si>
    <t>9678307013</t>
  </si>
  <si>
    <t>9613344366</t>
  </si>
  <si>
    <t>Hahchara</t>
  </si>
  <si>
    <t>9854619917</t>
  </si>
  <si>
    <t>9859586609</t>
  </si>
  <si>
    <t>Rashmi Rekha Gogoi</t>
  </si>
  <si>
    <t>8812965906</t>
  </si>
  <si>
    <t>Romoni Gogoi</t>
  </si>
  <si>
    <t>9577169384</t>
  </si>
  <si>
    <t>Chotaichiga</t>
  </si>
  <si>
    <t>Basanti Shyam</t>
  </si>
  <si>
    <t>Bina Borah</t>
  </si>
  <si>
    <t>9401833977</t>
  </si>
  <si>
    <t>9864162025</t>
  </si>
  <si>
    <t>9613169303</t>
  </si>
  <si>
    <t>Chotaqichiga</t>
  </si>
  <si>
    <t>Bharati Gogoi</t>
  </si>
  <si>
    <t>9854477638</t>
  </si>
  <si>
    <t>9508877373</t>
  </si>
  <si>
    <t>9859532216</t>
  </si>
  <si>
    <t>9854249274</t>
  </si>
  <si>
    <t>Putul Gogoi</t>
  </si>
  <si>
    <t>Jugamaya Baruah</t>
  </si>
  <si>
    <t>9854268117</t>
  </si>
  <si>
    <t>9435159421</t>
  </si>
  <si>
    <t>9859322575</t>
  </si>
  <si>
    <t>9678907736</t>
  </si>
  <si>
    <t>7896523103</t>
  </si>
  <si>
    <t>9678432160</t>
  </si>
  <si>
    <t>chapathar</t>
  </si>
  <si>
    <t>8867254960</t>
  </si>
  <si>
    <t>Chetiagaon</t>
  </si>
  <si>
    <t>Mazigaon</t>
  </si>
  <si>
    <t>Merbil2</t>
  </si>
  <si>
    <t>Changmaigaon1</t>
  </si>
  <si>
    <t>Akhoiphutia1</t>
  </si>
  <si>
    <t>Akhoiphutia2</t>
  </si>
  <si>
    <t>Akhoiphutia 3</t>
  </si>
  <si>
    <t>Katonipar</t>
  </si>
  <si>
    <t>Mazgaon</t>
  </si>
  <si>
    <t>Doi ali Maz</t>
  </si>
  <si>
    <t>Taxi Mothadang</t>
  </si>
  <si>
    <t>Pachim dhai ali</t>
  </si>
  <si>
    <t xml:space="preserve">Cherekapar Gohain </t>
  </si>
  <si>
    <t>Hatimuria</t>
  </si>
  <si>
    <t>Changmai lalim</t>
  </si>
  <si>
    <t>Railung chetia</t>
  </si>
  <si>
    <t>Monipuri tiniali</t>
  </si>
  <si>
    <t>Singhaduwar</t>
  </si>
  <si>
    <t>Singhaduwar gohain</t>
  </si>
  <si>
    <t>Kowamora Handique1</t>
  </si>
  <si>
    <t>Kowamora Handique2</t>
  </si>
  <si>
    <t>Dimual</t>
  </si>
  <si>
    <t>Kakojan 1 No Konwar Gaon</t>
  </si>
  <si>
    <t xml:space="preserve">Bhadhar </t>
  </si>
  <si>
    <t>Bhadhara Nigam</t>
  </si>
  <si>
    <t>Betonibam</t>
  </si>
  <si>
    <t>Dagaon</t>
  </si>
  <si>
    <t>Nimaijan Darikapar</t>
  </si>
  <si>
    <t>Khelua 1</t>
  </si>
  <si>
    <t>Khelua2</t>
  </si>
  <si>
    <t>Kotoky Koch</t>
  </si>
  <si>
    <t>Konwar Gaon</t>
  </si>
  <si>
    <t>Dihingia  Gaon</t>
  </si>
  <si>
    <t>Chagmaigaon</t>
  </si>
  <si>
    <t>Dowari Gaon</t>
  </si>
  <si>
    <t>Khelua</t>
  </si>
  <si>
    <t>Moutgaon</t>
  </si>
  <si>
    <t>Khelua koibatra</t>
  </si>
  <si>
    <t>Chetia Dachuk</t>
  </si>
  <si>
    <t xml:space="preserve">Chowdang </t>
  </si>
  <si>
    <t>Kujibali</t>
  </si>
  <si>
    <t>Moiramora Handique</t>
  </si>
  <si>
    <t>Dhekerigaon</t>
  </si>
  <si>
    <t>Lebang Gaon</t>
  </si>
  <si>
    <t>Jathipotia1</t>
  </si>
  <si>
    <t>Jathipotia2</t>
  </si>
  <si>
    <t>Naga Kachari</t>
  </si>
  <si>
    <t>Sunpura Habi</t>
  </si>
  <si>
    <t>Sunpura Gohain gaon</t>
  </si>
  <si>
    <t>Lankak Gohain Gaon</t>
  </si>
  <si>
    <t>Betbari Borpatra</t>
  </si>
  <si>
    <t>Tamulipukhuri Gandhiya</t>
  </si>
  <si>
    <t>Gohaingaon 2 Rajabari</t>
  </si>
  <si>
    <t>Polosoni</t>
  </si>
  <si>
    <t>Kotokykoch</t>
  </si>
  <si>
    <t>Konwar gaon</t>
  </si>
  <si>
    <t>8011626145</t>
  </si>
  <si>
    <t>9954456654</t>
  </si>
  <si>
    <t>8876774727</t>
  </si>
  <si>
    <t>Changmaigaon</t>
  </si>
  <si>
    <t>Bhugeswari Bailung</t>
  </si>
  <si>
    <t>Sashiprobha Changmai</t>
  </si>
  <si>
    <t>9957131501</t>
  </si>
  <si>
    <t>9678202575</t>
  </si>
  <si>
    <t>8486250861</t>
  </si>
  <si>
    <t>9957109708</t>
  </si>
  <si>
    <t>9707591818</t>
  </si>
  <si>
    <t>9954824598</t>
  </si>
  <si>
    <t>9613593418</t>
  </si>
  <si>
    <t>9957642626</t>
  </si>
  <si>
    <t>9954929392</t>
  </si>
  <si>
    <t>7896416552</t>
  </si>
  <si>
    <t>9954973989</t>
  </si>
  <si>
    <t>9678779887</t>
  </si>
  <si>
    <t>7896417248</t>
  </si>
  <si>
    <t>9864992999</t>
  </si>
  <si>
    <t>Hahchara S/C</t>
  </si>
  <si>
    <t>Anju gogoi</t>
  </si>
  <si>
    <t>Ranjana Gogoi</t>
  </si>
  <si>
    <t>8011280974</t>
  </si>
  <si>
    <t>Roshmi Borthakur</t>
  </si>
  <si>
    <t>Kanaklata Chetia</t>
  </si>
  <si>
    <t>9957851847</t>
  </si>
  <si>
    <t>Longkak Gohain</t>
  </si>
  <si>
    <t>Mrinalini Borah</t>
  </si>
  <si>
    <t>Rosmita Gogoi</t>
  </si>
  <si>
    <t>8011070550</t>
  </si>
  <si>
    <t>9613766976</t>
  </si>
  <si>
    <t>9678490340</t>
  </si>
  <si>
    <t>8486175361</t>
  </si>
  <si>
    <t>Dipti Phukan</t>
  </si>
  <si>
    <t>Pubali Gogoi</t>
  </si>
  <si>
    <t>8011279809</t>
  </si>
  <si>
    <t>Longkak Gohain S/C</t>
  </si>
  <si>
    <t>Dipti phukon</t>
  </si>
  <si>
    <t>Kalpana mech</t>
  </si>
  <si>
    <t>9864992970</t>
  </si>
  <si>
    <t>9854683947</t>
  </si>
  <si>
    <t>7896132651</t>
  </si>
  <si>
    <t>7577965587</t>
  </si>
  <si>
    <t xml:space="preserve">Tamuli pukhurisc </t>
  </si>
  <si>
    <t>9954457548</t>
  </si>
  <si>
    <t>Rajabari sc</t>
  </si>
  <si>
    <t>7896692887</t>
  </si>
  <si>
    <t>khelua</t>
  </si>
  <si>
    <t>a</t>
  </si>
  <si>
    <t>9854340608</t>
  </si>
  <si>
    <t>Lakwa Rangagarh ME</t>
  </si>
  <si>
    <t>9435159213</t>
  </si>
  <si>
    <t>Rita Baruah</t>
  </si>
  <si>
    <t>Napam Gohain Gaon</t>
  </si>
  <si>
    <t>Tipomia</t>
  </si>
  <si>
    <t>MinaRajkumari</t>
  </si>
  <si>
    <t>Ghurasowa</t>
  </si>
  <si>
    <t>Bhakat Gaon</t>
  </si>
  <si>
    <t>9613069474</t>
  </si>
  <si>
    <t>5Jan'18</t>
  </si>
  <si>
    <t>Lakwa TE1</t>
  </si>
  <si>
    <t>9957786213</t>
  </si>
  <si>
    <t>5-Jan'18</t>
  </si>
  <si>
    <t>Lakwa TE2</t>
  </si>
  <si>
    <t>8876095607</t>
  </si>
  <si>
    <t>Nahrhabi</t>
  </si>
  <si>
    <t>Lakwa TE3</t>
  </si>
  <si>
    <t>9854825574</t>
  </si>
  <si>
    <t>Lakwa Khelmati Lp</t>
  </si>
  <si>
    <t>9435477273</t>
  </si>
  <si>
    <t>Mina rajkumari</t>
  </si>
  <si>
    <t>Bhuyan basti</t>
  </si>
  <si>
    <t>9435657763</t>
  </si>
  <si>
    <t>8Jan'18</t>
  </si>
  <si>
    <t>Ujani Sarumathurapur</t>
  </si>
  <si>
    <t>9957068170</t>
  </si>
  <si>
    <t>9Jan'18</t>
  </si>
  <si>
    <t>Saru Mathurapur LP</t>
  </si>
  <si>
    <t>9435422361</t>
  </si>
  <si>
    <t>Dihingia Konwar Gaon 1 No</t>
  </si>
  <si>
    <t>9859532318</t>
  </si>
  <si>
    <t>10Jan'18</t>
  </si>
  <si>
    <t>Dihingia Konwar Gaon2 No</t>
  </si>
  <si>
    <t>9954917450</t>
  </si>
  <si>
    <t>599 Lakwa Tipomia LP</t>
  </si>
  <si>
    <t>8011488949</t>
  </si>
  <si>
    <t>11Jan'18</t>
  </si>
  <si>
    <t>36 No Lakwa Dihingia LP</t>
  </si>
  <si>
    <t>9957970785</t>
  </si>
  <si>
    <t>749 Lakwa Charingia Konwar LP</t>
  </si>
  <si>
    <t>8473949559</t>
  </si>
  <si>
    <t>12Jan'18</t>
  </si>
  <si>
    <t>Seujipam</t>
  </si>
  <si>
    <t>822 Seujipam LP</t>
  </si>
  <si>
    <t>9957344358</t>
  </si>
  <si>
    <t>613 Borbaruah Maidam LP</t>
  </si>
  <si>
    <t>7896592521</t>
  </si>
  <si>
    <t>Pathaligarh MV</t>
  </si>
  <si>
    <t>9707080820</t>
  </si>
  <si>
    <t xml:space="preserve">Pathaligarh </t>
  </si>
  <si>
    <t>9859154354</t>
  </si>
  <si>
    <t>Lakwa MV</t>
  </si>
  <si>
    <t>9864499804</t>
  </si>
  <si>
    <t>Lakwa Arunoday LP</t>
  </si>
  <si>
    <t>9954027492</t>
  </si>
  <si>
    <t>Lakwa Girl's HS</t>
  </si>
  <si>
    <t>17Jan'18</t>
  </si>
  <si>
    <t>Loonpuria</t>
  </si>
  <si>
    <t>8822628802</t>
  </si>
  <si>
    <t>Runu Borah</t>
  </si>
  <si>
    <t>Bhutarbari</t>
  </si>
  <si>
    <t>9864428326</t>
  </si>
  <si>
    <t xml:space="preserve">Moutgaon </t>
  </si>
  <si>
    <t>Bonti Konwar</t>
  </si>
  <si>
    <t>Biju Dutta</t>
  </si>
  <si>
    <t>18Jan'18</t>
  </si>
  <si>
    <t>1 No Konwar Gaon</t>
  </si>
  <si>
    <t>9854620054</t>
  </si>
  <si>
    <t>Chiring Gaon</t>
  </si>
  <si>
    <t>Hira Devi Duwarah</t>
  </si>
  <si>
    <t>Junu Chetia</t>
  </si>
  <si>
    <t>Anjumoni Baruah</t>
  </si>
  <si>
    <t>Ramani Gogoi</t>
  </si>
  <si>
    <t>19Jan'18</t>
  </si>
  <si>
    <t>Dighalpachi</t>
  </si>
  <si>
    <t>9435649651</t>
  </si>
  <si>
    <t>Panibil S/C</t>
  </si>
  <si>
    <t>Gumutha</t>
  </si>
  <si>
    <t>9707107345</t>
  </si>
  <si>
    <t>Gumutha S/C</t>
  </si>
  <si>
    <t>Beauty Gogoi</t>
  </si>
  <si>
    <t>Nayanmoni dutta</t>
  </si>
  <si>
    <t>Mougaon</t>
  </si>
  <si>
    <t>9864371938</t>
  </si>
  <si>
    <t>Mout Gaon</t>
  </si>
  <si>
    <t>Saya Buragohain</t>
  </si>
  <si>
    <t>Kabita gogoi</t>
  </si>
  <si>
    <t>Chataisiga</t>
  </si>
  <si>
    <t>Darika Na-Ali</t>
  </si>
  <si>
    <t>8473076028</t>
  </si>
  <si>
    <t>Bhakat Kotoky</t>
  </si>
  <si>
    <t>8822651170</t>
  </si>
  <si>
    <t>Dhitaipukhuri S/C</t>
  </si>
  <si>
    <t>Anjali Dutta</t>
  </si>
  <si>
    <t>Bhoni Dulakakharia</t>
  </si>
  <si>
    <t>Darika Koibatra</t>
  </si>
  <si>
    <t>Kunja Boruah</t>
  </si>
  <si>
    <t>Malita Das</t>
  </si>
  <si>
    <t>Gumutha2</t>
  </si>
  <si>
    <t>8822078725</t>
  </si>
  <si>
    <t>Ramugaon</t>
  </si>
  <si>
    <t>9957619751</t>
  </si>
  <si>
    <t>Ramu Gaon</t>
  </si>
  <si>
    <t>Padma Baruah</t>
  </si>
  <si>
    <t>Juri Konwar</t>
  </si>
  <si>
    <t>29Jan'18</t>
  </si>
  <si>
    <t>Ramugaon2</t>
  </si>
  <si>
    <t>7896528785</t>
  </si>
  <si>
    <t>Senduripukhuri</t>
  </si>
  <si>
    <t>9502849599</t>
  </si>
  <si>
    <t>30Jan'18</t>
  </si>
  <si>
    <t>Mithapukhuri</t>
  </si>
  <si>
    <t>8761835446</t>
  </si>
  <si>
    <t>Gragaon</t>
  </si>
  <si>
    <t>9957063511</t>
  </si>
  <si>
    <t>31Jan'18</t>
  </si>
  <si>
    <t>Deodhai Manipuri</t>
  </si>
  <si>
    <t>Borkola</t>
  </si>
  <si>
    <t>Gargaon S/C</t>
  </si>
  <si>
    <t>Gitanjali Gogoi</t>
  </si>
  <si>
    <t>Tilu Phukon</t>
  </si>
  <si>
    <t>Khanikar</t>
  </si>
  <si>
    <t>Dhamdhuli mes</t>
  </si>
  <si>
    <t>lp</t>
  </si>
  <si>
    <t>Dhamdhuli AWC</t>
  </si>
  <si>
    <t>Dhamdhuli lp</t>
  </si>
  <si>
    <t>Gharpholia awc</t>
  </si>
  <si>
    <t>awc</t>
  </si>
  <si>
    <t>Ligiri bari  Lp</t>
  </si>
  <si>
    <t>Ligiri bari awc</t>
  </si>
  <si>
    <t>Kathalbari LP</t>
  </si>
  <si>
    <t>Nagabasty LP</t>
  </si>
  <si>
    <t>Nagabasty AWC</t>
  </si>
  <si>
    <t>Dighali shyam LP</t>
  </si>
  <si>
    <t>school</t>
  </si>
  <si>
    <t>Dighali shyam AWC</t>
  </si>
  <si>
    <t>No 1 charimuthia AWC</t>
  </si>
  <si>
    <t>Charimuthia LP</t>
  </si>
  <si>
    <t>No2 charimuthia AWC</t>
  </si>
  <si>
    <t>Kamaleswari Girls ME</t>
  </si>
  <si>
    <t>Rangpur Rastabhasha LP</t>
  </si>
  <si>
    <t>Rangpur Rastabhasha ME</t>
  </si>
  <si>
    <t>909 Jeuti LP</t>
  </si>
  <si>
    <t>268 Tamulipukhuri LP</t>
  </si>
  <si>
    <t>727 Dolpukhuri LP</t>
  </si>
  <si>
    <t>Janmoni Mohan</t>
  </si>
  <si>
    <t>Purabi Changmai</t>
  </si>
  <si>
    <t>545 Bokabil Borpatra LP</t>
  </si>
  <si>
    <t>411 Betbari Balika LP</t>
  </si>
  <si>
    <t>Purabi Konwar</t>
  </si>
  <si>
    <t>Pranita Bordoloi</t>
  </si>
  <si>
    <t>Joymoti LP</t>
  </si>
  <si>
    <t>Banhgarh HS</t>
  </si>
  <si>
    <t>Banhgarh Girl's HS</t>
  </si>
  <si>
    <t>Banhgarh Adarsha LP</t>
  </si>
  <si>
    <t>Betbari HSS</t>
  </si>
  <si>
    <t>HSS</t>
  </si>
  <si>
    <t>Binu Chetia</t>
  </si>
  <si>
    <t>546 Julagaon LP</t>
  </si>
  <si>
    <t>9706924129</t>
  </si>
  <si>
    <t>24 Chetia Kakoty LP</t>
  </si>
  <si>
    <t>711 Mithapukhuri LP</t>
  </si>
  <si>
    <t>Moni Chetia</t>
  </si>
  <si>
    <t>Lakwa Tantia HS</t>
  </si>
  <si>
    <t>25 Sukanpukhuri LP</t>
  </si>
  <si>
    <t>Desang Sukanpukhuri MV</t>
  </si>
  <si>
    <t>Singibil LP</t>
  </si>
  <si>
    <t>676 Chumoni Gaon LP</t>
  </si>
  <si>
    <t>Binu Borah</t>
  </si>
  <si>
    <t>Luthuri Chetia LP</t>
  </si>
  <si>
    <t>9957120946</t>
  </si>
  <si>
    <t>maijan Borgohain</t>
  </si>
  <si>
    <t>Mazigaon LP</t>
  </si>
  <si>
    <t>9613768431</t>
  </si>
  <si>
    <t>Bukanagar LP</t>
  </si>
  <si>
    <t>9401905092</t>
  </si>
  <si>
    <t>Chetia Balak LP</t>
  </si>
  <si>
    <t>8011170657</t>
  </si>
  <si>
    <t>Chetia Balika LP</t>
  </si>
  <si>
    <t>9435157514</t>
  </si>
  <si>
    <t>Sukapha Adarsha  lp</t>
  </si>
  <si>
    <t>407 Nowjan LP</t>
  </si>
  <si>
    <t>Darika kInar Janajati LP</t>
  </si>
  <si>
    <t>406 Changmai Gaon Lp</t>
  </si>
  <si>
    <t>Jengonikotia Girl's LP</t>
  </si>
  <si>
    <t>9613876277</t>
  </si>
  <si>
    <t xml:space="preserve">Jengonikotia </t>
  </si>
  <si>
    <t>Chenehi Chetia</t>
  </si>
  <si>
    <t>Ilu Bhuyan</t>
  </si>
  <si>
    <t>Desang Sukanpukhuri HS</t>
  </si>
  <si>
    <t>Sukanpukhuri</t>
  </si>
  <si>
    <t>Sitali Gogoi</t>
  </si>
  <si>
    <t>Betbari Girls ME</t>
  </si>
  <si>
    <t>Betbari Girls HS</t>
  </si>
  <si>
    <t>Hs</t>
  </si>
  <si>
    <t>Betbari MV</t>
  </si>
  <si>
    <t>Chowlkora Lp</t>
  </si>
  <si>
    <t>Dhekeri gaon Lp</t>
  </si>
  <si>
    <t>9954551273</t>
  </si>
  <si>
    <t>Naga Gaon Jr Basic LP</t>
  </si>
  <si>
    <t>9864677696</t>
  </si>
  <si>
    <t>Hahchara Girl's HS</t>
  </si>
  <si>
    <t>Haripora Kachari LP</t>
  </si>
  <si>
    <t>ujani sarumahurapur lp</t>
  </si>
  <si>
    <t>Bhutarbari Tribel Lp</t>
  </si>
  <si>
    <t>9864359334</t>
  </si>
  <si>
    <t>297 Loon puria Lp</t>
  </si>
  <si>
    <t>8721964456</t>
  </si>
  <si>
    <t>Moutgaon Lp</t>
  </si>
  <si>
    <t>9435359718</t>
  </si>
  <si>
    <t>Putali mech gogoi</t>
  </si>
  <si>
    <t>Moutgaon HS</t>
  </si>
  <si>
    <t>9508654263</t>
  </si>
  <si>
    <t>Bjiu Dutta</t>
  </si>
  <si>
    <t>9854268602</t>
  </si>
  <si>
    <t>9854812650</t>
  </si>
  <si>
    <t>9854919468</t>
  </si>
  <si>
    <t>Tipomia AWC</t>
  </si>
  <si>
    <t>Rajachuk tipomia LP</t>
  </si>
  <si>
    <t>Charimuthia Konwar LP</t>
  </si>
  <si>
    <t>Dighalpachi AWC</t>
  </si>
  <si>
    <t>Dighalpachi LP</t>
  </si>
  <si>
    <t>AWC</t>
  </si>
  <si>
    <t>Gariapathar LP</t>
  </si>
  <si>
    <t>Gariapathar ME</t>
  </si>
  <si>
    <t>ME</t>
  </si>
  <si>
    <t>1 No Engera AWC</t>
  </si>
  <si>
    <t>Engera balak LP</t>
  </si>
  <si>
    <t>2 No Engera AWC</t>
  </si>
  <si>
    <t>Gariapathar High school</t>
  </si>
  <si>
    <t>Jamukguri AWC</t>
  </si>
  <si>
    <t>894 No Jamukguri LP</t>
  </si>
  <si>
    <t>No3 Line Naharhabi AWC</t>
  </si>
  <si>
    <t>1No Naharhabi AWC</t>
  </si>
  <si>
    <t xml:space="preserve"> Naharhabi MV</t>
  </si>
  <si>
    <t>2No Naharhabi AWC</t>
  </si>
  <si>
    <t>2No Naharhabi Bagan LP</t>
  </si>
  <si>
    <t>1No Naharhabi Bagan LP</t>
  </si>
  <si>
    <t>Naharhabi Grant AWC</t>
  </si>
  <si>
    <t>Naharhabi Staff club AWC</t>
  </si>
  <si>
    <t>Kalmati line awc</t>
  </si>
  <si>
    <t>Naharhabi 9no ward awc</t>
  </si>
  <si>
    <t>Mathurapur HS</t>
  </si>
  <si>
    <t>Mathurapur Bagicha lp</t>
  </si>
  <si>
    <t>Hahchara HS</t>
  </si>
  <si>
    <t xml:space="preserve">Tantia HS </t>
  </si>
  <si>
    <t>OCT'18</t>
  </si>
  <si>
    <t>NOV'18</t>
  </si>
  <si>
    <t>changmaigaon</t>
  </si>
  <si>
    <t>betbari</t>
  </si>
  <si>
    <t>7Jan'18</t>
  </si>
  <si>
    <t>14Jan'18</t>
  </si>
  <si>
    <t>21Jan'18</t>
  </si>
  <si>
    <t>22Jan'18</t>
  </si>
  <si>
    <t>23Jan'18</t>
  </si>
  <si>
    <t>24Jan'18</t>
  </si>
  <si>
    <t>25Jan'18</t>
  </si>
  <si>
    <t>28Jan'18</t>
  </si>
  <si>
    <t>Feb'19</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</si>
  <si>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</si>
  <si>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</si>
  <si>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</si>
  <si>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-2018-19</t>
    </r>
  </si>
  <si>
    <t>Oct'18</t>
  </si>
  <si>
    <t>Nov'18</t>
  </si>
  <si>
    <t>Dec'18</t>
  </si>
  <si>
    <t>Jan'19</t>
  </si>
  <si>
    <t>March'19</t>
  </si>
</sst>
</file>

<file path=xl/styles.xml><?xml version="1.0" encoding="utf-8"?>
<styleSheet xmlns="http://schemas.openxmlformats.org/spreadsheetml/2006/main">
  <numFmts count="5">
    <numFmt numFmtId="164" formatCode="[$-409]d/mmm/yy;@"/>
    <numFmt numFmtId="165" formatCode="0;[Red]0"/>
    <numFmt numFmtId="166" formatCode="[$-409]d\-mmm\-yy;@"/>
    <numFmt numFmtId="167" formatCode="mm/dd/yy;@"/>
    <numFmt numFmtId="168" formatCode="[$-409]dd/mmm/yy;@"/>
  </numFmts>
  <fonts count="2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b/>
      <sz val="10"/>
      <name val="Arial Narrow"/>
      <family val="2"/>
    </font>
    <font>
      <b/>
      <sz val="10"/>
      <color indexed="8"/>
      <name val="Arial Narrow"/>
      <family val="2"/>
    </font>
    <font>
      <b/>
      <sz val="8"/>
      <name val="Arial Narrow"/>
      <family val="2"/>
    </font>
    <font>
      <sz val="11"/>
      <name val="Arial Narrow"/>
      <family val="2"/>
    </font>
    <font>
      <b/>
      <sz val="8"/>
      <color theme="1"/>
      <name val="Calibri"/>
      <family val="2"/>
      <scheme val="minor"/>
    </font>
    <font>
      <b/>
      <sz val="8"/>
      <name val="Arial"/>
      <family val="2"/>
    </font>
    <font>
      <b/>
      <sz val="8"/>
      <name val="Times New Roman"/>
      <family val="1"/>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8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0" xfId="0" applyFont="1" applyProtection="1">
      <protection locked="0"/>
    </xf>
    <xf numFmtId="0" fontId="2" fillId="0" borderId="1" xfId="0" applyFont="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wrapText="1"/>
      <protection locked="0"/>
    </xf>
    <xf numFmtId="0" fontId="5" fillId="0" borderId="1" xfId="0" applyFont="1" applyBorder="1" applyProtection="1">
      <protection locked="0"/>
    </xf>
    <xf numFmtId="164" fontId="2" fillId="0" borderId="1"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49" fontId="2" fillId="0" borderId="0" xfId="0" applyNumberFormat="1" applyFont="1" applyFill="1" applyAlignment="1" applyProtection="1">
      <alignment horizontal="center" vertical="center" wrapText="1"/>
      <protection locked="0"/>
    </xf>
    <xf numFmtId="0" fontId="5" fillId="10" borderId="1" xfId="0" applyFont="1" applyFill="1" applyBorder="1" applyAlignment="1" applyProtection="1">
      <alignment wrapText="1"/>
      <protection locked="0"/>
    </xf>
    <xf numFmtId="0" fontId="5" fillId="10" borderId="1" xfId="0" applyFont="1" applyFill="1" applyBorder="1" applyProtection="1">
      <protection locked="0"/>
    </xf>
    <xf numFmtId="0" fontId="2" fillId="0" borderId="0" xfId="0" applyFont="1" applyProtection="1">
      <protection locked="0"/>
    </xf>
    <xf numFmtId="49" fontId="19" fillId="0" borderId="1" xfId="0" applyNumberFormat="1"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20" fillId="0" borderId="1" xfId="0" applyFont="1" applyBorder="1" applyProtection="1">
      <protection locked="0"/>
    </xf>
    <xf numFmtId="0" fontId="20" fillId="11"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5" fillId="0" borderId="0" xfId="0" applyNumberFormat="1" applyFont="1" applyFill="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pplyProtection="1">
      <alignment horizontal="center" vertical="center" wrapText="1"/>
      <protection locked="0"/>
    </xf>
    <xf numFmtId="49" fontId="5" fillId="0" borderId="11" xfId="0" applyNumberFormat="1" applyFont="1" applyFill="1" applyBorder="1" applyAlignment="1" applyProtection="1">
      <alignment horizontal="center" vertical="center" wrapText="1"/>
      <protection locked="0"/>
    </xf>
    <xf numFmtId="0" fontId="20" fillId="10" borderId="1" xfId="0" applyFont="1" applyFill="1" applyBorder="1" applyProtection="1">
      <protection locked="0"/>
    </xf>
    <xf numFmtId="0" fontId="20" fillId="10" borderId="1" xfId="0" applyFont="1" applyFill="1" applyBorder="1" applyAlignment="1" applyProtection="1">
      <alignment horizontal="center" vertical="center"/>
      <protection locked="0"/>
    </xf>
    <xf numFmtId="0" fontId="5" fillId="0" borderId="0" xfId="0" applyFont="1" applyProtection="1">
      <protection locked="0"/>
    </xf>
    <xf numFmtId="0" fontId="5" fillId="1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65" fontId="20" fillId="11" borderId="1" xfId="0" applyNumberFormat="1" applyFont="1" applyFill="1" applyBorder="1" applyAlignment="1" applyProtection="1">
      <alignment horizontal="center" vertical="center"/>
      <protection locked="0"/>
    </xf>
    <xf numFmtId="0" fontId="20" fillId="11" borderId="2" xfId="0" applyFont="1" applyFill="1" applyBorder="1" applyAlignment="1" applyProtection="1">
      <alignment horizontal="left" vertical="center" wrapText="1"/>
      <protection locked="0"/>
    </xf>
    <xf numFmtId="0" fontId="5" fillId="0" borderId="0" xfId="0" applyFont="1" applyAlignment="1" applyProtection="1">
      <alignment horizontal="center" vertical="center"/>
      <protection locked="0"/>
    </xf>
    <xf numFmtId="0" fontId="21" fillId="10" borderId="1" xfId="0" applyFont="1" applyFill="1" applyBorder="1" applyProtection="1">
      <protection locked="0"/>
    </xf>
    <xf numFmtId="0" fontId="22" fillId="10" borderId="1" xfId="0" applyFont="1" applyFill="1" applyBorder="1" applyAlignment="1" applyProtection="1">
      <alignment wrapText="1"/>
      <protection locked="0"/>
    </xf>
    <xf numFmtId="49" fontId="22" fillId="0" borderId="1" xfId="0" applyNumberFormat="1" applyFont="1" applyFill="1" applyBorder="1" applyAlignment="1" applyProtection="1">
      <alignment horizontal="center" vertical="center" wrapText="1"/>
      <protection locked="0"/>
    </xf>
    <xf numFmtId="166" fontId="22" fillId="0" borderId="1" xfId="0" applyNumberFormat="1" applyFont="1" applyFill="1" applyBorder="1" applyProtection="1">
      <protection locked="0"/>
    </xf>
    <xf numFmtId="0" fontId="22" fillId="0" borderId="1" xfId="0" applyFont="1" applyBorder="1" applyProtection="1">
      <protection locked="0"/>
    </xf>
    <xf numFmtId="0" fontId="22" fillId="10" borderId="1" xfId="0" applyFont="1" applyFill="1" applyBorder="1" applyProtection="1">
      <protection locked="0"/>
    </xf>
    <xf numFmtId="167" fontId="22" fillId="0" borderId="1" xfId="0" applyNumberFormat="1" applyFont="1" applyFill="1" applyBorder="1" applyProtection="1">
      <protection locked="0"/>
    </xf>
    <xf numFmtId="0" fontId="20"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protection locked="0"/>
    </xf>
    <xf numFmtId="49" fontId="20" fillId="0" borderId="0" xfId="0" applyNumberFormat="1" applyFont="1" applyFill="1" applyAlignment="1" applyProtection="1">
      <alignment horizontal="center" vertical="center" wrapText="1"/>
      <protection locked="0"/>
    </xf>
    <xf numFmtId="1" fontId="20" fillId="0" borderId="1" xfId="0" applyNumberFormat="1" applyFont="1" applyBorder="1" applyAlignment="1" applyProtection="1">
      <alignment horizontal="center" vertical="center" wrapText="1"/>
      <protection locked="0"/>
    </xf>
    <xf numFmtId="49" fontId="20" fillId="0"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protection locked="0"/>
    </xf>
    <xf numFmtId="0" fontId="23" fillId="0" borderId="1" xfId="0" applyFont="1" applyBorder="1" applyProtection="1">
      <protection locked="0"/>
    </xf>
    <xf numFmtId="0" fontId="24" fillId="11" borderId="1" xfId="0" applyFont="1" applyFill="1" applyBorder="1" applyAlignment="1" applyProtection="1">
      <alignment horizontal="center" vertical="center"/>
      <protection locked="0"/>
    </xf>
    <xf numFmtId="0" fontId="24" fillId="11" borderId="2" xfId="0" applyFont="1" applyFill="1" applyBorder="1" applyAlignment="1" applyProtection="1">
      <alignment horizontal="left" vertical="center" wrapText="1"/>
      <protection locked="0"/>
    </xf>
    <xf numFmtId="0" fontId="23" fillId="10" borderId="1" xfId="0" applyFont="1" applyFill="1" applyBorder="1" applyProtection="1">
      <protection locked="0"/>
    </xf>
    <xf numFmtId="0" fontId="24" fillId="10" borderId="1" xfId="0" applyFont="1" applyFill="1" applyBorder="1" applyAlignment="1" applyProtection="1">
      <alignment horizontal="center" vertical="center"/>
      <protection locked="0"/>
    </xf>
    <xf numFmtId="0" fontId="24" fillId="10" borderId="2" xfId="0" applyFont="1" applyFill="1" applyBorder="1" applyAlignment="1" applyProtection="1">
      <alignment horizontal="left" vertical="center" wrapText="1"/>
      <protection locked="0"/>
    </xf>
    <xf numFmtId="49" fontId="22" fillId="0" borderId="0" xfId="0" applyNumberFormat="1" applyFont="1" applyFill="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 fillId="0" borderId="0" xfId="0" applyFont="1" applyProtection="1">
      <protection locked="0"/>
    </xf>
    <xf numFmtId="0" fontId="5" fillId="0" borderId="1" xfId="0" applyFont="1" applyFill="1" applyBorder="1" applyAlignment="1" applyProtection="1">
      <alignment horizontal="left" vertical="center" wrapText="1"/>
      <protection locked="0"/>
    </xf>
    <xf numFmtId="1" fontId="5" fillId="0" borderId="1" xfId="0" applyNumberFormat="1" applyFont="1" applyFill="1" applyBorder="1" applyAlignment="1" applyProtection="1">
      <alignment horizontal="center" vertical="center" wrapText="1"/>
      <protection locked="0"/>
    </xf>
    <xf numFmtId="0" fontId="24" fillId="11" borderId="1" xfId="0" applyFont="1"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168" fontId="22" fillId="0" borderId="1" xfId="0" applyNumberFormat="1" applyFont="1" applyFill="1" applyBorder="1" applyProtection="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5" sqref="I5:J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6" t="s">
        <v>707</v>
      </c>
      <c r="B1" s="136"/>
      <c r="C1" s="136"/>
      <c r="D1" s="136"/>
      <c r="E1" s="136"/>
      <c r="F1" s="136"/>
      <c r="G1" s="136"/>
      <c r="H1" s="136"/>
      <c r="I1" s="136"/>
      <c r="J1" s="136"/>
      <c r="K1" s="136"/>
      <c r="L1" s="136"/>
      <c r="M1" s="136"/>
    </row>
    <row r="2" spans="1:14">
      <c r="A2" s="137" t="s">
        <v>0</v>
      </c>
      <c r="B2" s="137"/>
      <c r="C2" s="139" t="s">
        <v>79</v>
      </c>
      <c r="D2" s="140"/>
      <c r="E2" s="2" t="s">
        <v>1</v>
      </c>
      <c r="F2" s="151" t="s">
        <v>80</v>
      </c>
      <c r="G2" s="151"/>
      <c r="H2" s="151"/>
      <c r="I2" s="151"/>
      <c r="J2" s="151"/>
      <c r="K2" s="149" t="s">
        <v>28</v>
      </c>
      <c r="L2" s="149"/>
      <c r="M2" s="37" t="s">
        <v>81</v>
      </c>
    </row>
    <row r="3" spans="1:14" ht="7.5" customHeight="1">
      <c r="A3" s="115"/>
      <c r="B3" s="115"/>
      <c r="C3" s="115"/>
      <c r="D3" s="115"/>
      <c r="E3" s="115"/>
      <c r="F3" s="114"/>
      <c r="G3" s="114"/>
      <c r="H3" s="114"/>
      <c r="I3" s="114"/>
      <c r="J3" s="114"/>
      <c r="K3" s="116"/>
      <c r="L3" s="116"/>
      <c r="M3" s="116"/>
    </row>
    <row r="4" spans="1:14">
      <c r="A4" s="145" t="s">
        <v>2</v>
      </c>
      <c r="B4" s="146"/>
      <c r="C4" s="146"/>
      <c r="D4" s="146"/>
      <c r="E4" s="147"/>
      <c r="F4" s="114"/>
      <c r="G4" s="114"/>
      <c r="H4" s="114"/>
      <c r="I4" s="117" t="s">
        <v>64</v>
      </c>
      <c r="J4" s="117"/>
      <c r="K4" s="117"/>
      <c r="L4" s="117"/>
      <c r="M4" s="117"/>
    </row>
    <row r="5" spans="1:14" ht="18.75" customHeight="1">
      <c r="A5" s="112" t="s">
        <v>4</v>
      </c>
      <c r="B5" s="112"/>
      <c r="C5" s="130" t="s">
        <v>82</v>
      </c>
      <c r="D5" s="148"/>
      <c r="E5" s="131"/>
      <c r="F5" s="114"/>
      <c r="G5" s="114"/>
      <c r="H5" s="114"/>
      <c r="I5" s="141" t="s">
        <v>5</v>
      </c>
      <c r="J5" s="141"/>
      <c r="K5" s="142"/>
      <c r="L5" s="144"/>
      <c r="M5" s="143"/>
    </row>
    <row r="6" spans="1:14" ht="18.75" customHeight="1">
      <c r="A6" s="113" t="s">
        <v>22</v>
      </c>
      <c r="B6" s="113"/>
      <c r="C6" s="38"/>
      <c r="D6" s="138">
        <v>9435358756</v>
      </c>
      <c r="E6" s="138"/>
      <c r="F6" s="114"/>
      <c r="G6" s="114"/>
      <c r="H6" s="114"/>
      <c r="I6" s="113" t="s">
        <v>22</v>
      </c>
      <c r="J6" s="113"/>
      <c r="K6" s="142"/>
      <c r="L6" s="143"/>
      <c r="M6" s="39"/>
    </row>
    <row r="7" spans="1:14">
      <c r="A7" s="111" t="s">
        <v>3</v>
      </c>
      <c r="B7" s="111"/>
      <c r="C7" s="111"/>
      <c r="D7" s="111"/>
      <c r="E7" s="111"/>
      <c r="F7" s="111"/>
      <c r="G7" s="111"/>
      <c r="H7" s="111"/>
      <c r="I7" s="111"/>
      <c r="J7" s="111"/>
      <c r="K7" s="111"/>
      <c r="L7" s="111"/>
      <c r="M7" s="111"/>
    </row>
    <row r="8" spans="1:14">
      <c r="A8" s="156" t="s">
        <v>25</v>
      </c>
      <c r="B8" s="157"/>
      <c r="C8" s="158"/>
      <c r="D8" s="3" t="s">
        <v>24</v>
      </c>
      <c r="E8" s="40"/>
      <c r="F8" s="121"/>
      <c r="G8" s="122"/>
      <c r="H8" s="122"/>
      <c r="I8" s="156" t="s">
        <v>26</v>
      </c>
      <c r="J8" s="157"/>
      <c r="K8" s="158"/>
      <c r="L8" s="3" t="s">
        <v>24</v>
      </c>
      <c r="M8" s="40"/>
    </row>
    <row r="9" spans="1:14">
      <c r="A9" s="126" t="s">
        <v>30</v>
      </c>
      <c r="B9" s="127"/>
      <c r="C9" s="6" t="s">
        <v>6</v>
      </c>
      <c r="D9" s="9" t="s">
        <v>12</v>
      </c>
      <c r="E9" s="5" t="s">
        <v>15</v>
      </c>
      <c r="F9" s="123"/>
      <c r="G9" s="124"/>
      <c r="H9" s="124"/>
      <c r="I9" s="126" t="s">
        <v>30</v>
      </c>
      <c r="J9" s="127"/>
      <c r="K9" s="6" t="s">
        <v>6</v>
      </c>
      <c r="L9" s="9" t="s">
        <v>12</v>
      </c>
      <c r="M9" s="5" t="s">
        <v>15</v>
      </c>
    </row>
    <row r="10" spans="1:14">
      <c r="A10" s="135" t="s">
        <v>72</v>
      </c>
      <c r="B10" s="135"/>
      <c r="C10" s="4" t="s">
        <v>18</v>
      </c>
      <c r="D10" s="38">
        <v>9508830811</v>
      </c>
      <c r="E10" s="39"/>
      <c r="F10" s="123"/>
      <c r="G10" s="124"/>
      <c r="H10" s="124"/>
      <c r="I10" s="128" t="s">
        <v>75</v>
      </c>
      <c r="J10" s="129"/>
      <c r="K10" s="4" t="s">
        <v>18</v>
      </c>
      <c r="L10" s="38">
        <v>9854249134</v>
      </c>
      <c r="M10" s="39"/>
    </row>
    <row r="11" spans="1:14">
      <c r="A11" s="135"/>
      <c r="B11" s="135"/>
      <c r="C11" s="4" t="s">
        <v>19</v>
      </c>
      <c r="D11" s="38"/>
      <c r="E11" s="39"/>
      <c r="F11" s="123"/>
      <c r="G11" s="124"/>
      <c r="H11" s="124"/>
      <c r="I11" s="130" t="s">
        <v>77</v>
      </c>
      <c r="J11" s="131"/>
      <c r="K11" s="20" t="s">
        <v>78</v>
      </c>
      <c r="L11" s="38">
        <v>9859814908</v>
      </c>
      <c r="M11" s="39"/>
    </row>
    <row r="12" spans="1:14">
      <c r="A12" s="135" t="s">
        <v>73</v>
      </c>
      <c r="B12" s="135"/>
      <c r="C12" s="4" t="s">
        <v>20</v>
      </c>
      <c r="D12" s="38">
        <v>7896623945</v>
      </c>
      <c r="E12" s="39"/>
      <c r="F12" s="123"/>
      <c r="G12" s="124"/>
      <c r="H12" s="124"/>
      <c r="I12" s="128"/>
      <c r="J12" s="129"/>
      <c r="K12" s="4" t="s">
        <v>20</v>
      </c>
      <c r="L12" s="38"/>
      <c r="M12" s="39"/>
    </row>
    <row r="13" spans="1:14">
      <c r="A13" s="135" t="s">
        <v>74</v>
      </c>
      <c r="B13" s="135"/>
      <c r="C13" s="4" t="s">
        <v>21</v>
      </c>
      <c r="D13" s="38">
        <v>9957694286</v>
      </c>
      <c r="E13" s="39"/>
      <c r="F13" s="123"/>
      <c r="G13" s="124"/>
      <c r="H13" s="124"/>
      <c r="I13" s="128" t="s">
        <v>76</v>
      </c>
      <c r="J13" s="129"/>
      <c r="K13" s="4" t="s">
        <v>21</v>
      </c>
      <c r="L13" s="38">
        <v>9954426042</v>
      </c>
      <c r="M13" s="39"/>
    </row>
    <row r="14" spans="1:14">
      <c r="A14" s="132" t="s">
        <v>23</v>
      </c>
      <c r="B14" s="133"/>
      <c r="C14" s="134"/>
      <c r="D14" s="155"/>
      <c r="E14" s="155"/>
      <c r="F14" s="123"/>
      <c r="G14" s="124"/>
      <c r="H14" s="124"/>
      <c r="I14" s="125"/>
      <c r="J14" s="125"/>
      <c r="K14" s="125"/>
      <c r="L14" s="125"/>
      <c r="M14" s="125"/>
      <c r="N14" s="8"/>
    </row>
    <row r="15" spans="1:14">
      <c r="A15" s="120"/>
      <c r="B15" s="120"/>
      <c r="C15" s="120"/>
      <c r="D15" s="120"/>
      <c r="E15" s="120"/>
      <c r="F15" s="120"/>
      <c r="G15" s="120"/>
      <c r="H15" s="120"/>
      <c r="I15" s="120"/>
      <c r="J15" s="120"/>
      <c r="K15" s="120"/>
      <c r="L15" s="120"/>
      <c r="M15" s="120"/>
    </row>
    <row r="16" spans="1:14">
      <c r="A16" s="119" t="s">
        <v>48</v>
      </c>
      <c r="B16" s="119"/>
      <c r="C16" s="119"/>
      <c r="D16" s="119"/>
      <c r="E16" s="119"/>
      <c r="F16" s="119"/>
      <c r="G16" s="119"/>
      <c r="H16" s="119"/>
      <c r="I16" s="119"/>
      <c r="J16" s="119"/>
      <c r="K16" s="119"/>
      <c r="L16" s="119"/>
      <c r="M16" s="119"/>
    </row>
    <row r="17" spans="1:13" ht="32.25" customHeight="1">
      <c r="A17" s="153" t="s">
        <v>60</v>
      </c>
      <c r="B17" s="153"/>
      <c r="C17" s="153"/>
      <c r="D17" s="153"/>
      <c r="E17" s="153"/>
      <c r="F17" s="153"/>
      <c r="G17" s="153"/>
      <c r="H17" s="153"/>
      <c r="I17" s="153"/>
      <c r="J17" s="153"/>
      <c r="K17" s="153"/>
      <c r="L17" s="153"/>
      <c r="M17" s="153"/>
    </row>
    <row r="18" spans="1:13">
      <c r="A18" s="118" t="s">
        <v>61</v>
      </c>
      <c r="B18" s="118"/>
      <c r="C18" s="118"/>
      <c r="D18" s="118"/>
      <c r="E18" s="118"/>
      <c r="F18" s="118"/>
      <c r="G18" s="118"/>
      <c r="H18" s="118"/>
      <c r="I18" s="118"/>
      <c r="J18" s="118"/>
      <c r="K18" s="118"/>
      <c r="L18" s="118"/>
      <c r="M18" s="118"/>
    </row>
    <row r="19" spans="1:13">
      <c r="A19" s="118" t="s">
        <v>49</v>
      </c>
      <c r="B19" s="118"/>
      <c r="C19" s="118"/>
      <c r="D19" s="118"/>
      <c r="E19" s="118"/>
      <c r="F19" s="118"/>
      <c r="G19" s="118"/>
      <c r="H19" s="118"/>
      <c r="I19" s="118"/>
      <c r="J19" s="118"/>
      <c r="K19" s="118"/>
      <c r="L19" s="118"/>
      <c r="M19" s="118"/>
    </row>
    <row r="20" spans="1:13">
      <c r="A20" s="118" t="s">
        <v>43</v>
      </c>
      <c r="B20" s="118"/>
      <c r="C20" s="118"/>
      <c r="D20" s="118"/>
      <c r="E20" s="118"/>
      <c r="F20" s="118"/>
      <c r="G20" s="118"/>
      <c r="H20" s="118"/>
      <c r="I20" s="118"/>
      <c r="J20" s="118"/>
      <c r="K20" s="118"/>
      <c r="L20" s="118"/>
      <c r="M20" s="118"/>
    </row>
    <row r="21" spans="1:13">
      <c r="A21" s="118" t="s">
        <v>50</v>
      </c>
      <c r="B21" s="118"/>
      <c r="C21" s="118"/>
      <c r="D21" s="118"/>
      <c r="E21" s="118"/>
      <c r="F21" s="118"/>
      <c r="G21" s="118"/>
      <c r="H21" s="118"/>
      <c r="I21" s="118"/>
      <c r="J21" s="118"/>
      <c r="K21" s="118"/>
      <c r="L21" s="118"/>
      <c r="M21" s="118"/>
    </row>
    <row r="22" spans="1:13">
      <c r="A22" s="118" t="s">
        <v>44</v>
      </c>
      <c r="B22" s="118"/>
      <c r="C22" s="118"/>
      <c r="D22" s="118"/>
      <c r="E22" s="118"/>
      <c r="F22" s="118"/>
      <c r="G22" s="118"/>
      <c r="H22" s="118"/>
      <c r="I22" s="118"/>
      <c r="J22" s="118"/>
      <c r="K22" s="118"/>
      <c r="L22" s="118"/>
      <c r="M22" s="118"/>
    </row>
    <row r="23" spans="1:13">
      <c r="A23" s="154" t="s">
        <v>53</v>
      </c>
      <c r="B23" s="154"/>
      <c r="C23" s="154"/>
      <c r="D23" s="154"/>
      <c r="E23" s="154"/>
      <c r="F23" s="154"/>
      <c r="G23" s="154"/>
      <c r="H23" s="154"/>
      <c r="I23" s="154"/>
      <c r="J23" s="154"/>
      <c r="K23" s="154"/>
      <c r="L23" s="154"/>
      <c r="M23" s="154"/>
    </row>
    <row r="24" spans="1:13">
      <c r="A24" s="118" t="s">
        <v>45</v>
      </c>
      <c r="B24" s="118"/>
      <c r="C24" s="118"/>
      <c r="D24" s="118"/>
      <c r="E24" s="118"/>
      <c r="F24" s="118"/>
      <c r="G24" s="118"/>
      <c r="H24" s="118"/>
      <c r="I24" s="118"/>
      <c r="J24" s="118"/>
      <c r="K24" s="118"/>
      <c r="L24" s="118"/>
      <c r="M24" s="118"/>
    </row>
    <row r="25" spans="1:13">
      <c r="A25" s="118" t="s">
        <v>46</v>
      </c>
      <c r="B25" s="118"/>
      <c r="C25" s="118"/>
      <c r="D25" s="118"/>
      <c r="E25" s="118"/>
      <c r="F25" s="118"/>
      <c r="G25" s="118"/>
      <c r="H25" s="118"/>
      <c r="I25" s="118"/>
      <c r="J25" s="118"/>
      <c r="K25" s="118"/>
      <c r="L25" s="118"/>
      <c r="M25" s="118"/>
    </row>
    <row r="26" spans="1:13">
      <c r="A26" s="118" t="s">
        <v>47</v>
      </c>
      <c r="B26" s="118"/>
      <c r="C26" s="118"/>
      <c r="D26" s="118"/>
      <c r="E26" s="118"/>
      <c r="F26" s="118"/>
      <c r="G26" s="118"/>
      <c r="H26" s="118"/>
      <c r="I26" s="118"/>
      <c r="J26" s="118"/>
      <c r="K26" s="118"/>
      <c r="L26" s="118"/>
      <c r="M26" s="118"/>
    </row>
    <row r="27" spans="1:13">
      <c r="A27" s="152" t="s">
        <v>51</v>
      </c>
      <c r="B27" s="152"/>
      <c r="C27" s="152"/>
      <c r="D27" s="152"/>
      <c r="E27" s="152"/>
      <c r="F27" s="152"/>
      <c r="G27" s="152"/>
      <c r="H27" s="152"/>
      <c r="I27" s="152"/>
      <c r="J27" s="152"/>
      <c r="K27" s="152"/>
      <c r="L27" s="152"/>
      <c r="M27" s="152"/>
    </row>
    <row r="28" spans="1:13">
      <c r="A28" s="118" t="s">
        <v>52</v>
      </c>
      <c r="B28" s="118"/>
      <c r="C28" s="118"/>
      <c r="D28" s="118"/>
      <c r="E28" s="118"/>
      <c r="F28" s="118"/>
      <c r="G28" s="118"/>
      <c r="H28" s="118"/>
      <c r="I28" s="118"/>
      <c r="J28" s="118"/>
      <c r="K28" s="118"/>
      <c r="L28" s="118"/>
      <c r="M28" s="118"/>
    </row>
    <row r="29" spans="1:13" ht="44.25" customHeight="1">
      <c r="A29" s="150" t="s">
        <v>62</v>
      </c>
      <c r="B29" s="150"/>
      <c r="C29" s="150"/>
      <c r="D29" s="150"/>
      <c r="E29" s="150"/>
      <c r="F29" s="150"/>
      <c r="G29" s="150"/>
      <c r="H29" s="150"/>
      <c r="I29" s="150"/>
      <c r="J29" s="150"/>
      <c r="K29" s="150"/>
      <c r="L29" s="150"/>
      <c r="M29" s="150"/>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708</v>
      </c>
      <c r="B1" s="161"/>
      <c r="C1" s="161"/>
      <c r="D1" s="162"/>
      <c r="E1" s="162"/>
      <c r="F1" s="162"/>
      <c r="G1" s="162"/>
      <c r="H1" s="162"/>
      <c r="I1" s="162"/>
      <c r="J1" s="162"/>
      <c r="K1" s="162"/>
      <c r="L1" s="162"/>
      <c r="M1" s="162"/>
      <c r="N1" s="162"/>
      <c r="O1" s="162"/>
      <c r="P1" s="162"/>
      <c r="Q1" s="162"/>
      <c r="R1" s="162"/>
      <c r="S1" s="162"/>
    </row>
    <row r="2" spans="1:20" ht="16.5" customHeight="1">
      <c r="A2" s="165" t="s">
        <v>63</v>
      </c>
      <c r="B2" s="166"/>
      <c r="C2" s="166"/>
      <c r="D2" s="25" t="s">
        <v>694</v>
      </c>
      <c r="E2" s="22"/>
      <c r="F2" s="22"/>
      <c r="G2" s="22"/>
      <c r="H2" s="22"/>
      <c r="I2" s="22"/>
      <c r="J2" s="22"/>
      <c r="K2" s="22"/>
      <c r="L2" s="22"/>
      <c r="M2" s="22"/>
      <c r="N2" s="22"/>
      <c r="O2" s="22"/>
      <c r="P2" s="22"/>
      <c r="Q2" s="22"/>
      <c r="R2" s="22"/>
      <c r="S2" s="22"/>
    </row>
    <row r="3" spans="1:20" ht="24" customHeight="1">
      <c r="A3" s="160" t="s">
        <v>14</v>
      </c>
      <c r="B3" s="163" t="s">
        <v>65</v>
      </c>
      <c r="C3" s="159" t="s">
        <v>7</v>
      </c>
      <c r="D3" s="159" t="s">
        <v>59</v>
      </c>
      <c r="E3" s="159" t="s">
        <v>16</v>
      </c>
      <c r="F3" s="167" t="s">
        <v>17</v>
      </c>
      <c r="G3" s="159" t="s">
        <v>8</v>
      </c>
      <c r="H3" s="159"/>
      <c r="I3" s="159"/>
      <c r="J3" s="159" t="s">
        <v>35</v>
      </c>
      <c r="K3" s="163" t="s">
        <v>37</v>
      </c>
      <c r="L3" s="163" t="s">
        <v>54</v>
      </c>
      <c r="M3" s="163" t="s">
        <v>55</v>
      </c>
      <c r="N3" s="163" t="s">
        <v>38</v>
      </c>
      <c r="O3" s="163" t="s">
        <v>39</v>
      </c>
      <c r="P3" s="160" t="s">
        <v>58</v>
      </c>
      <c r="Q3" s="159" t="s">
        <v>56</v>
      </c>
      <c r="R3" s="159" t="s">
        <v>36</v>
      </c>
      <c r="S3" s="159" t="s">
        <v>57</v>
      </c>
      <c r="T3" s="159" t="s">
        <v>13</v>
      </c>
    </row>
    <row r="4" spans="1:20" ht="25.5" customHeight="1" thickBot="1">
      <c r="A4" s="160"/>
      <c r="B4" s="168"/>
      <c r="C4" s="159"/>
      <c r="D4" s="159"/>
      <c r="E4" s="159"/>
      <c r="F4" s="167"/>
      <c r="G4" s="15" t="s">
        <v>9</v>
      </c>
      <c r="H4" s="15" t="s">
        <v>10</v>
      </c>
      <c r="I4" s="11" t="s">
        <v>11</v>
      </c>
      <c r="J4" s="159"/>
      <c r="K4" s="164"/>
      <c r="L4" s="164"/>
      <c r="M4" s="164"/>
      <c r="N4" s="164"/>
      <c r="O4" s="164"/>
      <c r="P4" s="160"/>
      <c r="Q4" s="160"/>
      <c r="R4" s="159"/>
      <c r="S4" s="159"/>
      <c r="T4" s="159"/>
    </row>
    <row r="5" spans="1:20" ht="17.25" thickBot="1">
      <c r="A5" s="4">
        <v>1</v>
      </c>
      <c r="B5" s="17" t="s">
        <v>66</v>
      </c>
      <c r="C5" s="52" t="s">
        <v>83</v>
      </c>
      <c r="D5" s="52" t="s">
        <v>29</v>
      </c>
      <c r="E5" s="53"/>
      <c r="F5" s="52" t="s">
        <v>98</v>
      </c>
      <c r="G5" s="53">
        <v>22</v>
      </c>
      <c r="H5" s="53">
        <v>10</v>
      </c>
      <c r="I5" s="54">
        <f>+G5+H5</f>
        <v>32</v>
      </c>
      <c r="J5" s="55" t="s">
        <v>99</v>
      </c>
      <c r="K5" s="56" t="s">
        <v>100</v>
      </c>
      <c r="L5" s="56" t="s">
        <v>101</v>
      </c>
      <c r="M5" s="56">
        <v>9954622088</v>
      </c>
      <c r="N5" s="56" t="s">
        <v>102</v>
      </c>
      <c r="O5" s="56">
        <v>9678137027</v>
      </c>
      <c r="P5" s="57">
        <v>43376</v>
      </c>
      <c r="Q5" s="52"/>
      <c r="R5" s="58"/>
      <c r="S5" s="58"/>
      <c r="T5" s="58"/>
    </row>
    <row r="6" spans="1:20">
      <c r="A6" s="4">
        <v>2</v>
      </c>
      <c r="B6" s="17" t="s">
        <v>66</v>
      </c>
      <c r="C6" s="52" t="s">
        <v>84</v>
      </c>
      <c r="D6" s="52" t="s">
        <v>29</v>
      </c>
      <c r="E6" s="53"/>
      <c r="F6" s="52" t="s">
        <v>98</v>
      </c>
      <c r="G6" s="53">
        <v>20</v>
      </c>
      <c r="H6" s="53">
        <v>15</v>
      </c>
      <c r="I6" s="54">
        <f>+G6+H6</f>
        <v>35</v>
      </c>
      <c r="J6" s="59" t="s">
        <v>103</v>
      </c>
      <c r="K6" s="56" t="s">
        <v>100</v>
      </c>
      <c r="L6" s="56" t="s">
        <v>101</v>
      </c>
      <c r="M6" s="56">
        <v>9954622088</v>
      </c>
      <c r="N6" s="56" t="s">
        <v>102</v>
      </c>
      <c r="O6" s="56">
        <v>9678137027</v>
      </c>
      <c r="P6" s="57">
        <v>43376</v>
      </c>
      <c r="Q6" s="52"/>
      <c r="R6" s="58"/>
      <c r="S6" s="58"/>
      <c r="T6" s="58"/>
    </row>
    <row r="7" spans="1:20">
      <c r="A7" s="4">
        <v>3</v>
      </c>
      <c r="B7" s="17" t="s">
        <v>67</v>
      </c>
      <c r="C7" s="52" t="s">
        <v>104</v>
      </c>
      <c r="D7" s="52" t="s">
        <v>27</v>
      </c>
      <c r="E7" s="60"/>
      <c r="F7" s="52" t="s">
        <v>96</v>
      </c>
      <c r="G7" s="53">
        <v>34</v>
      </c>
      <c r="H7" s="53">
        <v>17</v>
      </c>
      <c r="I7" s="54">
        <v>51</v>
      </c>
      <c r="J7" s="61" t="s">
        <v>105</v>
      </c>
      <c r="K7" s="56" t="s">
        <v>106</v>
      </c>
      <c r="L7" s="56"/>
      <c r="M7" s="56"/>
      <c r="N7" s="56"/>
      <c r="O7" s="56"/>
      <c r="P7" s="57">
        <v>43376</v>
      </c>
      <c r="Q7" s="52"/>
      <c r="R7" s="58"/>
      <c r="S7" s="58"/>
      <c r="T7" s="58"/>
    </row>
    <row r="8" spans="1:20">
      <c r="A8" s="4">
        <v>4</v>
      </c>
      <c r="B8" s="17" t="s">
        <v>67</v>
      </c>
      <c r="C8" s="52" t="s">
        <v>104</v>
      </c>
      <c r="D8" s="52" t="s">
        <v>27</v>
      </c>
      <c r="E8" s="60"/>
      <c r="F8" s="52" t="s">
        <v>96</v>
      </c>
      <c r="G8" s="53">
        <v>33</v>
      </c>
      <c r="H8" s="53">
        <v>23</v>
      </c>
      <c r="I8" s="54">
        <v>56</v>
      </c>
      <c r="J8" s="61" t="s">
        <v>105</v>
      </c>
      <c r="K8" s="56" t="s">
        <v>106</v>
      </c>
      <c r="L8" s="56"/>
      <c r="M8" s="56"/>
      <c r="N8" s="56"/>
      <c r="O8" s="56"/>
      <c r="P8" s="57">
        <v>43376</v>
      </c>
      <c r="Q8" s="52"/>
      <c r="R8" s="58"/>
      <c r="S8" s="58"/>
      <c r="T8" s="58"/>
    </row>
    <row r="9" spans="1:20">
      <c r="A9" s="4">
        <v>5</v>
      </c>
      <c r="B9" s="17" t="s">
        <v>67</v>
      </c>
      <c r="C9" s="52" t="s">
        <v>85</v>
      </c>
      <c r="D9" s="52" t="s">
        <v>29</v>
      </c>
      <c r="E9" s="53"/>
      <c r="F9" s="52" t="s">
        <v>98</v>
      </c>
      <c r="G9" s="53">
        <v>15</v>
      </c>
      <c r="H9" s="53">
        <v>12</v>
      </c>
      <c r="I9" s="54">
        <f t="shared" ref="I9:I31" si="0">+G9+H9</f>
        <v>27</v>
      </c>
      <c r="J9" s="59" t="s">
        <v>107</v>
      </c>
      <c r="K9" s="56" t="s">
        <v>100</v>
      </c>
      <c r="L9" s="56" t="s">
        <v>101</v>
      </c>
      <c r="M9" s="56">
        <v>9954622088</v>
      </c>
      <c r="N9" s="56" t="s">
        <v>102</v>
      </c>
      <c r="O9" s="56">
        <v>9678137027</v>
      </c>
      <c r="P9" s="57">
        <v>43377</v>
      </c>
      <c r="Q9" s="52"/>
      <c r="R9" s="58"/>
      <c r="S9" s="58"/>
      <c r="T9" s="58"/>
    </row>
    <row r="10" spans="1:20">
      <c r="A10" s="4">
        <v>6</v>
      </c>
      <c r="B10" s="17" t="s">
        <v>66</v>
      </c>
      <c r="C10" s="52" t="s">
        <v>86</v>
      </c>
      <c r="D10" s="52" t="s">
        <v>29</v>
      </c>
      <c r="E10" s="53"/>
      <c r="F10" s="52" t="s">
        <v>98</v>
      </c>
      <c r="G10" s="53">
        <v>22</v>
      </c>
      <c r="H10" s="53">
        <v>26</v>
      </c>
      <c r="I10" s="54">
        <f t="shared" si="0"/>
        <v>48</v>
      </c>
      <c r="J10" s="59" t="s">
        <v>108</v>
      </c>
      <c r="K10" s="56" t="s">
        <v>100</v>
      </c>
      <c r="L10" s="56" t="s">
        <v>101</v>
      </c>
      <c r="M10" s="56">
        <v>9954622088</v>
      </c>
      <c r="N10" s="56" t="s">
        <v>102</v>
      </c>
      <c r="O10" s="56">
        <v>9678137027</v>
      </c>
      <c r="P10" s="57">
        <v>43377</v>
      </c>
      <c r="Q10" s="52"/>
      <c r="R10" s="58"/>
      <c r="S10" s="58"/>
      <c r="T10" s="58"/>
    </row>
    <row r="11" spans="1:20">
      <c r="A11" s="4">
        <v>7</v>
      </c>
      <c r="B11" s="17" t="s">
        <v>67</v>
      </c>
      <c r="C11" s="52" t="s">
        <v>109</v>
      </c>
      <c r="D11" s="52" t="s">
        <v>27</v>
      </c>
      <c r="E11" s="60"/>
      <c r="F11" s="52" t="s">
        <v>96</v>
      </c>
      <c r="G11" s="53">
        <v>34</v>
      </c>
      <c r="H11" s="53">
        <v>29</v>
      </c>
      <c r="I11" s="54">
        <v>63</v>
      </c>
      <c r="J11" s="61" t="s">
        <v>110</v>
      </c>
      <c r="K11" s="56" t="s">
        <v>111</v>
      </c>
      <c r="L11" s="56"/>
      <c r="M11" s="56"/>
      <c r="N11" s="56"/>
      <c r="O11" s="56"/>
      <c r="P11" s="57">
        <v>43377</v>
      </c>
      <c r="Q11" s="52"/>
      <c r="R11" s="58"/>
      <c r="S11" s="58"/>
      <c r="T11" s="58"/>
    </row>
    <row r="12" spans="1:20">
      <c r="A12" s="4">
        <v>8</v>
      </c>
      <c r="B12" s="17" t="s">
        <v>66</v>
      </c>
      <c r="C12" s="52" t="s">
        <v>112</v>
      </c>
      <c r="D12" s="52" t="s">
        <v>27</v>
      </c>
      <c r="E12" s="60"/>
      <c r="F12" s="52" t="s">
        <v>96</v>
      </c>
      <c r="G12" s="53">
        <v>16</v>
      </c>
      <c r="H12" s="53">
        <v>12</v>
      </c>
      <c r="I12" s="54">
        <f t="shared" si="0"/>
        <v>28</v>
      </c>
      <c r="J12" s="61" t="s">
        <v>113</v>
      </c>
      <c r="K12" s="56" t="s">
        <v>111</v>
      </c>
      <c r="L12" s="56"/>
      <c r="M12" s="56"/>
      <c r="N12" s="56"/>
      <c r="O12" s="56"/>
      <c r="P12" s="57">
        <v>43377</v>
      </c>
      <c r="Q12" s="52"/>
      <c r="R12" s="58"/>
      <c r="S12" s="58"/>
      <c r="T12" s="58"/>
    </row>
    <row r="13" spans="1:20">
      <c r="A13" s="4">
        <v>9</v>
      </c>
      <c r="B13" s="17" t="s">
        <v>66</v>
      </c>
      <c r="C13" s="52" t="s">
        <v>87</v>
      </c>
      <c r="D13" s="52" t="s">
        <v>29</v>
      </c>
      <c r="E13" s="53"/>
      <c r="F13" s="52" t="s">
        <v>98</v>
      </c>
      <c r="G13" s="53">
        <v>21</v>
      </c>
      <c r="H13" s="53">
        <v>13</v>
      </c>
      <c r="I13" s="54">
        <f t="shared" si="0"/>
        <v>34</v>
      </c>
      <c r="J13" s="59" t="s">
        <v>114</v>
      </c>
      <c r="K13" s="56" t="s">
        <v>100</v>
      </c>
      <c r="L13" s="56" t="s">
        <v>101</v>
      </c>
      <c r="M13" s="56">
        <v>9954622088</v>
      </c>
      <c r="N13" s="56" t="s">
        <v>102</v>
      </c>
      <c r="O13" s="56">
        <v>9678137027</v>
      </c>
      <c r="P13" s="57">
        <v>43378</v>
      </c>
      <c r="Q13" s="52"/>
      <c r="R13" s="58"/>
      <c r="S13" s="58"/>
      <c r="T13" s="58"/>
    </row>
    <row r="14" spans="1:20">
      <c r="A14" s="4">
        <v>10</v>
      </c>
      <c r="B14" s="17" t="s">
        <v>66</v>
      </c>
      <c r="C14" s="52" t="s">
        <v>88</v>
      </c>
      <c r="D14" s="52" t="s">
        <v>29</v>
      </c>
      <c r="E14" s="53"/>
      <c r="F14" s="52" t="s">
        <v>98</v>
      </c>
      <c r="G14" s="53">
        <v>16</v>
      </c>
      <c r="H14" s="53">
        <v>12</v>
      </c>
      <c r="I14" s="54">
        <f t="shared" si="0"/>
        <v>28</v>
      </c>
      <c r="J14" s="59" t="s">
        <v>115</v>
      </c>
      <c r="K14" s="52" t="s">
        <v>88</v>
      </c>
      <c r="L14" s="62" t="s">
        <v>116</v>
      </c>
      <c r="M14" s="62">
        <v>9435059988</v>
      </c>
      <c r="N14" s="62" t="s">
        <v>117</v>
      </c>
      <c r="O14" s="62">
        <v>8486694515</v>
      </c>
      <c r="P14" s="57">
        <v>43378</v>
      </c>
      <c r="Q14" s="52"/>
      <c r="R14" s="58"/>
      <c r="S14" s="58"/>
      <c r="T14" s="58"/>
    </row>
    <row r="15" spans="1:20">
      <c r="A15" s="4">
        <v>11</v>
      </c>
      <c r="B15" s="17" t="s">
        <v>67</v>
      </c>
      <c r="C15" s="52" t="s">
        <v>118</v>
      </c>
      <c r="D15" s="52" t="s">
        <v>27</v>
      </c>
      <c r="E15" s="60"/>
      <c r="F15" s="52" t="s">
        <v>96</v>
      </c>
      <c r="G15" s="53">
        <v>12</v>
      </c>
      <c r="H15" s="53">
        <v>20</v>
      </c>
      <c r="I15" s="54">
        <v>32</v>
      </c>
      <c r="J15" s="61" t="s">
        <v>119</v>
      </c>
      <c r="K15" s="52" t="s">
        <v>120</v>
      </c>
      <c r="L15" s="63" t="s">
        <v>121</v>
      </c>
      <c r="M15" s="63">
        <v>8822627518</v>
      </c>
      <c r="N15" s="63" t="s">
        <v>122</v>
      </c>
      <c r="O15" s="63">
        <v>7896241402</v>
      </c>
      <c r="P15" s="57">
        <v>43379</v>
      </c>
      <c r="Q15" s="52"/>
      <c r="R15" s="58"/>
      <c r="S15" s="58"/>
      <c r="T15" s="58"/>
    </row>
    <row r="16" spans="1:20">
      <c r="A16" s="4">
        <v>12</v>
      </c>
      <c r="B16" s="17" t="s">
        <v>66</v>
      </c>
      <c r="C16" s="52" t="s">
        <v>123</v>
      </c>
      <c r="D16" s="52" t="s">
        <v>27</v>
      </c>
      <c r="E16" s="60"/>
      <c r="F16" s="52" t="s">
        <v>96</v>
      </c>
      <c r="G16" s="53">
        <v>22</v>
      </c>
      <c r="H16" s="53">
        <v>20</v>
      </c>
      <c r="I16" s="54">
        <f t="shared" si="0"/>
        <v>42</v>
      </c>
      <c r="J16" s="61" t="s">
        <v>124</v>
      </c>
      <c r="K16" s="56" t="s">
        <v>120</v>
      </c>
      <c r="L16" s="56"/>
      <c r="M16" s="56"/>
      <c r="N16" s="56"/>
      <c r="O16" s="56"/>
      <c r="P16" s="57">
        <v>43379</v>
      </c>
      <c r="Q16" s="52"/>
      <c r="R16" s="58"/>
      <c r="S16" s="58"/>
      <c r="T16" s="58"/>
    </row>
    <row r="17" spans="1:20" ht="17.25" thickBot="1">
      <c r="A17" s="4">
        <v>13</v>
      </c>
      <c r="B17" s="17" t="s">
        <v>66</v>
      </c>
      <c r="C17" s="52" t="s">
        <v>89</v>
      </c>
      <c r="D17" s="52" t="s">
        <v>29</v>
      </c>
      <c r="E17" s="53"/>
      <c r="F17" s="52" t="s">
        <v>98</v>
      </c>
      <c r="G17" s="53">
        <v>26</v>
      </c>
      <c r="H17" s="53">
        <v>30</v>
      </c>
      <c r="I17" s="54">
        <f t="shared" si="0"/>
        <v>56</v>
      </c>
      <c r="J17" s="59" t="s">
        <v>125</v>
      </c>
      <c r="K17" s="56" t="s">
        <v>100</v>
      </c>
      <c r="L17" s="56" t="s">
        <v>101</v>
      </c>
      <c r="M17" s="56">
        <v>9954622088</v>
      </c>
      <c r="N17" s="56" t="s">
        <v>102</v>
      </c>
      <c r="O17" s="56">
        <v>9678137027</v>
      </c>
      <c r="P17" s="57">
        <v>43379</v>
      </c>
      <c r="Q17" s="52"/>
      <c r="R17" s="58"/>
      <c r="S17" s="58"/>
      <c r="T17" s="58"/>
    </row>
    <row r="18" spans="1:20" ht="17.25" thickBot="1">
      <c r="A18" s="4">
        <v>14</v>
      </c>
      <c r="B18" s="17" t="s">
        <v>67</v>
      </c>
      <c r="C18" s="52" t="s">
        <v>90</v>
      </c>
      <c r="D18" s="52" t="s">
        <v>29</v>
      </c>
      <c r="E18" s="53"/>
      <c r="F18" s="52" t="s">
        <v>98</v>
      </c>
      <c r="G18" s="53">
        <v>32</v>
      </c>
      <c r="H18" s="53">
        <v>39</v>
      </c>
      <c r="I18" s="54">
        <f t="shared" si="0"/>
        <v>71</v>
      </c>
      <c r="J18" s="55" t="s">
        <v>126</v>
      </c>
      <c r="K18" s="56" t="s">
        <v>100</v>
      </c>
      <c r="L18" s="56" t="s">
        <v>101</v>
      </c>
      <c r="M18" s="56">
        <v>9954622088</v>
      </c>
      <c r="N18" s="56" t="s">
        <v>102</v>
      </c>
      <c r="O18" s="56">
        <v>9678137027</v>
      </c>
      <c r="P18" s="57">
        <v>43379</v>
      </c>
      <c r="Q18" s="52"/>
      <c r="R18" s="58"/>
      <c r="S18" s="58"/>
      <c r="T18" s="58"/>
    </row>
    <row r="19" spans="1:20">
      <c r="A19" s="4">
        <v>15</v>
      </c>
      <c r="B19" s="17" t="s">
        <v>66</v>
      </c>
      <c r="C19" s="52" t="s">
        <v>127</v>
      </c>
      <c r="D19" s="52" t="s">
        <v>29</v>
      </c>
      <c r="E19" s="60"/>
      <c r="F19" s="52" t="s">
        <v>98</v>
      </c>
      <c r="G19" s="53">
        <v>45</v>
      </c>
      <c r="H19" s="53">
        <v>42</v>
      </c>
      <c r="I19" s="54">
        <f t="shared" si="0"/>
        <v>87</v>
      </c>
      <c r="J19" s="61" t="s">
        <v>128</v>
      </c>
      <c r="K19" s="52" t="s">
        <v>100</v>
      </c>
      <c r="L19" s="56" t="s">
        <v>129</v>
      </c>
      <c r="M19" s="56">
        <v>7896695970</v>
      </c>
      <c r="N19" s="56" t="s">
        <v>130</v>
      </c>
      <c r="O19" s="56">
        <v>9401007087</v>
      </c>
      <c r="P19" s="57">
        <v>43381</v>
      </c>
      <c r="Q19" s="52"/>
      <c r="R19" s="58"/>
      <c r="S19" s="58"/>
      <c r="T19" s="58"/>
    </row>
    <row r="20" spans="1:20">
      <c r="A20" s="4">
        <v>16</v>
      </c>
      <c r="B20" s="17" t="s">
        <v>67</v>
      </c>
      <c r="C20" s="52" t="s">
        <v>131</v>
      </c>
      <c r="D20" s="52" t="s">
        <v>29</v>
      </c>
      <c r="E20" s="60"/>
      <c r="F20" s="52" t="s">
        <v>98</v>
      </c>
      <c r="G20" s="53">
        <v>38</v>
      </c>
      <c r="H20" s="53">
        <v>42</v>
      </c>
      <c r="I20" s="54">
        <f t="shared" si="0"/>
        <v>80</v>
      </c>
      <c r="J20" s="61" t="s">
        <v>132</v>
      </c>
      <c r="K20" s="56" t="s">
        <v>100</v>
      </c>
      <c r="L20" s="56" t="s">
        <v>101</v>
      </c>
      <c r="M20" s="56">
        <v>9954622088</v>
      </c>
      <c r="N20" s="56" t="s">
        <v>102</v>
      </c>
      <c r="O20" s="56">
        <v>9678137027</v>
      </c>
      <c r="P20" s="57">
        <v>43381</v>
      </c>
      <c r="Q20" s="52"/>
      <c r="R20" s="58"/>
      <c r="S20" s="58"/>
      <c r="T20" s="58"/>
    </row>
    <row r="21" spans="1:20" ht="17.25" thickBot="1">
      <c r="A21" s="4">
        <v>17</v>
      </c>
      <c r="B21" s="17" t="s">
        <v>66</v>
      </c>
      <c r="C21" s="52" t="s">
        <v>91</v>
      </c>
      <c r="D21" s="52" t="s">
        <v>29</v>
      </c>
      <c r="E21" s="53"/>
      <c r="F21" s="52" t="s">
        <v>98</v>
      </c>
      <c r="G21" s="53">
        <v>30</v>
      </c>
      <c r="H21" s="53">
        <v>19</v>
      </c>
      <c r="I21" s="54">
        <f t="shared" si="0"/>
        <v>49</v>
      </c>
      <c r="J21" s="59" t="s">
        <v>133</v>
      </c>
      <c r="K21" s="56" t="s">
        <v>100</v>
      </c>
      <c r="L21" s="56" t="s">
        <v>101</v>
      </c>
      <c r="M21" s="56">
        <v>9954622088</v>
      </c>
      <c r="N21" s="56" t="s">
        <v>102</v>
      </c>
      <c r="O21" s="56">
        <v>9678137027</v>
      </c>
      <c r="P21" s="57">
        <v>43382</v>
      </c>
      <c r="Q21" s="52"/>
      <c r="R21" s="58"/>
      <c r="S21" s="58"/>
      <c r="T21" s="58"/>
    </row>
    <row r="22" spans="1:20" ht="17.25" thickBot="1">
      <c r="A22" s="4">
        <v>18</v>
      </c>
      <c r="B22" s="17" t="s">
        <v>66</v>
      </c>
      <c r="C22" s="52" t="s">
        <v>92</v>
      </c>
      <c r="D22" s="52" t="s">
        <v>29</v>
      </c>
      <c r="E22" s="53"/>
      <c r="F22" s="52" t="s">
        <v>98</v>
      </c>
      <c r="G22" s="53">
        <v>16</v>
      </c>
      <c r="H22" s="53">
        <v>18</v>
      </c>
      <c r="I22" s="54">
        <f t="shared" si="0"/>
        <v>34</v>
      </c>
      <c r="J22" s="55" t="s">
        <v>134</v>
      </c>
      <c r="K22" s="52" t="s">
        <v>100</v>
      </c>
      <c r="L22" s="56" t="s">
        <v>135</v>
      </c>
      <c r="M22" s="56">
        <v>9954264371</v>
      </c>
      <c r="N22" s="56" t="s">
        <v>136</v>
      </c>
      <c r="O22" s="56">
        <v>9678137047</v>
      </c>
      <c r="P22" s="57">
        <v>43382</v>
      </c>
      <c r="Q22" s="52"/>
      <c r="R22" s="58"/>
      <c r="S22" s="58"/>
      <c r="T22" s="58"/>
    </row>
    <row r="23" spans="1:20">
      <c r="A23" s="4">
        <v>19</v>
      </c>
      <c r="B23" s="17" t="s">
        <v>67</v>
      </c>
      <c r="C23" s="52" t="s">
        <v>137</v>
      </c>
      <c r="D23" s="52" t="s">
        <v>27</v>
      </c>
      <c r="E23" s="60"/>
      <c r="F23" s="52" t="s">
        <v>95</v>
      </c>
      <c r="G23" s="53">
        <v>25</v>
      </c>
      <c r="H23" s="53">
        <v>32</v>
      </c>
      <c r="I23" s="54">
        <f t="shared" si="0"/>
        <v>57</v>
      </c>
      <c r="J23" s="61" t="s">
        <v>138</v>
      </c>
      <c r="K23" s="56" t="s">
        <v>120</v>
      </c>
      <c r="L23" s="56" t="s">
        <v>101</v>
      </c>
      <c r="M23" s="56">
        <v>9954622088</v>
      </c>
      <c r="N23" s="56" t="s">
        <v>102</v>
      </c>
      <c r="O23" s="56">
        <v>9678137027</v>
      </c>
      <c r="P23" s="57">
        <v>43383</v>
      </c>
      <c r="Q23" s="52"/>
      <c r="R23" s="58"/>
      <c r="S23" s="58"/>
      <c r="T23" s="58"/>
    </row>
    <row r="24" spans="1:20">
      <c r="A24" s="4">
        <v>20</v>
      </c>
      <c r="B24" s="17" t="s">
        <v>67</v>
      </c>
      <c r="C24" s="52" t="s">
        <v>139</v>
      </c>
      <c r="D24" s="52" t="s">
        <v>27</v>
      </c>
      <c r="E24" s="60"/>
      <c r="F24" s="52" t="s">
        <v>96</v>
      </c>
      <c r="G24" s="53">
        <v>11</v>
      </c>
      <c r="H24" s="53">
        <v>19</v>
      </c>
      <c r="I24" s="54">
        <f t="shared" si="0"/>
        <v>30</v>
      </c>
      <c r="J24" s="61" t="s">
        <v>140</v>
      </c>
      <c r="K24" s="56" t="s">
        <v>120</v>
      </c>
      <c r="L24" s="56" t="s">
        <v>101</v>
      </c>
      <c r="M24" s="56">
        <v>9954622088</v>
      </c>
      <c r="N24" s="56" t="s">
        <v>102</v>
      </c>
      <c r="O24" s="56">
        <v>9678137027</v>
      </c>
      <c r="P24" s="57">
        <v>43383</v>
      </c>
      <c r="Q24" s="52"/>
      <c r="R24" s="58"/>
      <c r="S24" s="58"/>
      <c r="T24" s="58"/>
    </row>
    <row r="25" spans="1:20">
      <c r="A25" s="4">
        <v>21</v>
      </c>
      <c r="B25" s="17" t="s">
        <v>67</v>
      </c>
      <c r="C25" s="64" t="s">
        <v>141</v>
      </c>
      <c r="D25" s="52" t="s">
        <v>27</v>
      </c>
      <c r="E25" s="60"/>
      <c r="F25" s="52" t="s">
        <v>142</v>
      </c>
      <c r="G25" s="53">
        <v>33</v>
      </c>
      <c r="H25" s="53">
        <v>25</v>
      </c>
      <c r="I25" s="54">
        <f t="shared" si="0"/>
        <v>58</v>
      </c>
      <c r="J25" s="61" t="s">
        <v>143</v>
      </c>
      <c r="K25" s="52" t="s">
        <v>106</v>
      </c>
      <c r="L25" s="56" t="s">
        <v>135</v>
      </c>
      <c r="M25" s="56">
        <v>9954264371</v>
      </c>
      <c r="N25" s="56" t="s">
        <v>144</v>
      </c>
      <c r="O25" s="56">
        <v>9613589135</v>
      </c>
      <c r="P25" s="57">
        <v>43383</v>
      </c>
      <c r="Q25" s="52"/>
      <c r="R25" s="52"/>
      <c r="S25" s="52"/>
      <c r="T25" s="52"/>
    </row>
    <row r="26" spans="1:20">
      <c r="A26" s="4">
        <v>22</v>
      </c>
      <c r="B26" s="17" t="s">
        <v>66</v>
      </c>
      <c r="C26" s="64" t="s">
        <v>145</v>
      </c>
      <c r="D26" s="52" t="s">
        <v>27</v>
      </c>
      <c r="E26" s="60"/>
      <c r="F26" s="52" t="s">
        <v>95</v>
      </c>
      <c r="G26" s="53">
        <v>39</v>
      </c>
      <c r="H26" s="53">
        <v>43</v>
      </c>
      <c r="I26" s="54">
        <f t="shared" si="0"/>
        <v>82</v>
      </c>
      <c r="J26" s="61" t="s">
        <v>146</v>
      </c>
      <c r="K26" s="52" t="s">
        <v>120</v>
      </c>
      <c r="L26" s="56" t="s">
        <v>135</v>
      </c>
      <c r="M26" s="56">
        <v>9954264371</v>
      </c>
      <c r="N26" s="56" t="s">
        <v>144</v>
      </c>
      <c r="O26" s="56">
        <v>9613589135</v>
      </c>
      <c r="P26" s="57">
        <v>43383</v>
      </c>
      <c r="Q26" s="52"/>
      <c r="R26" s="52"/>
      <c r="S26" s="52"/>
      <c r="T26" s="52"/>
    </row>
    <row r="27" spans="1:20">
      <c r="A27" s="4">
        <v>23</v>
      </c>
      <c r="B27" s="17" t="s">
        <v>67</v>
      </c>
      <c r="C27" s="64" t="s">
        <v>147</v>
      </c>
      <c r="D27" s="52" t="s">
        <v>27</v>
      </c>
      <c r="E27" s="60"/>
      <c r="F27" s="52" t="s">
        <v>96</v>
      </c>
      <c r="G27" s="53">
        <v>29</v>
      </c>
      <c r="H27" s="53">
        <v>42</v>
      </c>
      <c r="I27" s="54">
        <f t="shared" si="0"/>
        <v>71</v>
      </c>
      <c r="J27" s="61" t="s">
        <v>148</v>
      </c>
      <c r="K27" s="56" t="s">
        <v>120</v>
      </c>
      <c r="L27" s="56" t="s">
        <v>101</v>
      </c>
      <c r="M27" s="56">
        <v>9954622088</v>
      </c>
      <c r="N27" s="56" t="s">
        <v>102</v>
      </c>
      <c r="O27" s="56">
        <v>9678137027</v>
      </c>
      <c r="P27" s="57">
        <v>43383</v>
      </c>
      <c r="Q27" s="52"/>
      <c r="R27" s="52"/>
      <c r="S27" s="52"/>
      <c r="T27" s="52"/>
    </row>
    <row r="28" spans="1:20">
      <c r="A28" s="4">
        <v>24</v>
      </c>
      <c r="B28" s="17" t="s">
        <v>66</v>
      </c>
      <c r="C28" s="52" t="s">
        <v>93</v>
      </c>
      <c r="D28" s="52" t="s">
        <v>29</v>
      </c>
      <c r="E28" s="53"/>
      <c r="F28" s="52" t="s">
        <v>98</v>
      </c>
      <c r="G28" s="53">
        <v>21</v>
      </c>
      <c r="H28" s="53">
        <v>14</v>
      </c>
      <c r="I28" s="54">
        <f t="shared" si="0"/>
        <v>35</v>
      </c>
      <c r="J28" s="59" t="s">
        <v>149</v>
      </c>
      <c r="K28" s="52" t="s">
        <v>100</v>
      </c>
      <c r="L28" s="56" t="s">
        <v>150</v>
      </c>
      <c r="M28" s="56">
        <v>9678307006</v>
      </c>
      <c r="N28" s="56" t="s">
        <v>151</v>
      </c>
      <c r="O28" s="56">
        <v>9957027175</v>
      </c>
      <c r="P28" s="57">
        <v>43384</v>
      </c>
      <c r="Q28" s="52"/>
      <c r="R28" s="58"/>
      <c r="S28" s="58"/>
      <c r="T28" s="58"/>
    </row>
    <row r="29" spans="1:20">
      <c r="A29" s="4">
        <v>25</v>
      </c>
      <c r="B29" s="17" t="s">
        <v>67</v>
      </c>
      <c r="C29" s="52" t="s">
        <v>94</v>
      </c>
      <c r="D29" s="52" t="s">
        <v>29</v>
      </c>
      <c r="E29" s="53"/>
      <c r="F29" s="52" t="s">
        <v>98</v>
      </c>
      <c r="G29" s="53">
        <v>27</v>
      </c>
      <c r="H29" s="53">
        <v>29</v>
      </c>
      <c r="I29" s="54">
        <f t="shared" si="0"/>
        <v>56</v>
      </c>
      <c r="J29" s="59" t="s">
        <v>152</v>
      </c>
      <c r="K29" s="52" t="s">
        <v>100</v>
      </c>
      <c r="L29" s="56" t="s">
        <v>150</v>
      </c>
      <c r="M29" s="56">
        <v>9678307006</v>
      </c>
      <c r="N29" s="56" t="s">
        <v>153</v>
      </c>
      <c r="O29" s="56">
        <v>7896508501</v>
      </c>
      <c r="P29" s="57">
        <v>43384</v>
      </c>
      <c r="Q29" s="52"/>
      <c r="R29" s="58"/>
      <c r="S29" s="58"/>
      <c r="T29" s="58"/>
    </row>
    <row r="30" spans="1:20">
      <c r="A30" s="4">
        <v>26</v>
      </c>
      <c r="B30" s="17" t="s">
        <v>66</v>
      </c>
      <c r="C30" s="52" t="s">
        <v>154</v>
      </c>
      <c r="D30" s="52" t="s">
        <v>27</v>
      </c>
      <c r="E30" s="60"/>
      <c r="F30" s="52" t="s">
        <v>98</v>
      </c>
      <c r="G30" s="53">
        <v>110</v>
      </c>
      <c r="H30" s="53">
        <v>64</v>
      </c>
      <c r="I30" s="54">
        <f t="shared" si="0"/>
        <v>174</v>
      </c>
      <c r="J30" s="61" t="s">
        <v>155</v>
      </c>
      <c r="K30" s="52" t="s">
        <v>100</v>
      </c>
      <c r="L30" s="56" t="s">
        <v>150</v>
      </c>
      <c r="M30" s="56">
        <v>9678307006</v>
      </c>
      <c r="N30" s="56" t="s">
        <v>151</v>
      </c>
      <c r="O30" s="56">
        <v>9957027175</v>
      </c>
      <c r="P30" s="57">
        <v>43384</v>
      </c>
      <c r="Q30" s="52"/>
      <c r="R30" s="58"/>
      <c r="S30" s="58"/>
      <c r="T30" s="58"/>
    </row>
    <row r="31" spans="1:20">
      <c r="A31" s="4">
        <v>27</v>
      </c>
      <c r="B31" s="17" t="s">
        <v>67</v>
      </c>
      <c r="C31" s="52" t="s">
        <v>156</v>
      </c>
      <c r="D31" s="52" t="s">
        <v>29</v>
      </c>
      <c r="E31" s="53"/>
      <c r="F31" s="52" t="s">
        <v>98</v>
      </c>
      <c r="G31" s="53">
        <v>22</v>
      </c>
      <c r="H31" s="53">
        <v>15</v>
      </c>
      <c r="I31" s="54">
        <f t="shared" si="0"/>
        <v>37</v>
      </c>
      <c r="J31" s="59" t="s">
        <v>128</v>
      </c>
      <c r="K31" s="56" t="s">
        <v>100</v>
      </c>
      <c r="L31" s="56" t="s">
        <v>101</v>
      </c>
      <c r="M31" s="56">
        <v>9954622088</v>
      </c>
      <c r="N31" s="56" t="s">
        <v>102</v>
      </c>
      <c r="O31" s="56">
        <v>9678137027</v>
      </c>
      <c r="P31" s="57">
        <v>43384</v>
      </c>
      <c r="Q31" s="52"/>
      <c r="R31" s="58"/>
      <c r="S31" s="58"/>
      <c r="T31" s="58"/>
    </row>
    <row r="32" spans="1:20">
      <c r="A32" s="4">
        <v>28</v>
      </c>
      <c r="B32" s="17" t="s">
        <v>66</v>
      </c>
      <c r="C32" s="52" t="s">
        <v>157</v>
      </c>
      <c r="D32" s="52" t="s">
        <v>27</v>
      </c>
      <c r="E32" s="60"/>
      <c r="F32" s="52" t="s">
        <v>97</v>
      </c>
      <c r="G32" s="53">
        <v>207</v>
      </c>
      <c r="H32" s="53">
        <v>200</v>
      </c>
      <c r="I32" s="54">
        <f>+G32+H32</f>
        <v>407</v>
      </c>
      <c r="J32" s="61" t="s">
        <v>158</v>
      </c>
      <c r="K32" s="52" t="s">
        <v>100</v>
      </c>
      <c r="L32" s="56" t="s">
        <v>150</v>
      </c>
      <c r="M32" s="56">
        <v>9678307006</v>
      </c>
      <c r="N32" s="56" t="s">
        <v>153</v>
      </c>
      <c r="O32" s="56">
        <v>7896508501</v>
      </c>
      <c r="P32" s="57">
        <v>43385</v>
      </c>
      <c r="Q32" s="52"/>
      <c r="R32" s="58"/>
      <c r="S32" s="58"/>
      <c r="T32" s="58"/>
    </row>
    <row r="33" spans="1:20">
      <c r="A33" s="4">
        <v>29</v>
      </c>
      <c r="B33" s="17" t="s">
        <v>67</v>
      </c>
      <c r="C33" s="52" t="s">
        <v>157</v>
      </c>
      <c r="D33" s="52" t="s">
        <v>27</v>
      </c>
      <c r="E33" s="60"/>
      <c r="F33" s="52" t="s">
        <v>97</v>
      </c>
      <c r="G33" s="53">
        <v>78</v>
      </c>
      <c r="H33" s="53">
        <v>65</v>
      </c>
      <c r="I33" s="54">
        <f>+G33+H33</f>
        <v>143</v>
      </c>
      <c r="J33" s="61" t="s">
        <v>159</v>
      </c>
      <c r="K33" s="56" t="s">
        <v>100</v>
      </c>
      <c r="L33" s="56" t="s">
        <v>101</v>
      </c>
      <c r="M33" s="56">
        <v>9954622088</v>
      </c>
      <c r="N33" s="56" t="s">
        <v>102</v>
      </c>
      <c r="O33" s="56">
        <v>9678137027</v>
      </c>
      <c r="P33" s="57">
        <v>43385</v>
      </c>
      <c r="Q33" s="52"/>
      <c r="R33" s="58"/>
      <c r="S33" s="58"/>
      <c r="T33" s="58"/>
    </row>
    <row r="34" spans="1:20">
      <c r="A34" s="4">
        <v>30</v>
      </c>
      <c r="B34" s="17" t="s">
        <v>66</v>
      </c>
      <c r="C34" s="52" t="s">
        <v>157</v>
      </c>
      <c r="D34" s="52" t="s">
        <v>27</v>
      </c>
      <c r="E34" s="60"/>
      <c r="F34" s="52" t="s">
        <v>97</v>
      </c>
      <c r="G34" s="53">
        <v>75</v>
      </c>
      <c r="H34" s="53">
        <v>87</v>
      </c>
      <c r="I34" s="54">
        <f>+G34+H34</f>
        <v>162</v>
      </c>
      <c r="J34" s="61" t="s">
        <v>160</v>
      </c>
      <c r="K34" s="56" t="s">
        <v>100</v>
      </c>
      <c r="L34" s="56" t="s">
        <v>101</v>
      </c>
      <c r="M34" s="56">
        <v>9954622088</v>
      </c>
      <c r="N34" s="56" t="s">
        <v>102</v>
      </c>
      <c r="O34" s="56">
        <v>9678137027</v>
      </c>
      <c r="P34" s="57">
        <v>43385</v>
      </c>
      <c r="Q34" s="52"/>
      <c r="R34" s="58"/>
      <c r="S34" s="58"/>
      <c r="T34" s="58"/>
    </row>
    <row r="35" spans="1:20">
      <c r="A35" s="4">
        <v>31</v>
      </c>
      <c r="B35" s="17" t="s">
        <v>67</v>
      </c>
      <c r="C35" s="52" t="s">
        <v>157</v>
      </c>
      <c r="D35" s="52" t="s">
        <v>27</v>
      </c>
      <c r="E35" s="60"/>
      <c r="F35" s="52" t="s">
        <v>97</v>
      </c>
      <c r="G35" s="53">
        <v>123</v>
      </c>
      <c r="H35" s="53">
        <v>113</v>
      </c>
      <c r="I35" s="54">
        <f>+G35+H35</f>
        <v>236</v>
      </c>
      <c r="J35" s="65" t="s">
        <v>161</v>
      </c>
      <c r="K35" s="56" t="s">
        <v>100</v>
      </c>
      <c r="L35" s="56" t="s">
        <v>101</v>
      </c>
      <c r="M35" s="56">
        <v>9954622088</v>
      </c>
      <c r="N35" s="56" t="s">
        <v>102</v>
      </c>
      <c r="O35" s="56">
        <v>9678137027</v>
      </c>
      <c r="P35" s="57">
        <v>43386</v>
      </c>
      <c r="Q35" s="52"/>
      <c r="R35" s="52"/>
      <c r="S35" s="58"/>
      <c r="T35" s="58"/>
    </row>
    <row r="36" spans="1:20">
      <c r="A36" s="4">
        <v>32</v>
      </c>
      <c r="B36" s="17" t="s">
        <v>66</v>
      </c>
      <c r="C36" s="52" t="s">
        <v>162</v>
      </c>
      <c r="D36" s="52" t="s">
        <v>27</v>
      </c>
      <c r="E36" s="60"/>
      <c r="F36" s="52" t="s">
        <v>95</v>
      </c>
      <c r="G36" s="53">
        <v>108</v>
      </c>
      <c r="H36" s="53">
        <v>89</v>
      </c>
      <c r="I36" s="54">
        <f>+G36+H36</f>
        <v>197</v>
      </c>
      <c r="J36" s="65" t="s">
        <v>161</v>
      </c>
      <c r="K36" s="56" t="s">
        <v>100</v>
      </c>
      <c r="L36" s="56" t="s">
        <v>101</v>
      </c>
      <c r="M36" s="56">
        <v>9954622088</v>
      </c>
      <c r="N36" s="56"/>
      <c r="O36" s="56"/>
      <c r="P36" s="66">
        <v>43386</v>
      </c>
      <c r="Q36" s="52"/>
      <c r="R36" s="52"/>
      <c r="S36" s="58"/>
      <c r="T36" s="58"/>
    </row>
    <row r="37" spans="1:20">
      <c r="A37" s="4">
        <v>33</v>
      </c>
      <c r="B37" s="17" t="s">
        <v>67</v>
      </c>
      <c r="C37" s="67" t="s">
        <v>162</v>
      </c>
      <c r="D37" s="67" t="s">
        <v>27</v>
      </c>
      <c r="E37" s="68"/>
      <c r="F37" s="67" t="s">
        <v>95</v>
      </c>
      <c r="G37" s="69">
        <v>96</v>
      </c>
      <c r="H37" s="69">
        <v>69</v>
      </c>
      <c r="I37" s="70">
        <f t="shared" ref="I37:I40" si="1">+G37+H37</f>
        <v>165</v>
      </c>
      <c r="J37" s="71" t="s">
        <v>163</v>
      </c>
      <c r="K37" s="67" t="s">
        <v>164</v>
      </c>
      <c r="L37" s="56"/>
      <c r="M37" s="56"/>
      <c r="N37" s="56"/>
      <c r="O37" s="56"/>
      <c r="P37" s="66">
        <v>43386</v>
      </c>
      <c r="Q37" s="67"/>
      <c r="R37" s="58"/>
      <c r="S37" s="58"/>
      <c r="T37" s="58"/>
    </row>
    <row r="38" spans="1:20">
      <c r="A38" s="4">
        <v>34</v>
      </c>
      <c r="B38" s="17" t="s">
        <v>66</v>
      </c>
      <c r="C38" s="67" t="s">
        <v>165</v>
      </c>
      <c r="D38" s="67" t="s">
        <v>29</v>
      </c>
      <c r="E38" s="68"/>
      <c r="F38" s="67" t="s">
        <v>98</v>
      </c>
      <c r="G38" s="68">
        <v>35</v>
      </c>
      <c r="H38" s="68">
        <v>36</v>
      </c>
      <c r="I38" s="70">
        <f t="shared" si="1"/>
        <v>71</v>
      </c>
      <c r="J38" s="72" t="s">
        <v>166</v>
      </c>
      <c r="K38" s="67" t="s">
        <v>167</v>
      </c>
      <c r="L38" s="56"/>
      <c r="M38" s="56"/>
      <c r="N38" s="56"/>
      <c r="O38" s="56"/>
      <c r="P38" s="66">
        <v>43388</v>
      </c>
      <c r="Q38" s="67"/>
      <c r="R38" s="58"/>
      <c r="S38" s="58"/>
      <c r="T38" s="58"/>
    </row>
    <row r="39" spans="1:20">
      <c r="A39" s="4">
        <v>35</v>
      </c>
      <c r="B39" s="17" t="s">
        <v>67</v>
      </c>
      <c r="C39" s="67" t="s">
        <v>168</v>
      </c>
      <c r="D39" s="67" t="s">
        <v>27</v>
      </c>
      <c r="E39" s="68"/>
      <c r="F39" s="67" t="s">
        <v>98</v>
      </c>
      <c r="G39" s="69">
        <v>75</v>
      </c>
      <c r="H39" s="69">
        <v>36</v>
      </c>
      <c r="I39" s="70">
        <f t="shared" si="1"/>
        <v>111</v>
      </c>
      <c r="J39" s="71" t="s">
        <v>169</v>
      </c>
      <c r="K39" s="67" t="s">
        <v>167</v>
      </c>
      <c r="L39" s="56"/>
      <c r="M39" s="56"/>
      <c r="N39" s="56"/>
      <c r="O39" s="56"/>
      <c r="P39" s="66">
        <v>43388</v>
      </c>
      <c r="Q39" s="67"/>
      <c r="R39" s="58"/>
      <c r="S39" s="58"/>
      <c r="T39" s="58"/>
    </row>
    <row r="40" spans="1:20" ht="17.25" thickBot="1">
      <c r="A40" s="4">
        <v>36</v>
      </c>
      <c r="B40" s="17" t="s">
        <v>66</v>
      </c>
      <c r="C40" s="67" t="s">
        <v>170</v>
      </c>
      <c r="D40" s="67" t="s">
        <v>29</v>
      </c>
      <c r="E40" s="73"/>
      <c r="F40" s="67" t="s">
        <v>98</v>
      </c>
      <c r="G40" s="73">
        <v>42</v>
      </c>
      <c r="H40" s="73">
        <v>33</v>
      </c>
      <c r="I40" s="70">
        <f t="shared" si="1"/>
        <v>75</v>
      </c>
      <c r="J40" s="72" t="s">
        <v>171</v>
      </c>
      <c r="K40" s="67" t="s">
        <v>167</v>
      </c>
      <c r="L40" s="63"/>
      <c r="M40" s="63"/>
      <c r="N40" s="63"/>
      <c r="O40" s="67"/>
      <c r="P40" s="66">
        <v>43388</v>
      </c>
      <c r="Q40" s="67"/>
      <c r="R40" s="58"/>
      <c r="S40" s="58"/>
      <c r="T40" s="58"/>
    </row>
    <row r="41" spans="1:20" ht="17.25" thickBot="1">
      <c r="A41" s="4">
        <v>37</v>
      </c>
      <c r="B41" s="17" t="s">
        <v>67</v>
      </c>
      <c r="C41" s="67" t="s">
        <v>172</v>
      </c>
      <c r="D41" s="67" t="s">
        <v>29</v>
      </c>
      <c r="E41" s="73"/>
      <c r="F41" s="67" t="s">
        <v>98</v>
      </c>
      <c r="G41" s="73">
        <v>13</v>
      </c>
      <c r="H41" s="73">
        <v>22</v>
      </c>
      <c r="I41" s="70">
        <f>+G41+H41</f>
        <v>35</v>
      </c>
      <c r="J41" s="74" t="s">
        <v>173</v>
      </c>
      <c r="K41" s="67" t="s">
        <v>174</v>
      </c>
      <c r="L41" s="56" t="s">
        <v>175</v>
      </c>
      <c r="M41" s="56">
        <v>9854866258</v>
      </c>
      <c r="N41" s="56" t="s">
        <v>176</v>
      </c>
      <c r="O41" s="56"/>
      <c r="P41" s="66">
        <v>43389</v>
      </c>
      <c r="Q41" s="67"/>
      <c r="R41" s="58"/>
      <c r="S41" s="58"/>
      <c r="T41" s="58"/>
    </row>
    <row r="42" spans="1:20">
      <c r="A42" s="4">
        <v>38</v>
      </c>
      <c r="B42" s="17" t="s">
        <v>67</v>
      </c>
      <c r="C42" s="67" t="s">
        <v>177</v>
      </c>
      <c r="D42" s="67" t="s">
        <v>29</v>
      </c>
      <c r="E42" s="73"/>
      <c r="F42" s="67" t="s">
        <v>98</v>
      </c>
      <c r="G42" s="73">
        <v>29</v>
      </c>
      <c r="H42" s="73">
        <v>17</v>
      </c>
      <c r="I42" s="70">
        <f>+G42+H42</f>
        <v>46</v>
      </c>
      <c r="J42" s="72" t="s">
        <v>178</v>
      </c>
      <c r="K42" s="67" t="s">
        <v>174</v>
      </c>
      <c r="L42" s="56" t="s">
        <v>175</v>
      </c>
      <c r="M42" s="56">
        <v>9854866258</v>
      </c>
      <c r="N42" s="56" t="s">
        <v>176</v>
      </c>
      <c r="O42" s="56"/>
      <c r="P42" s="66">
        <v>43389</v>
      </c>
      <c r="Q42" s="67"/>
      <c r="R42" s="58"/>
      <c r="S42" s="58"/>
      <c r="T42" s="58"/>
    </row>
    <row r="43" spans="1:20">
      <c r="A43" s="4">
        <v>39</v>
      </c>
      <c r="B43" s="17" t="s">
        <v>66</v>
      </c>
      <c r="C43" s="67" t="s">
        <v>179</v>
      </c>
      <c r="D43" s="67" t="s">
        <v>27</v>
      </c>
      <c r="E43" s="68"/>
      <c r="F43" s="67" t="s">
        <v>98</v>
      </c>
      <c r="G43" s="69">
        <v>16</v>
      </c>
      <c r="H43" s="69">
        <v>18</v>
      </c>
      <c r="I43" s="70">
        <f t="shared" ref="I43:I59" si="2">+G43+H43</f>
        <v>34</v>
      </c>
      <c r="J43" s="71" t="s">
        <v>180</v>
      </c>
      <c r="K43" s="67" t="s">
        <v>174</v>
      </c>
      <c r="L43" s="56" t="s">
        <v>175</v>
      </c>
      <c r="M43" s="56">
        <v>9854866258</v>
      </c>
      <c r="N43" s="56" t="s">
        <v>176</v>
      </c>
      <c r="O43" s="56"/>
      <c r="P43" s="66">
        <v>43393</v>
      </c>
      <c r="Q43" s="67"/>
      <c r="R43" s="58"/>
      <c r="S43" s="58"/>
      <c r="T43" s="58"/>
    </row>
    <row r="44" spans="1:20">
      <c r="A44" s="4">
        <v>40</v>
      </c>
      <c r="B44" s="17" t="s">
        <v>67</v>
      </c>
      <c r="C44" s="67" t="s">
        <v>181</v>
      </c>
      <c r="D44" s="67" t="s">
        <v>27</v>
      </c>
      <c r="E44" s="75"/>
      <c r="F44" s="67" t="s">
        <v>98</v>
      </c>
      <c r="G44" s="76">
        <v>23</v>
      </c>
      <c r="H44" s="76">
        <v>25</v>
      </c>
      <c r="I44" s="70">
        <f t="shared" si="2"/>
        <v>48</v>
      </c>
      <c r="J44" s="71" t="s">
        <v>182</v>
      </c>
      <c r="K44" s="67" t="s">
        <v>174</v>
      </c>
      <c r="L44" s="56" t="s">
        <v>175</v>
      </c>
      <c r="M44" s="56">
        <v>9854866258</v>
      </c>
      <c r="N44" s="56" t="s">
        <v>176</v>
      </c>
      <c r="O44" s="56"/>
      <c r="P44" s="66">
        <v>43393</v>
      </c>
      <c r="Q44" s="67"/>
      <c r="R44" s="58"/>
      <c r="S44" s="58"/>
      <c r="T44" s="58"/>
    </row>
    <row r="45" spans="1:20">
      <c r="A45" s="4">
        <v>41</v>
      </c>
      <c r="B45" s="17" t="s">
        <v>66</v>
      </c>
      <c r="C45" s="67" t="s">
        <v>183</v>
      </c>
      <c r="D45" s="67" t="s">
        <v>29</v>
      </c>
      <c r="E45" s="73"/>
      <c r="F45" s="67" t="s">
        <v>98</v>
      </c>
      <c r="G45" s="73">
        <v>13</v>
      </c>
      <c r="H45" s="73">
        <v>14</v>
      </c>
      <c r="I45" s="70">
        <f t="shared" si="2"/>
        <v>27</v>
      </c>
      <c r="J45" s="72" t="s">
        <v>184</v>
      </c>
      <c r="K45" s="67" t="s">
        <v>174</v>
      </c>
      <c r="L45" s="56" t="s">
        <v>175</v>
      </c>
      <c r="M45" s="56">
        <v>9854866258</v>
      </c>
      <c r="N45" s="56" t="s">
        <v>176</v>
      </c>
      <c r="O45" s="56"/>
      <c r="P45" s="66">
        <v>43395</v>
      </c>
      <c r="Q45" s="67"/>
      <c r="R45" s="58"/>
      <c r="S45" s="58"/>
      <c r="T45" s="58"/>
    </row>
    <row r="46" spans="1:20" ht="17.25" thickBot="1">
      <c r="A46" s="4">
        <v>42</v>
      </c>
      <c r="B46" s="17" t="s">
        <v>67</v>
      </c>
      <c r="C46" s="67" t="s">
        <v>185</v>
      </c>
      <c r="D46" s="67" t="s">
        <v>29</v>
      </c>
      <c r="E46" s="73"/>
      <c r="F46" s="67" t="s">
        <v>98</v>
      </c>
      <c r="G46" s="73">
        <v>26</v>
      </c>
      <c r="H46" s="73">
        <v>23</v>
      </c>
      <c r="I46" s="70">
        <f t="shared" si="2"/>
        <v>49</v>
      </c>
      <c r="J46" s="72" t="s">
        <v>186</v>
      </c>
      <c r="K46" s="67" t="s">
        <v>187</v>
      </c>
      <c r="L46" s="63" t="s">
        <v>188</v>
      </c>
      <c r="M46" s="63">
        <v>9435477111</v>
      </c>
      <c r="N46" s="63" t="s">
        <v>189</v>
      </c>
      <c r="O46" s="63"/>
      <c r="P46" s="66">
        <v>43395</v>
      </c>
      <c r="Q46" s="67"/>
      <c r="R46" s="58"/>
      <c r="S46" s="58"/>
      <c r="T46" s="58"/>
    </row>
    <row r="47" spans="1:20" ht="17.25" thickBot="1">
      <c r="A47" s="4">
        <v>43</v>
      </c>
      <c r="B47" s="17" t="s">
        <v>66</v>
      </c>
      <c r="C47" s="67" t="s">
        <v>190</v>
      </c>
      <c r="D47" s="67" t="s">
        <v>29</v>
      </c>
      <c r="E47" s="73"/>
      <c r="F47" s="67" t="s">
        <v>96</v>
      </c>
      <c r="G47" s="73">
        <v>15</v>
      </c>
      <c r="H47" s="73">
        <v>12</v>
      </c>
      <c r="I47" s="70">
        <f t="shared" si="2"/>
        <v>27</v>
      </c>
      <c r="J47" s="74" t="s">
        <v>191</v>
      </c>
      <c r="K47" s="67" t="s">
        <v>192</v>
      </c>
      <c r="L47" s="63"/>
      <c r="M47" s="63"/>
      <c r="N47" s="63"/>
      <c r="O47" s="63"/>
      <c r="P47" s="66">
        <v>43396</v>
      </c>
      <c r="Q47" s="67"/>
      <c r="R47" s="58"/>
      <c r="S47" s="58"/>
      <c r="T47" s="58"/>
    </row>
    <row r="48" spans="1:20">
      <c r="A48" s="4">
        <v>44</v>
      </c>
      <c r="B48" s="17" t="s">
        <v>67</v>
      </c>
      <c r="C48" s="67" t="s">
        <v>193</v>
      </c>
      <c r="D48" s="67" t="s">
        <v>29</v>
      </c>
      <c r="E48" s="73"/>
      <c r="F48" s="67" t="s">
        <v>96</v>
      </c>
      <c r="G48" s="73">
        <v>12</v>
      </c>
      <c r="H48" s="73">
        <v>16</v>
      </c>
      <c r="I48" s="70">
        <f t="shared" si="2"/>
        <v>28</v>
      </c>
      <c r="J48" s="72" t="s">
        <v>194</v>
      </c>
      <c r="K48" s="67" t="s">
        <v>192</v>
      </c>
      <c r="L48" s="63"/>
      <c r="M48" s="63"/>
      <c r="N48" s="63"/>
      <c r="O48" s="63"/>
      <c r="P48" s="66">
        <v>43396</v>
      </c>
      <c r="Q48" s="67"/>
      <c r="R48" s="58"/>
      <c r="S48" s="58"/>
      <c r="T48" s="58"/>
    </row>
    <row r="49" spans="1:20">
      <c r="A49" s="4">
        <v>45</v>
      </c>
      <c r="B49" s="17" t="s">
        <v>66</v>
      </c>
      <c r="C49" s="67" t="s">
        <v>195</v>
      </c>
      <c r="D49" s="67" t="s">
        <v>27</v>
      </c>
      <c r="E49" s="68"/>
      <c r="F49" s="67" t="s">
        <v>98</v>
      </c>
      <c r="G49" s="69">
        <v>14</v>
      </c>
      <c r="H49" s="69">
        <v>23</v>
      </c>
      <c r="I49" s="70">
        <f t="shared" si="2"/>
        <v>37</v>
      </c>
      <c r="J49" s="71" t="s">
        <v>196</v>
      </c>
      <c r="K49" s="67" t="s">
        <v>197</v>
      </c>
      <c r="L49" s="63" t="s">
        <v>198</v>
      </c>
      <c r="M49" s="63">
        <v>9854371602</v>
      </c>
      <c r="N49" s="63" t="s">
        <v>199</v>
      </c>
      <c r="O49" s="63"/>
      <c r="P49" s="66">
        <v>43397</v>
      </c>
      <c r="Q49" s="67"/>
      <c r="R49" s="58"/>
      <c r="S49" s="58"/>
      <c r="T49" s="58"/>
    </row>
    <row r="50" spans="1:20">
      <c r="A50" s="4">
        <v>46</v>
      </c>
      <c r="B50" s="17" t="s">
        <v>67</v>
      </c>
      <c r="C50" s="67" t="s">
        <v>200</v>
      </c>
      <c r="D50" s="67" t="s">
        <v>27</v>
      </c>
      <c r="E50" s="68"/>
      <c r="F50" s="67" t="s">
        <v>98</v>
      </c>
      <c r="G50" s="69">
        <v>16</v>
      </c>
      <c r="H50" s="69">
        <v>14</v>
      </c>
      <c r="I50" s="70">
        <f t="shared" si="2"/>
        <v>30</v>
      </c>
      <c r="J50" s="71" t="s">
        <v>201</v>
      </c>
      <c r="K50" s="67" t="s">
        <v>197</v>
      </c>
      <c r="L50" s="63" t="s">
        <v>198</v>
      </c>
      <c r="M50" s="63">
        <v>9854371602</v>
      </c>
      <c r="N50" s="63" t="s">
        <v>199</v>
      </c>
      <c r="O50" s="63"/>
      <c r="P50" s="66">
        <v>43397</v>
      </c>
      <c r="Q50" s="67"/>
      <c r="R50" s="58"/>
      <c r="S50" s="58"/>
      <c r="T50" s="58"/>
    </row>
    <row r="51" spans="1:20">
      <c r="A51" s="4">
        <v>47</v>
      </c>
      <c r="B51" s="17" t="s">
        <v>66</v>
      </c>
      <c r="C51" s="67" t="s">
        <v>202</v>
      </c>
      <c r="D51" s="67" t="s">
        <v>27</v>
      </c>
      <c r="E51" s="68"/>
      <c r="F51" s="67" t="s">
        <v>95</v>
      </c>
      <c r="G51" s="69">
        <v>9</v>
      </c>
      <c r="H51" s="69">
        <v>11</v>
      </c>
      <c r="I51" s="70">
        <f t="shared" si="2"/>
        <v>20</v>
      </c>
      <c r="J51" s="71" t="s">
        <v>203</v>
      </c>
      <c r="K51" s="67" t="s">
        <v>204</v>
      </c>
      <c r="L51" s="63"/>
      <c r="M51" s="63"/>
      <c r="N51" s="63"/>
      <c r="O51" s="63"/>
      <c r="P51" s="66">
        <v>43398</v>
      </c>
      <c r="Q51" s="67"/>
      <c r="R51" s="58"/>
      <c r="S51" s="58"/>
      <c r="T51" s="58"/>
    </row>
    <row r="52" spans="1:20">
      <c r="A52" s="4">
        <v>48</v>
      </c>
      <c r="B52" s="17" t="s">
        <v>67</v>
      </c>
      <c r="C52" s="67" t="s">
        <v>205</v>
      </c>
      <c r="D52" s="67" t="s">
        <v>27</v>
      </c>
      <c r="E52" s="68"/>
      <c r="F52" s="67" t="s">
        <v>206</v>
      </c>
      <c r="G52" s="69">
        <v>39</v>
      </c>
      <c r="H52" s="69">
        <v>42</v>
      </c>
      <c r="I52" s="70">
        <f t="shared" si="2"/>
        <v>81</v>
      </c>
      <c r="J52" s="71" t="s">
        <v>207</v>
      </c>
      <c r="K52" s="67" t="s">
        <v>204</v>
      </c>
      <c r="L52" s="56" t="s">
        <v>208</v>
      </c>
      <c r="M52" s="56"/>
      <c r="N52" s="56"/>
      <c r="O52" s="56"/>
      <c r="P52" s="66">
        <v>43398</v>
      </c>
      <c r="Q52" s="67"/>
      <c r="R52" s="58"/>
      <c r="S52" s="58"/>
      <c r="T52" s="58"/>
    </row>
    <row r="53" spans="1:20">
      <c r="A53" s="4">
        <v>49</v>
      </c>
      <c r="B53" s="17" t="s">
        <v>66</v>
      </c>
      <c r="C53" s="67" t="s">
        <v>209</v>
      </c>
      <c r="D53" s="67" t="s">
        <v>29</v>
      </c>
      <c r="E53" s="68"/>
      <c r="F53" s="67" t="s">
        <v>98</v>
      </c>
      <c r="G53" s="69">
        <v>42</v>
      </c>
      <c r="H53" s="69">
        <v>45</v>
      </c>
      <c r="I53" s="70">
        <f t="shared" si="2"/>
        <v>87</v>
      </c>
      <c r="J53" s="71"/>
      <c r="K53" s="67"/>
      <c r="L53" s="56"/>
      <c r="M53" s="56"/>
      <c r="N53" s="56"/>
      <c r="O53" s="56"/>
      <c r="P53" s="66">
        <v>43400</v>
      </c>
      <c r="Q53" s="67"/>
      <c r="R53" s="58"/>
      <c r="S53" s="58"/>
      <c r="T53" s="58"/>
    </row>
    <row r="54" spans="1:20">
      <c r="A54" s="4">
        <v>50</v>
      </c>
      <c r="B54" s="17" t="s">
        <v>67</v>
      </c>
      <c r="C54" s="77" t="s">
        <v>210</v>
      </c>
      <c r="D54" s="67" t="s">
        <v>29</v>
      </c>
      <c r="E54" s="68"/>
      <c r="F54" s="67" t="s">
        <v>98</v>
      </c>
      <c r="G54" s="69">
        <v>38</v>
      </c>
      <c r="H54" s="69">
        <v>47</v>
      </c>
      <c r="I54" s="70">
        <f t="shared" si="2"/>
        <v>85</v>
      </c>
      <c r="J54" s="71"/>
      <c r="K54" s="67"/>
      <c r="L54" s="56"/>
      <c r="M54" s="56"/>
      <c r="N54" s="56"/>
      <c r="O54" s="56"/>
      <c r="P54" s="66">
        <v>43400</v>
      </c>
      <c r="Q54" s="67"/>
      <c r="R54" s="58"/>
      <c r="S54" s="58"/>
      <c r="T54" s="58"/>
    </row>
    <row r="55" spans="1:20">
      <c r="A55" s="4">
        <v>51</v>
      </c>
      <c r="B55" s="17" t="s">
        <v>66</v>
      </c>
      <c r="C55" s="67" t="s">
        <v>211</v>
      </c>
      <c r="D55" s="67" t="s">
        <v>27</v>
      </c>
      <c r="E55" s="73"/>
      <c r="F55" s="67" t="s">
        <v>27</v>
      </c>
      <c r="G55" s="73">
        <v>160</v>
      </c>
      <c r="H55" s="73">
        <v>166</v>
      </c>
      <c r="I55" s="70">
        <f t="shared" si="2"/>
        <v>326</v>
      </c>
      <c r="J55" s="72" t="s">
        <v>212</v>
      </c>
      <c r="K55" s="67"/>
      <c r="L55" s="56"/>
      <c r="M55" s="56"/>
      <c r="N55" s="56"/>
      <c r="O55" s="56"/>
      <c r="P55" s="66">
        <v>43402</v>
      </c>
      <c r="Q55" s="67"/>
      <c r="R55" s="58"/>
      <c r="S55" s="58"/>
      <c r="T55" s="58"/>
    </row>
    <row r="56" spans="1:20" ht="17.25" thickBot="1">
      <c r="A56" s="4">
        <v>52</v>
      </c>
      <c r="B56" s="17" t="s">
        <v>67</v>
      </c>
      <c r="C56" s="67" t="s">
        <v>213</v>
      </c>
      <c r="D56" s="67" t="s">
        <v>27</v>
      </c>
      <c r="E56" s="73"/>
      <c r="F56" s="67" t="s">
        <v>27</v>
      </c>
      <c r="G56" s="73">
        <v>160</v>
      </c>
      <c r="H56" s="73">
        <v>166</v>
      </c>
      <c r="I56" s="70">
        <f t="shared" si="2"/>
        <v>326</v>
      </c>
      <c r="J56" s="72" t="s">
        <v>212</v>
      </c>
      <c r="K56" s="67"/>
      <c r="L56" s="56"/>
      <c r="M56" s="56"/>
      <c r="N56" s="56"/>
      <c r="O56" s="63"/>
      <c r="P56" s="66">
        <v>43402</v>
      </c>
      <c r="Q56" s="67"/>
      <c r="R56" s="58"/>
      <c r="S56" s="58"/>
      <c r="T56" s="58"/>
    </row>
    <row r="57" spans="1:20" ht="17.25" thickBot="1">
      <c r="A57" s="4">
        <v>53</v>
      </c>
      <c r="B57" s="17" t="s">
        <v>66</v>
      </c>
      <c r="C57" s="67" t="s">
        <v>214</v>
      </c>
      <c r="D57" s="67" t="s">
        <v>29</v>
      </c>
      <c r="E57" s="73"/>
      <c r="F57" s="67" t="s">
        <v>98</v>
      </c>
      <c r="G57" s="73">
        <v>43</v>
      </c>
      <c r="H57" s="73">
        <v>50</v>
      </c>
      <c r="I57" s="70">
        <f t="shared" si="2"/>
        <v>93</v>
      </c>
      <c r="J57" s="74"/>
      <c r="K57" s="67" t="s">
        <v>696</v>
      </c>
      <c r="L57" s="63"/>
      <c r="M57" s="63"/>
      <c r="N57" s="63"/>
      <c r="O57" s="63"/>
      <c r="P57" s="66">
        <v>43403</v>
      </c>
      <c r="Q57" s="67"/>
      <c r="R57" s="58"/>
      <c r="S57" s="58"/>
      <c r="T57" s="58"/>
    </row>
    <row r="58" spans="1:20">
      <c r="A58" s="4">
        <v>54</v>
      </c>
      <c r="B58" s="17" t="s">
        <v>67</v>
      </c>
      <c r="C58" s="67" t="s">
        <v>215</v>
      </c>
      <c r="D58" s="67" t="s">
        <v>29</v>
      </c>
      <c r="E58" s="68"/>
      <c r="F58" s="67" t="s">
        <v>98</v>
      </c>
      <c r="G58" s="69">
        <v>44</v>
      </c>
      <c r="H58" s="69">
        <v>53</v>
      </c>
      <c r="I58" s="70">
        <f t="shared" si="2"/>
        <v>97</v>
      </c>
      <c r="J58" s="71"/>
      <c r="K58" s="67" t="s">
        <v>696</v>
      </c>
      <c r="L58" s="67"/>
      <c r="M58" s="67"/>
      <c r="N58" s="67"/>
      <c r="O58" s="78"/>
      <c r="P58" s="66">
        <v>43403</v>
      </c>
      <c r="Q58" s="67"/>
      <c r="R58" s="58"/>
      <c r="S58" s="58"/>
      <c r="T58" s="58"/>
    </row>
    <row r="59" spans="1:20">
      <c r="A59" s="4">
        <v>55</v>
      </c>
      <c r="B59" s="17" t="s">
        <v>66</v>
      </c>
      <c r="C59" s="67" t="s">
        <v>216</v>
      </c>
      <c r="D59" s="67" t="s">
        <v>27</v>
      </c>
      <c r="E59" s="68"/>
      <c r="F59" s="67" t="s">
        <v>27</v>
      </c>
      <c r="G59" s="69">
        <v>36</v>
      </c>
      <c r="H59" s="69">
        <v>48</v>
      </c>
      <c r="I59" s="70">
        <f t="shared" si="2"/>
        <v>84</v>
      </c>
      <c r="J59" s="71"/>
      <c r="K59" s="67" t="s">
        <v>204</v>
      </c>
      <c r="L59" s="63"/>
      <c r="M59" s="63"/>
      <c r="N59" s="63"/>
      <c r="O59" s="63"/>
      <c r="P59" s="66">
        <v>43404</v>
      </c>
      <c r="Q59" s="67"/>
      <c r="R59" s="58"/>
      <c r="S59" s="58"/>
      <c r="T59" s="58"/>
    </row>
    <row r="60" spans="1:20">
      <c r="A60" s="4">
        <v>56</v>
      </c>
      <c r="B60" s="17" t="s">
        <v>67</v>
      </c>
      <c r="C60" s="67" t="s">
        <v>217</v>
      </c>
      <c r="D60" s="67" t="s">
        <v>27</v>
      </c>
      <c r="E60" s="68"/>
      <c r="F60" s="67" t="s">
        <v>27</v>
      </c>
      <c r="G60" s="69">
        <v>57</v>
      </c>
      <c r="H60" s="69">
        <v>47</v>
      </c>
      <c r="I60" s="70">
        <v>104</v>
      </c>
      <c r="J60" s="71"/>
      <c r="K60" s="67" t="s">
        <v>697</v>
      </c>
      <c r="L60" s="63"/>
      <c r="M60" s="63"/>
      <c r="N60" s="63"/>
      <c r="O60" s="63"/>
      <c r="P60" s="66">
        <v>43404</v>
      </c>
      <c r="Q60" s="67"/>
      <c r="R60" s="58"/>
      <c r="S60" s="58"/>
      <c r="T60" s="58"/>
    </row>
    <row r="61" spans="1:20">
      <c r="A61" s="4">
        <v>57</v>
      </c>
      <c r="B61" s="17"/>
      <c r="C61" s="18"/>
      <c r="D61" s="18"/>
      <c r="E61" s="19"/>
      <c r="F61" s="18"/>
      <c r="G61" s="19"/>
      <c r="H61" s="19"/>
      <c r="I61" s="17">
        <f t="shared" ref="I61:I69" si="3">+G61+H61</f>
        <v>0</v>
      </c>
      <c r="J61" s="18"/>
      <c r="K61" s="18"/>
      <c r="L61" s="18"/>
      <c r="M61" s="18"/>
      <c r="N61" s="18"/>
      <c r="O61" s="18"/>
      <c r="P61" s="24"/>
      <c r="Q61" s="18"/>
      <c r="R61" s="18"/>
      <c r="S61" s="18"/>
      <c r="T61" s="18"/>
    </row>
    <row r="62" spans="1:20">
      <c r="A62" s="4">
        <v>58</v>
      </c>
      <c r="B62" s="17"/>
      <c r="C62" s="18"/>
      <c r="D62" s="18"/>
      <c r="E62" s="19"/>
      <c r="F62" s="18"/>
      <c r="G62" s="19"/>
      <c r="H62" s="19"/>
      <c r="I62" s="17">
        <f t="shared" si="3"/>
        <v>0</v>
      </c>
      <c r="J62" s="18"/>
      <c r="K62" s="18"/>
      <c r="L62" s="18"/>
      <c r="M62" s="18"/>
      <c r="N62" s="18"/>
      <c r="O62" s="18"/>
      <c r="P62" s="24"/>
      <c r="Q62" s="18"/>
      <c r="R62" s="18"/>
      <c r="S62" s="18"/>
      <c r="T62" s="18"/>
    </row>
    <row r="63" spans="1:20">
      <c r="A63" s="4">
        <v>59</v>
      </c>
      <c r="B63" s="17"/>
      <c r="C63" s="18"/>
      <c r="D63" s="18"/>
      <c r="E63" s="19"/>
      <c r="F63" s="18"/>
      <c r="G63" s="19"/>
      <c r="H63" s="19"/>
      <c r="I63" s="17">
        <f t="shared" si="3"/>
        <v>0</v>
      </c>
      <c r="J63" s="18"/>
      <c r="K63" s="18"/>
      <c r="L63" s="18"/>
      <c r="M63" s="18"/>
      <c r="N63" s="18"/>
      <c r="O63" s="18"/>
      <c r="P63" s="24"/>
      <c r="Q63" s="18"/>
      <c r="R63" s="18"/>
      <c r="S63" s="18"/>
      <c r="T63" s="18"/>
    </row>
    <row r="64" spans="1:20">
      <c r="A64" s="4">
        <v>60</v>
      </c>
      <c r="B64" s="17"/>
      <c r="C64" s="18"/>
      <c r="D64" s="18"/>
      <c r="E64" s="19"/>
      <c r="F64" s="18"/>
      <c r="G64" s="19"/>
      <c r="H64" s="19"/>
      <c r="I64" s="17">
        <f t="shared" si="3"/>
        <v>0</v>
      </c>
      <c r="J64" s="18"/>
      <c r="K64" s="18"/>
      <c r="L64" s="18"/>
      <c r="M64" s="18"/>
      <c r="N64" s="18"/>
      <c r="O64" s="18"/>
      <c r="P64" s="24"/>
      <c r="Q64" s="18"/>
      <c r="R64" s="18"/>
      <c r="S64" s="18"/>
      <c r="T64" s="18"/>
    </row>
    <row r="65" spans="1:20">
      <c r="A65" s="4">
        <v>61</v>
      </c>
      <c r="B65" s="17"/>
      <c r="C65" s="18"/>
      <c r="D65" s="18"/>
      <c r="E65" s="19"/>
      <c r="F65" s="18"/>
      <c r="G65" s="19"/>
      <c r="H65" s="19"/>
      <c r="I65" s="17">
        <f t="shared" si="3"/>
        <v>0</v>
      </c>
      <c r="J65" s="18"/>
      <c r="K65" s="18"/>
      <c r="L65" s="18"/>
      <c r="M65" s="18"/>
      <c r="N65" s="18"/>
      <c r="O65" s="18"/>
      <c r="P65" s="24"/>
      <c r="Q65" s="18"/>
      <c r="R65" s="18"/>
      <c r="S65" s="18"/>
      <c r="T65" s="18"/>
    </row>
    <row r="66" spans="1:20">
      <c r="A66" s="4">
        <v>62</v>
      </c>
      <c r="B66" s="17"/>
      <c r="C66" s="18"/>
      <c r="D66" s="18"/>
      <c r="E66" s="19"/>
      <c r="F66" s="18"/>
      <c r="G66" s="19"/>
      <c r="H66" s="19"/>
      <c r="I66" s="17">
        <f t="shared" si="3"/>
        <v>0</v>
      </c>
      <c r="J66" s="18"/>
      <c r="K66" s="18"/>
      <c r="L66" s="18"/>
      <c r="M66" s="18"/>
      <c r="N66" s="18"/>
      <c r="O66" s="18"/>
      <c r="P66" s="24"/>
      <c r="Q66" s="18"/>
      <c r="R66" s="18"/>
      <c r="S66" s="18"/>
      <c r="T66" s="18"/>
    </row>
    <row r="67" spans="1:20">
      <c r="A67" s="4">
        <v>63</v>
      </c>
      <c r="B67" s="17"/>
      <c r="C67" s="18"/>
      <c r="D67" s="18"/>
      <c r="E67" s="19"/>
      <c r="F67" s="18"/>
      <c r="G67" s="19"/>
      <c r="H67" s="19"/>
      <c r="I67" s="17">
        <f t="shared" si="3"/>
        <v>0</v>
      </c>
      <c r="J67" s="18"/>
      <c r="K67" s="18"/>
      <c r="L67" s="18"/>
      <c r="M67" s="18"/>
      <c r="N67" s="18"/>
      <c r="O67" s="18"/>
      <c r="P67" s="24"/>
      <c r="Q67" s="18"/>
      <c r="R67" s="18"/>
      <c r="S67" s="18"/>
      <c r="T67" s="18"/>
    </row>
    <row r="68" spans="1:20">
      <c r="A68" s="4">
        <v>64</v>
      </c>
      <c r="B68" s="17"/>
      <c r="C68" s="18"/>
      <c r="D68" s="18"/>
      <c r="E68" s="19"/>
      <c r="F68" s="18"/>
      <c r="G68" s="19"/>
      <c r="H68" s="19"/>
      <c r="I68" s="17">
        <f t="shared" si="3"/>
        <v>0</v>
      </c>
      <c r="J68" s="18"/>
      <c r="K68" s="18"/>
      <c r="L68" s="18"/>
      <c r="M68" s="18"/>
      <c r="N68" s="18"/>
      <c r="O68" s="18"/>
      <c r="P68" s="24"/>
      <c r="Q68" s="18"/>
      <c r="R68" s="18"/>
      <c r="S68" s="18"/>
      <c r="T68" s="18"/>
    </row>
    <row r="69" spans="1:20">
      <c r="A69" s="4">
        <v>65</v>
      </c>
      <c r="B69" s="17"/>
      <c r="C69" s="18"/>
      <c r="D69" s="18"/>
      <c r="E69" s="19"/>
      <c r="F69" s="18"/>
      <c r="G69" s="19"/>
      <c r="H69" s="19"/>
      <c r="I69" s="17">
        <f t="shared" si="3"/>
        <v>0</v>
      </c>
      <c r="J69" s="18"/>
      <c r="K69" s="18"/>
      <c r="L69" s="18"/>
      <c r="M69" s="18"/>
      <c r="N69" s="18"/>
      <c r="O69" s="18"/>
      <c r="P69" s="24"/>
      <c r="Q69" s="18"/>
      <c r="R69" s="18"/>
      <c r="S69" s="18"/>
      <c r="T69" s="18"/>
    </row>
    <row r="70" spans="1:20">
      <c r="A70" s="4">
        <v>66</v>
      </c>
      <c r="B70" s="17"/>
      <c r="C70" s="18"/>
      <c r="D70" s="18"/>
      <c r="E70" s="19"/>
      <c r="F70" s="18"/>
      <c r="G70" s="19"/>
      <c r="H70" s="19"/>
      <c r="I70" s="17">
        <f t="shared" ref="I70:I133" si="4">+G70+H70</f>
        <v>0</v>
      </c>
      <c r="J70" s="18"/>
      <c r="K70" s="18"/>
      <c r="L70" s="18"/>
      <c r="M70" s="18"/>
      <c r="N70" s="18"/>
      <c r="O70" s="18"/>
      <c r="P70" s="24"/>
      <c r="Q70" s="18"/>
      <c r="R70" s="18"/>
      <c r="S70" s="18"/>
      <c r="T70" s="18"/>
    </row>
    <row r="71" spans="1:20">
      <c r="A71" s="4">
        <v>67</v>
      </c>
      <c r="B71" s="17"/>
      <c r="C71" s="18"/>
      <c r="D71" s="18"/>
      <c r="E71" s="19"/>
      <c r="F71" s="18"/>
      <c r="G71" s="19"/>
      <c r="H71" s="19"/>
      <c r="I71" s="17">
        <f t="shared" si="4"/>
        <v>0</v>
      </c>
      <c r="J71" s="18"/>
      <c r="K71" s="18"/>
      <c r="L71" s="18"/>
      <c r="M71" s="18"/>
      <c r="N71" s="18"/>
      <c r="O71" s="18"/>
      <c r="P71" s="24"/>
      <c r="Q71" s="18"/>
      <c r="R71" s="18"/>
      <c r="S71" s="18"/>
      <c r="T71" s="18"/>
    </row>
    <row r="72" spans="1:20">
      <c r="A72" s="4">
        <v>68</v>
      </c>
      <c r="B72" s="17"/>
      <c r="C72" s="18"/>
      <c r="D72" s="18"/>
      <c r="E72" s="19"/>
      <c r="F72" s="18"/>
      <c r="G72" s="19"/>
      <c r="H72" s="19"/>
      <c r="I72" s="17">
        <f t="shared" si="4"/>
        <v>0</v>
      </c>
      <c r="J72" s="18"/>
      <c r="K72" s="18"/>
      <c r="L72" s="18"/>
      <c r="M72" s="18"/>
      <c r="N72" s="18"/>
      <c r="O72" s="18"/>
      <c r="P72" s="24"/>
      <c r="Q72" s="18"/>
      <c r="R72" s="18"/>
      <c r="S72" s="18"/>
      <c r="T72" s="18"/>
    </row>
    <row r="73" spans="1:20">
      <c r="A73" s="4">
        <v>69</v>
      </c>
      <c r="B73" s="17"/>
      <c r="C73" s="18"/>
      <c r="D73" s="18"/>
      <c r="E73" s="19"/>
      <c r="F73" s="18"/>
      <c r="G73" s="19"/>
      <c r="H73" s="19"/>
      <c r="I73" s="17">
        <f t="shared" si="4"/>
        <v>0</v>
      </c>
      <c r="J73" s="18"/>
      <c r="K73" s="18"/>
      <c r="L73" s="18"/>
      <c r="M73" s="18"/>
      <c r="N73" s="18"/>
      <c r="O73" s="18"/>
      <c r="P73" s="24"/>
      <c r="Q73" s="18"/>
      <c r="R73" s="18"/>
      <c r="S73" s="18"/>
      <c r="T73" s="18"/>
    </row>
    <row r="74" spans="1:20">
      <c r="A74" s="4">
        <v>70</v>
      </c>
      <c r="B74" s="17"/>
      <c r="C74" s="18"/>
      <c r="D74" s="18"/>
      <c r="E74" s="19"/>
      <c r="F74" s="18"/>
      <c r="G74" s="19"/>
      <c r="H74" s="19"/>
      <c r="I74" s="17">
        <f t="shared" si="4"/>
        <v>0</v>
      </c>
      <c r="J74" s="18"/>
      <c r="K74" s="18"/>
      <c r="L74" s="18"/>
      <c r="M74" s="18"/>
      <c r="N74" s="18"/>
      <c r="O74" s="18"/>
      <c r="P74" s="24"/>
      <c r="Q74" s="18"/>
      <c r="R74" s="18"/>
      <c r="S74" s="18"/>
      <c r="T74" s="18"/>
    </row>
    <row r="75" spans="1:20">
      <c r="A75" s="4">
        <v>71</v>
      </c>
      <c r="B75" s="17"/>
      <c r="C75" s="18"/>
      <c r="D75" s="18"/>
      <c r="E75" s="19"/>
      <c r="F75" s="18"/>
      <c r="G75" s="19"/>
      <c r="H75" s="19"/>
      <c r="I75" s="17">
        <f t="shared" si="4"/>
        <v>0</v>
      </c>
      <c r="J75" s="18"/>
      <c r="K75" s="18"/>
      <c r="L75" s="18"/>
      <c r="M75" s="18"/>
      <c r="N75" s="18"/>
      <c r="O75" s="18"/>
      <c r="P75" s="24"/>
      <c r="Q75" s="18"/>
      <c r="R75" s="18"/>
      <c r="S75" s="18"/>
      <c r="T75" s="18"/>
    </row>
    <row r="76" spans="1:20">
      <c r="A76" s="4">
        <v>72</v>
      </c>
      <c r="B76" s="17"/>
      <c r="C76" s="18"/>
      <c r="D76" s="18"/>
      <c r="E76" s="19"/>
      <c r="F76" s="18"/>
      <c r="G76" s="19"/>
      <c r="H76" s="19"/>
      <c r="I76" s="17">
        <f t="shared" si="4"/>
        <v>0</v>
      </c>
      <c r="J76" s="18"/>
      <c r="K76" s="18"/>
      <c r="L76" s="18"/>
      <c r="M76" s="18"/>
      <c r="N76" s="18"/>
      <c r="O76" s="18"/>
      <c r="P76" s="24"/>
      <c r="Q76" s="18"/>
      <c r="R76" s="18"/>
      <c r="S76" s="18"/>
      <c r="T76" s="18"/>
    </row>
    <row r="77" spans="1:20">
      <c r="A77" s="4">
        <v>73</v>
      </c>
      <c r="B77" s="17"/>
      <c r="C77" s="18"/>
      <c r="D77" s="18"/>
      <c r="E77" s="19"/>
      <c r="F77" s="18"/>
      <c r="G77" s="19"/>
      <c r="H77" s="19"/>
      <c r="I77" s="17">
        <f t="shared" si="4"/>
        <v>0</v>
      </c>
      <c r="J77" s="18"/>
      <c r="K77" s="18"/>
      <c r="L77" s="18"/>
      <c r="M77" s="18"/>
      <c r="N77" s="18"/>
      <c r="O77" s="18"/>
      <c r="P77" s="24"/>
      <c r="Q77" s="18"/>
      <c r="R77" s="18"/>
      <c r="S77" s="18"/>
      <c r="T77" s="18"/>
    </row>
    <row r="78" spans="1:20">
      <c r="A78" s="4">
        <v>74</v>
      </c>
      <c r="B78" s="17"/>
      <c r="C78" s="18"/>
      <c r="D78" s="18"/>
      <c r="E78" s="19"/>
      <c r="F78" s="18"/>
      <c r="G78" s="19"/>
      <c r="H78" s="19"/>
      <c r="I78" s="17">
        <f t="shared" si="4"/>
        <v>0</v>
      </c>
      <c r="J78" s="18"/>
      <c r="K78" s="18"/>
      <c r="L78" s="18"/>
      <c r="M78" s="18"/>
      <c r="N78" s="18"/>
      <c r="O78" s="18"/>
      <c r="P78" s="24"/>
      <c r="Q78" s="18"/>
      <c r="R78" s="18"/>
      <c r="S78" s="18"/>
      <c r="T78" s="18"/>
    </row>
    <row r="79" spans="1:20">
      <c r="A79" s="4">
        <v>75</v>
      </c>
      <c r="B79" s="17"/>
      <c r="C79" s="18"/>
      <c r="D79" s="18"/>
      <c r="E79" s="19"/>
      <c r="F79" s="18"/>
      <c r="G79" s="19"/>
      <c r="H79" s="19"/>
      <c r="I79" s="17">
        <f t="shared" si="4"/>
        <v>0</v>
      </c>
      <c r="J79" s="18"/>
      <c r="K79" s="18"/>
      <c r="L79" s="18"/>
      <c r="M79" s="18"/>
      <c r="N79" s="18"/>
      <c r="O79" s="18"/>
      <c r="P79" s="24"/>
      <c r="Q79" s="18"/>
      <c r="R79" s="18"/>
      <c r="S79" s="18"/>
      <c r="T79" s="18"/>
    </row>
    <row r="80" spans="1:20">
      <c r="A80" s="4">
        <v>76</v>
      </c>
      <c r="B80" s="17"/>
      <c r="C80" s="18"/>
      <c r="D80" s="18"/>
      <c r="E80" s="19"/>
      <c r="F80" s="18"/>
      <c r="G80" s="19"/>
      <c r="H80" s="19"/>
      <c r="I80" s="17">
        <f t="shared" si="4"/>
        <v>0</v>
      </c>
      <c r="J80" s="18"/>
      <c r="K80" s="18"/>
      <c r="L80" s="18"/>
      <c r="M80" s="18"/>
      <c r="N80" s="18"/>
      <c r="O80" s="18"/>
      <c r="P80" s="24"/>
      <c r="Q80" s="18"/>
      <c r="R80" s="18"/>
      <c r="S80" s="18"/>
      <c r="T80" s="18"/>
    </row>
    <row r="81" spans="1:20">
      <c r="A81" s="4">
        <v>77</v>
      </c>
      <c r="B81" s="17"/>
      <c r="C81" s="18"/>
      <c r="D81" s="18"/>
      <c r="E81" s="19"/>
      <c r="F81" s="18"/>
      <c r="G81" s="19"/>
      <c r="H81" s="19"/>
      <c r="I81" s="17">
        <f t="shared" si="4"/>
        <v>0</v>
      </c>
      <c r="J81" s="18"/>
      <c r="K81" s="18"/>
      <c r="L81" s="18"/>
      <c r="M81" s="18"/>
      <c r="N81" s="18"/>
      <c r="O81" s="18"/>
      <c r="P81" s="24"/>
      <c r="Q81" s="18"/>
      <c r="R81" s="18"/>
      <c r="S81" s="18"/>
      <c r="T81" s="18"/>
    </row>
    <row r="82" spans="1:20">
      <c r="A82" s="4">
        <v>78</v>
      </c>
      <c r="B82" s="17"/>
      <c r="C82" s="18"/>
      <c r="D82" s="18"/>
      <c r="E82" s="19"/>
      <c r="F82" s="18"/>
      <c r="G82" s="19"/>
      <c r="H82" s="19"/>
      <c r="I82" s="17">
        <f t="shared" si="4"/>
        <v>0</v>
      </c>
      <c r="J82" s="18"/>
      <c r="K82" s="18"/>
      <c r="L82" s="18"/>
      <c r="M82" s="18"/>
      <c r="N82" s="18"/>
      <c r="O82" s="18"/>
      <c r="P82" s="24"/>
      <c r="Q82" s="18"/>
      <c r="R82" s="18"/>
      <c r="S82" s="18"/>
      <c r="T82" s="18"/>
    </row>
    <row r="83" spans="1:20">
      <c r="A83" s="4">
        <v>79</v>
      </c>
      <c r="B83" s="17"/>
      <c r="C83" s="18"/>
      <c r="D83" s="18"/>
      <c r="E83" s="19"/>
      <c r="F83" s="18"/>
      <c r="G83" s="19"/>
      <c r="H83" s="19"/>
      <c r="I83" s="17">
        <f t="shared" si="4"/>
        <v>0</v>
      </c>
      <c r="J83" s="18"/>
      <c r="K83" s="18"/>
      <c r="L83" s="18"/>
      <c r="M83" s="18"/>
      <c r="N83" s="18"/>
      <c r="O83" s="18"/>
      <c r="P83" s="24"/>
      <c r="Q83" s="18"/>
      <c r="R83" s="18"/>
      <c r="S83" s="18"/>
      <c r="T83" s="18"/>
    </row>
    <row r="84" spans="1:20">
      <c r="A84" s="4">
        <v>80</v>
      </c>
      <c r="B84" s="17"/>
      <c r="C84" s="18"/>
      <c r="D84" s="18"/>
      <c r="E84" s="19"/>
      <c r="F84" s="18"/>
      <c r="G84" s="19"/>
      <c r="H84" s="19"/>
      <c r="I84" s="17">
        <f t="shared" si="4"/>
        <v>0</v>
      </c>
      <c r="J84" s="18"/>
      <c r="K84" s="18"/>
      <c r="L84" s="18"/>
      <c r="M84" s="18"/>
      <c r="N84" s="18"/>
      <c r="O84" s="18"/>
      <c r="P84" s="24"/>
      <c r="Q84" s="18"/>
      <c r="R84" s="18"/>
      <c r="S84" s="18"/>
      <c r="T84" s="18"/>
    </row>
    <row r="85" spans="1:20">
      <c r="A85" s="4">
        <v>81</v>
      </c>
      <c r="B85" s="17"/>
      <c r="C85" s="18"/>
      <c r="D85" s="18"/>
      <c r="E85" s="19"/>
      <c r="F85" s="18"/>
      <c r="G85" s="19"/>
      <c r="H85" s="19"/>
      <c r="I85" s="17">
        <f t="shared" si="4"/>
        <v>0</v>
      </c>
      <c r="J85" s="18"/>
      <c r="K85" s="18"/>
      <c r="L85" s="18"/>
      <c r="M85" s="18"/>
      <c r="N85" s="18"/>
      <c r="O85" s="18"/>
      <c r="P85" s="24"/>
      <c r="Q85" s="18"/>
      <c r="R85" s="18"/>
      <c r="S85" s="18"/>
      <c r="T85" s="18"/>
    </row>
    <row r="86" spans="1:20">
      <c r="A86" s="4">
        <v>82</v>
      </c>
      <c r="B86" s="17"/>
      <c r="C86" s="18"/>
      <c r="D86" s="18"/>
      <c r="E86" s="19"/>
      <c r="F86" s="18"/>
      <c r="G86" s="19"/>
      <c r="H86" s="19"/>
      <c r="I86" s="17">
        <f t="shared" si="4"/>
        <v>0</v>
      </c>
      <c r="J86" s="18"/>
      <c r="K86" s="18"/>
      <c r="L86" s="18"/>
      <c r="M86" s="18"/>
      <c r="N86" s="18"/>
      <c r="O86" s="18"/>
      <c r="P86" s="24"/>
      <c r="Q86" s="18"/>
      <c r="R86" s="18"/>
      <c r="S86" s="18"/>
      <c r="T86" s="18"/>
    </row>
    <row r="87" spans="1:20">
      <c r="A87" s="4">
        <v>83</v>
      </c>
      <c r="B87" s="17"/>
      <c r="C87" s="18"/>
      <c r="D87" s="18"/>
      <c r="E87" s="19"/>
      <c r="F87" s="18"/>
      <c r="G87" s="19"/>
      <c r="H87" s="19"/>
      <c r="I87" s="17">
        <f t="shared" si="4"/>
        <v>0</v>
      </c>
      <c r="J87" s="18"/>
      <c r="K87" s="18"/>
      <c r="L87" s="18"/>
      <c r="M87" s="18"/>
      <c r="N87" s="18"/>
      <c r="O87" s="18"/>
      <c r="P87" s="24"/>
      <c r="Q87" s="18"/>
      <c r="R87" s="18"/>
      <c r="S87" s="18"/>
      <c r="T87" s="18"/>
    </row>
    <row r="88" spans="1:20">
      <c r="A88" s="4">
        <v>84</v>
      </c>
      <c r="B88" s="17"/>
      <c r="C88" s="18"/>
      <c r="D88" s="18"/>
      <c r="E88" s="19"/>
      <c r="F88" s="18"/>
      <c r="G88" s="19"/>
      <c r="H88" s="19"/>
      <c r="I88" s="17">
        <f t="shared" si="4"/>
        <v>0</v>
      </c>
      <c r="J88" s="18"/>
      <c r="K88" s="18"/>
      <c r="L88" s="18"/>
      <c r="M88" s="18"/>
      <c r="N88" s="18"/>
      <c r="O88" s="18"/>
      <c r="P88" s="24"/>
      <c r="Q88" s="18"/>
      <c r="R88" s="18"/>
      <c r="S88" s="18"/>
      <c r="T88" s="18"/>
    </row>
    <row r="89" spans="1:20">
      <c r="A89" s="4">
        <v>85</v>
      </c>
      <c r="B89" s="17"/>
      <c r="C89" s="18"/>
      <c r="D89" s="18"/>
      <c r="E89" s="19"/>
      <c r="F89" s="18"/>
      <c r="G89" s="19"/>
      <c r="H89" s="19"/>
      <c r="I89" s="17">
        <f t="shared" si="4"/>
        <v>0</v>
      </c>
      <c r="J89" s="18"/>
      <c r="K89" s="18"/>
      <c r="L89" s="18"/>
      <c r="M89" s="18"/>
      <c r="N89" s="18"/>
      <c r="O89" s="18"/>
      <c r="P89" s="24"/>
      <c r="Q89" s="18"/>
      <c r="R89" s="18"/>
      <c r="S89" s="18"/>
      <c r="T89" s="18"/>
    </row>
    <row r="90" spans="1:20">
      <c r="A90" s="4">
        <v>86</v>
      </c>
      <c r="B90" s="17"/>
      <c r="C90" s="18"/>
      <c r="D90" s="18"/>
      <c r="E90" s="19"/>
      <c r="F90" s="18"/>
      <c r="G90" s="19"/>
      <c r="H90" s="19"/>
      <c r="I90" s="17">
        <f t="shared" si="4"/>
        <v>0</v>
      </c>
      <c r="J90" s="18"/>
      <c r="K90" s="18"/>
      <c r="L90" s="18"/>
      <c r="M90" s="18"/>
      <c r="N90" s="18"/>
      <c r="O90" s="18"/>
      <c r="P90" s="24"/>
      <c r="Q90" s="18"/>
      <c r="R90" s="18"/>
      <c r="S90" s="18"/>
      <c r="T90" s="18"/>
    </row>
    <row r="91" spans="1:20">
      <c r="A91" s="4">
        <v>87</v>
      </c>
      <c r="B91" s="17"/>
      <c r="C91" s="18"/>
      <c r="D91" s="18"/>
      <c r="E91" s="19"/>
      <c r="F91" s="18"/>
      <c r="G91" s="19"/>
      <c r="H91" s="19"/>
      <c r="I91" s="17">
        <f t="shared" si="4"/>
        <v>0</v>
      </c>
      <c r="J91" s="18"/>
      <c r="K91" s="18"/>
      <c r="L91" s="18"/>
      <c r="M91" s="18"/>
      <c r="N91" s="18"/>
      <c r="O91" s="18"/>
      <c r="P91" s="24"/>
      <c r="Q91" s="18"/>
      <c r="R91" s="18"/>
      <c r="S91" s="18"/>
      <c r="T91" s="18"/>
    </row>
    <row r="92" spans="1:20">
      <c r="A92" s="4">
        <v>88</v>
      </c>
      <c r="B92" s="17"/>
      <c r="C92" s="18"/>
      <c r="D92" s="18"/>
      <c r="E92" s="19"/>
      <c r="F92" s="18"/>
      <c r="G92" s="19"/>
      <c r="H92" s="19"/>
      <c r="I92" s="17">
        <f t="shared" si="4"/>
        <v>0</v>
      </c>
      <c r="J92" s="18"/>
      <c r="K92" s="18"/>
      <c r="L92" s="18"/>
      <c r="M92" s="18"/>
      <c r="N92" s="18"/>
      <c r="O92" s="18"/>
      <c r="P92" s="24"/>
      <c r="Q92" s="18"/>
      <c r="R92" s="18"/>
      <c r="S92" s="18"/>
      <c r="T92" s="18"/>
    </row>
    <row r="93" spans="1:20">
      <c r="A93" s="4">
        <v>89</v>
      </c>
      <c r="B93" s="17"/>
      <c r="C93" s="18"/>
      <c r="D93" s="18"/>
      <c r="E93" s="19"/>
      <c r="F93" s="18"/>
      <c r="G93" s="19"/>
      <c r="H93" s="19"/>
      <c r="I93" s="17">
        <f t="shared" si="4"/>
        <v>0</v>
      </c>
      <c r="J93" s="18"/>
      <c r="K93" s="18"/>
      <c r="L93" s="18"/>
      <c r="M93" s="18"/>
      <c r="N93" s="18"/>
      <c r="O93" s="18"/>
      <c r="P93" s="24"/>
      <c r="Q93" s="18"/>
      <c r="R93" s="18"/>
      <c r="S93" s="18"/>
      <c r="T93" s="18"/>
    </row>
    <row r="94" spans="1:20">
      <c r="A94" s="4">
        <v>90</v>
      </c>
      <c r="B94" s="17"/>
      <c r="C94" s="18"/>
      <c r="D94" s="18"/>
      <c r="E94" s="19"/>
      <c r="F94" s="18"/>
      <c r="G94" s="19"/>
      <c r="H94" s="19"/>
      <c r="I94" s="17">
        <f t="shared" si="4"/>
        <v>0</v>
      </c>
      <c r="J94" s="18"/>
      <c r="K94" s="18"/>
      <c r="L94" s="18"/>
      <c r="M94" s="18"/>
      <c r="N94" s="18"/>
      <c r="O94" s="18"/>
      <c r="P94" s="24"/>
      <c r="Q94" s="18"/>
      <c r="R94" s="18"/>
      <c r="S94" s="18"/>
      <c r="T94" s="18"/>
    </row>
    <row r="95" spans="1:20">
      <c r="A95" s="4">
        <v>91</v>
      </c>
      <c r="B95" s="17"/>
      <c r="C95" s="18"/>
      <c r="D95" s="18"/>
      <c r="E95" s="19"/>
      <c r="F95" s="18"/>
      <c r="G95" s="19"/>
      <c r="H95" s="19"/>
      <c r="I95" s="17">
        <f t="shared" si="4"/>
        <v>0</v>
      </c>
      <c r="J95" s="18"/>
      <c r="K95" s="18"/>
      <c r="L95" s="18"/>
      <c r="M95" s="18"/>
      <c r="N95" s="18"/>
      <c r="O95" s="18"/>
      <c r="P95" s="24"/>
      <c r="Q95" s="18"/>
      <c r="R95" s="18"/>
      <c r="S95" s="18"/>
      <c r="T95" s="18"/>
    </row>
    <row r="96" spans="1:20">
      <c r="A96" s="4">
        <v>92</v>
      </c>
      <c r="B96" s="17"/>
      <c r="C96" s="18"/>
      <c r="D96" s="18"/>
      <c r="E96" s="19"/>
      <c r="F96" s="18"/>
      <c r="G96" s="19"/>
      <c r="H96" s="19"/>
      <c r="I96" s="17">
        <f t="shared" si="4"/>
        <v>0</v>
      </c>
      <c r="J96" s="18"/>
      <c r="K96" s="18"/>
      <c r="L96" s="18"/>
      <c r="M96" s="18"/>
      <c r="N96" s="18"/>
      <c r="O96" s="18"/>
      <c r="P96" s="24"/>
      <c r="Q96" s="18"/>
      <c r="R96" s="18"/>
      <c r="S96" s="18"/>
      <c r="T96" s="18"/>
    </row>
    <row r="97" spans="1:20">
      <c r="A97" s="4">
        <v>93</v>
      </c>
      <c r="B97" s="17"/>
      <c r="C97" s="18"/>
      <c r="D97" s="18"/>
      <c r="E97" s="19"/>
      <c r="F97" s="18"/>
      <c r="G97" s="19"/>
      <c r="H97" s="19"/>
      <c r="I97" s="17">
        <f t="shared" si="4"/>
        <v>0</v>
      </c>
      <c r="J97" s="18"/>
      <c r="K97" s="18"/>
      <c r="L97" s="18"/>
      <c r="M97" s="18"/>
      <c r="N97" s="18"/>
      <c r="O97" s="18"/>
      <c r="P97" s="24"/>
      <c r="Q97" s="18"/>
      <c r="R97" s="18"/>
      <c r="S97" s="18"/>
      <c r="T97" s="18"/>
    </row>
    <row r="98" spans="1:20">
      <c r="A98" s="4">
        <v>94</v>
      </c>
      <c r="B98" s="17"/>
      <c r="C98" s="18"/>
      <c r="D98" s="18"/>
      <c r="E98" s="19"/>
      <c r="F98" s="18"/>
      <c r="G98" s="19"/>
      <c r="H98" s="19"/>
      <c r="I98" s="17">
        <f t="shared" si="4"/>
        <v>0</v>
      </c>
      <c r="J98" s="18"/>
      <c r="K98" s="18"/>
      <c r="L98" s="18"/>
      <c r="M98" s="18"/>
      <c r="N98" s="18"/>
      <c r="O98" s="18"/>
      <c r="P98" s="24"/>
      <c r="Q98" s="18"/>
      <c r="R98" s="18"/>
      <c r="S98" s="18"/>
      <c r="T98" s="18"/>
    </row>
    <row r="99" spans="1:20">
      <c r="A99" s="4">
        <v>95</v>
      </c>
      <c r="B99" s="17"/>
      <c r="C99" s="18"/>
      <c r="D99" s="18"/>
      <c r="E99" s="19"/>
      <c r="F99" s="18"/>
      <c r="G99" s="19"/>
      <c r="H99" s="19"/>
      <c r="I99" s="17">
        <f t="shared" si="4"/>
        <v>0</v>
      </c>
      <c r="J99" s="18"/>
      <c r="K99" s="18"/>
      <c r="L99" s="18"/>
      <c r="M99" s="18"/>
      <c r="N99" s="18"/>
      <c r="O99" s="18"/>
      <c r="P99" s="24"/>
      <c r="Q99" s="18"/>
      <c r="R99" s="18"/>
      <c r="S99" s="18"/>
      <c r="T99" s="18"/>
    </row>
    <row r="100" spans="1:20">
      <c r="A100" s="4">
        <v>96</v>
      </c>
      <c r="B100" s="17"/>
      <c r="C100" s="18"/>
      <c r="D100" s="18"/>
      <c r="E100" s="19"/>
      <c r="F100" s="18"/>
      <c r="G100" s="19"/>
      <c r="H100" s="19"/>
      <c r="I100" s="17">
        <f t="shared" si="4"/>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4"/>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4"/>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4"/>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4"/>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4"/>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4"/>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4"/>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4"/>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4"/>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4"/>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4"/>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4"/>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4"/>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4"/>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4"/>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4"/>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4"/>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4"/>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4"/>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4"/>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4"/>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4"/>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4"/>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4"/>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4"/>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4"/>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4"/>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4"/>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4"/>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4"/>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4"/>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4"/>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4"/>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5">+G134+H134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5"/>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3" t="s">
        <v>11</v>
      </c>
      <c r="B165" s="41"/>
      <c r="C165" s="3">
        <f>COUNTIFS(C5:C164,"*")</f>
        <v>56</v>
      </c>
      <c r="D165" s="3"/>
      <c r="E165" s="13"/>
      <c r="F165" s="3"/>
      <c r="G165" s="13">
        <f>SUM(G5:G164)</f>
        <v>2415</v>
      </c>
      <c r="H165" s="13">
        <f>SUM(H5:H164)</f>
        <v>2269</v>
      </c>
      <c r="I165" s="13">
        <f>SUM(I5:I164)</f>
        <v>4684</v>
      </c>
      <c r="J165" s="3"/>
      <c r="K165" s="7"/>
      <c r="L165" s="21"/>
      <c r="M165" s="21"/>
      <c r="N165" s="7"/>
      <c r="O165" s="7"/>
      <c r="P165" s="14"/>
      <c r="Q165" s="3"/>
      <c r="R165" s="3"/>
      <c r="S165" s="3"/>
      <c r="T165" s="12"/>
    </row>
    <row r="166" spans="1:20">
      <c r="A166" s="46" t="s">
        <v>66</v>
      </c>
      <c r="B166" s="10">
        <f>COUNTIF(B$5:B$164,"Team 1")</f>
        <v>28</v>
      </c>
      <c r="C166" s="46" t="s">
        <v>29</v>
      </c>
      <c r="D166" s="10">
        <f>COUNTIF(D5:D164,"Anganwadi")</f>
        <v>27</v>
      </c>
    </row>
    <row r="167" spans="1:20">
      <c r="A167" s="46" t="s">
        <v>67</v>
      </c>
      <c r="B167" s="10">
        <f>COUNTIF(B$6:B$164,"Team 2")</f>
        <v>28</v>
      </c>
      <c r="C167" s="46" t="s">
        <v>27</v>
      </c>
      <c r="D167" s="10">
        <f>COUNTIF(D5:D164,"School")</f>
        <v>29</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708</v>
      </c>
      <c r="B1" s="161"/>
      <c r="C1" s="161"/>
      <c r="D1" s="162"/>
      <c r="E1" s="162"/>
      <c r="F1" s="162"/>
      <c r="G1" s="162"/>
      <c r="H1" s="162"/>
      <c r="I1" s="162"/>
      <c r="J1" s="162"/>
      <c r="K1" s="162"/>
      <c r="L1" s="162"/>
      <c r="M1" s="162"/>
      <c r="N1" s="162"/>
      <c r="O1" s="162"/>
      <c r="P1" s="162"/>
      <c r="Q1" s="162"/>
      <c r="R1" s="162"/>
      <c r="S1" s="162"/>
    </row>
    <row r="2" spans="1:20">
      <c r="A2" s="165" t="s">
        <v>63</v>
      </c>
      <c r="B2" s="166"/>
      <c r="C2" s="166"/>
      <c r="D2" s="25" t="s">
        <v>695</v>
      </c>
      <c r="E2" s="22"/>
      <c r="F2" s="22"/>
      <c r="G2" s="22"/>
      <c r="H2" s="22"/>
      <c r="I2" s="22"/>
      <c r="J2" s="22"/>
      <c r="K2" s="22"/>
      <c r="L2" s="22"/>
      <c r="M2" s="22"/>
      <c r="N2" s="22"/>
      <c r="O2" s="22"/>
      <c r="P2" s="22"/>
      <c r="Q2" s="22"/>
      <c r="R2" s="22"/>
      <c r="S2" s="22"/>
    </row>
    <row r="3" spans="1:20" ht="24" customHeight="1">
      <c r="A3" s="160" t="s">
        <v>14</v>
      </c>
      <c r="B3" s="163" t="s">
        <v>65</v>
      </c>
      <c r="C3" s="159" t="s">
        <v>7</v>
      </c>
      <c r="D3" s="159" t="s">
        <v>59</v>
      </c>
      <c r="E3" s="159" t="s">
        <v>16</v>
      </c>
      <c r="F3" s="167" t="s">
        <v>17</v>
      </c>
      <c r="G3" s="159" t="s">
        <v>8</v>
      </c>
      <c r="H3" s="159"/>
      <c r="I3" s="159"/>
      <c r="J3" s="159" t="s">
        <v>35</v>
      </c>
      <c r="K3" s="163" t="s">
        <v>37</v>
      </c>
      <c r="L3" s="163" t="s">
        <v>54</v>
      </c>
      <c r="M3" s="163" t="s">
        <v>55</v>
      </c>
      <c r="N3" s="163" t="s">
        <v>38</v>
      </c>
      <c r="O3" s="163" t="s">
        <v>39</v>
      </c>
      <c r="P3" s="160" t="s">
        <v>58</v>
      </c>
      <c r="Q3" s="159" t="s">
        <v>56</v>
      </c>
      <c r="R3" s="159" t="s">
        <v>36</v>
      </c>
      <c r="S3" s="159" t="s">
        <v>57</v>
      </c>
      <c r="T3" s="159" t="s">
        <v>13</v>
      </c>
    </row>
    <row r="4" spans="1:20" ht="25.5" customHeight="1">
      <c r="A4" s="160"/>
      <c r="B4" s="168"/>
      <c r="C4" s="159"/>
      <c r="D4" s="159"/>
      <c r="E4" s="159"/>
      <c r="F4" s="167"/>
      <c r="G4" s="23" t="s">
        <v>9</v>
      </c>
      <c r="H4" s="23" t="s">
        <v>10</v>
      </c>
      <c r="I4" s="23" t="s">
        <v>11</v>
      </c>
      <c r="J4" s="159"/>
      <c r="K4" s="164"/>
      <c r="L4" s="164"/>
      <c r="M4" s="164"/>
      <c r="N4" s="164"/>
      <c r="O4" s="164"/>
      <c r="P4" s="160"/>
      <c r="Q4" s="160"/>
      <c r="R4" s="159"/>
      <c r="S4" s="159"/>
      <c r="T4" s="159"/>
    </row>
    <row r="5" spans="1:20" ht="17.25" thickBot="1">
      <c r="A5" s="4">
        <v>1</v>
      </c>
      <c r="B5" s="17" t="s">
        <v>66</v>
      </c>
      <c r="C5" s="67" t="s">
        <v>218</v>
      </c>
      <c r="D5" s="67" t="s">
        <v>29</v>
      </c>
      <c r="E5" s="73"/>
      <c r="F5" s="67"/>
      <c r="G5" s="73">
        <v>20</v>
      </c>
      <c r="H5" s="73">
        <v>20</v>
      </c>
      <c r="I5" s="70">
        <f t="shared" ref="I5:I58" si="0">+G5+H5</f>
        <v>40</v>
      </c>
      <c r="J5" s="72" t="s">
        <v>268</v>
      </c>
      <c r="K5" s="67" t="s">
        <v>174</v>
      </c>
      <c r="L5" s="67" t="s">
        <v>269</v>
      </c>
      <c r="M5" s="67">
        <v>967818725</v>
      </c>
      <c r="N5" s="67" t="s">
        <v>270</v>
      </c>
      <c r="O5" s="67"/>
      <c r="P5" s="66">
        <v>43405</v>
      </c>
      <c r="Q5" s="67"/>
      <c r="R5" s="58"/>
      <c r="S5" s="58"/>
      <c r="T5" s="58"/>
    </row>
    <row r="6" spans="1:20" ht="17.25" thickBot="1">
      <c r="A6" s="4">
        <v>2</v>
      </c>
      <c r="B6" s="17" t="s">
        <v>67</v>
      </c>
      <c r="C6" s="67" t="s">
        <v>219</v>
      </c>
      <c r="D6" s="67" t="s">
        <v>29</v>
      </c>
      <c r="E6" s="73"/>
      <c r="F6" s="67"/>
      <c r="G6" s="73">
        <v>23</v>
      </c>
      <c r="H6" s="73">
        <v>13</v>
      </c>
      <c r="I6" s="70">
        <f t="shared" si="0"/>
        <v>36</v>
      </c>
      <c r="J6" s="74" t="s">
        <v>271</v>
      </c>
      <c r="K6" s="67" t="s">
        <v>174</v>
      </c>
      <c r="L6" s="67" t="s">
        <v>269</v>
      </c>
      <c r="M6" s="67">
        <v>967818725</v>
      </c>
      <c r="N6" s="67" t="s">
        <v>270</v>
      </c>
      <c r="O6" s="67"/>
      <c r="P6" s="66">
        <v>43405</v>
      </c>
      <c r="Q6" s="67"/>
      <c r="R6" s="58"/>
      <c r="S6" s="58"/>
      <c r="T6" s="58"/>
    </row>
    <row r="7" spans="1:20" ht="17.25" thickBot="1">
      <c r="A7" s="4">
        <v>3</v>
      </c>
      <c r="B7" s="17" t="s">
        <v>67</v>
      </c>
      <c r="C7" s="67" t="s">
        <v>220</v>
      </c>
      <c r="D7" s="67" t="s">
        <v>27</v>
      </c>
      <c r="E7" s="68"/>
      <c r="F7" s="67"/>
      <c r="G7" s="69">
        <v>26</v>
      </c>
      <c r="H7" s="69">
        <v>30</v>
      </c>
      <c r="I7" s="70">
        <v>56</v>
      </c>
      <c r="J7" s="71"/>
      <c r="K7" s="67" t="s">
        <v>187</v>
      </c>
      <c r="L7" s="63" t="s">
        <v>272</v>
      </c>
      <c r="M7" s="63">
        <v>9435471111</v>
      </c>
      <c r="N7" s="63" t="s">
        <v>189</v>
      </c>
      <c r="O7" s="63"/>
      <c r="P7" s="66">
        <v>43405</v>
      </c>
      <c r="Q7" s="67"/>
      <c r="R7" s="58"/>
      <c r="S7" s="58"/>
      <c r="T7" s="58"/>
    </row>
    <row r="8" spans="1:20" ht="17.25" thickBot="1">
      <c r="A8" s="4">
        <v>4</v>
      </c>
      <c r="B8" s="17" t="s">
        <v>66</v>
      </c>
      <c r="C8" s="67" t="s">
        <v>221</v>
      </c>
      <c r="D8" s="67" t="s">
        <v>29</v>
      </c>
      <c r="E8" s="73"/>
      <c r="F8" s="67"/>
      <c r="G8" s="68">
        <v>23</v>
      </c>
      <c r="H8" s="68">
        <v>35</v>
      </c>
      <c r="I8" s="70">
        <f t="shared" si="0"/>
        <v>58</v>
      </c>
      <c r="J8" s="74" t="s">
        <v>273</v>
      </c>
      <c r="K8" s="67" t="s">
        <v>187</v>
      </c>
      <c r="L8" s="56" t="s">
        <v>274</v>
      </c>
      <c r="M8" s="56">
        <v>8011879171</v>
      </c>
      <c r="N8" s="67" t="s">
        <v>275</v>
      </c>
      <c r="O8" s="67"/>
      <c r="P8" s="66">
        <v>43406</v>
      </c>
      <c r="Q8" s="67"/>
      <c r="R8" s="58"/>
      <c r="S8" s="58"/>
      <c r="T8" s="58"/>
    </row>
    <row r="9" spans="1:20">
      <c r="A9" s="4">
        <v>5</v>
      </c>
      <c r="B9" s="17" t="s">
        <v>67</v>
      </c>
      <c r="C9" s="67" t="s">
        <v>222</v>
      </c>
      <c r="D9" s="67" t="s">
        <v>29</v>
      </c>
      <c r="E9" s="73"/>
      <c r="F9" s="67"/>
      <c r="G9" s="68">
        <v>18</v>
      </c>
      <c r="H9" s="68">
        <v>18</v>
      </c>
      <c r="I9" s="70">
        <f t="shared" si="0"/>
        <v>36</v>
      </c>
      <c r="J9" s="72" t="s">
        <v>276</v>
      </c>
      <c r="K9" s="67" t="s">
        <v>187</v>
      </c>
      <c r="L9" s="56" t="s">
        <v>274</v>
      </c>
      <c r="M9" s="56">
        <v>8011879171</v>
      </c>
      <c r="N9" s="67" t="s">
        <v>275</v>
      </c>
      <c r="O9" s="67"/>
      <c r="P9" s="66">
        <v>43406</v>
      </c>
      <c r="Q9" s="67"/>
      <c r="R9" s="58"/>
      <c r="S9" s="58"/>
      <c r="T9" s="58"/>
    </row>
    <row r="10" spans="1:20">
      <c r="A10" s="4">
        <v>6</v>
      </c>
      <c r="B10" s="17" t="s">
        <v>66</v>
      </c>
      <c r="C10" s="67" t="s">
        <v>223</v>
      </c>
      <c r="D10" s="67" t="s">
        <v>29</v>
      </c>
      <c r="E10" s="73"/>
      <c r="F10" s="67"/>
      <c r="G10" s="68">
        <v>18</v>
      </c>
      <c r="H10" s="68">
        <v>18</v>
      </c>
      <c r="I10" s="70">
        <f t="shared" si="0"/>
        <v>36</v>
      </c>
      <c r="J10" s="72" t="s">
        <v>277</v>
      </c>
      <c r="K10" s="67" t="s">
        <v>187</v>
      </c>
      <c r="L10" s="56" t="s">
        <v>274</v>
      </c>
      <c r="M10" s="56">
        <v>8011879171</v>
      </c>
      <c r="N10" s="67" t="s">
        <v>275</v>
      </c>
      <c r="O10" s="67"/>
      <c r="P10" s="66">
        <v>43407</v>
      </c>
      <c r="Q10" s="67"/>
      <c r="R10" s="58"/>
      <c r="S10" s="58"/>
      <c r="T10" s="58"/>
    </row>
    <row r="11" spans="1:20">
      <c r="A11" s="4">
        <v>7</v>
      </c>
      <c r="B11" s="17" t="s">
        <v>66</v>
      </c>
      <c r="C11" s="67" t="s">
        <v>224</v>
      </c>
      <c r="D11" s="67" t="s">
        <v>27</v>
      </c>
      <c r="E11" s="79">
        <v>18160407402</v>
      </c>
      <c r="F11" s="67" t="s">
        <v>96</v>
      </c>
      <c r="G11" s="69">
        <v>17</v>
      </c>
      <c r="H11" s="69">
        <v>23</v>
      </c>
      <c r="I11" s="70">
        <f t="shared" si="0"/>
        <v>40</v>
      </c>
      <c r="J11" s="71" t="s">
        <v>278</v>
      </c>
      <c r="K11" s="67" t="s">
        <v>187</v>
      </c>
      <c r="L11" s="56" t="s">
        <v>274</v>
      </c>
      <c r="M11" s="56">
        <v>8011879171</v>
      </c>
      <c r="N11" s="67" t="s">
        <v>275</v>
      </c>
      <c r="O11" s="67"/>
      <c r="P11" s="66">
        <v>43407</v>
      </c>
      <c r="Q11" s="67"/>
      <c r="R11" s="58"/>
      <c r="S11" s="58"/>
      <c r="T11" s="58"/>
    </row>
    <row r="12" spans="1:20">
      <c r="A12" s="4">
        <v>8</v>
      </c>
      <c r="B12" s="17" t="s">
        <v>66</v>
      </c>
      <c r="C12" s="67" t="s">
        <v>225</v>
      </c>
      <c r="D12" s="67" t="s">
        <v>27</v>
      </c>
      <c r="E12" s="79">
        <v>18160420103</v>
      </c>
      <c r="F12" s="67" t="s">
        <v>96</v>
      </c>
      <c r="G12" s="76">
        <v>37</v>
      </c>
      <c r="H12" s="76">
        <v>33</v>
      </c>
      <c r="I12" s="70">
        <f t="shared" si="0"/>
        <v>70</v>
      </c>
      <c r="J12" s="71" t="s">
        <v>279</v>
      </c>
      <c r="K12" s="67" t="s">
        <v>174</v>
      </c>
      <c r="L12" s="67" t="s">
        <v>280</v>
      </c>
      <c r="M12" s="67">
        <v>967818725</v>
      </c>
      <c r="N12" s="67" t="s">
        <v>270</v>
      </c>
      <c r="O12" s="78"/>
      <c r="P12" s="66">
        <v>43409</v>
      </c>
      <c r="Q12" s="67"/>
      <c r="R12" s="58"/>
      <c r="S12" s="58"/>
      <c r="T12" s="58"/>
    </row>
    <row r="13" spans="1:20">
      <c r="A13" s="4">
        <v>9</v>
      </c>
      <c r="B13" s="17" t="s">
        <v>67</v>
      </c>
      <c r="C13" s="67" t="s">
        <v>226</v>
      </c>
      <c r="D13" s="67" t="s">
        <v>27</v>
      </c>
      <c r="E13" s="79">
        <v>18160420104</v>
      </c>
      <c r="F13" s="67" t="s">
        <v>95</v>
      </c>
      <c r="G13" s="76">
        <v>91</v>
      </c>
      <c r="H13" s="76">
        <v>49</v>
      </c>
      <c r="I13" s="70">
        <f t="shared" si="0"/>
        <v>140</v>
      </c>
      <c r="J13" s="71" t="s">
        <v>281</v>
      </c>
      <c r="K13" s="67"/>
      <c r="L13" s="67"/>
      <c r="M13" s="67"/>
      <c r="N13" s="67"/>
      <c r="O13" s="78"/>
      <c r="P13" s="66">
        <v>43409</v>
      </c>
      <c r="Q13" s="67"/>
      <c r="R13" s="58"/>
      <c r="S13" s="58"/>
      <c r="T13" s="58"/>
    </row>
    <row r="14" spans="1:20" ht="17.25" thickBot="1">
      <c r="A14" s="4">
        <v>10</v>
      </c>
      <c r="B14" s="17" t="s">
        <v>66</v>
      </c>
      <c r="C14" s="67" t="s">
        <v>227</v>
      </c>
      <c r="D14" s="67" t="s">
        <v>29</v>
      </c>
      <c r="E14" s="80">
        <v>56</v>
      </c>
      <c r="F14" s="67"/>
      <c r="G14" s="73">
        <v>26</v>
      </c>
      <c r="H14" s="73">
        <v>21</v>
      </c>
      <c r="I14" s="70">
        <f t="shared" si="0"/>
        <v>47</v>
      </c>
      <c r="J14" s="72" t="s">
        <v>282</v>
      </c>
      <c r="K14" s="67"/>
      <c r="L14" s="67"/>
      <c r="M14" s="67"/>
      <c r="N14" s="67"/>
      <c r="O14" s="78"/>
      <c r="P14" s="66">
        <v>43410</v>
      </c>
      <c r="Q14" s="67"/>
      <c r="R14" s="58"/>
      <c r="S14" s="58"/>
      <c r="T14" s="58"/>
    </row>
    <row r="15" spans="1:20" ht="17.25" thickBot="1">
      <c r="A15" s="4">
        <v>11</v>
      </c>
      <c r="B15" s="17" t="s">
        <v>67</v>
      </c>
      <c r="C15" s="67" t="s">
        <v>228</v>
      </c>
      <c r="D15" s="67" t="s">
        <v>29</v>
      </c>
      <c r="E15" s="73"/>
      <c r="F15" s="67"/>
      <c r="G15" s="73">
        <v>22</v>
      </c>
      <c r="H15" s="73">
        <v>20</v>
      </c>
      <c r="I15" s="70">
        <f t="shared" si="0"/>
        <v>42</v>
      </c>
      <c r="J15" s="74" t="s">
        <v>283</v>
      </c>
      <c r="K15" s="67" t="s">
        <v>197</v>
      </c>
      <c r="L15" s="63" t="s">
        <v>208</v>
      </c>
      <c r="M15" s="63">
        <v>9401037653</v>
      </c>
      <c r="N15" s="63" t="s">
        <v>284</v>
      </c>
      <c r="O15" s="63">
        <v>7896390471</v>
      </c>
      <c r="P15" s="66">
        <v>43410</v>
      </c>
      <c r="Q15" s="67"/>
      <c r="R15" s="58"/>
      <c r="S15" s="58"/>
      <c r="T15" s="58"/>
    </row>
    <row r="16" spans="1:20">
      <c r="A16" s="4">
        <v>12</v>
      </c>
      <c r="B16" s="17" t="s">
        <v>66</v>
      </c>
      <c r="C16" s="67" t="s">
        <v>229</v>
      </c>
      <c r="D16" s="67" t="s">
        <v>27</v>
      </c>
      <c r="E16" s="79">
        <v>18160418202</v>
      </c>
      <c r="F16" s="67" t="s">
        <v>96</v>
      </c>
      <c r="G16" s="76">
        <v>17</v>
      </c>
      <c r="H16" s="76">
        <v>23</v>
      </c>
      <c r="I16" s="70">
        <f t="shared" si="0"/>
        <v>40</v>
      </c>
      <c r="J16" s="71" t="s">
        <v>285</v>
      </c>
      <c r="K16" s="67" t="s">
        <v>197</v>
      </c>
      <c r="L16" s="63" t="s">
        <v>208</v>
      </c>
      <c r="M16" s="63"/>
      <c r="N16" s="63"/>
      <c r="O16" s="63"/>
      <c r="P16" s="66">
        <v>43411</v>
      </c>
      <c r="Q16" s="67"/>
      <c r="R16" s="58"/>
      <c r="S16" s="58"/>
      <c r="T16" s="58"/>
    </row>
    <row r="17" spans="1:20">
      <c r="A17" s="4">
        <v>13</v>
      </c>
      <c r="B17" s="17" t="s">
        <v>67</v>
      </c>
      <c r="C17" s="67" t="s">
        <v>229</v>
      </c>
      <c r="D17" s="67" t="s">
        <v>27</v>
      </c>
      <c r="E17" s="79">
        <v>18160403808</v>
      </c>
      <c r="F17" s="67" t="s">
        <v>96</v>
      </c>
      <c r="G17" s="76">
        <v>19</v>
      </c>
      <c r="H17" s="76">
        <v>17</v>
      </c>
      <c r="I17" s="70">
        <f t="shared" si="0"/>
        <v>36</v>
      </c>
      <c r="J17" s="71" t="s">
        <v>286</v>
      </c>
      <c r="K17" s="67"/>
      <c r="L17" s="67"/>
      <c r="M17" s="67"/>
      <c r="N17" s="67"/>
      <c r="O17" s="78"/>
      <c r="P17" s="66">
        <v>43411</v>
      </c>
      <c r="Q17" s="67"/>
      <c r="R17" s="58"/>
      <c r="S17" s="58"/>
      <c r="T17" s="58"/>
    </row>
    <row r="18" spans="1:20">
      <c r="A18" s="4">
        <v>14</v>
      </c>
      <c r="B18" s="17" t="s">
        <v>66</v>
      </c>
      <c r="C18" s="67" t="s">
        <v>230</v>
      </c>
      <c r="D18" s="67" t="s">
        <v>29</v>
      </c>
      <c r="E18" s="73"/>
      <c r="F18" s="67"/>
      <c r="G18" s="68">
        <v>20</v>
      </c>
      <c r="H18" s="68">
        <v>8</v>
      </c>
      <c r="I18" s="70">
        <f t="shared" si="0"/>
        <v>28</v>
      </c>
      <c r="J18" s="72" t="s">
        <v>287</v>
      </c>
      <c r="K18" s="67"/>
      <c r="L18" s="67"/>
      <c r="M18" s="67"/>
      <c r="N18" s="67"/>
      <c r="O18" s="67"/>
      <c r="P18" s="66">
        <v>43412</v>
      </c>
      <c r="Q18" s="67"/>
      <c r="R18" s="58"/>
      <c r="S18" s="58"/>
      <c r="T18" s="58"/>
    </row>
    <row r="19" spans="1:20">
      <c r="A19" s="4">
        <v>15</v>
      </c>
      <c r="B19" s="17" t="s">
        <v>67</v>
      </c>
      <c r="C19" s="67" t="s">
        <v>231</v>
      </c>
      <c r="D19" s="67" t="s">
        <v>29</v>
      </c>
      <c r="E19" s="73"/>
      <c r="F19" s="67"/>
      <c r="G19" s="68">
        <v>23</v>
      </c>
      <c r="H19" s="68">
        <v>13</v>
      </c>
      <c r="I19" s="70">
        <f t="shared" si="0"/>
        <v>36</v>
      </c>
      <c r="J19" s="72" t="s">
        <v>288</v>
      </c>
      <c r="K19" s="67"/>
      <c r="L19" s="56"/>
      <c r="M19" s="56"/>
      <c r="N19" s="56"/>
      <c r="O19" s="56"/>
      <c r="P19" s="66">
        <v>43412</v>
      </c>
      <c r="Q19" s="67"/>
      <c r="R19" s="58"/>
      <c r="S19" s="58"/>
      <c r="T19" s="58"/>
    </row>
    <row r="20" spans="1:20">
      <c r="A20" s="4">
        <v>16</v>
      </c>
      <c r="B20" s="17" t="s">
        <v>66</v>
      </c>
      <c r="C20" s="67" t="s">
        <v>232</v>
      </c>
      <c r="D20" s="67" t="s">
        <v>27</v>
      </c>
      <c r="E20" s="79">
        <v>18160406001</v>
      </c>
      <c r="F20" s="67" t="s">
        <v>96</v>
      </c>
      <c r="G20" s="69">
        <v>6</v>
      </c>
      <c r="H20" s="69">
        <v>7</v>
      </c>
      <c r="I20" s="70">
        <f t="shared" si="0"/>
        <v>13</v>
      </c>
      <c r="J20" s="71" t="s">
        <v>289</v>
      </c>
      <c r="K20" s="67"/>
      <c r="L20" s="67"/>
      <c r="M20" s="67"/>
      <c r="N20" s="67"/>
      <c r="O20" s="67"/>
      <c r="P20" s="66">
        <v>43413</v>
      </c>
      <c r="Q20" s="67"/>
      <c r="R20" s="58"/>
      <c r="S20" s="58"/>
      <c r="T20" s="58"/>
    </row>
    <row r="21" spans="1:20">
      <c r="A21" s="4">
        <v>17</v>
      </c>
      <c r="B21" s="17" t="s">
        <v>67</v>
      </c>
      <c r="C21" s="67" t="s">
        <v>233</v>
      </c>
      <c r="D21" s="67" t="s">
        <v>27</v>
      </c>
      <c r="E21" s="68">
        <v>18160407601</v>
      </c>
      <c r="F21" s="67" t="s">
        <v>96</v>
      </c>
      <c r="G21" s="69">
        <v>24</v>
      </c>
      <c r="H21" s="69">
        <v>40</v>
      </c>
      <c r="I21" s="70">
        <f t="shared" si="0"/>
        <v>64</v>
      </c>
      <c r="J21" s="71" t="s">
        <v>290</v>
      </c>
      <c r="K21" s="67"/>
      <c r="L21" s="67"/>
      <c r="M21" s="67"/>
      <c r="N21" s="67"/>
      <c r="O21" s="67"/>
      <c r="P21" s="66">
        <v>43413</v>
      </c>
      <c r="Q21" s="67"/>
      <c r="R21" s="58"/>
      <c r="S21" s="58"/>
      <c r="T21" s="58"/>
    </row>
    <row r="22" spans="1:20" ht="17.25" thickBot="1">
      <c r="A22" s="4">
        <v>18</v>
      </c>
      <c r="B22" s="17" t="s">
        <v>66</v>
      </c>
      <c r="C22" s="67" t="s">
        <v>234</v>
      </c>
      <c r="D22" s="67" t="s">
        <v>29</v>
      </c>
      <c r="E22" s="73"/>
      <c r="F22" s="67"/>
      <c r="G22" s="73">
        <v>40</v>
      </c>
      <c r="H22" s="73">
        <v>25</v>
      </c>
      <c r="I22" s="70">
        <f t="shared" si="0"/>
        <v>65</v>
      </c>
      <c r="J22" s="72" t="s">
        <v>291</v>
      </c>
      <c r="K22" s="67"/>
      <c r="L22" s="56"/>
      <c r="M22" s="56"/>
      <c r="N22" s="56"/>
      <c r="O22" s="63"/>
      <c r="P22" s="66">
        <v>43414</v>
      </c>
      <c r="Q22" s="67"/>
      <c r="R22" s="58"/>
      <c r="S22" s="58"/>
      <c r="T22" s="58"/>
    </row>
    <row r="23" spans="1:20" ht="17.25" thickBot="1">
      <c r="A23" s="4">
        <v>19</v>
      </c>
      <c r="B23" s="17" t="s">
        <v>67</v>
      </c>
      <c r="C23" s="67" t="s">
        <v>234</v>
      </c>
      <c r="D23" s="67" t="s">
        <v>29</v>
      </c>
      <c r="E23" s="73"/>
      <c r="F23" s="67"/>
      <c r="G23" s="73">
        <v>30</v>
      </c>
      <c r="H23" s="73">
        <v>28</v>
      </c>
      <c r="I23" s="70">
        <f t="shared" si="0"/>
        <v>58</v>
      </c>
      <c r="J23" s="74" t="s">
        <v>292</v>
      </c>
      <c r="K23" s="67"/>
      <c r="L23" s="67"/>
      <c r="M23" s="67"/>
      <c r="N23" s="67"/>
      <c r="O23" s="78"/>
      <c r="P23" s="66">
        <v>43414</v>
      </c>
      <c r="Q23" s="67"/>
      <c r="R23" s="58"/>
      <c r="S23" s="58"/>
      <c r="T23" s="58"/>
    </row>
    <row r="24" spans="1:20">
      <c r="A24" s="4">
        <v>20</v>
      </c>
      <c r="B24" s="17" t="s">
        <v>66</v>
      </c>
      <c r="C24" s="67" t="s">
        <v>235</v>
      </c>
      <c r="D24" s="67" t="s">
        <v>29</v>
      </c>
      <c r="E24" s="73"/>
      <c r="F24" s="67"/>
      <c r="G24" s="73">
        <v>12</v>
      </c>
      <c r="H24" s="73">
        <v>15</v>
      </c>
      <c r="I24" s="70">
        <f t="shared" si="0"/>
        <v>27</v>
      </c>
      <c r="J24" s="72" t="s">
        <v>293</v>
      </c>
      <c r="K24" s="67"/>
      <c r="L24" s="56"/>
      <c r="M24" s="56"/>
      <c r="N24" s="56"/>
      <c r="O24" s="63"/>
      <c r="P24" s="66">
        <v>43414</v>
      </c>
      <c r="Q24" s="67"/>
      <c r="R24" s="58"/>
      <c r="S24" s="58"/>
      <c r="T24" s="58"/>
    </row>
    <row r="25" spans="1:20">
      <c r="A25" s="4">
        <v>21</v>
      </c>
      <c r="B25" s="17" t="s">
        <v>67</v>
      </c>
      <c r="C25" s="67" t="s">
        <v>236</v>
      </c>
      <c r="D25" s="67" t="s">
        <v>29</v>
      </c>
      <c r="E25" s="73"/>
      <c r="F25" s="67"/>
      <c r="G25" s="73">
        <v>17</v>
      </c>
      <c r="H25" s="73">
        <v>15</v>
      </c>
      <c r="I25" s="70">
        <f t="shared" si="0"/>
        <v>32</v>
      </c>
      <c r="J25" s="72" t="s">
        <v>294</v>
      </c>
      <c r="K25" s="67"/>
      <c r="L25" s="63"/>
      <c r="M25" s="63"/>
      <c r="N25" s="63"/>
      <c r="O25" s="63"/>
      <c r="P25" s="66">
        <v>43414</v>
      </c>
      <c r="Q25" s="67"/>
      <c r="R25" s="58"/>
      <c r="S25" s="58"/>
      <c r="T25" s="58"/>
    </row>
    <row r="26" spans="1:20">
      <c r="A26" s="4">
        <v>22</v>
      </c>
      <c r="B26" s="17" t="s">
        <v>66</v>
      </c>
      <c r="C26" s="67" t="s">
        <v>237</v>
      </c>
      <c r="D26" s="67" t="s">
        <v>27</v>
      </c>
      <c r="E26" s="79">
        <v>18160405902</v>
      </c>
      <c r="F26" s="67" t="s">
        <v>96</v>
      </c>
      <c r="G26" s="69">
        <v>14</v>
      </c>
      <c r="H26" s="69">
        <v>23</v>
      </c>
      <c r="I26" s="70">
        <f t="shared" si="0"/>
        <v>37</v>
      </c>
      <c r="J26" s="71" t="s">
        <v>295</v>
      </c>
      <c r="K26" s="67"/>
      <c r="L26" s="67"/>
      <c r="M26" s="67"/>
      <c r="N26" s="67"/>
      <c r="O26" s="78"/>
      <c r="P26" s="66">
        <v>43416</v>
      </c>
      <c r="Q26" s="67"/>
      <c r="R26" s="58"/>
      <c r="S26" s="58"/>
      <c r="T26" s="58"/>
    </row>
    <row r="27" spans="1:20">
      <c r="A27" s="4">
        <v>23</v>
      </c>
      <c r="B27" s="17" t="s">
        <v>66</v>
      </c>
      <c r="C27" s="67" t="s">
        <v>238</v>
      </c>
      <c r="D27" s="67"/>
      <c r="E27" s="79">
        <v>18160407602</v>
      </c>
      <c r="F27" s="67" t="s">
        <v>97</v>
      </c>
      <c r="G27" s="69">
        <v>83</v>
      </c>
      <c r="H27" s="69">
        <v>75</v>
      </c>
      <c r="I27" s="70">
        <f t="shared" si="0"/>
        <v>158</v>
      </c>
      <c r="J27" s="71" t="s">
        <v>296</v>
      </c>
      <c r="K27" s="67"/>
      <c r="L27" s="67"/>
      <c r="M27" s="67"/>
      <c r="N27" s="67"/>
      <c r="O27" s="78"/>
      <c r="P27" s="66">
        <v>43416</v>
      </c>
      <c r="Q27" s="67"/>
      <c r="R27" s="58"/>
      <c r="S27" s="58"/>
      <c r="T27" s="58"/>
    </row>
    <row r="28" spans="1:20">
      <c r="A28" s="4">
        <v>24</v>
      </c>
      <c r="B28" s="17" t="s">
        <v>67</v>
      </c>
      <c r="C28" s="67" t="s">
        <v>239</v>
      </c>
      <c r="D28" s="67" t="s">
        <v>29</v>
      </c>
      <c r="E28" s="79">
        <v>18160410404</v>
      </c>
      <c r="F28" s="67" t="s">
        <v>96</v>
      </c>
      <c r="G28" s="69">
        <v>53</v>
      </c>
      <c r="H28" s="69">
        <v>69</v>
      </c>
      <c r="I28" s="70">
        <f t="shared" si="0"/>
        <v>122</v>
      </c>
      <c r="J28" s="71" t="s">
        <v>297</v>
      </c>
      <c r="K28" s="67"/>
      <c r="L28" s="67"/>
      <c r="M28" s="67"/>
      <c r="N28" s="67"/>
      <c r="O28" s="78"/>
      <c r="P28" s="66">
        <v>43416</v>
      </c>
      <c r="Q28" s="67"/>
      <c r="R28" s="58"/>
      <c r="S28" s="58"/>
      <c r="T28" s="58"/>
    </row>
    <row r="29" spans="1:20" ht="25.5">
      <c r="A29" s="4">
        <v>25</v>
      </c>
      <c r="B29" s="17" t="s">
        <v>66</v>
      </c>
      <c r="C29" s="67" t="s">
        <v>240</v>
      </c>
      <c r="D29" s="67" t="s">
        <v>29</v>
      </c>
      <c r="E29" s="73"/>
      <c r="F29" s="67"/>
      <c r="G29" s="73">
        <v>18</v>
      </c>
      <c r="H29" s="73">
        <v>20</v>
      </c>
      <c r="I29" s="70">
        <f t="shared" si="0"/>
        <v>38</v>
      </c>
      <c r="J29" s="72" t="s">
        <v>298</v>
      </c>
      <c r="K29" s="67" t="s">
        <v>197</v>
      </c>
      <c r="L29" s="63" t="s">
        <v>208</v>
      </c>
      <c r="M29" s="63">
        <v>9401037653</v>
      </c>
      <c r="N29" s="63" t="s">
        <v>284</v>
      </c>
      <c r="O29" s="63">
        <v>7896390471</v>
      </c>
      <c r="P29" s="66">
        <v>43418</v>
      </c>
      <c r="Q29" s="67"/>
      <c r="R29" s="58"/>
      <c r="S29" s="58"/>
      <c r="T29" s="58"/>
    </row>
    <row r="30" spans="1:20">
      <c r="A30" s="4">
        <v>26</v>
      </c>
      <c r="B30" s="17" t="s">
        <v>67</v>
      </c>
      <c r="C30" s="67" t="s">
        <v>241</v>
      </c>
      <c r="D30" s="67" t="s">
        <v>29</v>
      </c>
      <c r="E30" s="73"/>
      <c r="F30" s="67"/>
      <c r="G30" s="73">
        <v>13</v>
      </c>
      <c r="H30" s="73">
        <v>9</v>
      </c>
      <c r="I30" s="70">
        <f t="shared" si="0"/>
        <v>22</v>
      </c>
      <c r="J30" s="72" t="s">
        <v>299</v>
      </c>
      <c r="K30" s="67" t="s">
        <v>197</v>
      </c>
      <c r="L30" s="63" t="s">
        <v>208</v>
      </c>
      <c r="M30" s="63">
        <v>9401037653</v>
      </c>
      <c r="N30" s="63" t="s">
        <v>284</v>
      </c>
      <c r="O30" s="63">
        <v>7896390471</v>
      </c>
      <c r="P30" s="66">
        <v>43418</v>
      </c>
      <c r="Q30" s="67"/>
      <c r="R30" s="58"/>
      <c r="S30" s="58"/>
      <c r="T30" s="58"/>
    </row>
    <row r="31" spans="1:20">
      <c r="A31" s="4">
        <v>27</v>
      </c>
      <c r="B31" s="17" t="s">
        <v>66</v>
      </c>
      <c r="C31" s="67" t="s">
        <v>242</v>
      </c>
      <c r="D31" s="67" t="s">
        <v>27</v>
      </c>
      <c r="E31" s="68">
        <v>18160418203</v>
      </c>
      <c r="F31" s="67" t="s">
        <v>96</v>
      </c>
      <c r="G31" s="81">
        <v>9</v>
      </c>
      <c r="H31" s="69"/>
      <c r="I31" s="70">
        <f t="shared" si="0"/>
        <v>9</v>
      </c>
      <c r="J31" s="82">
        <v>9854685370</v>
      </c>
      <c r="K31" s="67" t="s">
        <v>300</v>
      </c>
      <c r="L31" s="63"/>
      <c r="M31" s="63"/>
      <c r="N31" s="63"/>
      <c r="O31" s="63">
        <v>9435585261</v>
      </c>
      <c r="P31" s="66">
        <v>43418</v>
      </c>
      <c r="Q31" s="67"/>
      <c r="R31" s="58"/>
      <c r="S31" s="58"/>
      <c r="T31" s="58"/>
    </row>
    <row r="32" spans="1:20">
      <c r="A32" s="4">
        <v>28</v>
      </c>
      <c r="B32" s="17" t="s">
        <v>67</v>
      </c>
      <c r="C32" s="67" t="s">
        <v>243</v>
      </c>
      <c r="D32" s="67" t="s">
        <v>27</v>
      </c>
      <c r="E32" s="79">
        <v>18160403809</v>
      </c>
      <c r="F32" s="67" t="s">
        <v>96</v>
      </c>
      <c r="G32" s="69">
        <v>69</v>
      </c>
      <c r="H32" s="69">
        <v>55</v>
      </c>
      <c r="I32" s="70">
        <f t="shared" si="0"/>
        <v>124</v>
      </c>
      <c r="J32" s="71" t="s">
        <v>301</v>
      </c>
      <c r="K32" s="67" t="s">
        <v>300</v>
      </c>
      <c r="L32" s="67"/>
      <c r="M32" s="67"/>
      <c r="N32" s="56"/>
      <c r="O32" s="78">
        <v>9954308480</v>
      </c>
      <c r="P32" s="66">
        <v>43418</v>
      </c>
      <c r="Q32" s="67"/>
      <c r="R32" s="58"/>
      <c r="S32" s="58"/>
      <c r="T32" s="58"/>
    </row>
    <row r="33" spans="1:20">
      <c r="A33" s="4">
        <v>29</v>
      </c>
      <c r="B33" s="17" t="s">
        <v>66</v>
      </c>
      <c r="C33" s="67" t="s">
        <v>244</v>
      </c>
      <c r="D33" s="67" t="s">
        <v>27</v>
      </c>
      <c r="E33" s="79">
        <v>18160410502</v>
      </c>
      <c r="F33" s="67" t="s">
        <v>96</v>
      </c>
      <c r="G33" s="69">
        <v>16</v>
      </c>
      <c r="H33" s="69">
        <v>7</v>
      </c>
      <c r="I33" s="70">
        <f t="shared" si="0"/>
        <v>23</v>
      </c>
      <c r="J33" s="71" t="s">
        <v>302</v>
      </c>
      <c r="K33" s="67" t="s">
        <v>187</v>
      </c>
      <c r="L33" s="56" t="s">
        <v>274</v>
      </c>
      <c r="M33" s="56"/>
      <c r="N33" s="56"/>
      <c r="O33" s="56">
        <v>9859856928</v>
      </c>
      <c r="P33" s="66">
        <v>43419</v>
      </c>
      <c r="Q33" s="67"/>
      <c r="R33" s="58"/>
      <c r="S33" s="58"/>
      <c r="T33" s="58"/>
    </row>
    <row r="34" spans="1:20">
      <c r="A34" s="4">
        <v>30</v>
      </c>
      <c r="B34" s="17" t="s">
        <v>67</v>
      </c>
      <c r="C34" s="67" t="s">
        <v>245</v>
      </c>
      <c r="D34" s="67" t="s">
        <v>29</v>
      </c>
      <c r="E34" s="72"/>
      <c r="F34" s="67"/>
      <c r="G34" s="68">
        <v>16</v>
      </c>
      <c r="H34" s="68">
        <v>23</v>
      </c>
      <c r="I34" s="70">
        <f t="shared" si="0"/>
        <v>39</v>
      </c>
      <c r="J34" s="72" t="s">
        <v>303</v>
      </c>
      <c r="K34" s="67" t="s">
        <v>187</v>
      </c>
      <c r="L34" s="56" t="s">
        <v>274</v>
      </c>
      <c r="M34" s="56">
        <v>8011879171</v>
      </c>
      <c r="N34" s="56" t="s">
        <v>304</v>
      </c>
      <c r="O34" s="56">
        <v>8811977829</v>
      </c>
      <c r="P34" s="66">
        <v>43419</v>
      </c>
      <c r="Q34" s="67"/>
      <c r="R34" s="58"/>
      <c r="S34" s="58"/>
      <c r="T34" s="58"/>
    </row>
    <row r="35" spans="1:20">
      <c r="A35" s="4">
        <v>31</v>
      </c>
      <c r="B35" s="17" t="s">
        <v>66</v>
      </c>
      <c r="C35" s="67" t="s">
        <v>246</v>
      </c>
      <c r="D35" s="67" t="s">
        <v>29</v>
      </c>
      <c r="E35" s="73"/>
      <c r="F35" s="67"/>
      <c r="G35" s="68">
        <v>26</v>
      </c>
      <c r="H35" s="68">
        <v>22</v>
      </c>
      <c r="I35" s="70">
        <f t="shared" si="0"/>
        <v>48</v>
      </c>
      <c r="J35" s="72" t="s">
        <v>305</v>
      </c>
      <c r="K35" s="67"/>
      <c r="L35" s="56" t="s">
        <v>274</v>
      </c>
      <c r="M35" s="56">
        <v>8011879171</v>
      </c>
      <c r="N35" s="56" t="s">
        <v>304</v>
      </c>
      <c r="O35" s="56">
        <v>9859529600</v>
      </c>
      <c r="P35" s="66">
        <v>43420</v>
      </c>
      <c r="Q35" s="67"/>
      <c r="R35" s="58"/>
      <c r="S35" s="58"/>
      <c r="T35" s="58"/>
    </row>
    <row r="36" spans="1:20">
      <c r="A36" s="4">
        <v>32</v>
      </c>
      <c r="B36" s="17" t="s">
        <v>67</v>
      </c>
      <c r="C36" s="67" t="s">
        <v>247</v>
      </c>
      <c r="D36" s="67" t="s">
        <v>27</v>
      </c>
      <c r="E36" s="79">
        <v>18160407501</v>
      </c>
      <c r="F36" s="67" t="s">
        <v>96</v>
      </c>
      <c r="G36" s="69">
        <v>28</v>
      </c>
      <c r="H36" s="69">
        <v>14</v>
      </c>
      <c r="I36" s="70">
        <f t="shared" si="0"/>
        <v>42</v>
      </c>
      <c r="J36" s="71" t="s">
        <v>306</v>
      </c>
      <c r="K36" s="67" t="s">
        <v>187</v>
      </c>
      <c r="L36" s="56" t="s">
        <v>274</v>
      </c>
      <c r="M36" s="56">
        <v>8011879171</v>
      </c>
      <c r="N36" s="56" t="s">
        <v>304</v>
      </c>
      <c r="O36" s="56">
        <v>9678307013</v>
      </c>
      <c r="P36" s="66">
        <v>43420</v>
      </c>
      <c r="Q36" s="67"/>
      <c r="R36" s="58"/>
      <c r="S36" s="58"/>
      <c r="T36" s="58"/>
    </row>
    <row r="37" spans="1:20" ht="17.25" thickBot="1">
      <c r="A37" s="4">
        <v>33</v>
      </c>
      <c r="B37" s="17" t="s">
        <v>66</v>
      </c>
      <c r="C37" s="67" t="s">
        <v>248</v>
      </c>
      <c r="D37" s="67" t="s">
        <v>27</v>
      </c>
      <c r="E37" s="68">
        <v>18160406201</v>
      </c>
      <c r="F37" s="67" t="s">
        <v>96</v>
      </c>
      <c r="G37" s="69">
        <v>15</v>
      </c>
      <c r="H37" s="69">
        <v>17</v>
      </c>
      <c r="I37" s="70">
        <f t="shared" si="0"/>
        <v>32</v>
      </c>
      <c r="J37" s="71" t="s">
        <v>307</v>
      </c>
      <c r="K37" s="67" t="s">
        <v>308</v>
      </c>
      <c r="L37" s="56"/>
      <c r="M37" s="56"/>
      <c r="N37" s="56"/>
      <c r="O37" s="56">
        <v>9954305331</v>
      </c>
      <c r="P37" s="66">
        <v>43421</v>
      </c>
      <c r="Q37" s="67"/>
      <c r="R37" s="58"/>
      <c r="S37" s="58"/>
      <c r="T37" s="58"/>
    </row>
    <row r="38" spans="1:20" ht="17.25" thickBot="1">
      <c r="A38" s="4">
        <v>34</v>
      </c>
      <c r="B38" s="17" t="s">
        <v>67</v>
      </c>
      <c r="C38" s="67" t="s">
        <v>249</v>
      </c>
      <c r="D38" s="67" t="s">
        <v>29</v>
      </c>
      <c r="E38" s="73"/>
      <c r="F38" s="67"/>
      <c r="G38" s="68">
        <v>24</v>
      </c>
      <c r="H38" s="68">
        <v>12</v>
      </c>
      <c r="I38" s="70">
        <f t="shared" si="0"/>
        <v>36</v>
      </c>
      <c r="J38" s="74" t="s">
        <v>309</v>
      </c>
      <c r="K38" s="67" t="s">
        <v>308</v>
      </c>
      <c r="L38" s="56"/>
      <c r="M38" s="56"/>
      <c r="N38" s="56"/>
      <c r="O38" s="56">
        <v>9954301533</v>
      </c>
      <c r="P38" s="66">
        <v>43421</v>
      </c>
      <c r="Q38" s="67"/>
      <c r="R38" s="58"/>
      <c r="S38" s="58"/>
      <c r="T38" s="58"/>
    </row>
    <row r="39" spans="1:20">
      <c r="A39" s="4">
        <v>35</v>
      </c>
      <c r="B39" s="17" t="s">
        <v>67</v>
      </c>
      <c r="C39" s="51" t="s">
        <v>250</v>
      </c>
      <c r="D39" s="67" t="s">
        <v>29</v>
      </c>
      <c r="E39" s="73"/>
      <c r="F39" s="67"/>
      <c r="G39" s="68">
        <v>26</v>
      </c>
      <c r="H39" s="68">
        <v>16</v>
      </c>
      <c r="I39" s="70">
        <f t="shared" si="0"/>
        <v>42</v>
      </c>
      <c r="J39" s="72" t="s">
        <v>310</v>
      </c>
      <c r="K39" s="67" t="s">
        <v>167</v>
      </c>
      <c r="L39" s="67"/>
      <c r="M39" s="67"/>
      <c r="N39" s="67"/>
      <c r="O39" s="67">
        <v>9435058157</v>
      </c>
      <c r="P39" s="66">
        <v>43423</v>
      </c>
      <c r="Q39" s="67"/>
      <c r="R39" s="58"/>
      <c r="S39" s="58"/>
      <c r="T39" s="58"/>
    </row>
    <row r="40" spans="1:20">
      <c r="A40" s="4">
        <v>36</v>
      </c>
      <c r="B40" s="17" t="s">
        <v>66</v>
      </c>
      <c r="C40" s="67" t="s">
        <v>251</v>
      </c>
      <c r="D40" s="67" t="s">
        <v>27</v>
      </c>
      <c r="E40" s="79">
        <v>18160406203</v>
      </c>
      <c r="F40" s="67" t="s">
        <v>96</v>
      </c>
      <c r="G40" s="69"/>
      <c r="H40" s="69"/>
      <c r="I40" s="70"/>
      <c r="J40" s="71" t="s">
        <v>311</v>
      </c>
      <c r="K40" s="67" t="s">
        <v>312</v>
      </c>
      <c r="L40" s="56"/>
      <c r="M40" s="56"/>
      <c r="N40" s="56"/>
      <c r="O40" s="56"/>
      <c r="P40" s="66">
        <v>43424</v>
      </c>
      <c r="Q40" s="67"/>
      <c r="R40" s="58"/>
      <c r="S40" s="58"/>
      <c r="T40" s="58"/>
    </row>
    <row r="41" spans="1:20">
      <c r="A41" s="4">
        <v>37</v>
      </c>
      <c r="B41" s="17" t="s">
        <v>67</v>
      </c>
      <c r="C41" s="67" t="s">
        <v>251</v>
      </c>
      <c r="D41" s="67" t="s">
        <v>27</v>
      </c>
      <c r="E41" s="79">
        <v>18160406204</v>
      </c>
      <c r="F41" s="67" t="s">
        <v>95</v>
      </c>
      <c r="G41" s="69">
        <v>28</v>
      </c>
      <c r="H41" s="69">
        <v>18</v>
      </c>
      <c r="I41" s="70">
        <f t="shared" si="0"/>
        <v>46</v>
      </c>
      <c r="J41" s="71" t="s">
        <v>313</v>
      </c>
      <c r="K41" s="67" t="s">
        <v>312</v>
      </c>
      <c r="L41" s="56"/>
      <c r="M41" s="56"/>
      <c r="N41" s="56"/>
      <c r="O41" s="56"/>
      <c r="P41" s="66">
        <v>43424</v>
      </c>
      <c r="Q41" s="67"/>
      <c r="R41" s="58"/>
      <c r="S41" s="58"/>
      <c r="T41" s="58"/>
    </row>
    <row r="42" spans="1:20">
      <c r="A42" s="4">
        <v>38</v>
      </c>
      <c r="B42" s="17" t="s">
        <v>66</v>
      </c>
      <c r="C42" s="67" t="s">
        <v>252</v>
      </c>
      <c r="D42" s="67" t="s">
        <v>27</v>
      </c>
      <c r="E42" s="79">
        <v>18160406202</v>
      </c>
      <c r="F42" s="67" t="s">
        <v>96</v>
      </c>
      <c r="G42" s="69">
        <v>23</v>
      </c>
      <c r="H42" s="69">
        <v>25</v>
      </c>
      <c r="I42" s="70">
        <f t="shared" si="0"/>
        <v>48</v>
      </c>
      <c r="J42" s="71" t="s">
        <v>314</v>
      </c>
      <c r="K42" s="67" t="s">
        <v>197</v>
      </c>
      <c r="L42" s="67" t="s">
        <v>198</v>
      </c>
      <c r="M42" s="67"/>
      <c r="N42" s="67" t="s">
        <v>315</v>
      </c>
      <c r="O42" s="67">
        <v>789689887</v>
      </c>
      <c r="P42" s="66">
        <v>43425</v>
      </c>
      <c r="Q42" s="67"/>
      <c r="R42" s="58"/>
      <c r="S42" s="58"/>
      <c r="T42" s="58"/>
    </row>
    <row r="43" spans="1:20">
      <c r="A43" s="4">
        <v>39</v>
      </c>
      <c r="B43" s="17" t="s">
        <v>67</v>
      </c>
      <c r="C43" s="67" t="s">
        <v>253</v>
      </c>
      <c r="D43" s="67" t="s">
        <v>29</v>
      </c>
      <c r="E43" s="73"/>
      <c r="F43" s="67"/>
      <c r="G43" s="68">
        <v>19</v>
      </c>
      <c r="H43" s="68">
        <v>16</v>
      </c>
      <c r="I43" s="70">
        <f t="shared" si="0"/>
        <v>35</v>
      </c>
      <c r="J43" s="72" t="s">
        <v>316</v>
      </c>
      <c r="K43" s="67" t="s">
        <v>187</v>
      </c>
      <c r="L43" s="56" t="s">
        <v>274</v>
      </c>
      <c r="M43" s="56">
        <v>8011879171</v>
      </c>
      <c r="N43" s="56" t="s">
        <v>317</v>
      </c>
      <c r="O43" s="56"/>
      <c r="P43" s="66">
        <v>43425</v>
      </c>
      <c r="Q43" s="67"/>
      <c r="R43" s="58"/>
      <c r="S43" s="58"/>
      <c r="T43" s="58"/>
    </row>
    <row r="44" spans="1:20">
      <c r="A44" s="4">
        <v>40</v>
      </c>
      <c r="B44" s="17" t="s">
        <v>67</v>
      </c>
      <c r="C44" s="67" t="s">
        <v>254</v>
      </c>
      <c r="D44" s="67" t="s">
        <v>29</v>
      </c>
      <c r="E44" s="73"/>
      <c r="F44" s="67"/>
      <c r="G44" s="68">
        <v>16</v>
      </c>
      <c r="H44" s="68">
        <v>17</v>
      </c>
      <c r="I44" s="70">
        <f t="shared" si="0"/>
        <v>33</v>
      </c>
      <c r="J44" s="72" t="s">
        <v>318</v>
      </c>
      <c r="K44" s="67" t="s">
        <v>319</v>
      </c>
      <c r="L44" s="67" t="s">
        <v>320</v>
      </c>
      <c r="M44" s="67">
        <v>8752901706</v>
      </c>
      <c r="N44" s="67" t="s">
        <v>321</v>
      </c>
      <c r="O44" s="67"/>
      <c r="P44" s="66">
        <v>43426</v>
      </c>
      <c r="Q44" s="67"/>
      <c r="R44" s="58"/>
      <c r="S44" s="58"/>
      <c r="T44" s="58"/>
    </row>
    <row r="45" spans="1:20">
      <c r="A45" s="4">
        <v>41</v>
      </c>
      <c r="B45" s="17" t="s">
        <v>66</v>
      </c>
      <c r="C45" s="67" t="s">
        <v>255</v>
      </c>
      <c r="D45" s="67" t="s">
        <v>27</v>
      </c>
      <c r="E45" s="79">
        <v>18160407502</v>
      </c>
      <c r="F45" s="67" t="s">
        <v>267</v>
      </c>
      <c r="G45" s="68"/>
      <c r="H45" s="68"/>
      <c r="I45" s="70"/>
      <c r="J45" s="71" t="s">
        <v>322</v>
      </c>
      <c r="K45" s="67" t="s">
        <v>187</v>
      </c>
      <c r="L45" s="56" t="s">
        <v>274</v>
      </c>
      <c r="M45" s="56">
        <v>8011879171</v>
      </c>
      <c r="N45" s="56" t="s">
        <v>317</v>
      </c>
      <c r="O45" s="67"/>
      <c r="P45" s="66">
        <v>43426</v>
      </c>
      <c r="Q45" s="67"/>
      <c r="R45" s="58"/>
      <c r="S45" s="58"/>
      <c r="T45" s="58"/>
    </row>
    <row r="46" spans="1:20" ht="17.25" thickBot="1">
      <c r="A46" s="4">
        <v>42</v>
      </c>
      <c r="B46" s="17" t="s">
        <v>67</v>
      </c>
      <c r="C46" s="67" t="s">
        <v>256</v>
      </c>
      <c r="D46" s="67" t="s">
        <v>27</v>
      </c>
      <c r="E46" s="79">
        <v>18160406103</v>
      </c>
      <c r="F46" s="67" t="s">
        <v>267</v>
      </c>
      <c r="G46" s="69">
        <v>18</v>
      </c>
      <c r="H46" s="69">
        <v>20</v>
      </c>
      <c r="I46" s="70">
        <f t="shared" si="0"/>
        <v>38</v>
      </c>
      <c r="J46" s="71" t="s">
        <v>323</v>
      </c>
      <c r="K46" s="67" t="s">
        <v>319</v>
      </c>
      <c r="L46" s="67" t="s">
        <v>320</v>
      </c>
      <c r="M46" s="67">
        <v>8752901706</v>
      </c>
      <c r="N46" s="67" t="s">
        <v>321</v>
      </c>
      <c r="O46" s="67"/>
      <c r="P46" s="66">
        <v>43427</v>
      </c>
      <c r="Q46" s="67"/>
      <c r="R46" s="58"/>
      <c r="S46" s="58"/>
      <c r="T46" s="58"/>
    </row>
    <row r="47" spans="1:20" ht="17.25" thickBot="1">
      <c r="A47" s="4">
        <v>43</v>
      </c>
      <c r="B47" s="17" t="s">
        <v>66</v>
      </c>
      <c r="C47" s="67" t="s">
        <v>257</v>
      </c>
      <c r="D47" s="67" t="s">
        <v>29</v>
      </c>
      <c r="E47" s="73"/>
      <c r="F47" s="67"/>
      <c r="G47" s="68">
        <v>15</v>
      </c>
      <c r="H47" s="68">
        <v>10</v>
      </c>
      <c r="I47" s="70">
        <f t="shared" si="0"/>
        <v>25</v>
      </c>
      <c r="J47" s="74" t="s">
        <v>324</v>
      </c>
      <c r="K47" s="67" t="s">
        <v>325</v>
      </c>
      <c r="L47" s="67" t="s">
        <v>320</v>
      </c>
      <c r="M47" s="67">
        <v>8752901706</v>
      </c>
      <c r="N47" s="67" t="s">
        <v>326</v>
      </c>
      <c r="O47" s="67"/>
      <c r="P47" s="66">
        <v>43427</v>
      </c>
      <c r="Q47" s="67"/>
      <c r="R47" s="58"/>
      <c r="S47" s="58"/>
      <c r="T47" s="58"/>
    </row>
    <row r="48" spans="1:20">
      <c r="A48" s="4">
        <v>44</v>
      </c>
      <c r="B48" s="17" t="s">
        <v>67</v>
      </c>
      <c r="C48" s="67" t="s">
        <v>258</v>
      </c>
      <c r="D48" s="67" t="s">
        <v>29</v>
      </c>
      <c r="E48" s="73"/>
      <c r="F48" s="67"/>
      <c r="G48" s="68">
        <v>19</v>
      </c>
      <c r="H48" s="68">
        <v>22</v>
      </c>
      <c r="I48" s="70">
        <f t="shared" si="0"/>
        <v>41</v>
      </c>
      <c r="J48" s="72" t="s">
        <v>327</v>
      </c>
      <c r="K48" s="67" t="s">
        <v>325</v>
      </c>
      <c r="L48" s="67" t="s">
        <v>320</v>
      </c>
      <c r="M48" s="67">
        <v>8752901706</v>
      </c>
      <c r="N48" s="67" t="s">
        <v>326</v>
      </c>
      <c r="O48" s="67"/>
      <c r="P48" s="66">
        <v>43430</v>
      </c>
      <c r="Q48" s="67"/>
      <c r="R48" s="58"/>
      <c r="S48" s="58"/>
      <c r="T48" s="58"/>
    </row>
    <row r="49" spans="1:20">
      <c r="A49" s="4">
        <v>45</v>
      </c>
      <c r="B49" s="17" t="s">
        <v>66</v>
      </c>
      <c r="C49" s="67" t="s">
        <v>259</v>
      </c>
      <c r="D49" s="67" t="s">
        <v>27</v>
      </c>
      <c r="E49" s="79">
        <v>18160407703</v>
      </c>
      <c r="F49" s="67" t="s">
        <v>96</v>
      </c>
      <c r="G49" s="76">
        <v>10</v>
      </c>
      <c r="H49" s="76">
        <v>12</v>
      </c>
      <c r="I49" s="70">
        <f t="shared" si="0"/>
        <v>22</v>
      </c>
      <c r="J49" s="71" t="s">
        <v>328</v>
      </c>
      <c r="K49" s="67" t="s">
        <v>325</v>
      </c>
      <c r="L49" s="67" t="s">
        <v>320</v>
      </c>
      <c r="M49" s="67">
        <v>8752901706</v>
      </c>
      <c r="N49" s="67" t="s">
        <v>326</v>
      </c>
      <c r="O49" s="67"/>
      <c r="P49" s="66">
        <v>43430</v>
      </c>
      <c r="Q49" s="67"/>
      <c r="R49" s="58"/>
      <c r="S49" s="58"/>
      <c r="T49" s="58"/>
    </row>
    <row r="50" spans="1:20">
      <c r="A50" s="4">
        <v>46</v>
      </c>
      <c r="B50" s="17" t="s">
        <v>67</v>
      </c>
      <c r="C50" s="67" t="s">
        <v>260</v>
      </c>
      <c r="D50" s="67" t="s">
        <v>27</v>
      </c>
      <c r="E50" s="68">
        <v>18160407702</v>
      </c>
      <c r="F50" s="67" t="s">
        <v>96</v>
      </c>
      <c r="G50" s="69">
        <v>18</v>
      </c>
      <c r="H50" s="69">
        <v>21</v>
      </c>
      <c r="I50" s="70">
        <f t="shared" si="0"/>
        <v>39</v>
      </c>
      <c r="J50" s="71" t="s">
        <v>329</v>
      </c>
      <c r="K50" s="67" t="s">
        <v>325</v>
      </c>
      <c r="L50" s="67" t="s">
        <v>320</v>
      </c>
      <c r="M50" s="67">
        <v>8752901706</v>
      </c>
      <c r="N50" s="67" t="s">
        <v>326</v>
      </c>
      <c r="O50" s="67"/>
      <c r="P50" s="66">
        <v>43431</v>
      </c>
      <c r="Q50" s="67"/>
      <c r="R50" s="58"/>
      <c r="S50" s="58"/>
      <c r="T50" s="58"/>
    </row>
    <row r="51" spans="1:20">
      <c r="A51" s="4">
        <v>47</v>
      </c>
      <c r="B51" s="17" t="s">
        <v>66</v>
      </c>
      <c r="C51" s="67" t="s">
        <v>261</v>
      </c>
      <c r="D51" s="67" t="s">
        <v>27</v>
      </c>
      <c r="E51" s="79">
        <v>18160407701</v>
      </c>
      <c r="F51" s="67" t="s">
        <v>96</v>
      </c>
      <c r="G51" s="69">
        <v>12</v>
      </c>
      <c r="H51" s="69">
        <v>6</v>
      </c>
      <c r="I51" s="70">
        <f t="shared" si="0"/>
        <v>18</v>
      </c>
      <c r="J51" s="71" t="s">
        <v>330</v>
      </c>
      <c r="K51" s="67" t="s">
        <v>325</v>
      </c>
      <c r="L51" s="67" t="s">
        <v>331</v>
      </c>
      <c r="M51" s="67">
        <v>9864958250</v>
      </c>
      <c r="N51" s="67" t="s">
        <v>332</v>
      </c>
      <c r="O51" s="67"/>
      <c r="P51" s="66">
        <v>43431</v>
      </c>
      <c r="Q51" s="67"/>
      <c r="R51" s="58"/>
      <c r="S51" s="58"/>
      <c r="T51" s="58"/>
    </row>
    <row r="52" spans="1:20">
      <c r="A52" s="4">
        <v>48</v>
      </c>
      <c r="B52" s="17" t="s">
        <v>67</v>
      </c>
      <c r="C52" s="67" t="s">
        <v>262</v>
      </c>
      <c r="D52" s="67" t="s">
        <v>27</v>
      </c>
      <c r="E52" s="68">
        <v>18160406002</v>
      </c>
      <c r="F52" s="67" t="s">
        <v>96</v>
      </c>
      <c r="G52" s="69">
        <v>10</v>
      </c>
      <c r="H52" s="69">
        <v>11</v>
      </c>
      <c r="I52" s="70">
        <f t="shared" si="0"/>
        <v>21</v>
      </c>
      <c r="J52" s="71" t="s">
        <v>333</v>
      </c>
      <c r="K52" s="67"/>
      <c r="L52" s="67"/>
      <c r="M52" s="67"/>
      <c r="N52" s="67"/>
      <c r="O52" s="67"/>
      <c r="P52" s="66">
        <v>43432</v>
      </c>
      <c r="Q52" s="67"/>
      <c r="R52" s="58"/>
      <c r="S52" s="58"/>
      <c r="T52" s="58"/>
    </row>
    <row r="53" spans="1:20">
      <c r="A53" s="4">
        <v>49</v>
      </c>
      <c r="B53" s="17" t="s">
        <v>67</v>
      </c>
      <c r="C53" s="67" t="s">
        <v>263</v>
      </c>
      <c r="D53" s="67" t="s">
        <v>27</v>
      </c>
      <c r="E53" s="79">
        <v>18160406005</v>
      </c>
      <c r="F53" s="67" t="s">
        <v>96</v>
      </c>
      <c r="G53" s="69">
        <v>6</v>
      </c>
      <c r="H53" s="69">
        <v>10</v>
      </c>
      <c r="I53" s="70">
        <f t="shared" si="0"/>
        <v>16</v>
      </c>
      <c r="J53" s="71" t="s">
        <v>334</v>
      </c>
      <c r="K53" s="67"/>
      <c r="L53" s="67"/>
      <c r="M53" s="67"/>
      <c r="N53" s="67"/>
      <c r="O53" s="67"/>
      <c r="P53" s="66">
        <v>43432</v>
      </c>
      <c r="Q53" s="67"/>
      <c r="R53" s="58"/>
      <c r="S53" s="58"/>
      <c r="T53" s="58"/>
    </row>
    <row r="54" spans="1:20">
      <c r="A54" s="4">
        <v>50</v>
      </c>
      <c r="B54" s="17" t="s">
        <v>66</v>
      </c>
      <c r="C54" s="67" t="s">
        <v>264</v>
      </c>
      <c r="D54" s="67" t="s">
        <v>27</v>
      </c>
      <c r="E54" s="68">
        <v>18160406101</v>
      </c>
      <c r="F54" s="67" t="s">
        <v>95</v>
      </c>
      <c r="G54" s="69">
        <v>29</v>
      </c>
      <c r="H54" s="69">
        <v>32</v>
      </c>
      <c r="I54" s="70">
        <f t="shared" si="0"/>
        <v>61</v>
      </c>
      <c r="J54" s="71" t="s">
        <v>335</v>
      </c>
      <c r="K54" s="67"/>
      <c r="L54" s="67"/>
      <c r="M54" s="67"/>
      <c r="N54" s="67"/>
      <c r="O54" s="67"/>
      <c r="P54" s="66">
        <v>43433</v>
      </c>
      <c r="Q54" s="67"/>
      <c r="R54" s="58"/>
      <c r="S54" s="58"/>
      <c r="T54" s="58"/>
    </row>
    <row r="55" spans="1:20">
      <c r="A55" s="4">
        <v>51</v>
      </c>
      <c r="B55" s="17" t="s">
        <v>67</v>
      </c>
      <c r="C55" s="67" t="s">
        <v>265</v>
      </c>
      <c r="D55" s="67" t="s">
        <v>27</v>
      </c>
      <c r="E55" s="68">
        <v>18160407401</v>
      </c>
      <c r="F55" s="67" t="s">
        <v>96</v>
      </c>
      <c r="G55" s="69">
        <v>22</v>
      </c>
      <c r="H55" s="69">
        <v>23</v>
      </c>
      <c r="I55" s="70">
        <f t="shared" si="0"/>
        <v>45</v>
      </c>
      <c r="J55" s="71" t="s">
        <v>336</v>
      </c>
      <c r="K55" s="67" t="s">
        <v>187</v>
      </c>
      <c r="L55" s="56" t="s">
        <v>274</v>
      </c>
      <c r="M55" s="56">
        <v>8011879171</v>
      </c>
      <c r="N55" s="67" t="s">
        <v>275</v>
      </c>
      <c r="O55" s="67"/>
      <c r="P55" s="66">
        <v>43433</v>
      </c>
      <c r="Q55" s="67"/>
      <c r="R55" s="58"/>
      <c r="S55" s="58"/>
      <c r="T55" s="58"/>
    </row>
    <row r="56" spans="1:20">
      <c r="A56" s="4">
        <v>52</v>
      </c>
      <c r="B56" s="17" t="s">
        <v>66</v>
      </c>
      <c r="C56" s="67" t="s">
        <v>260</v>
      </c>
      <c r="D56" s="67" t="s">
        <v>29</v>
      </c>
      <c r="E56" s="73">
        <v>62</v>
      </c>
      <c r="F56" s="67"/>
      <c r="G56" s="68">
        <v>52</v>
      </c>
      <c r="H56" s="68">
        <v>48</v>
      </c>
      <c r="I56" s="70">
        <f t="shared" si="0"/>
        <v>100</v>
      </c>
      <c r="J56" s="72" t="s">
        <v>337</v>
      </c>
      <c r="K56" s="67"/>
      <c r="L56" s="67" t="s">
        <v>274</v>
      </c>
      <c r="M56" s="56">
        <v>8011879171</v>
      </c>
      <c r="N56" s="67"/>
      <c r="O56" s="67"/>
      <c r="P56" s="66">
        <v>43434</v>
      </c>
      <c r="Q56" s="67"/>
      <c r="R56" s="58"/>
      <c r="S56" s="58"/>
      <c r="T56" s="58"/>
    </row>
    <row r="57" spans="1:20">
      <c r="A57" s="4">
        <v>53</v>
      </c>
      <c r="B57" s="17" t="s">
        <v>66</v>
      </c>
      <c r="C57" s="67" t="s">
        <v>266</v>
      </c>
      <c r="D57" s="67" t="s">
        <v>29</v>
      </c>
      <c r="E57" s="73">
        <v>120</v>
      </c>
      <c r="F57" s="67"/>
      <c r="G57" s="75">
        <v>38</v>
      </c>
      <c r="H57" s="75">
        <v>51</v>
      </c>
      <c r="I57" s="70">
        <f t="shared" si="0"/>
        <v>89</v>
      </c>
      <c r="J57" s="72" t="s">
        <v>338</v>
      </c>
      <c r="K57" s="67" t="s">
        <v>339</v>
      </c>
      <c r="L57" s="67"/>
      <c r="M57" s="67"/>
      <c r="N57" s="67"/>
      <c r="O57" s="67"/>
      <c r="P57" s="66">
        <v>43434</v>
      </c>
      <c r="Q57" s="67"/>
      <c r="R57" s="58"/>
      <c r="S57" s="58"/>
      <c r="T57" s="58"/>
    </row>
    <row r="58" spans="1:20">
      <c r="A58" s="4">
        <v>54</v>
      </c>
      <c r="B58" s="17" t="s">
        <v>67</v>
      </c>
      <c r="C58" s="67" t="s">
        <v>88</v>
      </c>
      <c r="D58" s="67" t="s">
        <v>29</v>
      </c>
      <c r="E58" s="79">
        <v>76</v>
      </c>
      <c r="F58" s="67"/>
      <c r="G58" s="69">
        <v>43</v>
      </c>
      <c r="H58" s="69">
        <v>49</v>
      </c>
      <c r="I58" s="70">
        <f t="shared" si="0"/>
        <v>92</v>
      </c>
      <c r="J58" s="71" t="s">
        <v>340</v>
      </c>
      <c r="K58" s="67" t="s">
        <v>339</v>
      </c>
      <c r="L58" s="67"/>
      <c r="M58" s="67"/>
      <c r="N58" s="67"/>
      <c r="O58" s="67"/>
      <c r="P58" s="66">
        <v>43434</v>
      </c>
      <c r="Q58" s="67"/>
      <c r="R58" s="58"/>
      <c r="S58" s="58"/>
      <c r="T58" s="58"/>
    </row>
    <row r="59" spans="1:20">
      <c r="A59" s="4">
        <v>55</v>
      </c>
      <c r="B59" s="17"/>
      <c r="C59" s="18"/>
      <c r="D59" s="18"/>
      <c r="E59" s="19"/>
      <c r="F59" s="18"/>
      <c r="G59" s="19"/>
      <c r="H59" s="19"/>
      <c r="I59" s="17">
        <f t="shared" ref="I59:I70" si="1">+G59+H59</f>
        <v>0</v>
      </c>
      <c r="J59" s="18"/>
      <c r="K59" s="18"/>
      <c r="L59" s="18"/>
      <c r="M59" s="18"/>
      <c r="N59" s="18"/>
      <c r="O59" s="18"/>
      <c r="P59" s="24"/>
      <c r="Q59" s="18"/>
      <c r="R59" s="18"/>
      <c r="S59" s="18"/>
      <c r="T59" s="18"/>
    </row>
    <row r="60" spans="1:20">
      <c r="A60" s="4">
        <v>56</v>
      </c>
      <c r="B60" s="17"/>
      <c r="C60" s="18"/>
      <c r="D60" s="18"/>
      <c r="E60" s="19"/>
      <c r="F60" s="18"/>
      <c r="G60" s="19"/>
      <c r="H60" s="19"/>
      <c r="I60" s="17">
        <f t="shared" si="1"/>
        <v>0</v>
      </c>
      <c r="J60" s="18"/>
      <c r="K60" s="18"/>
      <c r="L60" s="18"/>
      <c r="M60" s="18"/>
      <c r="N60" s="18"/>
      <c r="O60" s="18"/>
      <c r="P60" s="24"/>
      <c r="Q60" s="18"/>
      <c r="R60" s="18"/>
      <c r="S60" s="18"/>
      <c r="T60" s="18"/>
    </row>
    <row r="61" spans="1:20">
      <c r="A61" s="4">
        <v>57</v>
      </c>
      <c r="B61" s="17"/>
      <c r="C61" s="18"/>
      <c r="D61" s="18"/>
      <c r="E61" s="19"/>
      <c r="F61" s="18"/>
      <c r="G61" s="19"/>
      <c r="H61" s="19"/>
      <c r="I61" s="17">
        <f t="shared" si="1"/>
        <v>0</v>
      </c>
      <c r="J61" s="18"/>
      <c r="K61" s="18"/>
      <c r="L61" s="18"/>
      <c r="M61" s="18"/>
      <c r="N61" s="18"/>
      <c r="O61" s="18"/>
      <c r="P61" s="24"/>
      <c r="Q61" s="18"/>
      <c r="R61" s="18"/>
      <c r="S61" s="18"/>
      <c r="T61" s="18"/>
    </row>
    <row r="62" spans="1:20">
      <c r="A62" s="4">
        <v>58</v>
      </c>
      <c r="B62" s="17"/>
      <c r="C62" s="18"/>
      <c r="D62" s="18"/>
      <c r="E62" s="19"/>
      <c r="F62" s="18"/>
      <c r="G62" s="19"/>
      <c r="H62" s="19"/>
      <c r="I62" s="17">
        <f t="shared" si="1"/>
        <v>0</v>
      </c>
      <c r="J62" s="18"/>
      <c r="K62" s="18"/>
      <c r="L62" s="18"/>
      <c r="M62" s="18"/>
      <c r="N62" s="18"/>
      <c r="O62" s="18"/>
      <c r="P62" s="24"/>
      <c r="Q62" s="18"/>
      <c r="R62" s="18"/>
      <c r="S62" s="18"/>
      <c r="T62" s="18"/>
    </row>
    <row r="63" spans="1:20">
      <c r="A63" s="4">
        <v>59</v>
      </c>
      <c r="B63" s="17"/>
      <c r="C63" s="18"/>
      <c r="D63" s="18"/>
      <c r="E63" s="19"/>
      <c r="F63" s="18"/>
      <c r="G63" s="19"/>
      <c r="H63" s="19"/>
      <c r="I63" s="17">
        <f t="shared" si="1"/>
        <v>0</v>
      </c>
      <c r="J63" s="18"/>
      <c r="K63" s="18"/>
      <c r="L63" s="18"/>
      <c r="M63" s="18"/>
      <c r="N63" s="18"/>
      <c r="O63" s="18"/>
      <c r="P63" s="24"/>
      <c r="Q63" s="18"/>
      <c r="R63" s="18"/>
      <c r="S63" s="18"/>
      <c r="T63" s="18"/>
    </row>
    <row r="64" spans="1:20">
      <c r="A64" s="4">
        <v>60</v>
      </c>
      <c r="B64" s="17"/>
      <c r="C64" s="18"/>
      <c r="D64" s="18"/>
      <c r="E64" s="19"/>
      <c r="F64" s="18"/>
      <c r="G64" s="19"/>
      <c r="H64" s="19"/>
      <c r="I64" s="17">
        <f t="shared" si="1"/>
        <v>0</v>
      </c>
      <c r="J64" s="18"/>
      <c r="K64" s="18"/>
      <c r="L64" s="18"/>
      <c r="M64" s="18"/>
      <c r="N64" s="18"/>
      <c r="O64" s="18"/>
      <c r="P64" s="24"/>
      <c r="Q64" s="18"/>
      <c r="R64" s="18"/>
      <c r="S64" s="18"/>
      <c r="T64" s="18"/>
    </row>
    <row r="65" spans="1:20">
      <c r="A65" s="4">
        <v>61</v>
      </c>
      <c r="B65" s="17"/>
      <c r="C65" s="18"/>
      <c r="D65" s="18"/>
      <c r="E65" s="19"/>
      <c r="F65" s="18"/>
      <c r="G65" s="19"/>
      <c r="H65" s="19"/>
      <c r="I65" s="17">
        <f t="shared" si="1"/>
        <v>0</v>
      </c>
      <c r="J65" s="18"/>
      <c r="K65" s="18"/>
      <c r="L65" s="18"/>
      <c r="M65" s="18"/>
      <c r="N65" s="18"/>
      <c r="O65" s="18"/>
      <c r="P65" s="24"/>
      <c r="Q65" s="18"/>
      <c r="R65" s="18"/>
      <c r="S65" s="18"/>
      <c r="T65" s="18"/>
    </row>
    <row r="66" spans="1:20">
      <c r="A66" s="4">
        <v>62</v>
      </c>
      <c r="B66" s="17"/>
      <c r="C66" s="18"/>
      <c r="D66" s="18"/>
      <c r="E66" s="19"/>
      <c r="F66" s="18"/>
      <c r="G66" s="19"/>
      <c r="H66" s="19"/>
      <c r="I66" s="17">
        <f t="shared" si="1"/>
        <v>0</v>
      </c>
      <c r="J66" s="18"/>
      <c r="K66" s="18"/>
      <c r="L66" s="18"/>
      <c r="M66" s="18"/>
      <c r="N66" s="18"/>
      <c r="O66" s="18"/>
      <c r="P66" s="24"/>
      <c r="Q66" s="18"/>
      <c r="R66" s="18"/>
      <c r="S66" s="18"/>
      <c r="T66" s="18"/>
    </row>
    <row r="67" spans="1:20">
      <c r="A67" s="4">
        <v>63</v>
      </c>
      <c r="B67" s="17"/>
      <c r="C67" s="18"/>
      <c r="D67" s="18"/>
      <c r="E67" s="19"/>
      <c r="F67" s="18"/>
      <c r="G67" s="19"/>
      <c r="H67" s="19"/>
      <c r="I67" s="17">
        <f t="shared" si="1"/>
        <v>0</v>
      </c>
      <c r="J67" s="18"/>
      <c r="K67" s="18"/>
      <c r="L67" s="18"/>
      <c r="M67" s="18"/>
      <c r="N67" s="18"/>
      <c r="O67" s="18"/>
      <c r="P67" s="24"/>
      <c r="Q67" s="18"/>
      <c r="R67" s="18"/>
      <c r="S67" s="18"/>
      <c r="T67" s="18"/>
    </row>
    <row r="68" spans="1:20">
      <c r="A68" s="4">
        <v>64</v>
      </c>
      <c r="B68" s="17"/>
      <c r="C68" s="18"/>
      <c r="D68" s="18"/>
      <c r="E68" s="19"/>
      <c r="F68" s="18"/>
      <c r="G68" s="19"/>
      <c r="H68" s="19"/>
      <c r="I68" s="17">
        <f t="shared" si="1"/>
        <v>0</v>
      </c>
      <c r="J68" s="18"/>
      <c r="K68" s="18"/>
      <c r="L68" s="18"/>
      <c r="M68" s="18"/>
      <c r="N68" s="18"/>
      <c r="O68" s="18"/>
      <c r="P68" s="24"/>
      <c r="Q68" s="18"/>
      <c r="R68" s="18"/>
      <c r="S68" s="18"/>
      <c r="T68" s="18"/>
    </row>
    <row r="69" spans="1:20">
      <c r="A69" s="4">
        <v>65</v>
      </c>
      <c r="B69" s="17"/>
      <c r="C69" s="18"/>
      <c r="D69" s="18"/>
      <c r="E69" s="19"/>
      <c r="F69" s="18"/>
      <c r="G69" s="19"/>
      <c r="H69" s="19"/>
      <c r="I69" s="17">
        <f t="shared" si="1"/>
        <v>0</v>
      </c>
      <c r="J69" s="18"/>
      <c r="K69" s="18"/>
      <c r="L69" s="18"/>
      <c r="M69" s="18"/>
      <c r="N69" s="18"/>
      <c r="O69" s="18"/>
      <c r="P69" s="24"/>
      <c r="Q69" s="18"/>
      <c r="R69" s="18"/>
      <c r="S69" s="18"/>
      <c r="T69" s="18"/>
    </row>
    <row r="70" spans="1:20">
      <c r="A70" s="4">
        <v>66</v>
      </c>
      <c r="B70" s="17"/>
      <c r="C70" s="18"/>
      <c r="D70" s="18"/>
      <c r="E70" s="19"/>
      <c r="F70" s="18"/>
      <c r="G70" s="19"/>
      <c r="H70" s="19"/>
      <c r="I70" s="17">
        <f t="shared" si="1"/>
        <v>0</v>
      </c>
      <c r="J70" s="18"/>
      <c r="K70" s="18"/>
      <c r="L70" s="18"/>
      <c r="M70" s="18"/>
      <c r="N70" s="18"/>
      <c r="O70" s="18"/>
      <c r="P70" s="24"/>
      <c r="Q70" s="18"/>
      <c r="R70" s="18"/>
      <c r="S70" s="18"/>
      <c r="T70" s="18"/>
    </row>
    <row r="71" spans="1:20">
      <c r="A71" s="4">
        <v>67</v>
      </c>
      <c r="B71" s="17"/>
      <c r="C71" s="18"/>
      <c r="D71" s="18"/>
      <c r="E71" s="19"/>
      <c r="F71" s="18"/>
      <c r="G71" s="19"/>
      <c r="H71" s="19"/>
      <c r="I71" s="17">
        <f t="shared" ref="I71:I134" si="2">+G71+H71</f>
        <v>0</v>
      </c>
      <c r="J71" s="18"/>
      <c r="K71" s="18"/>
      <c r="L71" s="18"/>
      <c r="M71" s="18"/>
      <c r="N71" s="18"/>
      <c r="O71" s="18"/>
      <c r="P71" s="24"/>
      <c r="Q71" s="18"/>
      <c r="R71" s="18"/>
      <c r="S71" s="18"/>
      <c r="T71" s="18"/>
    </row>
    <row r="72" spans="1:20">
      <c r="A72" s="4">
        <v>68</v>
      </c>
      <c r="B72" s="17"/>
      <c r="C72" s="18"/>
      <c r="D72" s="18"/>
      <c r="E72" s="19"/>
      <c r="F72" s="18"/>
      <c r="G72" s="19"/>
      <c r="H72" s="19"/>
      <c r="I72" s="17">
        <f t="shared" si="2"/>
        <v>0</v>
      </c>
      <c r="J72" s="18"/>
      <c r="K72" s="18"/>
      <c r="L72" s="18"/>
      <c r="M72" s="18"/>
      <c r="N72" s="18"/>
      <c r="O72" s="18"/>
      <c r="P72" s="24"/>
      <c r="Q72" s="18"/>
      <c r="R72" s="18"/>
      <c r="S72" s="18"/>
      <c r="T72" s="18"/>
    </row>
    <row r="73" spans="1:20">
      <c r="A73" s="4">
        <v>69</v>
      </c>
      <c r="B73" s="17"/>
      <c r="C73" s="18"/>
      <c r="D73" s="18"/>
      <c r="E73" s="19"/>
      <c r="F73" s="18"/>
      <c r="G73" s="19"/>
      <c r="H73" s="19"/>
      <c r="I73" s="17">
        <f t="shared" si="2"/>
        <v>0</v>
      </c>
      <c r="J73" s="18"/>
      <c r="K73" s="18"/>
      <c r="L73" s="18"/>
      <c r="M73" s="18"/>
      <c r="N73" s="18"/>
      <c r="O73" s="18"/>
      <c r="P73" s="24"/>
      <c r="Q73" s="18"/>
      <c r="R73" s="18"/>
      <c r="S73" s="18"/>
      <c r="T73" s="18"/>
    </row>
    <row r="74" spans="1:20">
      <c r="A74" s="4">
        <v>70</v>
      </c>
      <c r="B74" s="17"/>
      <c r="C74" s="18"/>
      <c r="D74" s="18"/>
      <c r="E74" s="19"/>
      <c r="F74" s="18"/>
      <c r="G74" s="19"/>
      <c r="H74" s="19"/>
      <c r="I74" s="17">
        <f t="shared" si="2"/>
        <v>0</v>
      </c>
      <c r="J74" s="18"/>
      <c r="K74" s="18"/>
      <c r="L74" s="18"/>
      <c r="M74" s="18"/>
      <c r="N74" s="18"/>
      <c r="O74" s="18"/>
      <c r="P74" s="24"/>
      <c r="Q74" s="18"/>
      <c r="R74" s="18"/>
      <c r="S74" s="18"/>
      <c r="T74" s="18"/>
    </row>
    <row r="75" spans="1:20">
      <c r="A75" s="4">
        <v>71</v>
      </c>
      <c r="B75" s="17"/>
      <c r="C75" s="18"/>
      <c r="D75" s="18"/>
      <c r="E75" s="19"/>
      <c r="F75" s="18"/>
      <c r="G75" s="19"/>
      <c r="H75" s="19"/>
      <c r="I75" s="17">
        <f t="shared" si="2"/>
        <v>0</v>
      </c>
      <c r="J75" s="18"/>
      <c r="K75" s="18"/>
      <c r="L75" s="18"/>
      <c r="M75" s="18"/>
      <c r="N75" s="18"/>
      <c r="O75" s="18"/>
      <c r="P75" s="24"/>
      <c r="Q75" s="18"/>
      <c r="R75" s="18"/>
      <c r="S75" s="18"/>
      <c r="T75" s="18"/>
    </row>
    <row r="76" spans="1:20">
      <c r="A76" s="4">
        <v>72</v>
      </c>
      <c r="B76" s="17"/>
      <c r="C76" s="18"/>
      <c r="D76" s="18"/>
      <c r="E76" s="19"/>
      <c r="F76" s="18"/>
      <c r="G76" s="19"/>
      <c r="H76" s="19"/>
      <c r="I76" s="17">
        <f t="shared" si="2"/>
        <v>0</v>
      </c>
      <c r="J76" s="18"/>
      <c r="K76" s="18"/>
      <c r="L76" s="18"/>
      <c r="M76" s="18"/>
      <c r="N76" s="18"/>
      <c r="O76" s="18"/>
      <c r="P76" s="24"/>
      <c r="Q76" s="18"/>
      <c r="R76" s="18"/>
      <c r="S76" s="18"/>
      <c r="T76" s="18"/>
    </row>
    <row r="77" spans="1:20">
      <c r="A77" s="4">
        <v>73</v>
      </c>
      <c r="B77" s="17"/>
      <c r="C77" s="18"/>
      <c r="D77" s="18"/>
      <c r="E77" s="19"/>
      <c r="F77" s="18"/>
      <c r="G77" s="19"/>
      <c r="H77" s="19"/>
      <c r="I77" s="17">
        <f t="shared" si="2"/>
        <v>0</v>
      </c>
      <c r="J77" s="18"/>
      <c r="K77" s="18"/>
      <c r="L77" s="18"/>
      <c r="M77" s="18"/>
      <c r="N77" s="18"/>
      <c r="O77" s="18"/>
      <c r="P77" s="24"/>
      <c r="Q77" s="18"/>
      <c r="R77" s="18"/>
      <c r="S77" s="18"/>
      <c r="T77" s="18"/>
    </row>
    <row r="78" spans="1:20">
      <c r="A78" s="4">
        <v>74</v>
      </c>
      <c r="B78" s="17"/>
      <c r="C78" s="18"/>
      <c r="D78" s="18"/>
      <c r="E78" s="19"/>
      <c r="F78" s="18"/>
      <c r="G78" s="19"/>
      <c r="H78" s="19"/>
      <c r="I78" s="17">
        <f t="shared" si="2"/>
        <v>0</v>
      </c>
      <c r="J78" s="18"/>
      <c r="K78" s="18"/>
      <c r="L78" s="18"/>
      <c r="M78" s="18"/>
      <c r="N78" s="18"/>
      <c r="O78" s="18"/>
      <c r="P78" s="24"/>
      <c r="Q78" s="18"/>
      <c r="R78" s="18"/>
      <c r="S78" s="18"/>
      <c r="T78" s="18"/>
    </row>
    <row r="79" spans="1:20">
      <c r="A79" s="4">
        <v>75</v>
      </c>
      <c r="B79" s="17"/>
      <c r="C79" s="18"/>
      <c r="D79" s="18"/>
      <c r="E79" s="19"/>
      <c r="F79" s="18"/>
      <c r="G79" s="19"/>
      <c r="H79" s="19"/>
      <c r="I79" s="17">
        <f t="shared" si="2"/>
        <v>0</v>
      </c>
      <c r="J79" s="18"/>
      <c r="K79" s="18"/>
      <c r="L79" s="18"/>
      <c r="M79" s="18"/>
      <c r="N79" s="18"/>
      <c r="O79" s="18"/>
      <c r="P79" s="24"/>
      <c r="Q79" s="18"/>
      <c r="R79" s="18"/>
      <c r="S79" s="18"/>
      <c r="T79" s="18"/>
    </row>
    <row r="80" spans="1:20">
      <c r="A80" s="4">
        <v>76</v>
      </c>
      <c r="B80" s="17"/>
      <c r="C80" s="18"/>
      <c r="D80" s="18"/>
      <c r="E80" s="19"/>
      <c r="F80" s="18"/>
      <c r="G80" s="19"/>
      <c r="H80" s="19"/>
      <c r="I80" s="17">
        <f t="shared" si="2"/>
        <v>0</v>
      </c>
      <c r="J80" s="18"/>
      <c r="K80" s="18"/>
      <c r="L80" s="18"/>
      <c r="M80" s="18"/>
      <c r="N80" s="18"/>
      <c r="O80" s="18"/>
      <c r="P80" s="24"/>
      <c r="Q80" s="18"/>
      <c r="R80" s="18"/>
      <c r="S80" s="18"/>
      <c r="T80" s="18"/>
    </row>
    <row r="81" spans="1:20">
      <c r="A81" s="4">
        <v>77</v>
      </c>
      <c r="B81" s="17"/>
      <c r="C81" s="18"/>
      <c r="D81" s="18"/>
      <c r="E81" s="19"/>
      <c r="F81" s="18"/>
      <c r="G81" s="19"/>
      <c r="H81" s="19"/>
      <c r="I81" s="17">
        <f t="shared" si="2"/>
        <v>0</v>
      </c>
      <c r="J81" s="18"/>
      <c r="K81" s="18"/>
      <c r="L81" s="18"/>
      <c r="M81" s="18"/>
      <c r="N81" s="18"/>
      <c r="O81" s="18"/>
      <c r="P81" s="24"/>
      <c r="Q81" s="18"/>
      <c r="R81" s="18"/>
      <c r="S81" s="18"/>
      <c r="T81" s="18"/>
    </row>
    <row r="82" spans="1:20">
      <c r="A82" s="4">
        <v>78</v>
      </c>
      <c r="B82" s="17"/>
      <c r="C82" s="18"/>
      <c r="D82" s="18"/>
      <c r="E82" s="19"/>
      <c r="F82" s="18"/>
      <c r="G82" s="19"/>
      <c r="H82" s="19"/>
      <c r="I82" s="17">
        <f t="shared" si="2"/>
        <v>0</v>
      </c>
      <c r="J82" s="18"/>
      <c r="K82" s="18"/>
      <c r="L82" s="18"/>
      <c r="M82" s="18"/>
      <c r="N82" s="18"/>
      <c r="O82" s="18"/>
      <c r="P82" s="24"/>
      <c r="Q82" s="18"/>
      <c r="R82" s="18"/>
      <c r="S82" s="18"/>
      <c r="T82" s="18"/>
    </row>
    <row r="83" spans="1:20">
      <c r="A83" s="4">
        <v>79</v>
      </c>
      <c r="B83" s="17"/>
      <c r="C83" s="18"/>
      <c r="D83" s="18"/>
      <c r="E83" s="19"/>
      <c r="F83" s="18"/>
      <c r="G83" s="19"/>
      <c r="H83" s="19"/>
      <c r="I83" s="17">
        <f t="shared" si="2"/>
        <v>0</v>
      </c>
      <c r="J83" s="18"/>
      <c r="K83" s="18"/>
      <c r="L83" s="18"/>
      <c r="M83" s="18"/>
      <c r="N83" s="18"/>
      <c r="O83" s="18"/>
      <c r="P83" s="24"/>
      <c r="Q83" s="18"/>
      <c r="R83" s="18"/>
      <c r="S83" s="18"/>
      <c r="T83" s="18"/>
    </row>
    <row r="84" spans="1:20">
      <c r="A84" s="4">
        <v>80</v>
      </c>
      <c r="B84" s="17"/>
      <c r="C84" s="18"/>
      <c r="D84" s="18"/>
      <c r="E84" s="19"/>
      <c r="F84" s="18"/>
      <c r="G84" s="19"/>
      <c r="H84" s="19"/>
      <c r="I84" s="17">
        <f t="shared" si="2"/>
        <v>0</v>
      </c>
      <c r="J84" s="18"/>
      <c r="K84" s="18"/>
      <c r="L84" s="18"/>
      <c r="M84" s="18"/>
      <c r="N84" s="18"/>
      <c r="O84" s="18"/>
      <c r="P84" s="24"/>
      <c r="Q84" s="18"/>
      <c r="R84" s="18"/>
      <c r="S84" s="18"/>
      <c r="T84" s="18"/>
    </row>
    <row r="85" spans="1:20">
      <c r="A85" s="4">
        <v>81</v>
      </c>
      <c r="B85" s="17"/>
      <c r="C85" s="18"/>
      <c r="D85" s="18"/>
      <c r="E85" s="19"/>
      <c r="F85" s="18"/>
      <c r="G85" s="19"/>
      <c r="H85" s="19"/>
      <c r="I85" s="17">
        <f t="shared" si="2"/>
        <v>0</v>
      </c>
      <c r="J85" s="18"/>
      <c r="K85" s="18"/>
      <c r="L85" s="18"/>
      <c r="M85" s="18"/>
      <c r="N85" s="18"/>
      <c r="O85" s="18"/>
      <c r="P85" s="24"/>
      <c r="Q85" s="18"/>
      <c r="R85" s="18"/>
      <c r="S85" s="18"/>
      <c r="T85" s="18"/>
    </row>
    <row r="86" spans="1:20">
      <c r="A86" s="4">
        <v>82</v>
      </c>
      <c r="B86" s="17"/>
      <c r="C86" s="18"/>
      <c r="D86" s="18"/>
      <c r="E86" s="19"/>
      <c r="F86" s="18"/>
      <c r="G86" s="19"/>
      <c r="H86" s="19"/>
      <c r="I86" s="17">
        <f t="shared" si="2"/>
        <v>0</v>
      </c>
      <c r="J86" s="18"/>
      <c r="K86" s="18"/>
      <c r="L86" s="18"/>
      <c r="M86" s="18"/>
      <c r="N86" s="18"/>
      <c r="O86" s="18"/>
      <c r="P86" s="24"/>
      <c r="Q86" s="18"/>
      <c r="R86" s="18"/>
      <c r="S86" s="18"/>
      <c r="T86" s="18"/>
    </row>
    <row r="87" spans="1:20">
      <c r="A87" s="4">
        <v>83</v>
      </c>
      <c r="B87" s="17"/>
      <c r="C87" s="18"/>
      <c r="D87" s="18"/>
      <c r="E87" s="19"/>
      <c r="F87" s="18"/>
      <c r="G87" s="19"/>
      <c r="H87" s="19"/>
      <c r="I87" s="17">
        <f t="shared" si="2"/>
        <v>0</v>
      </c>
      <c r="J87" s="18"/>
      <c r="K87" s="18"/>
      <c r="L87" s="18"/>
      <c r="M87" s="18"/>
      <c r="N87" s="18"/>
      <c r="O87" s="18"/>
      <c r="P87" s="24"/>
      <c r="Q87" s="18"/>
      <c r="R87" s="18"/>
      <c r="S87" s="18"/>
      <c r="T87" s="18"/>
    </row>
    <row r="88" spans="1:20">
      <c r="A88" s="4">
        <v>84</v>
      </c>
      <c r="B88" s="17"/>
      <c r="C88" s="18"/>
      <c r="D88" s="18"/>
      <c r="E88" s="19"/>
      <c r="F88" s="18"/>
      <c r="G88" s="19"/>
      <c r="H88" s="19"/>
      <c r="I88" s="17">
        <f t="shared" si="2"/>
        <v>0</v>
      </c>
      <c r="J88" s="18"/>
      <c r="K88" s="18"/>
      <c r="L88" s="18"/>
      <c r="M88" s="18"/>
      <c r="N88" s="18"/>
      <c r="O88" s="18"/>
      <c r="P88" s="24"/>
      <c r="Q88" s="18"/>
      <c r="R88" s="18"/>
      <c r="S88" s="18"/>
      <c r="T88" s="18"/>
    </row>
    <row r="89" spans="1:20">
      <c r="A89" s="4">
        <v>85</v>
      </c>
      <c r="B89" s="17"/>
      <c r="C89" s="18"/>
      <c r="D89" s="18"/>
      <c r="E89" s="19"/>
      <c r="F89" s="18"/>
      <c r="G89" s="19"/>
      <c r="H89" s="19"/>
      <c r="I89" s="17">
        <f t="shared" si="2"/>
        <v>0</v>
      </c>
      <c r="J89" s="18"/>
      <c r="K89" s="18"/>
      <c r="L89" s="18"/>
      <c r="M89" s="18"/>
      <c r="N89" s="18"/>
      <c r="O89" s="18"/>
      <c r="P89" s="24"/>
      <c r="Q89" s="18"/>
      <c r="R89" s="18"/>
      <c r="S89" s="18"/>
      <c r="T89" s="18"/>
    </row>
    <row r="90" spans="1:20">
      <c r="A90" s="4">
        <v>86</v>
      </c>
      <c r="B90" s="17"/>
      <c r="C90" s="18"/>
      <c r="D90" s="18"/>
      <c r="E90" s="19"/>
      <c r="F90" s="18"/>
      <c r="G90" s="19"/>
      <c r="H90" s="19"/>
      <c r="I90" s="17">
        <f t="shared" si="2"/>
        <v>0</v>
      </c>
      <c r="J90" s="18"/>
      <c r="K90" s="18"/>
      <c r="L90" s="18"/>
      <c r="M90" s="18"/>
      <c r="N90" s="18"/>
      <c r="O90" s="18"/>
      <c r="P90" s="24"/>
      <c r="Q90" s="18"/>
      <c r="R90" s="18"/>
      <c r="S90" s="18"/>
      <c r="T90" s="18"/>
    </row>
    <row r="91" spans="1:20">
      <c r="A91" s="4">
        <v>87</v>
      </c>
      <c r="B91" s="17"/>
      <c r="C91" s="18"/>
      <c r="D91" s="18"/>
      <c r="E91" s="19"/>
      <c r="F91" s="18"/>
      <c r="G91" s="19"/>
      <c r="H91" s="19"/>
      <c r="I91" s="17">
        <f t="shared" si="2"/>
        <v>0</v>
      </c>
      <c r="J91" s="18"/>
      <c r="K91" s="18"/>
      <c r="L91" s="18"/>
      <c r="M91" s="18"/>
      <c r="N91" s="18"/>
      <c r="O91" s="18"/>
      <c r="P91" s="24"/>
      <c r="Q91" s="18"/>
      <c r="R91" s="18"/>
      <c r="S91" s="18"/>
      <c r="T91" s="18"/>
    </row>
    <row r="92" spans="1:20">
      <c r="A92" s="4">
        <v>88</v>
      </c>
      <c r="B92" s="17"/>
      <c r="C92" s="18"/>
      <c r="D92" s="18"/>
      <c r="E92" s="19"/>
      <c r="F92" s="18"/>
      <c r="G92" s="19"/>
      <c r="H92" s="19"/>
      <c r="I92" s="17">
        <f t="shared" si="2"/>
        <v>0</v>
      </c>
      <c r="J92" s="18"/>
      <c r="K92" s="18"/>
      <c r="L92" s="18"/>
      <c r="M92" s="18"/>
      <c r="N92" s="18"/>
      <c r="O92" s="18"/>
      <c r="P92" s="24"/>
      <c r="Q92" s="18"/>
      <c r="R92" s="18"/>
      <c r="S92" s="18"/>
      <c r="T92" s="18"/>
    </row>
    <row r="93" spans="1:20">
      <c r="A93" s="4">
        <v>89</v>
      </c>
      <c r="B93" s="17"/>
      <c r="C93" s="18"/>
      <c r="D93" s="18"/>
      <c r="E93" s="19"/>
      <c r="F93" s="18"/>
      <c r="G93" s="19"/>
      <c r="H93" s="19"/>
      <c r="I93" s="17">
        <f t="shared" si="2"/>
        <v>0</v>
      </c>
      <c r="J93" s="18"/>
      <c r="K93" s="18"/>
      <c r="L93" s="18"/>
      <c r="M93" s="18"/>
      <c r="N93" s="18"/>
      <c r="O93" s="18"/>
      <c r="P93" s="24"/>
      <c r="Q93" s="18"/>
      <c r="R93" s="18"/>
      <c r="S93" s="18"/>
      <c r="T93" s="18"/>
    </row>
    <row r="94" spans="1:20">
      <c r="A94" s="4">
        <v>90</v>
      </c>
      <c r="B94" s="17"/>
      <c r="C94" s="18"/>
      <c r="D94" s="18"/>
      <c r="E94" s="19"/>
      <c r="F94" s="18"/>
      <c r="G94" s="19"/>
      <c r="H94" s="19"/>
      <c r="I94" s="17">
        <f t="shared" si="2"/>
        <v>0</v>
      </c>
      <c r="J94" s="18"/>
      <c r="K94" s="18"/>
      <c r="L94" s="18"/>
      <c r="M94" s="18"/>
      <c r="N94" s="18"/>
      <c r="O94" s="18"/>
      <c r="P94" s="24"/>
      <c r="Q94" s="18"/>
      <c r="R94" s="18"/>
      <c r="S94" s="18"/>
      <c r="T94" s="18"/>
    </row>
    <row r="95" spans="1:20">
      <c r="A95" s="4">
        <v>91</v>
      </c>
      <c r="B95" s="17"/>
      <c r="C95" s="18"/>
      <c r="D95" s="18"/>
      <c r="E95" s="19"/>
      <c r="F95" s="18"/>
      <c r="G95" s="19"/>
      <c r="H95" s="19"/>
      <c r="I95" s="17">
        <f t="shared" si="2"/>
        <v>0</v>
      </c>
      <c r="J95" s="18"/>
      <c r="K95" s="18"/>
      <c r="L95" s="18"/>
      <c r="M95" s="18"/>
      <c r="N95" s="18"/>
      <c r="O95" s="18"/>
      <c r="P95" s="24"/>
      <c r="Q95" s="18"/>
      <c r="R95" s="18"/>
      <c r="S95" s="18"/>
      <c r="T95" s="18"/>
    </row>
    <row r="96" spans="1:20">
      <c r="A96" s="4">
        <v>92</v>
      </c>
      <c r="B96" s="17"/>
      <c r="C96" s="18"/>
      <c r="D96" s="18"/>
      <c r="E96" s="19"/>
      <c r="F96" s="18"/>
      <c r="G96" s="19"/>
      <c r="H96" s="19"/>
      <c r="I96" s="17">
        <f t="shared" si="2"/>
        <v>0</v>
      </c>
      <c r="J96" s="18"/>
      <c r="K96" s="18"/>
      <c r="L96" s="18"/>
      <c r="M96" s="18"/>
      <c r="N96" s="18"/>
      <c r="O96" s="18"/>
      <c r="P96" s="24"/>
      <c r="Q96" s="18"/>
      <c r="R96" s="18"/>
      <c r="S96" s="18"/>
      <c r="T96" s="18"/>
    </row>
    <row r="97" spans="1:20">
      <c r="A97" s="4">
        <v>93</v>
      </c>
      <c r="B97" s="17"/>
      <c r="C97" s="18"/>
      <c r="D97" s="18"/>
      <c r="E97" s="19"/>
      <c r="F97" s="18"/>
      <c r="G97" s="19"/>
      <c r="H97" s="19"/>
      <c r="I97" s="17">
        <f t="shared" si="2"/>
        <v>0</v>
      </c>
      <c r="J97" s="18"/>
      <c r="K97" s="18"/>
      <c r="L97" s="18"/>
      <c r="M97" s="18"/>
      <c r="N97" s="18"/>
      <c r="O97" s="18"/>
      <c r="P97" s="24"/>
      <c r="Q97" s="18"/>
      <c r="R97" s="18"/>
      <c r="S97" s="18"/>
      <c r="T97" s="18"/>
    </row>
    <row r="98" spans="1:20">
      <c r="A98" s="4">
        <v>94</v>
      </c>
      <c r="B98" s="17"/>
      <c r="C98" s="18"/>
      <c r="D98" s="18"/>
      <c r="E98" s="19"/>
      <c r="F98" s="18"/>
      <c r="G98" s="19"/>
      <c r="H98" s="19"/>
      <c r="I98" s="17">
        <f t="shared" si="2"/>
        <v>0</v>
      </c>
      <c r="J98" s="18"/>
      <c r="K98" s="18"/>
      <c r="L98" s="18"/>
      <c r="M98" s="18"/>
      <c r="N98" s="18"/>
      <c r="O98" s="18"/>
      <c r="P98" s="24"/>
      <c r="Q98" s="18"/>
      <c r="R98" s="18"/>
      <c r="S98" s="18"/>
      <c r="T98" s="18"/>
    </row>
    <row r="99" spans="1:20">
      <c r="A99" s="4">
        <v>95</v>
      </c>
      <c r="B99" s="17"/>
      <c r="C99" s="18"/>
      <c r="D99" s="18"/>
      <c r="E99" s="19"/>
      <c r="F99" s="18"/>
      <c r="G99" s="19"/>
      <c r="H99" s="19"/>
      <c r="I99" s="17">
        <f t="shared" si="2"/>
        <v>0</v>
      </c>
      <c r="J99" s="18"/>
      <c r="K99" s="18"/>
      <c r="L99" s="18"/>
      <c r="M99" s="18"/>
      <c r="N99" s="18"/>
      <c r="O99" s="18"/>
      <c r="P99" s="24"/>
      <c r="Q99" s="18"/>
      <c r="R99" s="18"/>
      <c r="S99" s="18"/>
      <c r="T99" s="18"/>
    </row>
    <row r="100" spans="1:20">
      <c r="A100" s="4">
        <v>96</v>
      </c>
      <c r="B100" s="17"/>
      <c r="C100" s="18"/>
      <c r="D100" s="18"/>
      <c r="E100" s="19"/>
      <c r="F100" s="18"/>
      <c r="G100" s="19"/>
      <c r="H100" s="19"/>
      <c r="I100" s="1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3">+G135+H135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3"/>
        <v>0</v>
      </c>
      <c r="J164" s="18"/>
      <c r="K164" s="18"/>
      <c r="L164" s="18"/>
      <c r="M164" s="18"/>
      <c r="N164" s="18"/>
      <c r="O164" s="18"/>
      <c r="P164" s="24"/>
      <c r="Q164" s="18"/>
      <c r="R164" s="18"/>
      <c r="S164" s="18"/>
      <c r="T164" s="18"/>
    </row>
    <row r="165" spans="1:20">
      <c r="A165" s="21" t="s">
        <v>11</v>
      </c>
      <c r="B165" s="41"/>
      <c r="C165" s="21">
        <f>COUNTIFS(C5:C164,"*")</f>
        <v>54</v>
      </c>
      <c r="D165" s="21"/>
      <c r="E165" s="13"/>
      <c r="F165" s="21"/>
      <c r="G165" s="21">
        <f>SUM(G5:G164)</f>
        <v>1317</v>
      </c>
      <c r="H165" s="21">
        <f>SUM(H5:H164)</f>
        <v>1224</v>
      </c>
      <c r="I165" s="21">
        <f>SUM(I5:I164)</f>
        <v>2541</v>
      </c>
      <c r="J165" s="21"/>
      <c r="K165" s="21"/>
      <c r="L165" s="21"/>
      <c r="M165" s="21"/>
      <c r="N165" s="21"/>
      <c r="O165" s="21"/>
      <c r="P165" s="14"/>
      <c r="Q165" s="21"/>
      <c r="R165" s="21"/>
      <c r="S165" s="21"/>
      <c r="T165" s="12"/>
    </row>
    <row r="166" spans="1:20">
      <c r="A166" s="46" t="s">
        <v>66</v>
      </c>
      <c r="B166" s="10">
        <f>COUNTIF(B$5:B$164,"Team 1")</f>
        <v>27</v>
      </c>
      <c r="C166" s="46" t="s">
        <v>29</v>
      </c>
      <c r="D166" s="10">
        <f>COUNTIF(D5:D164,"Anganwadi")</f>
        <v>27</v>
      </c>
    </row>
    <row r="167" spans="1:20">
      <c r="A167" s="46" t="s">
        <v>67</v>
      </c>
      <c r="B167" s="10">
        <f>COUNTIF(B$6:B$164,"Team 2")</f>
        <v>27</v>
      </c>
      <c r="C167" s="46" t="s">
        <v>27</v>
      </c>
      <c r="D167" s="10">
        <f>COUNTIF(D5:D164,"School")</f>
        <v>26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708</v>
      </c>
      <c r="B1" s="161"/>
      <c r="C1" s="161"/>
      <c r="D1" s="162"/>
      <c r="E1" s="162"/>
      <c r="F1" s="162"/>
      <c r="G1" s="162"/>
      <c r="H1" s="162"/>
      <c r="I1" s="162"/>
      <c r="J1" s="162"/>
      <c r="K1" s="162"/>
      <c r="L1" s="162"/>
      <c r="M1" s="162"/>
      <c r="N1" s="162"/>
      <c r="O1" s="162"/>
      <c r="P1" s="162"/>
      <c r="Q1" s="162"/>
      <c r="R1" s="162"/>
      <c r="S1" s="162"/>
    </row>
    <row r="2" spans="1:20">
      <c r="A2" s="165" t="s">
        <v>63</v>
      </c>
      <c r="B2" s="166"/>
      <c r="C2" s="166"/>
      <c r="D2" s="25">
        <v>43435</v>
      </c>
      <c r="E2" s="22"/>
      <c r="F2" s="22"/>
      <c r="G2" s="22"/>
      <c r="H2" s="22"/>
      <c r="I2" s="22"/>
      <c r="J2" s="22"/>
      <c r="K2" s="22"/>
      <c r="L2" s="22"/>
      <c r="M2" s="22"/>
      <c r="N2" s="22"/>
      <c r="O2" s="22"/>
      <c r="P2" s="22"/>
      <c r="Q2" s="22"/>
      <c r="R2" s="22"/>
      <c r="S2" s="22"/>
    </row>
    <row r="3" spans="1:20" ht="24" customHeight="1">
      <c r="A3" s="160" t="s">
        <v>14</v>
      </c>
      <c r="B3" s="163" t="s">
        <v>65</v>
      </c>
      <c r="C3" s="159" t="s">
        <v>7</v>
      </c>
      <c r="D3" s="159" t="s">
        <v>59</v>
      </c>
      <c r="E3" s="159" t="s">
        <v>16</v>
      </c>
      <c r="F3" s="167" t="s">
        <v>17</v>
      </c>
      <c r="G3" s="159" t="s">
        <v>8</v>
      </c>
      <c r="H3" s="159"/>
      <c r="I3" s="159"/>
      <c r="J3" s="159" t="s">
        <v>35</v>
      </c>
      <c r="K3" s="163" t="s">
        <v>37</v>
      </c>
      <c r="L3" s="163" t="s">
        <v>54</v>
      </c>
      <c r="M3" s="163" t="s">
        <v>55</v>
      </c>
      <c r="N3" s="163" t="s">
        <v>38</v>
      </c>
      <c r="O3" s="163" t="s">
        <v>39</v>
      </c>
      <c r="P3" s="160" t="s">
        <v>58</v>
      </c>
      <c r="Q3" s="159" t="s">
        <v>56</v>
      </c>
      <c r="R3" s="159" t="s">
        <v>36</v>
      </c>
      <c r="S3" s="159" t="s">
        <v>57</v>
      </c>
      <c r="T3" s="159" t="s">
        <v>13</v>
      </c>
    </row>
    <row r="4" spans="1:20" ht="25.5" customHeight="1">
      <c r="A4" s="160"/>
      <c r="B4" s="168"/>
      <c r="C4" s="159"/>
      <c r="D4" s="159"/>
      <c r="E4" s="159"/>
      <c r="F4" s="167"/>
      <c r="G4" s="23" t="s">
        <v>9</v>
      </c>
      <c r="H4" s="23" t="s">
        <v>10</v>
      </c>
      <c r="I4" s="23" t="s">
        <v>11</v>
      </c>
      <c r="J4" s="159"/>
      <c r="K4" s="164"/>
      <c r="L4" s="164"/>
      <c r="M4" s="164"/>
      <c r="N4" s="164"/>
      <c r="O4" s="164"/>
      <c r="P4" s="160"/>
      <c r="Q4" s="160"/>
      <c r="R4" s="159"/>
      <c r="S4" s="159"/>
      <c r="T4" s="159"/>
    </row>
    <row r="5" spans="1:20">
      <c r="A5" s="4">
        <v>1</v>
      </c>
      <c r="B5" s="17" t="s">
        <v>66</v>
      </c>
      <c r="C5" s="67" t="s">
        <v>341</v>
      </c>
      <c r="D5" s="67" t="s">
        <v>29</v>
      </c>
      <c r="E5" s="68">
        <v>70</v>
      </c>
      <c r="F5" s="68"/>
      <c r="G5" s="68">
        <v>9</v>
      </c>
      <c r="H5" s="68">
        <v>15</v>
      </c>
      <c r="I5" s="70">
        <f t="shared" ref="I5:I44" si="0">+G5+H5</f>
        <v>24</v>
      </c>
      <c r="J5" s="68">
        <v>9954973989</v>
      </c>
      <c r="K5" s="67"/>
      <c r="L5" s="67"/>
      <c r="M5" s="67"/>
      <c r="N5" s="67"/>
      <c r="O5" s="67"/>
      <c r="P5" s="66">
        <v>43435</v>
      </c>
      <c r="Q5" s="18"/>
      <c r="R5" s="18"/>
      <c r="S5" s="18"/>
      <c r="T5" s="18"/>
    </row>
    <row r="6" spans="1:20">
      <c r="A6" s="4">
        <v>2</v>
      </c>
      <c r="B6" s="17" t="s">
        <v>67</v>
      </c>
      <c r="C6" s="67" t="s">
        <v>342</v>
      </c>
      <c r="D6" s="67" t="s">
        <v>29</v>
      </c>
      <c r="E6" s="68">
        <v>147</v>
      </c>
      <c r="F6" s="68"/>
      <c r="G6" s="68">
        <v>13</v>
      </c>
      <c r="H6" s="68">
        <v>22</v>
      </c>
      <c r="I6" s="70">
        <f t="shared" si="0"/>
        <v>35</v>
      </c>
      <c r="J6" s="72" t="s">
        <v>397</v>
      </c>
      <c r="K6" s="67"/>
      <c r="L6" s="67"/>
      <c r="M6" s="67"/>
      <c r="N6" s="67"/>
      <c r="O6" s="67"/>
      <c r="P6" s="66">
        <v>43435</v>
      </c>
      <c r="Q6" s="18"/>
      <c r="R6" s="18"/>
      <c r="S6" s="18"/>
      <c r="T6" s="18"/>
    </row>
    <row r="7" spans="1:20">
      <c r="A7" s="4">
        <v>3</v>
      </c>
      <c r="B7" s="17" t="s">
        <v>67</v>
      </c>
      <c r="C7" s="67" t="s">
        <v>343</v>
      </c>
      <c r="D7" s="67" t="s">
        <v>29</v>
      </c>
      <c r="E7" s="68">
        <v>122</v>
      </c>
      <c r="F7" s="68"/>
      <c r="G7" s="68">
        <v>14</v>
      </c>
      <c r="H7" s="68">
        <v>25</v>
      </c>
      <c r="I7" s="70">
        <f t="shared" si="0"/>
        <v>39</v>
      </c>
      <c r="J7" s="72" t="s">
        <v>398</v>
      </c>
      <c r="K7" s="67"/>
      <c r="L7" s="67"/>
      <c r="M7" s="67"/>
      <c r="N7" s="67"/>
      <c r="O7" s="67"/>
      <c r="P7" s="66">
        <v>43435</v>
      </c>
      <c r="Q7" s="18"/>
      <c r="R7" s="18"/>
      <c r="S7" s="18"/>
      <c r="T7" s="18"/>
    </row>
    <row r="8" spans="1:20">
      <c r="A8" s="4">
        <v>4</v>
      </c>
      <c r="B8" s="17" t="s">
        <v>66</v>
      </c>
      <c r="C8" s="67" t="s">
        <v>344</v>
      </c>
      <c r="D8" s="67" t="s">
        <v>29</v>
      </c>
      <c r="E8" s="68">
        <v>37</v>
      </c>
      <c r="F8" s="68"/>
      <c r="G8" s="68">
        <v>21</v>
      </c>
      <c r="H8" s="68">
        <v>26</v>
      </c>
      <c r="I8" s="70">
        <f t="shared" si="0"/>
        <v>47</v>
      </c>
      <c r="J8" s="72" t="s">
        <v>399</v>
      </c>
      <c r="K8" s="67" t="s">
        <v>400</v>
      </c>
      <c r="L8" s="67" t="s">
        <v>401</v>
      </c>
      <c r="M8" s="67">
        <v>9954304566</v>
      </c>
      <c r="N8" s="67" t="s">
        <v>402</v>
      </c>
      <c r="O8" s="67"/>
      <c r="P8" s="66">
        <v>43438</v>
      </c>
      <c r="Q8" s="18"/>
      <c r="R8" s="18"/>
      <c r="S8" s="18"/>
      <c r="T8" s="18"/>
    </row>
    <row r="9" spans="1:20">
      <c r="A9" s="4">
        <v>5</v>
      </c>
      <c r="B9" s="17" t="s">
        <v>66</v>
      </c>
      <c r="C9" s="67" t="s">
        <v>345</v>
      </c>
      <c r="D9" s="67" t="s">
        <v>29</v>
      </c>
      <c r="E9" s="68">
        <v>58</v>
      </c>
      <c r="F9" s="68"/>
      <c r="G9" s="68">
        <v>13</v>
      </c>
      <c r="H9" s="68">
        <v>24</v>
      </c>
      <c r="I9" s="70">
        <f t="shared" si="0"/>
        <v>37</v>
      </c>
      <c r="J9" s="68">
        <v>9401990172</v>
      </c>
      <c r="K9" s="67"/>
      <c r="L9" s="67"/>
      <c r="M9" s="67"/>
      <c r="N9" s="67"/>
      <c r="O9" s="67"/>
      <c r="P9" s="66">
        <v>43438</v>
      </c>
      <c r="Q9" s="18"/>
      <c r="R9" s="18"/>
      <c r="S9" s="18"/>
      <c r="T9" s="18"/>
    </row>
    <row r="10" spans="1:20">
      <c r="A10" s="4">
        <v>6</v>
      </c>
      <c r="B10" s="17" t="s">
        <v>67</v>
      </c>
      <c r="C10" s="67" t="s">
        <v>346</v>
      </c>
      <c r="D10" s="67" t="s">
        <v>29</v>
      </c>
      <c r="E10" s="68">
        <v>59</v>
      </c>
      <c r="F10" s="68"/>
      <c r="G10" s="68">
        <v>12</v>
      </c>
      <c r="H10" s="68">
        <v>13</v>
      </c>
      <c r="I10" s="70">
        <f t="shared" si="0"/>
        <v>25</v>
      </c>
      <c r="J10" s="68">
        <v>9085343151</v>
      </c>
      <c r="K10" s="67"/>
      <c r="L10" s="67"/>
      <c r="M10" s="67"/>
      <c r="N10" s="67"/>
      <c r="O10" s="67"/>
      <c r="P10" s="66">
        <v>43438</v>
      </c>
      <c r="Q10" s="18"/>
      <c r="R10" s="18"/>
      <c r="S10" s="18"/>
      <c r="T10" s="18"/>
    </row>
    <row r="11" spans="1:20">
      <c r="A11" s="4">
        <v>7</v>
      </c>
      <c r="B11" s="17" t="s">
        <v>67</v>
      </c>
      <c r="C11" s="67" t="s">
        <v>347</v>
      </c>
      <c r="D11" s="67" t="s">
        <v>29</v>
      </c>
      <c r="E11" s="68">
        <v>156</v>
      </c>
      <c r="F11" s="68"/>
      <c r="G11" s="68">
        <v>15</v>
      </c>
      <c r="H11" s="68">
        <v>16</v>
      </c>
      <c r="I11" s="70">
        <f t="shared" si="0"/>
        <v>31</v>
      </c>
      <c r="J11" s="68">
        <v>9678114313</v>
      </c>
      <c r="K11" s="67"/>
      <c r="L11" s="67"/>
      <c r="M11" s="67"/>
      <c r="N11" s="67"/>
      <c r="O11" s="67"/>
      <c r="P11" s="66">
        <v>43438</v>
      </c>
      <c r="Q11" s="18"/>
      <c r="R11" s="18"/>
      <c r="S11" s="18"/>
      <c r="T11" s="18"/>
    </row>
    <row r="12" spans="1:20">
      <c r="A12" s="4">
        <v>8</v>
      </c>
      <c r="B12" s="17" t="s">
        <v>66</v>
      </c>
      <c r="C12" s="67" t="s">
        <v>348</v>
      </c>
      <c r="D12" s="67" t="s">
        <v>29</v>
      </c>
      <c r="E12" s="68">
        <v>35</v>
      </c>
      <c r="F12" s="68"/>
      <c r="G12" s="68">
        <v>12</v>
      </c>
      <c r="H12" s="68">
        <v>14</v>
      </c>
      <c r="I12" s="70">
        <f t="shared" si="0"/>
        <v>26</v>
      </c>
      <c r="J12" s="72" t="s">
        <v>403</v>
      </c>
      <c r="K12" s="67"/>
      <c r="L12" s="67"/>
      <c r="M12" s="67"/>
      <c r="N12" s="67"/>
      <c r="O12" s="67"/>
      <c r="P12" s="66">
        <v>43439</v>
      </c>
      <c r="Q12" s="18"/>
      <c r="R12" s="18"/>
      <c r="S12" s="18"/>
      <c r="T12" s="18"/>
    </row>
    <row r="13" spans="1:20">
      <c r="A13" s="4">
        <v>9</v>
      </c>
      <c r="B13" s="17" t="s">
        <v>67</v>
      </c>
      <c r="C13" s="67" t="s">
        <v>349</v>
      </c>
      <c r="D13" s="67" t="s">
        <v>29</v>
      </c>
      <c r="E13" s="68">
        <v>36</v>
      </c>
      <c r="F13" s="68"/>
      <c r="G13" s="68">
        <v>11</v>
      </c>
      <c r="H13" s="68">
        <v>23</v>
      </c>
      <c r="I13" s="70">
        <f t="shared" si="0"/>
        <v>34</v>
      </c>
      <c r="J13" s="72" t="s">
        <v>404</v>
      </c>
      <c r="K13" s="67"/>
      <c r="L13" s="67"/>
      <c r="M13" s="67"/>
      <c r="N13" s="67"/>
      <c r="O13" s="67"/>
      <c r="P13" s="66">
        <v>43439</v>
      </c>
      <c r="Q13" s="18"/>
      <c r="R13" s="18"/>
      <c r="S13" s="18"/>
      <c r="T13" s="18"/>
    </row>
    <row r="14" spans="1:20">
      <c r="A14" s="4">
        <v>10</v>
      </c>
      <c r="B14" s="17" t="s">
        <v>66</v>
      </c>
      <c r="C14" s="67" t="s">
        <v>350</v>
      </c>
      <c r="D14" s="67" t="s">
        <v>29</v>
      </c>
      <c r="E14" s="68">
        <v>132</v>
      </c>
      <c r="F14" s="68"/>
      <c r="G14" s="68">
        <v>13</v>
      </c>
      <c r="H14" s="68">
        <v>14</v>
      </c>
      <c r="I14" s="70">
        <f t="shared" si="0"/>
        <v>27</v>
      </c>
      <c r="J14" s="72" t="s">
        <v>405</v>
      </c>
      <c r="K14" s="67"/>
      <c r="L14" s="67"/>
      <c r="M14" s="67"/>
      <c r="N14" s="67"/>
      <c r="O14" s="67"/>
      <c r="P14" s="66">
        <v>43439</v>
      </c>
      <c r="Q14" s="18"/>
      <c r="R14" s="18"/>
      <c r="S14" s="18"/>
      <c r="T14" s="18"/>
    </row>
    <row r="15" spans="1:20">
      <c r="A15" s="4">
        <v>11</v>
      </c>
      <c r="B15" s="17" t="s">
        <v>66</v>
      </c>
      <c r="C15" s="67" t="s">
        <v>351</v>
      </c>
      <c r="D15" s="67" t="s">
        <v>29</v>
      </c>
      <c r="E15" s="68">
        <v>166</v>
      </c>
      <c r="F15" s="68"/>
      <c r="G15" s="68">
        <v>13</v>
      </c>
      <c r="H15" s="68">
        <v>15</v>
      </c>
      <c r="I15" s="70">
        <f t="shared" si="0"/>
        <v>28</v>
      </c>
      <c r="J15" s="72" t="s">
        <v>406</v>
      </c>
      <c r="K15" s="67"/>
      <c r="L15" s="67"/>
      <c r="M15" s="67"/>
      <c r="N15" s="67"/>
      <c r="O15" s="67"/>
      <c r="P15" s="66">
        <v>43439</v>
      </c>
      <c r="Q15" s="18"/>
      <c r="R15" s="18"/>
      <c r="S15" s="18"/>
      <c r="T15" s="18"/>
    </row>
    <row r="16" spans="1:20">
      <c r="A16" s="4">
        <v>12</v>
      </c>
      <c r="B16" s="17" t="s">
        <v>67</v>
      </c>
      <c r="C16" s="67" t="s">
        <v>352</v>
      </c>
      <c r="D16" s="67" t="s">
        <v>29</v>
      </c>
      <c r="E16" s="68">
        <v>167</v>
      </c>
      <c r="F16" s="68"/>
      <c r="G16" s="68">
        <v>23</v>
      </c>
      <c r="H16" s="68">
        <v>36</v>
      </c>
      <c r="I16" s="70">
        <f t="shared" si="0"/>
        <v>59</v>
      </c>
      <c r="J16" s="72" t="s">
        <v>407</v>
      </c>
      <c r="K16" s="67"/>
      <c r="L16" s="67"/>
      <c r="M16" s="67"/>
      <c r="N16" s="67"/>
      <c r="O16" s="67"/>
      <c r="P16" s="66">
        <v>43441</v>
      </c>
      <c r="Q16" s="18"/>
      <c r="R16" s="18"/>
      <c r="S16" s="18"/>
      <c r="T16" s="18"/>
    </row>
    <row r="17" spans="1:20">
      <c r="A17" s="4">
        <v>13</v>
      </c>
      <c r="B17" s="17" t="s">
        <v>66</v>
      </c>
      <c r="C17" s="67" t="s">
        <v>353</v>
      </c>
      <c r="D17" s="67" t="s">
        <v>29</v>
      </c>
      <c r="E17" s="80">
        <v>76</v>
      </c>
      <c r="F17" s="67"/>
      <c r="G17" s="68">
        <v>13</v>
      </c>
      <c r="H17" s="68">
        <v>25</v>
      </c>
      <c r="I17" s="70">
        <f t="shared" si="0"/>
        <v>38</v>
      </c>
      <c r="J17" s="72" t="s">
        <v>408</v>
      </c>
      <c r="K17" s="67"/>
      <c r="L17" s="67"/>
      <c r="M17" s="67"/>
      <c r="N17" s="67"/>
      <c r="O17" s="67"/>
      <c r="P17" s="66">
        <v>43441</v>
      </c>
      <c r="Q17" s="18"/>
      <c r="R17" s="18"/>
      <c r="S17" s="18"/>
      <c r="T17" s="18"/>
    </row>
    <row r="18" spans="1:20">
      <c r="A18" s="4">
        <v>14</v>
      </c>
      <c r="B18" s="17" t="s">
        <v>66</v>
      </c>
      <c r="C18" s="67" t="s">
        <v>354</v>
      </c>
      <c r="D18" s="67" t="s">
        <v>29</v>
      </c>
      <c r="E18" s="68">
        <v>75</v>
      </c>
      <c r="F18" s="68"/>
      <c r="G18" s="68">
        <v>11</v>
      </c>
      <c r="H18" s="68">
        <v>24</v>
      </c>
      <c r="I18" s="70">
        <f t="shared" si="0"/>
        <v>35</v>
      </c>
      <c r="J18" s="68">
        <v>8812055772</v>
      </c>
      <c r="K18" s="67"/>
      <c r="L18" s="67"/>
      <c r="M18" s="67"/>
      <c r="N18" s="67"/>
      <c r="O18" s="67"/>
      <c r="P18" s="66">
        <v>43441</v>
      </c>
      <c r="Q18" s="18"/>
      <c r="R18" s="18"/>
      <c r="S18" s="18"/>
      <c r="T18" s="18"/>
    </row>
    <row r="19" spans="1:20">
      <c r="A19" s="4">
        <v>15</v>
      </c>
      <c r="B19" s="17" t="s">
        <v>67</v>
      </c>
      <c r="C19" s="67" t="s">
        <v>355</v>
      </c>
      <c r="D19" s="67" t="s">
        <v>29</v>
      </c>
      <c r="E19" s="68">
        <v>77</v>
      </c>
      <c r="F19" s="68"/>
      <c r="G19" s="68">
        <v>13</v>
      </c>
      <c r="H19" s="68">
        <v>27</v>
      </c>
      <c r="I19" s="70">
        <f t="shared" si="0"/>
        <v>40</v>
      </c>
      <c r="J19" s="68">
        <v>8011509622</v>
      </c>
      <c r="K19" s="68"/>
      <c r="L19" s="67"/>
      <c r="M19" s="67"/>
      <c r="N19" s="67"/>
      <c r="O19" s="67"/>
      <c r="P19" s="66">
        <v>43441</v>
      </c>
      <c r="Q19" s="18"/>
      <c r="R19" s="18"/>
      <c r="S19" s="18"/>
      <c r="T19" s="18"/>
    </row>
    <row r="20" spans="1:20">
      <c r="A20" s="4">
        <v>16</v>
      </c>
      <c r="B20" s="17" t="s">
        <v>66</v>
      </c>
      <c r="C20" s="67" t="s">
        <v>356</v>
      </c>
      <c r="D20" s="67" t="s">
        <v>29</v>
      </c>
      <c r="E20" s="68">
        <v>82</v>
      </c>
      <c r="F20" s="68"/>
      <c r="G20" s="68">
        <v>13</v>
      </c>
      <c r="H20" s="68">
        <v>22</v>
      </c>
      <c r="I20" s="70">
        <f t="shared" si="0"/>
        <v>35</v>
      </c>
      <c r="J20" s="68">
        <v>9957339614</v>
      </c>
      <c r="K20" s="67"/>
      <c r="L20" s="67"/>
      <c r="M20" s="67"/>
      <c r="N20" s="67"/>
      <c r="O20" s="67"/>
      <c r="P20" s="66">
        <v>43442</v>
      </c>
      <c r="Q20" s="18"/>
      <c r="R20" s="18"/>
      <c r="S20" s="18"/>
      <c r="T20" s="18"/>
    </row>
    <row r="21" spans="1:20">
      <c r="A21" s="4">
        <v>17</v>
      </c>
      <c r="B21" s="17" t="s">
        <v>66</v>
      </c>
      <c r="C21" s="67" t="s">
        <v>357</v>
      </c>
      <c r="D21" s="67" t="s">
        <v>29</v>
      </c>
      <c r="E21" s="68">
        <v>164</v>
      </c>
      <c r="F21" s="68"/>
      <c r="G21" s="68">
        <v>9</v>
      </c>
      <c r="H21" s="68">
        <v>20</v>
      </c>
      <c r="I21" s="70">
        <f t="shared" si="0"/>
        <v>29</v>
      </c>
      <c r="J21" s="68">
        <v>9954564878</v>
      </c>
      <c r="K21" s="67"/>
      <c r="L21" s="67"/>
      <c r="M21" s="67"/>
      <c r="N21" s="67"/>
      <c r="O21" s="67"/>
      <c r="P21" s="66">
        <v>43442</v>
      </c>
      <c r="Q21" s="18"/>
      <c r="R21" s="18"/>
      <c r="S21" s="18"/>
      <c r="T21" s="18"/>
    </row>
    <row r="22" spans="1:20">
      <c r="A22" s="4">
        <v>18</v>
      </c>
      <c r="B22" s="17" t="s">
        <v>67</v>
      </c>
      <c r="C22" s="67" t="s">
        <v>358</v>
      </c>
      <c r="D22" s="67" t="s">
        <v>29</v>
      </c>
      <c r="E22" s="68">
        <v>131</v>
      </c>
      <c r="F22" s="68"/>
      <c r="G22" s="68">
        <v>13</v>
      </c>
      <c r="H22" s="68">
        <v>24</v>
      </c>
      <c r="I22" s="70">
        <f t="shared" si="0"/>
        <v>37</v>
      </c>
      <c r="J22" s="68">
        <v>9957152638</v>
      </c>
      <c r="K22" s="67"/>
      <c r="L22" s="67"/>
      <c r="M22" s="67"/>
      <c r="N22" s="67"/>
      <c r="O22" s="67"/>
      <c r="P22" s="66">
        <v>43442</v>
      </c>
      <c r="Q22" s="18"/>
      <c r="R22" s="18"/>
      <c r="S22" s="18"/>
      <c r="T22" s="18"/>
    </row>
    <row r="23" spans="1:20">
      <c r="A23" s="4">
        <v>19</v>
      </c>
      <c r="B23" s="17" t="s">
        <v>67</v>
      </c>
      <c r="C23" s="67" t="s">
        <v>359</v>
      </c>
      <c r="D23" s="67" t="s">
        <v>29</v>
      </c>
      <c r="E23" s="68">
        <v>80</v>
      </c>
      <c r="F23" s="68"/>
      <c r="G23" s="68">
        <v>13</v>
      </c>
      <c r="H23" s="68">
        <v>15</v>
      </c>
      <c r="I23" s="70">
        <f t="shared" si="0"/>
        <v>28</v>
      </c>
      <c r="J23" s="68">
        <v>9678347593</v>
      </c>
      <c r="K23" s="67"/>
      <c r="L23" s="67"/>
      <c r="M23" s="67"/>
      <c r="N23" s="67"/>
      <c r="O23" s="67"/>
      <c r="P23" s="66">
        <v>43442</v>
      </c>
      <c r="Q23" s="18"/>
      <c r="R23" s="18"/>
      <c r="S23" s="18"/>
      <c r="T23" s="18"/>
    </row>
    <row r="24" spans="1:20">
      <c r="A24" s="4">
        <v>20</v>
      </c>
      <c r="B24" s="17" t="s">
        <v>66</v>
      </c>
      <c r="C24" s="67" t="s">
        <v>360</v>
      </c>
      <c r="D24" s="67" t="s">
        <v>29</v>
      </c>
      <c r="E24" s="68">
        <v>60</v>
      </c>
      <c r="F24" s="68"/>
      <c r="G24" s="68">
        <v>13</v>
      </c>
      <c r="H24" s="68">
        <v>36</v>
      </c>
      <c r="I24" s="70">
        <f t="shared" si="0"/>
        <v>49</v>
      </c>
      <c r="J24" s="72" t="s">
        <v>409</v>
      </c>
      <c r="K24" s="67"/>
      <c r="L24" s="67"/>
      <c r="M24" s="67"/>
      <c r="N24" s="67"/>
      <c r="O24" s="67"/>
      <c r="P24" s="66">
        <v>43444</v>
      </c>
      <c r="Q24" s="18"/>
      <c r="R24" s="18"/>
      <c r="S24" s="18"/>
      <c r="T24" s="18"/>
    </row>
    <row r="25" spans="1:20">
      <c r="A25" s="4">
        <v>21</v>
      </c>
      <c r="B25" s="17" t="s">
        <v>67</v>
      </c>
      <c r="C25" s="67" t="s">
        <v>361</v>
      </c>
      <c r="D25" s="67" t="s">
        <v>29</v>
      </c>
      <c r="E25" s="68">
        <v>61</v>
      </c>
      <c r="F25" s="68"/>
      <c r="G25" s="68">
        <v>18</v>
      </c>
      <c r="H25" s="68">
        <v>26</v>
      </c>
      <c r="I25" s="70">
        <f t="shared" si="0"/>
        <v>44</v>
      </c>
      <c r="J25" s="72" t="s">
        <v>410</v>
      </c>
      <c r="K25" s="67"/>
      <c r="L25" s="67"/>
      <c r="M25" s="67"/>
      <c r="N25" s="67"/>
      <c r="O25" s="67"/>
      <c r="P25" s="66">
        <v>43444</v>
      </c>
      <c r="Q25" s="18"/>
      <c r="R25" s="18"/>
      <c r="S25" s="18"/>
      <c r="T25" s="18"/>
    </row>
    <row r="26" spans="1:20">
      <c r="A26" s="4">
        <v>22</v>
      </c>
      <c r="B26" s="17" t="s">
        <v>66</v>
      </c>
      <c r="C26" s="67" t="s">
        <v>362</v>
      </c>
      <c r="D26" s="67" t="s">
        <v>29</v>
      </c>
      <c r="E26" s="68">
        <v>125</v>
      </c>
      <c r="F26" s="68"/>
      <c r="G26" s="68">
        <v>13</v>
      </c>
      <c r="H26" s="68">
        <v>20</v>
      </c>
      <c r="I26" s="70">
        <f t="shared" si="0"/>
        <v>33</v>
      </c>
      <c r="J26" s="68">
        <v>7896101331</v>
      </c>
      <c r="K26" s="67"/>
      <c r="L26" s="67"/>
      <c r="M26" s="67"/>
      <c r="N26" s="67"/>
      <c r="O26" s="67"/>
      <c r="P26" s="66">
        <v>43445</v>
      </c>
      <c r="Q26" s="18"/>
      <c r="R26" s="18"/>
      <c r="S26" s="18"/>
      <c r="T26" s="18"/>
    </row>
    <row r="27" spans="1:20">
      <c r="A27" s="4">
        <v>23</v>
      </c>
      <c r="B27" s="17" t="s">
        <v>67</v>
      </c>
      <c r="C27" s="67" t="s">
        <v>363</v>
      </c>
      <c r="D27" s="67" t="s">
        <v>29</v>
      </c>
      <c r="E27" s="68">
        <v>155</v>
      </c>
      <c r="F27" s="68"/>
      <c r="G27" s="68">
        <v>16</v>
      </c>
      <c r="H27" s="68">
        <v>17</v>
      </c>
      <c r="I27" s="70">
        <f t="shared" si="0"/>
        <v>33</v>
      </c>
      <c r="J27" s="68">
        <v>8399050779</v>
      </c>
      <c r="K27" s="67"/>
      <c r="L27" s="67"/>
      <c r="M27" s="67"/>
      <c r="N27" s="67"/>
      <c r="O27" s="67"/>
      <c r="P27" s="66">
        <v>43445</v>
      </c>
      <c r="Q27" s="18"/>
      <c r="R27" s="18"/>
      <c r="S27" s="18"/>
      <c r="T27" s="18"/>
    </row>
    <row r="28" spans="1:20">
      <c r="A28" s="4">
        <v>24</v>
      </c>
      <c r="B28" s="17" t="s">
        <v>66</v>
      </c>
      <c r="C28" s="67" t="s">
        <v>364</v>
      </c>
      <c r="D28" s="67" t="s">
        <v>29</v>
      </c>
      <c r="E28" s="80">
        <v>51</v>
      </c>
      <c r="F28" s="67"/>
      <c r="G28" s="68">
        <v>9</v>
      </c>
      <c r="H28" s="68">
        <v>16</v>
      </c>
      <c r="I28" s="70">
        <f t="shared" si="0"/>
        <v>25</v>
      </c>
      <c r="J28" s="72" t="s">
        <v>411</v>
      </c>
      <c r="K28" s="67"/>
      <c r="L28" s="67"/>
      <c r="M28" s="67"/>
      <c r="N28" s="67"/>
      <c r="O28" s="67"/>
      <c r="P28" s="66">
        <v>43446</v>
      </c>
      <c r="Q28" s="18"/>
      <c r="R28" s="18"/>
      <c r="S28" s="18"/>
      <c r="T28" s="18"/>
    </row>
    <row r="29" spans="1:20">
      <c r="A29" s="4">
        <v>25</v>
      </c>
      <c r="B29" s="17" t="s">
        <v>66</v>
      </c>
      <c r="C29" s="67" t="s">
        <v>365</v>
      </c>
      <c r="D29" s="67" t="s">
        <v>29</v>
      </c>
      <c r="E29" s="68">
        <v>154</v>
      </c>
      <c r="F29" s="68"/>
      <c r="G29" s="68">
        <v>10</v>
      </c>
      <c r="H29" s="68">
        <v>15</v>
      </c>
      <c r="I29" s="70">
        <f t="shared" si="0"/>
        <v>25</v>
      </c>
      <c r="J29" s="72" t="s">
        <v>412</v>
      </c>
      <c r="K29" s="67"/>
      <c r="L29" s="67"/>
      <c r="M29" s="67"/>
      <c r="N29" s="67"/>
      <c r="O29" s="67"/>
      <c r="P29" s="66">
        <v>43446</v>
      </c>
      <c r="Q29" s="18"/>
      <c r="R29" s="18"/>
      <c r="S29" s="18"/>
      <c r="T29" s="18"/>
    </row>
    <row r="30" spans="1:20">
      <c r="A30" s="4">
        <v>26</v>
      </c>
      <c r="B30" s="17" t="s">
        <v>67</v>
      </c>
      <c r="C30" s="67" t="s">
        <v>366</v>
      </c>
      <c r="D30" s="67" t="s">
        <v>29</v>
      </c>
      <c r="E30" s="68">
        <v>126</v>
      </c>
      <c r="F30" s="68"/>
      <c r="G30" s="68">
        <v>17</v>
      </c>
      <c r="H30" s="68">
        <v>25</v>
      </c>
      <c r="I30" s="70">
        <f t="shared" si="0"/>
        <v>42</v>
      </c>
      <c r="J30" s="68">
        <v>7896921015</v>
      </c>
      <c r="K30" s="67"/>
      <c r="L30" s="67"/>
      <c r="M30" s="67"/>
      <c r="N30" s="67"/>
      <c r="O30" s="67"/>
      <c r="P30" s="66">
        <v>43446</v>
      </c>
      <c r="Q30" s="18"/>
      <c r="R30" s="18"/>
      <c r="S30" s="18"/>
      <c r="T30" s="18"/>
    </row>
    <row r="31" spans="1:20">
      <c r="A31" s="4">
        <v>27</v>
      </c>
      <c r="B31" s="17" t="s">
        <v>67</v>
      </c>
      <c r="C31" s="67" t="s">
        <v>367</v>
      </c>
      <c r="D31" s="67" t="s">
        <v>29</v>
      </c>
      <c r="E31" s="68">
        <v>47</v>
      </c>
      <c r="F31" s="68"/>
      <c r="G31" s="68">
        <v>10</v>
      </c>
      <c r="H31" s="68">
        <v>15</v>
      </c>
      <c r="I31" s="70">
        <f t="shared" si="0"/>
        <v>25</v>
      </c>
      <c r="J31" s="68">
        <v>7896047726</v>
      </c>
      <c r="K31" s="67"/>
      <c r="L31" s="67"/>
      <c r="M31" s="67"/>
      <c r="N31" s="67"/>
      <c r="O31" s="67"/>
      <c r="P31" s="66">
        <v>43446</v>
      </c>
      <c r="Q31" s="18"/>
      <c r="R31" s="18"/>
      <c r="S31" s="18"/>
      <c r="T31" s="18"/>
    </row>
    <row r="32" spans="1:20">
      <c r="A32" s="4">
        <v>28</v>
      </c>
      <c r="B32" s="17" t="s">
        <v>66</v>
      </c>
      <c r="C32" s="67" t="s">
        <v>368</v>
      </c>
      <c r="D32" s="67" t="s">
        <v>29</v>
      </c>
      <c r="E32" s="68">
        <v>151</v>
      </c>
      <c r="F32" s="68"/>
      <c r="G32" s="68">
        <v>10</v>
      </c>
      <c r="H32" s="68">
        <v>13</v>
      </c>
      <c r="I32" s="70">
        <f t="shared" si="0"/>
        <v>23</v>
      </c>
      <c r="J32" s="68">
        <v>9957178507</v>
      </c>
      <c r="K32" s="67"/>
      <c r="L32" s="67"/>
      <c r="M32" s="67"/>
      <c r="N32" s="67"/>
      <c r="O32" s="67"/>
      <c r="P32" s="66">
        <v>43447</v>
      </c>
      <c r="Q32" s="18"/>
      <c r="R32" s="18"/>
      <c r="S32" s="18"/>
      <c r="T32" s="18"/>
    </row>
    <row r="33" spans="1:20">
      <c r="A33" s="4">
        <v>29</v>
      </c>
      <c r="B33" s="17" t="s">
        <v>67</v>
      </c>
      <c r="C33" s="67" t="s">
        <v>369</v>
      </c>
      <c r="D33" s="67" t="s">
        <v>29</v>
      </c>
      <c r="E33" s="68">
        <v>78</v>
      </c>
      <c r="F33" s="68"/>
      <c r="G33" s="68">
        <v>17</v>
      </c>
      <c r="H33" s="68">
        <v>15</v>
      </c>
      <c r="I33" s="70">
        <f t="shared" si="0"/>
        <v>32</v>
      </c>
      <c r="J33" s="68">
        <v>9954408398</v>
      </c>
      <c r="K33" s="67"/>
      <c r="L33" s="67"/>
      <c r="M33" s="67"/>
      <c r="N33" s="67"/>
      <c r="O33" s="67"/>
      <c r="P33" s="66">
        <v>43447</v>
      </c>
      <c r="Q33" s="18"/>
      <c r="R33" s="18"/>
      <c r="S33" s="18"/>
      <c r="T33" s="18"/>
    </row>
    <row r="34" spans="1:20">
      <c r="A34" s="4">
        <v>30</v>
      </c>
      <c r="B34" s="17" t="s">
        <v>66</v>
      </c>
      <c r="C34" s="67" t="s">
        <v>370</v>
      </c>
      <c r="D34" s="67" t="s">
        <v>29</v>
      </c>
      <c r="E34" s="68">
        <v>79</v>
      </c>
      <c r="F34" s="68"/>
      <c r="G34" s="68">
        <v>13</v>
      </c>
      <c r="H34" s="68">
        <v>16</v>
      </c>
      <c r="I34" s="70">
        <f t="shared" si="0"/>
        <v>29</v>
      </c>
      <c r="J34" s="68">
        <v>9896004780</v>
      </c>
      <c r="K34" s="67"/>
      <c r="L34" s="67"/>
      <c r="M34" s="67"/>
      <c r="N34" s="67"/>
      <c r="O34" s="67"/>
      <c r="P34" s="66">
        <v>43448</v>
      </c>
      <c r="Q34" s="18"/>
      <c r="R34" s="18"/>
      <c r="S34" s="18"/>
      <c r="T34" s="18"/>
    </row>
    <row r="35" spans="1:20">
      <c r="A35" s="4">
        <v>31</v>
      </c>
      <c r="B35" s="17" t="s">
        <v>66</v>
      </c>
      <c r="C35" s="67" t="s">
        <v>371</v>
      </c>
      <c r="D35" s="67" t="s">
        <v>29</v>
      </c>
      <c r="E35" s="68">
        <v>53</v>
      </c>
      <c r="F35" s="68"/>
      <c r="G35" s="68">
        <v>16</v>
      </c>
      <c r="H35" s="68">
        <v>24</v>
      </c>
      <c r="I35" s="70">
        <f t="shared" si="0"/>
        <v>40</v>
      </c>
      <c r="J35" s="68">
        <v>7896692887</v>
      </c>
      <c r="K35" s="67"/>
      <c r="L35" s="67"/>
      <c r="M35" s="67"/>
      <c r="N35" s="67"/>
      <c r="O35" s="67"/>
      <c r="P35" s="66">
        <v>43448</v>
      </c>
      <c r="Q35" s="18"/>
      <c r="R35" s="18"/>
      <c r="S35" s="18"/>
      <c r="T35" s="18"/>
    </row>
    <row r="36" spans="1:20">
      <c r="A36" s="4">
        <v>32</v>
      </c>
      <c r="B36" s="17" t="s">
        <v>67</v>
      </c>
      <c r="C36" s="67" t="s">
        <v>372</v>
      </c>
      <c r="D36" s="67" t="s">
        <v>29</v>
      </c>
      <c r="E36" s="68">
        <v>54</v>
      </c>
      <c r="F36" s="68"/>
      <c r="G36" s="68">
        <v>13</v>
      </c>
      <c r="H36" s="68">
        <v>26</v>
      </c>
      <c r="I36" s="70">
        <f t="shared" si="0"/>
        <v>39</v>
      </c>
      <c r="J36" s="68">
        <v>9854340608</v>
      </c>
      <c r="K36" s="67"/>
      <c r="L36" s="67"/>
      <c r="M36" s="67"/>
      <c r="N36" s="67"/>
      <c r="O36" s="67"/>
      <c r="P36" s="66">
        <v>43448</v>
      </c>
      <c r="Q36" s="18"/>
      <c r="R36" s="18"/>
      <c r="S36" s="18"/>
      <c r="T36" s="18"/>
    </row>
    <row r="37" spans="1:20">
      <c r="A37" s="4">
        <v>33</v>
      </c>
      <c r="B37" s="17" t="s">
        <v>66</v>
      </c>
      <c r="C37" s="67" t="s">
        <v>373</v>
      </c>
      <c r="D37" s="67" t="s">
        <v>29</v>
      </c>
      <c r="E37" s="68">
        <v>163</v>
      </c>
      <c r="F37" s="68"/>
      <c r="G37" s="68">
        <v>13</v>
      </c>
      <c r="H37" s="68">
        <v>14</v>
      </c>
      <c r="I37" s="70">
        <f t="shared" si="0"/>
        <v>27</v>
      </c>
      <c r="J37" s="68">
        <v>9954306971</v>
      </c>
      <c r="K37" s="67"/>
      <c r="L37" s="67"/>
      <c r="M37" s="67"/>
      <c r="N37" s="67"/>
      <c r="O37" s="67"/>
      <c r="P37" s="66">
        <v>43449</v>
      </c>
      <c r="Q37" s="18"/>
      <c r="R37" s="18"/>
      <c r="S37" s="18"/>
      <c r="T37" s="18"/>
    </row>
    <row r="38" spans="1:20">
      <c r="A38" s="4">
        <v>34</v>
      </c>
      <c r="B38" s="17" t="s">
        <v>67</v>
      </c>
      <c r="C38" s="67" t="s">
        <v>374</v>
      </c>
      <c r="D38" s="67" t="s">
        <v>29</v>
      </c>
      <c r="E38" s="68">
        <v>81</v>
      </c>
      <c r="F38" s="68"/>
      <c r="G38" s="68">
        <v>16</v>
      </c>
      <c r="H38" s="68">
        <v>14</v>
      </c>
      <c r="I38" s="70">
        <f t="shared" si="0"/>
        <v>30</v>
      </c>
      <c r="J38" s="68">
        <v>9678266390</v>
      </c>
      <c r="K38" s="67"/>
      <c r="L38" s="67"/>
      <c r="M38" s="67"/>
      <c r="N38" s="67"/>
      <c r="O38" s="67"/>
      <c r="P38" s="66">
        <v>43449</v>
      </c>
      <c r="Q38" s="18"/>
      <c r="R38" s="18"/>
      <c r="S38" s="18"/>
      <c r="T38" s="18"/>
    </row>
    <row r="39" spans="1:20">
      <c r="A39" s="4">
        <v>35</v>
      </c>
      <c r="B39" s="17" t="s">
        <v>66</v>
      </c>
      <c r="C39" s="67" t="s">
        <v>375</v>
      </c>
      <c r="D39" s="67" t="s">
        <v>29</v>
      </c>
      <c r="E39" s="68">
        <v>49</v>
      </c>
      <c r="F39" s="68"/>
      <c r="G39" s="68">
        <v>13</v>
      </c>
      <c r="H39" s="68">
        <v>15</v>
      </c>
      <c r="I39" s="70">
        <f t="shared" si="0"/>
        <v>28</v>
      </c>
      <c r="J39" s="68">
        <v>9678561128</v>
      </c>
      <c r="K39" s="67"/>
      <c r="L39" s="67"/>
      <c r="M39" s="67"/>
      <c r="N39" s="67"/>
      <c r="O39" s="67"/>
      <c r="P39" s="66">
        <v>43451</v>
      </c>
      <c r="Q39" s="18"/>
      <c r="R39" s="18"/>
      <c r="S39" s="18"/>
      <c r="T39" s="18"/>
    </row>
    <row r="40" spans="1:20">
      <c r="A40" s="4">
        <v>36</v>
      </c>
      <c r="B40" s="17" t="s">
        <v>67</v>
      </c>
      <c r="C40" s="67" t="s">
        <v>376</v>
      </c>
      <c r="D40" s="67" t="s">
        <v>29</v>
      </c>
      <c r="E40" s="68">
        <v>50</v>
      </c>
      <c r="F40" s="68"/>
      <c r="G40" s="68">
        <v>17</v>
      </c>
      <c r="H40" s="68">
        <v>16</v>
      </c>
      <c r="I40" s="70">
        <f t="shared" si="0"/>
        <v>33</v>
      </c>
      <c r="J40" s="68">
        <v>9678190687</v>
      </c>
      <c r="K40" s="67"/>
      <c r="L40" s="67"/>
      <c r="M40" s="67"/>
      <c r="N40" s="67"/>
      <c r="O40" s="67"/>
      <c r="P40" s="66">
        <v>43451</v>
      </c>
      <c r="Q40" s="18"/>
      <c r="R40" s="18"/>
      <c r="S40" s="18"/>
      <c r="T40" s="18"/>
    </row>
    <row r="41" spans="1:20">
      <c r="A41" s="4">
        <v>37</v>
      </c>
      <c r="B41" s="17" t="s">
        <v>67</v>
      </c>
      <c r="C41" s="67" t="s">
        <v>377</v>
      </c>
      <c r="D41" s="67" t="s">
        <v>29</v>
      </c>
      <c r="E41" s="68">
        <v>52</v>
      </c>
      <c r="F41" s="68"/>
      <c r="G41" s="68">
        <v>13</v>
      </c>
      <c r="H41" s="68">
        <v>14</v>
      </c>
      <c r="I41" s="70">
        <f t="shared" si="0"/>
        <v>27</v>
      </c>
      <c r="J41" s="68">
        <v>9678202580</v>
      </c>
      <c r="K41" s="67"/>
      <c r="L41" s="67"/>
      <c r="M41" s="67"/>
      <c r="N41" s="67"/>
      <c r="O41" s="67"/>
      <c r="P41" s="66">
        <v>43451</v>
      </c>
      <c r="Q41" s="18"/>
      <c r="R41" s="18"/>
      <c r="S41" s="18"/>
      <c r="T41" s="18"/>
    </row>
    <row r="42" spans="1:20">
      <c r="A42" s="4">
        <v>38</v>
      </c>
      <c r="B42" s="17" t="s">
        <v>66</v>
      </c>
      <c r="C42" s="67" t="s">
        <v>378</v>
      </c>
      <c r="D42" s="67" t="s">
        <v>29</v>
      </c>
      <c r="E42" s="68">
        <v>153</v>
      </c>
      <c r="F42" s="68"/>
      <c r="G42" s="68">
        <v>11</v>
      </c>
      <c r="H42" s="68">
        <v>16</v>
      </c>
      <c r="I42" s="70">
        <f t="shared" si="0"/>
        <v>27</v>
      </c>
      <c r="J42" s="68">
        <v>8011847657</v>
      </c>
      <c r="K42" s="67"/>
      <c r="L42" s="67"/>
      <c r="M42" s="67"/>
      <c r="N42" s="67"/>
      <c r="O42" s="67"/>
      <c r="P42" s="66">
        <v>43452</v>
      </c>
      <c r="Q42" s="18"/>
      <c r="R42" s="18"/>
      <c r="S42" s="18"/>
      <c r="T42" s="18"/>
    </row>
    <row r="43" spans="1:20">
      <c r="A43" s="4">
        <v>39</v>
      </c>
      <c r="B43" s="17" t="s">
        <v>66</v>
      </c>
      <c r="C43" s="67" t="s">
        <v>262</v>
      </c>
      <c r="D43" s="67" t="s">
        <v>29</v>
      </c>
      <c r="E43" s="73">
        <v>70</v>
      </c>
      <c r="F43" s="67"/>
      <c r="G43" s="68">
        <v>11</v>
      </c>
      <c r="H43" s="68">
        <v>19</v>
      </c>
      <c r="I43" s="70">
        <f t="shared" si="0"/>
        <v>30</v>
      </c>
      <c r="J43" s="72" t="s">
        <v>413</v>
      </c>
      <c r="K43" s="67"/>
      <c r="L43" s="67"/>
      <c r="M43" s="67"/>
      <c r="N43" s="67"/>
      <c r="O43" s="67"/>
      <c r="P43" s="66">
        <v>43452</v>
      </c>
      <c r="Q43" s="18"/>
      <c r="R43" s="18"/>
      <c r="S43" s="18"/>
      <c r="T43" s="18"/>
    </row>
    <row r="44" spans="1:20">
      <c r="A44" s="4">
        <v>40</v>
      </c>
      <c r="B44" s="17" t="s">
        <v>66</v>
      </c>
      <c r="C44" s="67" t="s">
        <v>379</v>
      </c>
      <c r="D44" s="67" t="s">
        <v>29</v>
      </c>
      <c r="E44" s="73">
        <v>160</v>
      </c>
      <c r="F44" s="67"/>
      <c r="G44" s="68">
        <v>10</v>
      </c>
      <c r="H44" s="68">
        <v>15</v>
      </c>
      <c r="I44" s="70">
        <f t="shared" si="0"/>
        <v>25</v>
      </c>
      <c r="J44" s="72" t="s">
        <v>414</v>
      </c>
      <c r="K44" s="67"/>
      <c r="L44" s="67"/>
      <c r="M44" s="67"/>
      <c r="N44" s="67"/>
      <c r="O44" s="67"/>
      <c r="P44" s="66">
        <v>43452</v>
      </c>
      <c r="Q44" s="18"/>
      <c r="R44" s="18"/>
      <c r="S44" s="18"/>
      <c r="T44" s="18"/>
    </row>
    <row r="45" spans="1:20">
      <c r="A45" s="4">
        <v>41</v>
      </c>
      <c r="B45" s="17" t="s">
        <v>67</v>
      </c>
      <c r="C45" s="67" t="s">
        <v>380</v>
      </c>
      <c r="D45" s="67" t="s">
        <v>29</v>
      </c>
      <c r="E45" s="73">
        <v>162</v>
      </c>
      <c r="F45" s="67"/>
      <c r="G45" s="68">
        <v>13</v>
      </c>
      <c r="H45" s="68">
        <v>10</v>
      </c>
      <c r="I45" s="70">
        <f>+G45+H45</f>
        <v>23</v>
      </c>
      <c r="J45" s="72" t="s">
        <v>415</v>
      </c>
      <c r="K45" s="67"/>
      <c r="L45" s="67"/>
      <c r="M45" s="67"/>
      <c r="N45" s="67"/>
      <c r="O45" s="67"/>
      <c r="P45" s="66">
        <v>43452</v>
      </c>
      <c r="Q45" s="18"/>
      <c r="R45" s="18"/>
      <c r="S45" s="18"/>
      <c r="T45" s="18"/>
    </row>
    <row r="46" spans="1:20">
      <c r="A46" s="4">
        <v>42</v>
      </c>
      <c r="B46" s="17" t="s">
        <v>67</v>
      </c>
      <c r="C46" s="67" t="s">
        <v>381</v>
      </c>
      <c r="D46" s="67" t="s">
        <v>29</v>
      </c>
      <c r="E46" s="73">
        <v>66</v>
      </c>
      <c r="F46" s="67"/>
      <c r="G46" s="68">
        <v>10</v>
      </c>
      <c r="H46" s="68">
        <v>12</v>
      </c>
      <c r="I46" s="70">
        <f>+G46+H46</f>
        <v>22</v>
      </c>
      <c r="J46" s="72" t="s">
        <v>416</v>
      </c>
      <c r="K46" s="85" t="s">
        <v>417</v>
      </c>
      <c r="L46" s="85" t="s">
        <v>418</v>
      </c>
      <c r="M46" s="85">
        <v>9957390646</v>
      </c>
      <c r="N46" s="85" t="s">
        <v>419</v>
      </c>
      <c r="O46" s="85">
        <v>9954625447</v>
      </c>
      <c r="P46" s="66">
        <v>43452</v>
      </c>
      <c r="Q46" s="18"/>
      <c r="R46" s="18"/>
      <c r="S46" s="18"/>
      <c r="T46" s="18"/>
    </row>
    <row r="47" spans="1:20">
      <c r="A47" s="4">
        <v>43</v>
      </c>
      <c r="B47" s="17" t="s">
        <v>66</v>
      </c>
      <c r="C47" s="67" t="s">
        <v>382</v>
      </c>
      <c r="D47" s="67" t="s">
        <v>29</v>
      </c>
      <c r="E47" s="73">
        <v>71</v>
      </c>
      <c r="F47" s="67"/>
      <c r="G47" s="68">
        <v>15</v>
      </c>
      <c r="H47" s="68">
        <v>19</v>
      </c>
      <c r="I47" s="70">
        <f>+G47+H47</f>
        <v>34</v>
      </c>
      <c r="J47" s="72" t="s">
        <v>420</v>
      </c>
      <c r="K47" s="85" t="s">
        <v>417</v>
      </c>
      <c r="L47" s="85" t="s">
        <v>421</v>
      </c>
      <c r="M47" s="85">
        <v>8486021229</v>
      </c>
      <c r="N47" s="85" t="s">
        <v>422</v>
      </c>
      <c r="O47" s="85">
        <v>9957538138</v>
      </c>
      <c r="P47" s="66">
        <v>43453</v>
      </c>
      <c r="Q47" s="18"/>
      <c r="R47" s="18"/>
      <c r="S47" s="18"/>
      <c r="T47" s="18"/>
    </row>
    <row r="48" spans="1:20">
      <c r="A48" s="4">
        <v>44</v>
      </c>
      <c r="B48" s="17" t="s">
        <v>66</v>
      </c>
      <c r="C48" s="77" t="s">
        <v>383</v>
      </c>
      <c r="D48" s="77" t="s">
        <v>29</v>
      </c>
      <c r="E48" s="83">
        <v>67</v>
      </c>
      <c r="F48" s="77"/>
      <c r="G48" s="68">
        <v>12</v>
      </c>
      <c r="H48" s="68">
        <v>15</v>
      </c>
      <c r="I48" s="77">
        <v>22</v>
      </c>
      <c r="J48" s="72" t="s">
        <v>423</v>
      </c>
      <c r="K48" s="67" t="s">
        <v>424</v>
      </c>
      <c r="L48" s="67" t="s">
        <v>425</v>
      </c>
      <c r="M48" s="67">
        <v>9854269309</v>
      </c>
      <c r="N48" s="67" t="s">
        <v>426</v>
      </c>
      <c r="O48" s="67"/>
      <c r="P48" s="66">
        <v>43453</v>
      </c>
      <c r="Q48" s="18"/>
      <c r="R48" s="18"/>
      <c r="S48" s="18"/>
      <c r="T48" s="18"/>
    </row>
    <row r="49" spans="1:20">
      <c r="A49" s="4">
        <v>45</v>
      </c>
      <c r="B49" s="17" t="s">
        <v>67</v>
      </c>
      <c r="C49" s="67" t="s">
        <v>384</v>
      </c>
      <c r="D49" s="67" t="s">
        <v>29</v>
      </c>
      <c r="E49" s="73">
        <v>161</v>
      </c>
      <c r="F49" s="67"/>
      <c r="G49" s="68">
        <v>13</v>
      </c>
      <c r="H49" s="68">
        <v>16</v>
      </c>
      <c r="I49" s="70">
        <f t="shared" ref="I49:I66" si="1">+G49+H49</f>
        <v>29</v>
      </c>
      <c r="J49" s="72" t="s">
        <v>427</v>
      </c>
      <c r="K49" s="67"/>
      <c r="L49" s="67"/>
      <c r="M49" s="67"/>
      <c r="N49" s="67"/>
      <c r="O49" s="67"/>
      <c r="P49" s="66">
        <v>43453</v>
      </c>
      <c r="Q49" s="18"/>
      <c r="R49" s="18"/>
      <c r="S49" s="18"/>
      <c r="T49" s="18"/>
    </row>
    <row r="50" spans="1:20">
      <c r="A50" s="4">
        <v>46</v>
      </c>
      <c r="B50" s="17" t="s">
        <v>67</v>
      </c>
      <c r="C50" s="67" t="s">
        <v>262</v>
      </c>
      <c r="D50" s="67" t="s">
        <v>29</v>
      </c>
      <c r="E50" s="73">
        <v>70</v>
      </c>
      <c r="F50" s="67"/>
      <c r="G50" s="68">
        <v>11</v>
      </c>
      <c r="H50" s="68">
        <v>24</v>
      </c>
      <c r="I50" s="70">
        <f t="shared" si="1"/>
        <v>35</v>
      </c>
      <c r="J50" s="72" t="s">
        <v>413</v>
      </c>
      <c r="K50" s="67"/>
      <c r="L50" s="67"/>
      <c r="M50" s="67"/>
      <c r="N50" s="67"/>
      <c r="O50" s="67"/>
      <c r="P50" s="66">
        <v>43453</v>
      </c>
      <c r="Q50" s="18"/>
      <c r="R50" s="18"/>
      <c r="S50" s="18"/>
      <c r="T50" s="18"/>
    </row>
    <row r="51" spans="1:20">
      <c r="A51" s="4">
        <v>47</v>
      </c>
      <c r="B51" s="17" t="s">
        <v>66</v>
      </c>
      <c r="C51" s="67" t="s">
        <v>379</v>
      </c>
      <c r="D51" s="67" t="s">
        <v>29</v>
      </c>
      <c r="E51" s="73">
        <v>160</v>
      </c>
      <c r="F51" s="67"/>
      <c r="G51" s="68">
        <v>10</v>
      </c>
      <c r="H51" s="68">
        <v>14</v>
      </c>
      <c r="I51" s="70">
        <f t="shared" si="1"/>
        <v>24</v>
      </c>
      <c r="J51" s="72" t="s">
        <v>414</v>
      </c>
      <c r="K51" s="67"/>
      <c r="L51" s="67"/>
      <c r="M51" s="67"/>
      <c r="N51" s="67"/>
      <c r="O51" s="67"/>
      <c r="P51" s="66">
        <v>43455</v>
      </c>
      <c r="Q51" s="18"/>
      <c r="R51" s="18"/>
      <c r="S51" s="18"/>
      <c r="T51" s="18"/>
    </row>
    <row r="52" spans="1:20">
      <c r="A52" s="4">
        <v>48</v>
      </c>
      <c r="B52" s="17" t="s">
        <v>67</v>
      </c>
      <c r="C52" s="67" t="s">
        <v>380</v>
      </c>
      <c r="D52" s="67" t="s">
        <v>29</v>
      </c>
      <c r="E52" s="73">
        <v>162</v>
      </c>
      <c r="F52" s="67"/>
      <c r="G52" s="68">
        <v>14</v>
      </c>
      <c r="H52" s="68">
        <v>10</v>
      </c>
      <c r="I52" s="70">
        <f t="shared" si="1"/>
        <v>24</v>
      </c>
      <c r="J52" s="72" t="s">
        <v>415</v>
      </c>
      <c r="K52" s="67"/>
      <c r="L52" s="67"/>
      <c r="M52" s="67"/>
      <c r="N52" s="67"/>
      <c r="O52" s="67"/>
      <c r="P52" s="66">
        <v>43455</v>
      </c>
      <c r="Q52" s="18"/>
      <c r="R52" s="18"/>
      <c r="S52" s="18"/>
      <c r="T52" s="18"/>
    </row>
    <row r="53" spans="1:20">
      <c r="A53" s="4">
        <v>49</v>
      </c>
      <c r="B53" s="17" t="s">
        <v>66</v>
      </c>
      <c r="C53" s="67" t="s">
        <v>385</v>
      </c>
      <c r="D53" s="67" t="s">
        <v>29</v>
      </c>
      <c r="E53" s="80">
        <v>68</v>
      </c>
      <c r="F53" s="67"/>
      <c r="G53" s="68">
        <v>12</v>
      </c>
      <c r="H53" s="68">
        <v>15</v>
      </c>
      <c r="I53" s="70">
        <f t="shared" si="1"/>
        <v>27</v>
      </c>
      <c r="J53" s="72" t="s">
        <v>428</v>
      </c>
      <c r="K53" s="67" t="s">
        <v>424</v>
      </c>
      <c r="L53" s="67" t="s">
        <v>425</v>
      </c>
      <c r="M53" s="67">
        <v>9854269309</v>
      </c>
      <c r="N53" s="67" t="s">
        <v>426</v>
      </c>
      <c r="O53" s="67"/>
      <c r="P53" s="66">
        <v>43456</v>
      </c>
      <c r="Q53" s="18"/>
      <c r="R53" s="18"/>
      <c r="S53" s="18"/>
      <c r="T53" s="18"/>
    </row>
    <row r="54" spans="1:20">
      <c r="A54" s="4">
        <v>50</v>
      </c>
      <c r="B54" s="17" t="s">
        <v>67</v>
      </c>
      <c r="C54" s="67" t="s">
        <v>386</v>
      </c>
      <c r="D54" s="67" t="s">
        <v>29</v>
      </c>
      <c r="E54" s="80">
        <v>69</v>
      </c>
      <c r="F54" s="67"/>
      <c r="G54" s="68">
        <v>10</v>
      </c>
      <c r="H54" s="68">
        <v>13</v>
      </c>
      <c r="I54" s="70">
        <f t="shared" si="1"/>
        <v>23</v>
      </c>
      <c r="J54" s="72" t="s">
        <v>429</v>
      </c>
      <c r="K54" s="67" t="s">
        <v>424</v>
      </c>
      <c r="L54" s="67" t="s">
        <v>425</v>
      </c>
      <c r="M54" s="67">
        <v>9854269309</v>
      </c>
      <c r="N54" s="67" t="s">
        <v>426</v>
      </c>
      <c r="O54" s="67"/>
      <c r="P54" s="66">
        <v>43456</v>
      </c>
      <c r="Q54" s="18"/>
      <c r="R54" s="18"/>
      <c r="S54" s="18"/>
      <c r="T54" s="18"/>
    </row>
    <row r="55" spans="1:20">
      <c r="A55" s="4">
        <v>51</v>
      </c>
      <c r="B55" s="17" t="s">
        <v>66</v>
      </c>
      <c r="C55" s="67" t="s">
        <v>387</v>
      </c>
      <c r="D55" s="67" t="s">
        <v>29</v>
      </c>
      <c r="E55" s="80">
        <v>128</v>
      </c>
      <c r="F55" s="67"/>
      <c r="G55" s="68">
        <v>15</v>
      </c>
      <c r="H55" s="68">
        <v>20</v>
      </c>
      <c r="I55" s="70">
        <f t="shared" si="1"/>
        <v>35</v>
      </c>
      <c r="J55" s="72" t="s">
        <v>430</v>
      </c>
      <c r="K55" s="67" t="s">
        <v>424</v>
      </c>
      <c r="L55" s="67" t="s">
        <v>431</v>
      </c>
      <c r="M55" s="67">
        <v>9954907725</v>
      </c>
      <c r="N55" s="67" t="s">
        <v>432</v>
      </c>
      <c r="O55" s="67"/>
      <c r="P55" s="66">
        <v>43458</v>
      </c>
      <c r="Q55" s="18"/>
      <c r="R55" s="18"/>
      <c r="S55" s="18"/>
      <c r="T55" s="18"/>
    </row>
    <row r="56" spans="1:20">
      <c r="A56" s="4">
        <v>52</v>
      </c>
      <c r="B56" s="17" t="s">
        <v>67</v>
      </c>
      <c r="C56" s="67" t="s">
        <v>388</v>
      </c>
      <c r="D56" s="67" t="s">
        <v>29</v>
      </c>
      <c r="E56" s="80">
        <v>129</v>
      </c>
      <c r="F56" s="67"/>
      <c r="G56" s="68">
        <v>12</v>
      </c>
      <c r="H56" s="68">
        <v>19</v>
      </c>
      <c r="I56" s="70">
        <f t="shared" si="1"/>
        <v>31</v>
      </c>
      <c r="J56" s="72" t="s">
        <v>433</v>
      </c>
      <c r="K56" s="85" t="s">
        <v>434</v>
      </c>
      <c r="L56" s="85" t="s">
        <v>435</v>
      </c>
      <c r="M56" s="85">
        <v>9954907725</v>
      </c>
      <c r="N56" s="85" t="s">
        <v>436</v>
      </c>
      <c r="O56" s="85">
        <v>8474883726</v>
      </c>
      <c r="P56" s="66">
        <v>43458</v>
      </c>
      <c r="Q56" s="18"/>
      <c r="R56" s="18"/>
      <c r="S56" s="18"/>
      <c r="T56" s="18"/>
    </row>
    <row r="57" spans="1:20">
      <c r="A57" s="4">
        <v>53</v>
      </c>
      <c r="B57" s="17" t="s">
        <v>66</v>
      </c>
      <c r="C57" s="84" t="s">
        <v>389</v>
      </c>
      <c r="D57" s="67" t="s">
        <v>29</v>
      </c>
      <c r="E57" s="80">
        <v>65</v>
      </c>
      <c r="F57" s="67"/>
      <c r="G57" s="68">
        <v>46</v>
      </c>
      <c r="H57" s="68">
        <v>40</v>
      </c>
      <c r="I57" s="70">
        <f t="shared" si="1"/>
        <v>86</v>
      </c>
      <c r="J57" s="72" t="s">
        <v>437</v>
      </c>
      <c r="K57" s="85" t="s">
        <v>434</v>
      </c>
      <c r="L57" s="67"/>
      <c r="M57" s="67"/>
      <c r="N57" s="67"/>
      <c r="O57" s="67"/>
      <c r="P57" s="66">
        <v>43460</v>
      </c>
      <c r="Q57" s="18"/>
      <c r="R57" s="18"/>
      <c r="S57" s="18"/>
      <c r="T57" s="18"/>
    </row>
    <row r="58" spans="1:20">
      <c r="A58" s="4">
        <v>54</v>
      </c>
      <c r="B58" s="17" t="s">
        <v>67</v>
      </c>
      <c r="C58" s="84" t="s">
        <v>390</v>
      </c>
      <c r="D58" s="67" t="s">
        <v>29</v>
      </c>
      <c r="E58" s="80">
        <v>64</v>
      </c>
      <c r="F58" s="67"/>
      <c r="G58" s="68">
        <v>33</v>
      </c>
      <c r="H58" s="68">
        <v>37</v>
      </c>
      <c r="I58" s="70">
        <f t="shared" si="1"/>
        <v>70</v>
      </c>
      <c r="J58" s="72" t="s">
        <v>438</v>
      </c>
      <c r="K58" s="85" t="s">
        <v>434</v>
      </c>
      <c r="L58" s="67"/>
      <c r="M58" s="67"/>
      <c r="N58" s="67"/>
      <c r="O58" s="67"/>
      <c r="P58" s="66">
        <v>43460</v>
      </c>
      <c r="Q58" s="18"/>
      <c r="R58" s="18"/>
      <c r="S58" s="18"/>
      <c r="T58" s="18"/>
    </row>
    <row r="59" spans="1:20">
      <c r="A59" s="4">
        <v>55</v>
      </c>
      <c r="B59" s="17" t="s">
        <v>66</v>
      </c>
      <c r="C59" s="84" t="s">
        <v>391</v>
      </c>
      <c r="D59" s="67" t="s">
        <v>29</v>
      </c>
      <c r="E59" s="80">
        <v>150</v>
      </c>
      <c r="F59" s="67"/>
      <c r="G59" s="68">
        <v>32</v>
      </c>
      <c r="H59" s="68">
        <v>35</v>
      </c>
      <c r="I59" s="70">
        <f t="shared" si="1"/>
        <v>67</v>
      </c>
      <c r="J59" s="72" t="s">
        <v>439</v>
      </c>
      <c r="K59" s="85" t="s">
        <v>434</v>
      </c>
      <c r="L59" s="67"/>
      <c r="M59" s="67"/>
      <c r="N59" s="67"/>
      <c r="O59" s="67"/>
      <c r="P59" s="66">
        <v>43461</v>
      </c>
      <c r="Q59" s="18"/>
      <c r="R59" s="18"/>
      <c r="S59" s="18"/>
      <c r="T59" s="18"/>
    </row>
    <row r="60" spans="1:20">
      <c r="A60" s="4">
        <v>56</v>
      </c>
      <c r="B60" s="17" t="s">
        <v>67</v>
      </c>
      <c r="C60" s="84" t="s">
        <v>392</v>
      </c>
      <c r="D60" s="67" t="s">
        <v>29</v>
      </c>
      <c r="E60" s="73">
        <v>48</v>
      </c>
      <c r="F60" s="67"/>
      <c r="G60" s="73">
        <v>28</v>
      </c>
      <c r="H60" s="73">
        <v>39</v>
      </c>
      <c r="I60" s="70">
        <f t="shared" si="1"/>
        <v>67</v>
      </c>
      <c r="J60" s="86" t="s">
        <v>440</v>
      </c>
      <c r="K60" s="67" t="s">
        <v>441</v>
      </c>
      <c r="L60" s="67"/>
      <c r="M60" s="67"/>
      <c r="N60" s="67"/>
      <c r="O60" s="67"/>
      <c r="P60" s="87">
        <v>43461</v>
      </c>
      <c r="Q60" s="18"/>
      <c r="R60" s="18"/>
      <c r="S60" s="18"/>
      <c r="T60" s="18"/>
    </row>
    <row r="61" spans="1:20">
      <c r="A61" s="4">
        <v>57</v>
      </c>
      <c r="B61" s="17" t="s">
        <v>66</v>
      </c>
      <c r="C61" s="84" t="s">
        <v>393</v>
      </c>
      <c r="D61" s="67" t="s">
        <v>29</v>
      </c>
      <c r="E61" s="73">
        <v>56</v>
      </c>
      <c r="F61" s="67"/>
      <c r="G61" s="73">
        <v>51</v>
      </c>
      <c r="H61" s="73">
        <v>57</v>
      </c>
      <c r="I61" s="70">
        <f t="shared" si="1"/>
        <v>108</v>
      </c>
      <c r="J61" s="72" t="s">
        <v>282</v>
      </c>
      <c r="K61" s="67" t="s">
        <v>441</v>
      </c>
      <c r="L61" s="88"/>
      <c r="M61" s="88"/>
      <c r="N61" s="88"/>
      <c r="O61" s="89"/>
      <c r="P61" s="87">
        <v>43462</v>
      </c>
      <c r="Q61" s="18"/>
      <c r="R61" s="18"/>
      <c r="S61" s="18"/>
      <c r="T61" s="18"/>
    </row>
    <row r="62" spans="1:20">
      <c r="A62" s="4">
        <v>58</v>
      </c>
      <c r="B62" s="17" t="s">
        <v>67</v>
      </c>
      <c r="C62" s="84" t="s">
        <v>394</v>
      </c>
      <c r="D62" s="67" t="s">
        <v>29</v>
      </c>
      <c r="E62" s="73">
        <v>159</v>
      </c>
      <c r="F62" s="67"/>
      <c r="G62" s="73">
        <v>65</v>
      </c>
      <c r="H62" s="73">
        <v>73</v>
      </c>
      <c r="I62" s="70">
        <f t="shared" si="1"/>
        <v>138</v>
      </c>
      <c r="J62" s="86" t="s">
        <v>442</v>
      </c>
      <c r="K62" s="67" t="s">
        <v>443</v>
      </c>
      <c r="L62" s="89"/>
      <c r="M62" s="89"/>
      <c r="N62" s="89"/>
      <c r="O62" s="89"/>
      <c r="P62" s="87">
        <v>43462</v>
      </c>
      <c r="Q62" s="18"/>
      <c r="R62" s="18"/>
      <c r="S62" s="18"/>
      <c r="T62" s="18"/>
    </row>
    <row r="63" spans="1:20">
      <c r="A63" s="4">
        <v>59</v>
      </c>
      <c r="B63" s="17" t="s">
        <v>66</v>
      </c>
      <c r="C63" s="84" t="s">
        <v>395</v>
      </c>
      <c r="D63" s="67" t="s">
        <v>29</v>
      </c>
      <c r="E63" s="73">
        <v>53</v>
      </c>
      <c r="F63" s="67"/>
      <c r="G63" s="73">
        <v>43</v>
      </c>
      <c r="H63" s="73">
        <v>47</v>
      </c>
      <c r="I63" s="70">
        <f t="shared" si="1"/>
        <v>90</v>
      </c>
      <c r="J63" s="72" t="s">
        <v>444</v>
      </c>
      <c r="K63" s="67" t="s">
        <v>445</v>
      </c>
      <c r="L63" s="89"/>
      <c r="M63" s="89"/>
      <c r="N63" s="89"/>
      <c r="O63" s="89"/>
      <c r="P63" s="90">
        <v>43463</v>
      </c>
      <c r="Q63" s="18"/>
      <c r="R63" s="18"/>
      <c r="S63" s="18"/>
      <c r="T63" s="18"/>
    </row>
    <row r="64" spans="1:20">
      <c r="A64" s="4">
        <v>60</v>
      </c>
      <c r="B64" s="17" t="s">
        <v>67</v>
      </c>
      <c r="C64" s="84" t="s">
        <v>396</v>
      </c>
      <c r="D64" s="67" t="s">
        <v>29</v>
      </c>
      <c r="E64" s="73">
        <v>54</v>
      </c>
      <c r="F64" s="67" t="s">
        <v>446</v>
      </c>
      <c r="G64" s="73">
        <v>35</v>
      </c>
      <c r="H64" s="73">
        <v>38</v>
      </c>
      <c r="I64" s="70">
        <f t="shared" si="1"/>
        <v>73</v>
      </c>
      <c r="J64" s="72" t="s">
        <v>447</v>
      </c>
      <c r="K64" s="67" t="s">
        <v>445</v>
      </c>
      <c r="L64" s="89"/>
      <c r="M64" s="89"/>
      <c r="N64" s="89"/>
      <c r="O64" s="89"/>
      <c r="P64" s="90">
        <v>43463</v>
      </c>
      <c r="Q64" s="18"/>
      <c r="R64" s="18"/>
      <c r="S64" s="18"/>
      <c r="T64" s="18"/>
    </row>
    <row r="65" spans="1:20">
      <c r="A65" s="4">
        <v>61</v>
      </c>
      <c r="B65" s="17" t="s">
        <v>66</v>
      </c>
      <c r="C65" s="67" t="s">
        <v>214</v>
      </c>
      <c r="D65" s="18" t="s">
        <v>29</v>
      </c>
      <c r="E65" s="19"/>
      <c r="F65" s="18"/>
      <c r="G65" s="73">
        <v>43</v>
      </c>
      <c r="H65" s="73">
        <v>50</v>
      </c>
      <c r="I65" s="70">
        <f t="shared" si="1"/>
        <v>93</v>
      </c>
      <c r="J65" s="71" t="s">
        <v>203</v>
      </c>
      <c r="K65" s="18" t="s">
        <v>400</v>
      </c>
      <c r="L65" s="18"/>
      <c r="M65" s="18"/>
      <c r="N65" s="18"/>
      <c r="O65" s="18"/>
      <c r="P65" s="24">
        <v>43465</v>
      </c>
      <c r="Q65" s="18"/>
      <c r="R65" s="18"/>
      <c r="S65" s="18"/>
      <c r="T65" s="18"/>
    </row>
    <row r="66" spans="1:20">
      <c r="A66" s="4">
        <v>62</v>
      </c>
      <c r="B66" s="17" t="s">
        <v>67</v>
      </c>
      <c r="C66" s="67" t="s">
        <v>215</v>
      </c>
      <c r="D66" s="18" t="s">
        <v>29</v>
      </c>
      <c r="E66" s="19"/>
      <c r="F66" s="18"/>
      <c r="G66" s="69">
        <v>44</v>
      </c>
      <c r="H66" s="69">
        <v>53</v>
      </c>
      <c r="I66" s="70">
        <f t="shared" si="1"/>
        <v>97</v>
      </c>
      <c r="J66" s="71" t="s">
        <v>207</v>
      </c>
      <c r="K66" s="18" t="s">
        <v>400</v>
      </c>
      <c r="L66" s="18"/>
      <c r="M66" s="18"/>
      <c r="N66" s="18"/>
      <c r="O66" s="18"/>
      <c r="P66" s="24">
        <v>43465</v>
      </c>
      <c r="Q66" s="18"/>
      <c r="R66" s="18"/>
      <c r="S66" s="18"/>
      <c r="T66" s="18"/>
    </row>
    <row r="67" spans="1:20">
      <c r="A67" s="4">
        <v>63</v>
      </c>
      <c r="B67" s="17"/>
      <c r="C67" s="18"/>
      <c r="D67" s="18"/>
      <c r="E67" s="19"/>
      <c r="F67" s="18"/>
      <c r="G67" s="19"/>
      <c r="H67" s="19"/>
      <c r="I67" s="17"/>
      <c r="J67" s="18"/>
      <c r="K67" s="18"/>
      <c r="L67" s="18"/>
      <c r="M67" s="18"/>
      <c r="N67" s="18"/>
      <c r="O67" s="18"/>
      <c r="P67" s="24"/>
      <c r="Q67" s="18"/>
      <c r="R67" s="18"/>
      <c r="S67" s="18"/>
      <c r="T67" s="18"/>
    </row>
    <row r="68" spans="1:20">
      <c r="A68" s="4">
        <v>64</v>
      </c>
      <c r="B68" s="17"/>
      <c r="C68" s="18"/>
      <c r="D68" s="18"/>
      <c r="E68" s="19"/>
      <c r="F68" s="18"/>
      <c r="G68" s="19"/>
      <c r="H68" s="19"/>
      <c r="I68" s="17"/>
      <c r="J68" s="18"/>
      <c r="K68" s="18"/>
      <c r="L68" s="18"/>
      <c r="M68" s="18"/>
      <c r="N68" s="18"/>
      <c r="O68" s="18"/>
      <c r="P68" s="24"/>
      <c r="Q68" s="18"/>
      <c r="R68" s="18"/>
      <c r="S68" s="18"/>
      <c r="T68" s="18"/>
    </row>
    <row r="69" spans="1:20">
      <c r="A69" s="4">
        <v>65</v>
      </c>
      <c r="B69" s="17"/>
      <c r="C69" s="18"/>
      <c r="D69" s="18"/>
      <c r="E69" s="19"/>
      <c r="F69" s="18"/>
      <c r="G69" s="19"/>
      <c r="H69" s="19"/>
      <c r="I69" s="17"/>
      <c r="J69" s="18"/>
      <c r="K69" s="18"/>
      <c r="L69" s="18"/>
      <c r="M69" s="18"/>
      <c r="N69" s="18"/>
      <c r="O69" s="18"/>
      <c r="P69" s="24"/>
      <c r="Q69" s="18"/>
      <c r="R69" s="18"/>
      <c r="S69" s="18"/>
      <c r="T69" s="18"/>
    </row>
    <row r="70" spans="1:20">
      <c r="A70" s="4">
        <v>66</v>
      </c>
      <c r="B70" s="17"/>
      <c r="C70" s="18"/>
      <c r="D70" s="18"/>
      <c r="E70" s="19"/>
      <c r="F70" s="18"/>
      <c r="G70" s="19"/>
      <c r="H70" s="19"/>
      <c r="I70" s="17"/>
      <c r="J70" s="18"/>
      <c r="K70" s="18"/>
      <c r="L70" s="18"/>
      <c r="M70" s="18"/>
      <c r="N70" s="18"/>
      <c r="O70" s="18"/>
      <c r="P70" s="24"/>
      <c r="Q70" s="18"/>
      <c r="R70" s="18"/>
      <c r="S70" s="18"/>
      <c r="T70" s="18"/>
    </row>
    <row r="71" spans="1:20">
      <c r="A71" s="4">
        <v>67</v>
      </c>
      <c r="B71" s="17"/>
      <c r="C71" s="18"/>
      <c r="D71" s="18"/>
      <c r="E71" s="19"/>
      <c r="F71" s="18"/>
      <c r="G71" s="19"/>
      <c r="H71" s="19"/>
      <c r="I71" s="17"/>
      <c r="J71" s="18"/>
      <c r="K71" s="18"/>
      <c r="L71" s="18"/>
      <c r="M71" s="18"/>
      <c r="N71" s="18"/>
      <c r="O71" s="18"/>
      <c r="P71" s="24"/>
      <c r="Q71" s="18"/>
      <c r="R71" s="18"/>
      <c r="S71" s="18"/>
      <c r="T71" s="18"/>
    </row>
    <row r="72" spans="1:20">
      <c r="A72" s="4">
        <v>68</v>
      </c>
      <c r="B72" s="17"/>
      <c r="C72" s="18"/>
      <c r="D72" s="18"/>
      <c r="E72" s="19"/>
      <c r="F72" s="18"/>
      <c r="G72" s="19"/>
      <c r="H72" s="19"/>
      <c r="I72" s="17"/>
      <c r="J72" s="18"/>
      <c r="K72" s="18"/>
      <c r="L72" s="18"/>
      <c r="M72" s="18"/>
      <c r="N72" s="18"/>
      <c r="O72" s="18"/>
      <c r="P72" s="24"/>
      <c r="Q72" s="18"/>
      <c r="R72" s="18"/>
      <c r="S72" s="18"/>
      <c r="T72" s="18"/>
    </row>
    <row r="73" spans="1:20">
      <c r="A73" s="4">
        <v>69</v>
      </c>
      <c r="B73" s="17"/>
      <c r="C73" s="18"/>
      <c r="D73" s="18"/>
      <c r="E73" s="19"/>
      <c r="F73" s="18"/>
      <c r="G73" s="19"/>
      <c r="H73" s="19"/>
      <c r="I73" s="17"/>
      <c r="J73" s="18"/>
      <c r="K73" s="18"/>
      <c r="L73" s="18"/>
      <c r="M73" s="18"/>
      <c r="N73" s="18"/>
      <c r="O73" s="18"/>
      <c r="P73" s="24"/>
      <c r="Q73" s="18"/>
      <c r="R73" s="18"/>
      <c r="S73" s="18"/>
      <c r="T73" s="18"/>
    </row>
    <row r="74" spans="1:20">
      <c r="A74" s="4">
        <v>70</v>
      </c>
      <c r="B74" s="17"/>
      <c r="C74" s="18"/>
      <c r="D74" s="18"/>
      <c r="E74" s="19"/>
      <c r="F74" s="18"/>
      <c r="G74" s="19"/>
      <c r="H74" s="19"/>
      <c r="I74" s="17"/>
      <c r="J74" s="18"/>
      <c r="K74" s="18"/>
      <c r="L74" s="18"/>
      <c r="M74" s="18"/>
      <c r="N74" s="18"/>
      <c r="O74" s="18"/>
      <c r="P74" s="24"/>
      <c r="Q74" s="18"/>
      <c r="R74" s="18"/>
      <c r="S74" s="18"/>
      <c r="T74" s="18"/>
    </row>
    <row r="75" spans="1:20">
      <c r="A75" s="4">
        <v>71</v>
      </c>
      <c r="B75" s="17"/>
      <c r="C75" s="18"/>
      <c r="D75" s="18"/>
      <c r="E75" s="19"/>
      <c r="F75" s="18"/>
      <c r="G75" s="19"/>
      <c r="H75" s="19"/>
      <c r="I75" s="17"/>
      <c r="J75" s="18"/>
      <c r="K75" s="18"/>
      <c r="L75" s="18"/>
      <c r="M75" s="18"/>
      <c r="N75" s="18"/>
      <c r="O75" s="18"/>
      <c r="P75" s="24"/>
      <c r="Q75" s="18"/>
      <c r="R75" s="18"/>
      <c r="S75" s="18"/>
      <c r="T75" s="18"/>
    </row>
    <row r="76" spans="1:20">
      <c r="A76" s="4">
        <v>72</v>
      </c>
      <c r="B76" s="17"/>
      <c r="C76" s="18"/>
      <c r="D76" s="18"/>
      <c r="E76" s="19"/>
      <c r="F76" s="18"/>
      <c r="G76" s="19"/>
      <c r="H76" s="19"/>
      <c r="I76" s="17"/>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c r="J78" s="18"/>
      <c r="K78" s="18"/>
      <c r="L78" s="18"/>
      <c r="M78" s="18"/>
      <c r="N78" s="18"/>
      <c r="O78" s="18"/>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1"/>
      <c r="C165" s="21">
        <f>COUNTIFS(C5:C164,"*")</f>
        <v>62</v>
      </c>
      <c r="D165" s="21"/>
      <c r="E165" s="13"/>
      <c r="F165" s="21"/>
      <c r="G165" s="21">
        <f>SUM(G5:G164)</f>
        <v>1100</v>
      </c>
      <c r="H165" s="21">
        <f>SUM(H5:H164)</f>
        <v>1443</v>
      </c>
      <c r="I165" s="21">
        <f>SUM(I5:I164)</f>
        <v>2538</v>
      </c>
      <c r="J165" s="21"/>
      <c r="K165" s="21"/>
      <c r="L165" s="21"/>
      <c r="M165" s="21"/>
      <c r="N165" s="21"/>
      <c r="O165" s="21"/>
      <c r="P165" s="14"/>
      <c r="Q165" s="21"/>
      <c r="R165" s="21"/>
      <c r="S165" s="21"/>
      <c r="T165" s="12"/>
    </row>
    <row r="166" spans="1:20">
      <c r="A166" s="46" t="s">
        <v>66</v>
      </c>
      <c r="B166" s="10">
        <f>COUNTIF(B$5:B$164,"Team 1")</f>
        <v>32</v>
      </c>
      <c r="C166" s="46" t="s">
        <v>29</v>
      </c>
      <c r="D166" s="10">
        <f>COUNTIF(D5:D164,"Anganwadi")</f>
        <v>62</v>
      </c>
    </row>
    <row r="167" spans="1:20">
      <c r="A167" s="46" t="s">
        <v>67</v>
      </c>
      <c r="B167" s="10">
        <f>COUNTIF(B$6:B$164,"Team 2")</f>
        <v>30</v>
      </c>
      <c r="C167" s="46"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708</v>
      </c>
      <c r="B1" s="161"/>
      <c r="C1" s="161"/>
      <c r="D1" s="162"/>
      <c r="E1" s="162"/>
      <c r="F1" s="162"/>
      <c r="G1" s="162"/>
      <c r="H1" s="162"/>
      <c r="I1" s="162"/>
      <c r="J1" s="162"/>
      <c r="K1" s="162"/>
      <c r="L1" s="162"/>
      <c r="M1" s="162"/>
      <c r="N1" s="162"/>
      <c r="O1" s="162"/>
      <c r="P1" s="162"/>
      <c r="Q1" s="162"/>
      <c r="R1" s="162"/>
      <c r="S1" s="162"/>
    </row>
    <row r="2" spans="1:20">
      <c r="A2" s="165" t="s">
        <v>63</v>
      </c>
      <c r="B2" s="166"/>
      <c r="C2" s="166"/>
      <c r="D2" s="25">
        <v>43466</v>
      </c>
      <c r="E2" s="22"/>
      <c r="F2" s="22"/>
      <c r="G2" s="22"/>
      <c r="H2" s="22"/>
      <c r="I2" s="22"/>
      <c r="J2" s="22"/>
      <c r="K2" s="22"/>
      <c r="L2" s="22"/>
      <c r="M2" s="22"/>
      <c r="N2" s="22"/>
      <c r="O2" s="22"/>
      <c r="P2" s="22"/>
      <c r="Q2" s="22"/>
      <c r="R2" s="22"/>
      <c r="S2" s="22"/>
    </row>
    <row r="3" spans="1:20" ht="24" customHeight="1">
      <c r="A3" s="160" t="s">
        <v>14</v>
      </c>
      <c r="B3" s="163" t="s">
        <v>65</v>
      </c>
      <c r="C3" s="159" t="s">
        <v>7</v>
      </c>
      <c r="D3" s="159" t="s">
        <v>59</v>
      </c>
      <c r="E3" s="159" t="s">
        <v>16</v>
      </c>
      <c r="F3" s="167" t="s">
        <v>17</v>
      </c>
      <c r="G3" s="159" t="s">
        <v>8</v>
      </c>
      <c r="H3" s="159"/>
      <c r="I3" s="159"/>
      <c r="J3" s="159" t="s">
        <v>35</v>
      </c>
      <c r="K3" s="163" t="s">
        <v>37</v>
      </c>
      <c r="L3" s="163" t="s">
        <v>54</v>
      </c>
      <c r="M3" s="163" t="s">
        <v>55</v>
      </c>
      <c r="N3" s="163" t="s">
        <v>38</v>
      </c>
      <c r="O3" s="163" t="s">
        <v>39</v>
      </c>
      <c r="P3" s="160" t="s">
        <v>58</v>
      </c>
      <c r="Q3" s="159" t="s">
        <v>56</v>
      </c>
      <c r="R3" s="159" t="s">
        <v>36</v>
      </c>
      <c r="S3" s="159" t="s">
        <v>57</v>
      </c>
      <c r="T3" s="159" t="s">
        <v>13</v>
      </c>
    </row>
    <row r="4" spans="1:20" ht="25.5" customHeight="1">
      <c r="A4" s="160"/>
      <c r="B4" s="168"/>
      <c r="C4" s="159"/>
      <c r="D4" s="159"/>
      <c r="E4" s="159"/>
      <c r="F4" s="167"/>
      <c r="G4" s="23" t="s">
        <v>9</v>
      </c>
      <c r="H4" s="23" t="s">
        <v>10</v>
      </c>
      <c r="I4" s="23" t="s">
        <v>11</v>
      </c>
      <c r="J4" s="159"/>
      <c r="K4" s="164"/>
      <c r="L4" s="164"/>
      <c r="M4" s="164"/>
      <c r="N4" s="164"/>
      <c r="O4" s="164"/>
      <c r="P4" s="160"/>
      <c r="Q4" s="160"/>
      <c r="R4" s="159"/>
      <c r="S4" s="159"/>
      <c r="T4" s="159"/>
    </row>
    <row r="5" spans="1:20">
      <c r="A5" s="4">
        <v>1</v>
      </c>
      <c r="B5" s="17" t="s">
        <v>66</v>
      </c>
      <c r="C5" s="67" t="s">
        <v>448</v>
      </c>
      <c r="D5" s="67" t="s">
        <v>27</v>
      </c>
      <c r="E5" s="79">
        <v>18160410401</v>
      </c>
      <c r="F5" s="67" t="s">
        <v>96</v>
      </c>
      <c r="G5" s="69">
        <v>45</v>
      </c>
      <c r="H5" s="69">
        <v>67</v>
      </c>
      <c r="I5" s="70">
        <f t="shared" ref="I5:I52" si="0">+G5+H5</f>
        <v>112</v>
      </c>
      <c r="J5" s="71" t="s">
        <v>449</v>
      </c>
      <c r="K5" s="67" t="s">
        <v>167</v>
      </c>
      <c r="L5" s="67" t="s">
        <v>450</v>
      </c>
      <c r="M5" s="67">
        <v>8472865140</v>
      </c>
      <c r="N5" s="67"/>
      <c r="O5" s="67"/>
      <c r="P5" s="66">
        <v>43102</v>
      </c>
      <c r="Q5" s="67"/>
      <c r="R5" s="18"/>
      <c r="S5" s="18"/>
      <c r="T5" s="18"/>
    </row>
    <row r="6" spans="1:20">
      <c r="A6" s="4">
        <v>2</v>
      </c>
      <c r="B6" s="17" t="s">
        <v>67</v>
      </c>
      <c r="C6" s="67" t="s">
        <v>448</v>
      </c>
      <c r="D6" s="67" t="s">
        <v>27</v>
      </c>
      <c r="E6" s="79">
        <v>18160410401</v>
      </c>
      <c r="F6" s="67" t="s">
        <v>96</v>
      </c>
      <c r="G6" s="69">
        <v>50</v>
      </c>
      <c r="H6" s="69">
        <v>65</v>
      </c>
      <c r="I6" s="70">
        <f t="shared" si="0"/>
        <v>115</v>
      </c>
      <c r="J6" s="71" t="s">
        <v>449</v>
      </c>
      <c r="K6" s="67" t="s">
        <v>167</v>
      </c>
      <c r="L6" s="67" t="s">
        <v>450</v>
      </c>
      <c r="M6" s="67">
        <v>8472865140</v>
      </c>
      <c r="N6" s="67"/>
      <c r="O6" s="67"/>
      <c r="P6" s="66">
        <v>43102</v>
      </c>
      <c r="Q6" s="67"/>
      <c r="R6" s="18"/>
      <c r="S6" s="18"/>
      <c r="T6" s="18"/>
    </row>
    <row r="7" spans="1:20">
      <c r="A7" s="4">
        <v>3</v>
      </c>
      <c r="B7" s="17" t="s">
        <v>66</v>
      </c>
      <c r="C7" s="67" t="s">
        <v>451</v>
      </c>
      <c r="D7" s="67" t="s">
        <v>29</v>
      </c>
      <c r="E7" s="68">
        <v>177</v>
      </c>
      <c r="F7" s="68"/>
      <c r="G7" s="68">
        <v>3</v>
      </c>
      <c r="H7" s="68">
        <v>10</v>
      </c>
      <c r="I7" s="70">
        <f t="shared" si="0"/>
        <v>13</v>
      </c>
      <c r="J7" s="68">
        <v>9678571738</v>
      </c>
      <c r="K7" s="67"/>
      <c r="L7" s="67"/>
      <c r="M7" s="67"/>
      <c r="N7" s="67"/>
      <c r="O7" s="67"/>
      <c r="P7" s="66">
        <v>43103</v>
      </c>
      <c r="Q7" s="67"/>
      <c r="R7" s="18"/>
      <c r="S7" s="18"/>
      <c r="T7" s="18"/>
    </row>
    <row r="8" spans="1:20">
      <c r="A8" s="4">
        <v>4</v>
      </c>
      <c r="B8" s="17" t="s">
        <v>67</v>
      </c>
      <c r="C8" s="67" t="s">
        <v>452</v>
      </c>
      <c r="D8" s="67" t="s">
        <v>29</v>
      </c>
      <c r="E8" s="68">
        <v>106</v>
      </c>
      <c r="F8" s="67"/>
      <c r="G8" s="68">
        <v>20</v>
      </c>
      <c r="H8" s="68">
        <v>22</v>
      </c>
      <c r="I8" s="70">
        <f t="shared" si="0"/>
        <v>42</v>
      </c>
      <c r="J8" s="68">
        <v>9678389286</v>
      </c>
      <c r="K8" s="67" t="s">
        <v>167</v>
      </c>
      <c r="L8" s="67" t="s">
        <v>453</v>
      </c>
      <c r="M8" s="67">
        <v>9859983205</v>
      </c>
      <c r="N8" s="67"/>
      <c r="O8" s="67"/>
      <c r="P8" s="66">
        <v>43103</v>
      </c>
      <c r="Q8" s="67"/>
      <c r="R8" s="18"/>
      <c r="S8" s="18"/>
      <c r="T8" s="18"/>
    </row>
    <row r="9" spans="1:20">
      <c r="A9" s="4">
        <v>5</v>
      </c>
      <c r="B9" s="17" t="s">
        <v>66</v>
      </c>
      <c r="C9" s="67" t="s">
        <v>454</v>
      </c>
      <c r="D9" s="67" t="s">
        <v>29</v>
      </c>
      <c r="E9" s="68">
        <v>107</v>
      </c>
      <c r="F9" s="67"/>
      <c r="G9" s="68">
        <v>10</v>
      </c>
      <c r="H9" s="68">
        <v>16</v>
      </c>
      <c r="I9" s="70">
        <f t="shared" si="0"/>
        <v>26</v>
      </c>
      <c r="J9" s="68">
        <v>9577327686</v>
      </c>
      <c r="K9" s="67"/>
      <c r="L9" s="67"/>
      <c r="M9" s="67"/>
      <c r="N9" s="67"/>
      <c r="O9" s="67"/>
      <c r="P9" s="66">
        <v>43104</v>
      </c>
      <c r="Q9" s="67"/>
      <c r="R9" s="18"/>
      <c r="S9" s="18"/>
      <c r="T9" s="18"/>
    </row>
    <row r="10" spans="1:20">
      <c r="A10" s="4">
        <v>6</v>
      </c>
      <c r="B10" s="17" t="s">
        <v>67</v>
      </c>
      <c r="C10" s="67" t="s">
        <v>264</v>
      </c>
      <c r="D10" s="67" t="s">
        <v>29</v>
      </c>
      <c r="E10" s="68">
        <v>105</v>
      </c>
      <c r="F10" s="68"/>
      <c r="G10" s="68">
        <v>10</v>
      </c>
      <c r="H10" s="68">
        <v>11</v>
      </c>
      <c r="I10" s="70">
        <f t="shared" si="0"/>
        <v>21</v>
      </c>
      <c r="J10" s="68">
        <v>9864425162</v>
      </c>
      <c r="K10" s="67" t="s">
        <v>167</v>
      </c>
      <c r="L10" s="67" t="s">
        <v>453</v>
      </c>
      <c r="M10" s="67">
        <v>9859983205</v>
      </c>
      <c r="N10" s="67"/>
      <c r="O10" s="67"/>
      <c r="P10" s="66">
        <v>43104</v>
      </c>
      <c r="Q10" s="67"/>
      <c r="R10" s="18"/>
      <c r="S10" s="18"/>
      <c r="T10" s="18"/>
    </row>
    <row r="11" spans="1:20">
      <c r="A11" s="4">
        <v>7</v>
      </c>
      <c r="B11" s="17" t="s">
        <v>66</v>
      </c>
      <c r="C11" s="67" t="s">
        <v>455</v>
      </c>
      <c r="D11" s="67" t="s">
        <v>29</v>
      </c>
      <c r="E11" s="68">
        <v>101</v>
      </c>
      <c r="F11" s="68"/>
      <c r="G11" s="68">
        <v>10</v>
      </c>
      <c r="H11" s="68">
        <v>12</v>
      </c>
      <c r="I11" s="70">
        <f t="shared" si="0"/>
        <v>22</v>
      </c>
      <c r="J11" s="72" t="s">
        <v>456</v>
      </c>
      <c r="K11" s="67"/>
      <c r="L11" s="67"/>
      <c r="M11" s="67"/>
      <c r="N11" s="67"/>
      <c r="O11" s="67"/>
      <c r="P11" s="66" t="s">
        <v>457</v>
      </c>
      <c r="Q11" s="67"/>
      <c r="R11" s="18"/>
      <c r="S11" s="18"/>
      <c r="T11" s="18"/>
    </row>
    <row r="12" spans="1:20">
      <c r="A12" s="4">
        <v>8</v>
      </c>
      <c r="B12" s="17" t="s">
        <v>66</v>
      </c>
      <c r="C12" s="67" t="s">
        <v>458</v>
      </c>
      <c r="D12" s="67" t="s">
        <v>29</v>
      </c>
      <c r="E12" s="68">
        <v>110</v>
      </c>
      <c r="F12" s="68"/>
      <c r="G12" s="68">
        <v>10</v>
      </c>
      <c r="H12" s="68">
        <v>16</v>
      </c>
      <c r="I12" s="70">
        <f t="shared" si="0"/>
        <v>26</v>
      </c>
      <c r="J12" s="72" t="s">
        <v>459</v>
      </c>
      <c r="K12" s="67"/>
      <c r="L12" s="67"/>
      <c r="M12" s="67"/>
      <c r="N12" s="67"/>
      <c r="O12" s="67"/>
      <c r="P12" s="66" t="s">
        <v>460</v>
      </c>
      <c r="Q12" s="67"/>
      <c r="R12" s="18"/>
      <c r="S12" s="18"/>
      <c r="T12" s="18"/>
    </row>
    <row r="13" spans="1:20">
      <c r="A13" s="4">
        <v>9</v>
      </c>
      <c r="B13" s="17" t="s">
        <v>67</v>
      </c>
      <c r="C13" s="67" t="s">
        <v>461</v>
      </c>
      <c r="D13" s="67" t="s">
        <v>29</v>
      </c>
      <c r="E13" s="68">
        <v>111</v>
      </c>
      <c r="F13" s="68"/>
      <c r="G13" s="68">
        <v>35</v>
      </c>
      <c r="H13" s="68">
        <v>30</v>
      </c>
      <c r="I13" s="70">
        <f t="shared" si="0"/>
        <v>65</v>
      </c>
      <c r="J13" s="72" t="s">
        <v>462</v>
      </c>
      <c r="K13" s="67" t="s">
        <v>463</v>
      </c>
      <c r="L13" s="67" t="s">
        <v>450</v>
      </c>
      <c r="M13" s="67">
        <v>8472865140</v>
      </c>
      <c r="N13" s="67"/>
      <c r="O13" s="67"/>
      <c r="P13" s="66" t="s">
        <v>698</v>
      </c>
      <c r="Q13" s="67"/>
      <c r="R13" s="18"/>
      <c r="S13" s="18"/>
      <c r="T13" s="18"/>
    </row>
    <row r="14" spans="1:20">
      <c r="A14" s="4">
        <v>10</v>
      </c>
      <c r="B14" s="17" t="s">
        <v>67</v>
      </c>
      <c r="C14" s="67" t="s">
        <v>464</v>
      </c>
      <c r="D14" s="67" t="s">
        <v>29</v>
      </c>
      <c r="E14" s="68">
        <v>112</v>
      </c>
      <c r="F14" s="68"/>
      <c r="G14" s="68">
        <v>20</v>
      </c>
      <c r="H14" s="68">
        <v>26</v>
      </c>
      <c r="I14" s="70">
        <f t="shared" si="0"/>
        <v>46</v>
      </c>
      <c r="J14" s="72" t="s">
        <v>465</v>
      </c>
      <c r="K14" s="67" t="s">
        <v>463</v>
      </c>
      <c r="L14" s="67" t="s">
        <v>450</v>
      </c>
      <c r="M14" s="67">
        <v>8472865140</v>
      </c>
      <c r="N14" s="67"/>
      <c r="O14" s="67"/>
      <c r="P14" s="66" t="s">
        <v>698</v>
      </c>
      <c r="Q14" s="67"/>
      <c r="R14" s="18"/>
      <c r="S14" s="18"/>
      <c r="T14" s="18"/>
    </row>
    <row r="15" spans="1:20">
      <c r="A15" s="4">
        <v>11</v>
      </c>
      <c r="B15" s="17" t="s">
        <v>66</v>
      </c>
      <c r="C15" s="91" t="s">
        <v>466</v>
      </c>
      <c r="D15" s="91" t="s">
        <v>27</v>
      </c>
      <c r="E15" s="68">
        <v>18160403405</v>
      </c>
      <c r="F15" s="91" t="s">
        <v>96</v>
      </c>
      <c r="G15" s="69">
        <v>13</v>
      </c>
      <c r="H15" s="69">
        <v>19</v>
      </c>
      <c r="I15" s="92">
        <f t="shared" si="0"/>
        <v>32</v>
      </c>
      <c r="J15" s="93" t="s">
        <v>467</v>
      </c>
      <c r="K15" s="91" t="s">
        <v>167</v>
      </c>
      <c r="L15" s="91" t="s">
        <v>468</v>
      </c>
      <c r="M15" s="91">
        <v>9859983205</v>
      </c>
      <c r="N15" s="91"/>
      <c r="O15" s="91"/>
      <c r="P15" s="66">
        <v>43108</v>
      </c>
      <c r="Q15" s="91"/>
      <c r="R15" s="18"/>
      <c r="S15" s="18"/>
      <c r="T15" s="18"/>
    </row>
    <row r="16" spans="1:20">
      <c r="A16" s="4">
        <v>12</v>
      </c>
      <c r="B16" s="17" t="s">
        <v>67</v>
      </c>
      <c r="C16" s="91" t="s">
        <v>469</v>
      </c>
      <c r="D16" s="91" t="s">
        <v>29</v>
      </c>
      <c r="E16" s="94"/>
      <c r="F16" s="91"/>
      <c r="G16" s="68">
        <v>9</v>
      </c>
      <c r="H16" s="68">
        <v>13</v>
      </c>
      <c r="I16" s="92">
        <f t="shared" si="0"/>
        <v>22</v>
      </c>
      <c r="J16" s="95" t="s">
        <v>470</v>
      </c>
      <c r="K16" s="91" t="s">
        <v>167</v>
      </c>
      <c r="L16" s="91" t="s">
        <v>468</v>
      </c>
      <c r="M16" s="91">
        <v>9859983205</v>
      </c>
      <c r="N16" s="91"/>
      <c r="O16" s="91"/>
      <c r="P16" s="66" t="s">
        <v>471</v>
      </c>
      <c r="Q16" s="91"/>
      <c r="R16" s="18"/>
      <c r="S16" s="18"/>
      <c r="T16" s="18"/>
    </row>
    <row r="17" spans="1:20">
      <c r="A17" s="4">
        <v>13</v>
      </c>
      <c r="B17" s="17" t="s">
        <v>66</v>
      </c>
      <c r="C17" s="91" t="s">
        <v>472</v>
      </c>
      <c r="D17" s="91" t="s">
        <v>29</v>
      </c>
      <c r="E17" s="94"/>
      <c r="F17" s="91"/>
      <c r="G17" s="68">
        <v>23</v>
      </c>
      <c r="H17" s="68">
        <v>20</v>
      </c>
      <c r="I17" s="92">
        <f t="shared" si="0"/>
        <v>43</v>
      </c>
      <c r="J17" s="95" t="s">
        <v>473</v>
      </c>
      <c r="K17" s="91"/>
      <c r="L17" s="91"/>
      <c r="M17" s="91"/>
      <c r="N17" s="91"/>
      <c r="O17" s="91"/>
      <c r="P17" s="66" t="s">
        <v>474</v>
      </c>
      <c r="Q17" s="91"/>
      <c r="R17" s="18"/>
      <c r="S17" s="18"/>
      <c r="T17" s="18"/>
    </row>
    <row r="18" spans="1:20">
      <c r="A18" s="4">
        <v>14</v>
      </c>
      <c r="B18" s="17" t="s">
        <v>67</v>
      </c>
      <c r="C18" s="91" t="s">
        <v>475</v>
      </c>
      <c r="D18" s="91" t="s">
        <v>27</v>
      </c>
      <c r="E18" s="94"/>
      <c r="F18" s="91" t="s">
        <v>96</v>
      </c>
      <c r="G18" s="76">
        <v>19</v>
      </c>
      <c r="H18" s="76">
        <v>17</v>
      </c>
      <c r="I18" s="92">
        <f t="shared" si="0"/>
        <v>36</v>
      </c>
      <c r="J18" s="93" t="s">
        <v>476</v>
      </c>
      <c r="K18" s="91"/>
      <c r="L18" s="91"/>
      <c r="M18" s="91"/>
      <c r="N18" s="91"/>
      <c r="O18" s="91"/>
      <c r="P18" s="66" t="s">
        <v>474</v>
      </c>
      <c r="Q18" s="91"/>
      <c r="R18" s="18"/>
      <c r="S18" s="18"/>
      <c r="T18" s="18"/>
    </row>
    <row r="19" spans="1:20">
      <c r="A19" s="4">
        <v>15</v>
      </c>
      <c r="B19" s="17" t="s">
        <v>66</v>
      </c>
      <c r="C19" s="67" t="s">
        <v>477</v>
      </c>
      <c r="D19" s="67" t="s">
        <v>29</v>
      </c>
      <c r="E19" s="68">
        <v>113</v>
      </c>
      <c r="F19" s="67"/>
      <c r="G19" s="68">
        <v>10</v>
      </c>
      <c r="H19" s="68">
        <v>30</v>
      </c>
      <c r="I19" s="70">
        <f t="shared" si="0"/>
        <v>40</v>
      </c>
      <c r="J19" s="72" t="s">
        <v>478</v>
      </c>
      <c r="K19" s="67" t="s">
        <v>167</v>
      </c>
      <c r="L19" s="67" t="s">
        <v>453</v>
      </c>
      <c r="M19" s="67"/>
      <c r="N19" s="67"/>
      <c r="O19" s="67"/>
      <c r="P19" s="66" t="s">
        <v>479</v>
      </c>
      <c r="Q19" s="67"/>
      <c r="R19" s="18"/>
      <c r="S19" s="18"/>
      <c r="T19" s="18"/>
    </row>
    <row r="20" spans="1:20">
      <c r="A20" s="4">
        <v>16</v>
      </c>
      <c r="B20" s="17" t="s">
        <v>66</v>
      </c>
      <c r="C20" s="67" t="s">
        <v>480</v>
      </c>
      <c r="D20" s="67" t="s">
        <v>29</v>
      </c>
      <c r="E20" s="80">
        <v>114</v>
      </c>
      <c r="F20" s="67"/>
      <c r="G20" s="68">
        <v>10</v>
      </c>
      <c r="H20" s="68">
        <v>19</v>
      </c>
      <c r="I20" s="70">
        <f t="shared" si="0"/>
        <v>29</v>
      </c>
      <c r="J20" s="72" t="s">
        <v>481</v>
      </c>
      <c r="K20" s="67" t="s">
        <v>167</v>
      </c>
      <c r="L20" s="67" t="s">
        <v>453</v>
      </c>
      <c r="M20" s="67"/>
      <c r="N20" s="67"/>
      <c r="O20" s="67"/>
      <c r="P20" s="66" t="s">
        <v>479</v>
      </c>
      <c r="Q20" s="67"/>
      <c r="R20" s="18"/>
      <c r="S20" s="18"/>
      <c r="T20" s="18"/>
    </row>
    <row r="21" spans="1:20">
      <c r="A21" s="4">
        <v>17</v>
      </c>
      <c r="B21" s="17" t="s">
        <v>67</v>
      </c>
      <c r="C21" s="67" t="s">
        <v>482</v>
      </c>
      <c r="D21" s="67" t="s">
        <v>27</v>
      </c>
      <c r="E21" s="79">
        <v>18160410106</v>
      </c>
      <c r="F21" s="67" t="s">
        <v>96</v>
      </c>
      <c r="G21" s="69">
        <v>8</v>
      </c>
      <c r="H21" s="69">
        <v>3</v>
      </c>
      <c r="I21" s="70">
        <f t="shared" si="0"/>
        <v>11</v>
      </c>
      <c r="J21" s="71" t="s">
        <v>483</v>
      </c>
      <c r="K21" s="67" t="s">
        <v>167</v>
      </c>
      <c r="L21" s="67" t="s">
        <v>453</v>
      </c>
      <c r="M21" s="67"/>
      <c r="N21" s="67"/>
      <c r="O21" s="67"/>
      <c r="P21" s="66" t="s">
        <v>484</v>
      </c>
      <c r="Q21" s="67"/>
      <c r="R21" s="18"/>
      <c r="S21" s="18"/>
      <c r="T21" s="18"/>
    </row>
    <row r="22" spans="1:20">
      <c r="A22" s="4">
        <v>18</v>
      </c>
      <c r="B22" s="17" t="s">
        <v>67</v>
      </c>
      <c r="C22" s="67" t="s">
        <v>485</v>
      </c>
      <c r="D22" s="67" t="s">
        <v>27</v>
      </c>
      <c r="E22" s="79">
        <v>18160410101</v>
      </c>
      <c r="F22" s="67" t="s">
        <v>96</v>
      </c>
      <c r="G22" s="69">
        <v>8</v>
      </c>
      <c r="H22" s="69">
        <v>7</v>
      </c>
      <c r="I22" s="70">
        <f t="shared" si="0"/>
        <v>15</v>
      </c>
      <c r="J22" s="71" t="s">
        <v>486</v>
      </c>
      <c r="K22" s="67" t="s">
        <v>167</v>
      </c>
      <c r="L22" s="67" t="s">
        <v>453</v>
      </c>
      <c r="M22" s="67"/>
      <c r="N22" s="67"/>
      <c r="O22" s="67"/>
      <c r="P22" s="66" t="s">
        <v>484</v>
      </c>
      <c r="Q22" s="67"/>
      <c r="R22" s="18"/>
      <c r="S22" s="18"/>
      <c r="T22" s="18"/>
    </row>
    <row r="23" spans="1:20">
      <c r="A23" s="4">
        <v>19</v>
      </c>
      <c r="B23" s="17" t="s">
        <v>67</v>
      </c>
      <c r="C23" s="67" t="s">
        <v>487</v>
      </c>
      <c r="D23" s="67" t="s">
        <v>27</v>
      </c>
      <c r="E23" s="79">
        <v>18160409802</v>
      </c>
      <c r="F23" s="67" t="s">
        <v>96</v>
      </c>
      <c r="G23" s="69">
        <v>14</v>
      </c>
      <c r="H23" s="69">
        <v>15</v>
      </c>
      <c r="I23" s="70">
        <f t="shared" si="0"/>
        <v>29</v>
      </c>
      <c r="J23" s="71" t="s">
        <v>488</v>
      </c>
      <c r="K23" s="67" t="s">
        <v>167</v>
      </c>
      <c r="L23" s="67" t="s">
        <v>453</v>
      </c>
      <c r="M23" s="67"/>
      <c r="N23" s="67"/>
      <c r="O23" s="67"/>
      <c r="P23" s="66" t="s">
        <v>489</v>
      </c>
      <c r="Q23" s="67"/>
      <c r="R23" s="18"/>
      <c r="S23" s="18"/>
      <c r="T23" s="18"/>
    </row>
    <row r="24" spans="1:20">
      <c r="A24" s="4">
        <v>20</v>
      </c>
      <c r="B24" s="17" t="s">
        <v>66</v>
      </c>
      <c r="C24" s="67" t="s">
        <v>490</v>
      </c>
      <c r="D24" s="67" t="s">
        <v>29</v>
      </c>
      <c r="E24" s="73"/>
      <c r="F24" s="67"/>
      <c r="G24" s="73">
        <v>16</v>
      </c>
      <c r="H24" s="73">
        <v>22</v>
      </c>
      <c r="I24" s="70">
        <f t="shared" si="0"/>
        <v>38</v>
      </c>
      <c r="J24" s="67"/>
      <c r="K24" s="67"/>
      <c r="L24" s="67"/>
      <c r="M24" s="67"/>
      <c r="N24" s="67"/>
      <c r="O24" s="67"/>
      <c r="P24" s="66" t="s">
        <v>489</v>
      </c>
      <c r="Q24" s="67"/>
      <c r="R24" s="18"/>
      <c r="S24" s="18"/>
      <c r="T24" s="18"/>
    </row>
    <row r="25" spans="1:20">
      <c r="A25" s="4">
        <v>21</v>
      </c>
      <c r="B25" s="17" t="s">
        <v>66</v>
      </c>
      <c r="C25" s="67" t="s">
        <v>491</v>
      </c>
      <c r="D25" s="67" t="s">
        <v>27</v>
      </c>
      <c r="E25" s="79">
        <v>18160410501</v>
      </c>
      <c r="F25" s="67" t="s">
        <v>96</v>
      </c>
      <c r="G25" s="76">
        <v>15</v>
      </c>
      <c r="H25" s="76">
        <v>13</v>
      </c>
      <c r="I25" s="70">
        <f t="shared" si="0"/>
        <v>28</v>
      </c>
      <c r="J25" s="71" t="s">
        <v>492</v>
      </c>
      <c r="K25" s="67"/>
      <c r="L25" s="67"/>
      <c r="M25" s="67"/>
      <c r="N25" s="67"/>
      <c r="O25" s="67"/>
      <c r="P25" s="66" t="s">
        <v>699</v>
      </c>
      <c r="Q25" s="67"/>
      <c r="R25" s="18"/>
      <c r="S25" s="18"/>
      <c r="T25" s="18"/>
    </row>
    <row r="26" spans="1:20">
      <c r="A26" s="4">
        <v>22</v>
      </c>
      <c r="B26" s="17" t="s">
        <v>66</v>
      </c>
      <c r="C26" s="67" t="s">
        <v>493</v>
      </c>
      <c r="D26" s="67" t="s">
        <v>27</v>
      </c>
      <c r="E26" s="79">
        <v>18160409801</v>
      </c>
      <c r="F26" s="67" t="s">
        <v>96</v>
      </c>
      <c r="G26" s="76">
        <v>14</v>
      </c>
      <c r="H26" s="76">
        <v>7</v>
      </c>
      <c r="I26" s="70">
        <f t="shared" si="0"/>
        <v>21</v>
      </c>
      <c r="J26" s="71" t="s">
        <v>494</v>
      </c>
      <c r="K26" s="67"/>
      <c r="L26" s="67"/>
      <c r="M26" s="67"/>
      <c r="N26" s="67"/>
      <c r="O26" s="67"/>
      <c r="P26" s="66" t="s">
        <v>699</v>
      </c>
      <c r="Q26" s="67"/>
      <c r="R26" s="18"/>
      <c r="S26" s="18"/>
      <c r="T26" s="18"/>
    </row>
    <row r="27" spans="1:20">
      <c r="A27" s="4">
        <v>23</v>
      </c>
      <c r="B27" s="17" t="s">
        <v>67</v>
      </c>
      <c r="C27" s="67" t="s">
        <v>495</v>
      </c>
      <c r="D27" s="67" t="s">
        <v>27</v>
      </c>
      <c r="E27" s="79">
        <v>18160415602</v>
      </c>
      <c r="F27" s="67" t="s">
        <v>95</v>
      </c>
      <c r="G27" s="96">
        <v>24</v>
      </c>
      <c r="H27" s="96">
        <v>21</v>
      </c>
      <c r="I27" s="70">
        <f t="shared" si="0"/>
        <v>45</v>
      </c>
      <c r="J27" s="71" t="s">
        <v>496</v>
      </c>
      <c r="K27" s="67"/>
      <c r="L27" s="67"/>
      <c r="M27" s="67"/>
      <c r="N27" s="67"/>
      <c r="O27" s="67"/>
      <c r="P27" s="66" t="s">
        <v>504</v>
      </c>
      <c r="Q27" s="67"/>
      <c r="R27" s="18"/>
      <c r="S27" s="18"/>
      <c r="T27" s="18"/>
    </row>
    <row r="28" spans="1:20">
      <c r="A28" s="4">
        <v>24</v>
      </c>
      <c r="B28" s="17" t="s">
        <v>67</v>
      </c>
      <c r="C28" s="67" t="s">
        <v>497</v>
      </c>
      <c r="D28" s="67" t="s">
        <v>29</v>
      </c>
      <c r="E28" s="80">
        <v>178</v>
      </c>
      <c r="F28" s="67"/>
      <c r="G28" s="68">
        <v>10</v>
      </c>
      <c r="H28" s="68">
        <v>11</v>
      </c>
      <c r="I28" s="70">
        <f t="shared" si="0"/>
        <v>21</v>
      </c>
      <c r="J28" s="72" t="s">
        <v>498</v>
      </c>
      <c r="K28" s="67"/>
      <c r="L28" s="67"/>
      <c r="M28" s="67"/>
      <c r="N28" s="67"/>
      <c r="O28" s="67"/>
      <c r="P28" s="66" t="s">
        <v>504</v>
      </c>
      <c r="Q28" s="67"/>
      <c r="R28" s="18"/>
      <c r="S28" s="18"/>
      <c r="T28" s="18"/>
    </row>
    <row r="29" spans="1:20">
      <c r="A29" s="4">
        <v>25</v>
      </c>
      <c r="B29" s="17" t="s">
        <v>66</v>
      </c>
      <c r="C29" s="67" t="s">
        <v>499</v>
      </c>
      <c r="D29" s="67" t="s">
        <v>27</v>
      </c>
      <c r="E29" s="79">
        <v>18160410103</v>
      </c>
      <c r="F29" s="67" t="s">
        <v>95</v>
      </c>
      <c r="G29" s="69">
        <v>31</v>
      </c>
      <c r="H29" s="69">
        <v>42</v>
      </c>
      <c r="I29" s="70">
        <f t="shared" si="0"/>
        <v>73</v>
      </c>
      <c r="J29" s="71" t="s">
        <v>500</v>
      </c>
      <c r="K29" s="67" t="s">
        <v>167</v>
      </c>
      <c r="L29" s="67" t="s">
        <v>453</v>
      </c>
      <c r="M29" s="67">
        <v>9859983205</v>
      </c>
      <c r="N29" s="67"/>
      <c r="O29" s="67"/>
      <c r="P29" s="66" t="s">
        <v>513</v>
      </c>
      <c r="Q29" s="67"/>
      <c r="R29" s="18"/>
      <c r="S29" s="18"/>
      <c r="T29" s="18"/>
    </row>
    <row r="30" spans="1:20">
      <c r="A30" s="4">
        <v>26</v>
      </c>
      <c r="B30" s="17" t="s">
        <v>66</v>
      </c>
      <c r="C30" s="67" t="s">
        <v>501</v>
      </c>
      <c r="D30" s="67" t="s">
        <v>27</v>
      </c>
      <c r="E30" s="79">
        <v>18160410105</v>
      </c>
      <c r="F30" s="67" t="s">
        <v>96</v>
      </c>
      <c r="G30" s="76">
        <v>10</v>
      </c>
      <c r="H30" s="76">
        <v>13</v>
      </c>
      <c r="I30" s="70">
        <f t="shared" si="0"/>
        <v>23</v>
      </c>
      <c r="J30" s="71" t="s">
        <v>502</v>
      </c>
      <c r="K30" s="67" t="s">
        <v>167</v>
      </c>
      <c r="L30" s="67" t="s">
        <v>453</v>
      </c>
      <c r="M30" s="67">
        <v>9859983205</v>
      </c>
      <c r="N30" s="67"/>
      <c r="O30" s="67"/>
      <c r="P30" s="66" t="s">
        <v>513</v>
      </c>
      <c r="Q30" s="67"/>
      <c r="R30" s="18"/>
      <c r="S30" s="18"/>
      <c r="T30" s="18"/>
    </row>
    <row r="31" spans="1:20">
      <c r="A31" s="4">
        <v>27</v>
      </c>
      <c r="B31" s="17" t="s">
        <v>67</v>
      </c>
      <c r="C31" s="67" t="s">
        <v>503</v>
      </c>
      <c r="D31" s="67" t="s">
        <v>27</v>
      </c>
      <c r="E31" s="68">
        <v>18160410102</v>
      </c>
      <c r="F31" s="67" t="s">
        <v>97</v>
      </c>
      <c r="G31" s="73"/>
      <c r="H31" s="69">
        <v>149</v>
      </c>
      <c r="I31" s="70">
        <f t="shared" si="0"/>
        <v>149</v>
      </c>
      <c r="J31" s="82">
        <v>9859532421</v>
      </c>
      <c r="K31" s="67" t="s">
        <v>167</v>
      </c>
      <c r="L31" s="67" t="s">
        <v>453</v>
      </c>
      <c r="M31" s="67">
        <v>9859983205</v>
      </c>
      <c r="N31" s="67"/>
      <c r="O31" s="67"/>
      <c r="P31" s="66" t="s">
        <v>521</v>
      </c>
      <c r="Q31" s="67"/>
      <c r="R31" s="18"/>
      <c r="S31" s="18"/>
      <c r="T31" s="18"/>
    </row>
    <row r="32" spans="1:20">
      <c r="A32" s="4">
        <v>28</v>
      </c>
      <c r="B32" s="17" t="s">
        <v>66</v>
      </c>
      <c r="C32" s="67" t="s">
        <v>505</v>
      </c>
      <c r="D32" s="67" t="s">
        <v>29</v>
      </c>
      <c r="E32" s="68">
        <v>97</v>
      </c>
      <c r="F32" s="68"/>
      <c r="G32" s="68">
        <v>10</v>
      </c>
      <c r="H32" s="68">
        <v>22</v>
      </c>
      <c r="I32" s="70">
        <f t="shared" si="0"/>
        <v>32</v>
      </c>
      <c r="J32" s="72" t="s">
        <v>506</v>
      </c>
      <c r="K32" s="67" t="s">
        <v>319</v>
      </c>
      <c r="L32" s="67" t="s">
        <v>320</v>
      </c>
      <c r="M32" s="67"/>
      <c r="N32" s="67" t="s">
        <v>507</v>
      </c>
      <c r="O32" s="67"/>
      <c r="P32" s="66" t="s">
        <v>521</v>
      </c>
      <c r="Q32" s="67"/>
      <c r="R32" s="18"/>
      <c r="S32" s="18"/>
      <c r="T32" s="18"/>
    </row>
    <row r="33" spans="1:20">
      <c r="A33" s="4">
        <v>29</v>
      </c>
      <c r="B33" s="17" t="s">
        <v>66</v>
      </c>
      <c r="C33" s="67" t="s">
        <v>508</v>
      </c>
      <c r="D33" s="67" t="s">
        <v>29</v>
      </c>
      <c r="E33" s="68">
        <v>98</v>
      </c>
      <c r="F33" s="68"/>
      <c r="G33" s="68">
        <v>12</v>
      </c>
      <c r="H33" s="68">
        <v>16</v>
      </c>
      <c r="I33" s="70">
        <f t="shared" si="0"/>
        <v>28</v>
      </c>
      <c r="J33" s="72" t="s">
        <v>509</v>
      </c>
      <c r="K33" s="67" t="s">
        <v>510</v>
      </c>
      <c r="L33" s="67" t="s">
        <v>511</v>
      </c>
      <c r="M33" s="67">
        <v>9854471441</v>
      </c>
      <c r="N33" s="67" t="s">
        <v>512</v>
      </c>
      <c r="O33" s="67"/>
      <c r="P33" s="66" t="s">
        <v>700</v>
      </c>
      <c r="Q33" s="67"/>
      <c r="R33" s="18"/>
      <c r="S33" s="18"/>
      <c r="T33" s="18"/>
    </row>
    <row r="34" spans="1:20">
      <c r="A34" s="4">
        <v>30</v>
      </c>
      <c r="B34" s="17" t="s">
        <v>66</v>
      </c>
      <c r="C34" s="67" t="s">
        <v>514</v>
      </c>
      <c r="D34" s="67" t="s">
        <v>29</v>
      </c>
      <c r="E34" s="68">
        <v>99</v>
      </c>
      <c r="F34" s="68"/>
      <c r="G34" s="68">
        <v>12</v>
      </c>
      <c r="H34" s="68">
        <v>12</v>
      </c>
      <c r="I34" s="70">
        <f t="shared" si="0"/>
        <v>24</v>
      </c>
      <c r="J34" s="72" t="s">
        <v>515</v>
      </c>
      <c r="K34" s="56" t="s">
        <v>516</v>
      </c>
      <c r="L34" s="56" t="s">
        <v>517</v>
      </c>
      <c r="M34" s="56">
        <v>8471908132</v>
      </c>
      <c r="N34" s="56" t="s">
        <v>518</v>
      </c>
      <c r="O34" s="56">
        <v>9577518410</v>
      </c>
      <c r="P34" s="66" t="s">
        <v>700</v>
      </c>
      <c r="Q34" s="67"/>
      <c r="R34" s="18"/>
      <c r="S34" s="18"/>
      <c r="T34" s="18"/>
    </row>
    <row r="35" spans="1:20">
      <c r="A35" s="4">
        <v>31</v>
      </c>
      <c r="B35" s="17" t="s">
        <v>67</v>
      </c>
      <c r="C35" s="67" t="s">
        <v>253</v>
      </c>
      <c r="D35" s="67" t="s">
        <v>29</v>
      </c>
      <c r="E35" s="68">
        <v>100</v>
      </c>
      <c r="F35" s="68"/>
      <c r="G35" s="68">
        <v>20</v>
      </c>
      <c r="H35" s="68">
        <v>38</v>
      </c>
      <c r="I35" s="70">
        <f t="shared" si="0"/>
        <v>58</v>
      </c>
      <c r="J35" s="72" t="s">
        <v>316</v>
      </c>
      <c r="K35" s="56" t="s">
        <v>187</v>
      </c>
      <c r="L35" s="56" t="s">
        <v>519</v>
      </c>
      <c r="M35" s="56">
        <v>8011879171</v>
      </c>
      <c r="N35" s="56" t="s">
        <v>520</v>
      </c>
      <c r="O35" s="56">
        <v>9707559519</v>
      </c>
      <c r="P35" s="66" t="s">
        <v>701</v>
      </c>
      <c r="Q35" s="67"/>
      <c r="R35" s="18"/>
      <c r="S35" s="18"/>
      <c r="T35" s="18"/>
    </row>
    <row r="36" spans="1:20">
      <c r="A36" s="4">
        <v>32</v>
      </c>
      <c r="B36" s="17" t="s">
        <v>66</v>
      </c>
      <c r="C36" s="67" t="s">
        <v>522</v>
      </c>
      <c r="D36" s="67" t="s">
        <v>29</v>
      </c>
      <c r="E36" s="68">
        <v>102</v>
      </c>
      <c r="F36" s="68"/>
      <c r="G36" s="68">
        <v>14</v>
      </c>
      <c r="H36" s="68">
        <v>14</v>
      </c>
      <c r="I36" s="70">
        <f t="shared" si="0"/>
        <v>28</v>
      </c>
      <c r="J36" s="72" t="s">
        <v>523</v>
      </c>
      <c r="K36" s="67"/>
      <c r="L36" s="67"/>
      <c r="M36" s="67"/>
      <c r="N36" s="67"/>
      <c r="O36" s="67"/>
      <c r="P36" s="66" t="s">
        <v>701</v>
      </c>
      <c r="Q36" s="67"/>
      <c r="R36" s="18"/>
      <c r="S36" s="18"/>
      <c r="T36" s="18"/>
    </row>
    <row r="37" spans="1:20">
      <c r="A37" s="4">
        <v>33</v>
      </c>
      <c r="B37" s="17" t="s">
        <v>66</v>
      </c>
      <c r="C37" s="67" t="s">
        <v>88</v>
      </c>
      <c r="D37" s="67" t="s">
        <v>29</v>
      </c>
      <c r="E37" s="68">
        <v>103</v>
      </c>
      <c r="F37" s="68"/>
      <c r="G37" s="68">
        <v>9</v>
      </c>
      <c r="H37" s="68">
        <v>10</v>
      </c>
      <c r="I37" s="70">
        <f t="shared" si="0"/>
        <v>19</v>
      </c>
      <c r="J37" s="72" t="s">
        <v>115</v>
      </c>
      <c r="K37" s="62" t="s">
        <v>524</v>
      </c>
      <c r="L37" s="62" t="s">
        <v>116</v>
      </c>
      <c r="M37" s="62">
        <v>9435059988</v>
      </c>
      <c r="N37" s="62" t="s">
        <v>117</v>
      </c>
      <c r="O37" s="62">
        <v>8486694515</v>
      </c>
      <c r="P37" s="66" t="s">
        <v>702</v>
      </c>
      <c r="Q37" s="67"/>
      <c r="R37" s="18"/>
      <c r="S37" s="18"/>
      <c r="T37" s="18"/>
    </row>
    <row r="38" spans="1:20">
      <c r="A38" s="4">
        <v>34</v>
      </c>
      <c r="B38" s="17" t="s">
        <v>67</v>
      </c>
      <c r="C38" s="67" t="s">
        <v>525</v>
      </c>
      <c r="D38" s="67" t="s">
        <v>29</v>
      </c>
      <c r="E38" s="68">
        <v>104</v>
      </c>
      <c r="F38" s="68"/>
      <c r="G38" s="68">
        <v>12</v>
      </c>
      <c r="H38" s="68">
        <v>15</v>
      </c>
      <c r="I38" s="70">
        <f t="shared" si="0"/>
        <v>27</v>
      </c>
      <c r="J38" s="72" t="s">
        <v>526</v>
      </c>
      <c r="K38" s="62" t="s">
        <v>527</v>
      </c>
      <c r="L38" s="62" t="s">
        <v>528</v>
      </c>
      <c r="M38" s="62">
        <v>9707033489</v>
      </c>
      <c r="N38" s="62" t="s">
        <v>529</v>
      </c>
      <c r="O38" s="62">
        <v>9508666150</v>
      </c>
      <c r="P38" s="66" t="s">
        <v>702</v>
      </c>
      <c r="Q38" s="67"/>
      <c r="R38" s="18"/>
      <c r="S38" s="18"/>
      <c r="T38" s="18"/>
    </row>
    <row r="39" spans="1:20">
      <c r="A39" s="4">
        <v>35</v>
      </c>
      <c r="B39" s="17" t="s">
        <v>67</v>
      </c>
      <c r="C39" s="67" t="s">
        <v>530</v>
      </c>
      <c r="D39" s="67" t="s">
        <v>29</v>
      </c>
      <c r="E39" s="68">
        <v>171</v>
      </c>
      <c r="F39" s="68"/>
      <c r="G39" s="68">
        <v>12</v>
      </c>
      <c r="H39" s="68">
        <v>14</v>
      </c>
      <c r="I39" s="70">
        <f t="shared" si="0"/>
        <v>26</v>
      </c>
      <c r="J39" s="72" t="s">
        <v>531</v>
      </c>
      <c r="K39" s="56" t="s">
        <v>532</v>
      </c>
      <c r="L39" s="56" t="s">
        <v>533</v>
      </c>
      <c r="M39" s="56">
        <v>9401283811</v>
      </c>
      <c r="N39" s="56" t="s">
        <v>534</v>
      </c>
      <c r="O39" s="56">
        <v>7399890486</v>
      </c>
      <c r="P39" s="66" t="s">
        <v>703</v>
      </c>
      <c r="Q39" s="67"/>
      <c r="R39" s="18"/>
      <c r="S39" s="18"/>
      <c r="T39" s="18"/>
    </row>
    <row r="40" spans="1:20">
      <c r="A40" s="4">
        <v>36</v>
      </c>
      <c r="B40" s="17" t="s">
        <v>66</v>
      </c>
      <c r="C40" s="67" t="s">
        <v>254</v>
      </c>
      <c r="D40" s="67" t="s">
        <v>29</v>
      </c>
      <c r="E40" s="68">
        <v>172</v>
      </c>
      <c r="F40" s="68"/>
      <c r="G40" s="68">
        <v>10</v>
      </c>
      <c r="H40" s="68">
        <v>15</v>
      </c>
      <c r="I40" s="70">
        <f t="shared" si="0"/>
        <v>25</v>
      </c>
      <c r="J40" s="72" t="s">
        <v>318</v>
      </c>
      <c r="K40" s="56" t="s">
        <v>535</v>
      </c>
      <c r="L40" s="56" t="s">
        <v>320</v>
      </c>
      <c r="M40" s="56">
        <v>7896830067</v>
      </c>
      <c r="N40" s="56" t="s">
        <v>321</v>
      </c>
      <c r="O40" s="56">
        <v>8822269233</v>
      </c>
      <c r="P40" s="66" t="s">
        <v>703</v>
      </c>
      <c r="Q40" s="67"/>
      <c r="R40" s="18"/>
      <c r="S40" s="18"/>
      <c r="T40" s="18"/>
    </row>
    <row r="41" spans="1:20">
      <c r="A41" s="4">
        <v>37</v>
      </c>
      <c r="B41" s="17" t="s">
        <v>66</v>
      </c>
      <c r="C41" s="67" t="s">
        <v>536</v>
      </c>
      <c r="D41" s="67" t="s">
        <v>29</v>
      </c>
      <c r="E41" s="68">
        <v>176</v>
      </c>
      <c r="F41" s="68"/>
      <c r="G41" s="68">
        <v>6</v>
      </c>
      <c r="H41" s="68">
        <v>10</v>
      </c>
      <c r="I41" s="70">
        <f t="shared" si="0"/>
        <v>16</v>
      </c>
      <c r="J41" s="72" t="s">
        <v>537</v>
      </c>
      <c r="K41" s="67"/>
      <c r="L41" s="67"/>
      <c r="M41" s="67"/>
      <c r="N41" s="67"/>
      <c r="O41" s="67"/>
      <c r="P41" s="66" t="s">
        <v>704</v>
      </c>
      <c r="Q41" s="67"/>
      <c r="R41" s="18"/>
      <c r="S41" s="18"/>
      <c r="T41" s="18"/>
    </row>
    <row r="42" spans="1:20">
      <c r="A42" s="4">
        <v>38</v>
      </c>
      <c r="B42" s="17" t="s">
        <v>66</v>
      </c>
      <c r="C42" s="67" t="s">
        <v>538</v>
      </c>
      <c r="D42" s="67" t="s">
        <v>29</v>
      </c>
      <c r="E42" s="68">
        <v>135</v>
      </c>
      <c r="F42" s="68"/>
      <c r="G42" s="68">
        <v>5</v>
      </c>
      <c r="H42" s="68">
        <v>10</v>
      </c>
      <c r="I42" s="70">
        <f t="shared" si="0"/>
        <v>15</v>
      </c>
      <c r="J42" s="72" t="s">
        <v>539</v>
      </c>
      <c r="K42" s="62" t="s">
        <v>540</v>
      </c>
      <c r="L42" s="62" t="s">
        <v>541</v>
      </c>
      <c r="M42" s="62">
        <v>9435294503</v>
      </c>
      <c r="N42" s="62" t="s">
        <v>542</v>
      </c>
      <c r="O42" s="62">
        <v>9613609351</v>
      </c>
      <c r="P42" s="66" t="s">
        <v>704</v>
      </c>
      <c r="Q42" s="67"/>
      <c r="R42" s="18"/>
      <c r="S42" s="18"/>
      <c r="T42" s="18"/>
    </row>
    <row r="43" spans="1:20">
      <c r="A43" s="4">
        <v>39</v>
      </c>
      <c r="B43" s="17" t="s">
        <v>67</v>
      </c>
      <c r="C43" s="67" t="s">
        <v>543</v>
      </c>
      <c r="D43" s="67" t="s">
        <v>29</v>
      </c>
      <c r="E43" s="80">
        <v>134</v>
      </c>
      <c r="F43" s="67"/>
      <c r="G43" s="68">
        <v>10</v>
      </c>
      <c r="H43" s="68">
        <v>19</v>
      </c>
      <c r="I43" s="70">
        <f t="shared" si="0"/>
        <v>29</v>
      </c>
      <c r="J43" s="72" t="s">
        <v>539</v>
      </c>
      <c r="K43" s="62" t="s">
        <v>524</v>
      </c>
      <c r="L43" s="62" t="s">
        <v>544</v>
      </c>
      <c r="M43" s="62">
        <v>8761812670</v>
      </c>
      <c r="N43" s="62" t="s">
        <v>545</v>
      </c>
      <c r="O43" s="62">
        <v>9957650653</v>
      </c>
      <c r="P43" s="66" t="s">
        <v>705</v>
      </c>
      <c r="Q43" s="67"/>
      <c r="R43" s="18"/>
      <c r="S43" s="18"/>
      <c r="T43" s="18"/>
    </row>
    <row r="44" spans="1:20">
      <c r="A44" s="4">
        <v>40</v>
      </c>
      <c r="B44" s="17" t="s">
        <v>67</v>
      </c>
      <c r="C44" s="67" t="s">
        <v>546</v>
      </c>
      <c r="D44" s="67" t="s">
        <v>29</v>
      </c>
      <c r="E44" s="75">
        <v>170</v>
      </c>
      <c r="F44" s="75"/>
      <c r="G44" s="75">
        <v>10</v>
      </c>
      <c r="H44" s="75">
        <v>8</v>
      </c>
      <c r="I44" s="70">
        <f t="shared" si="0"/>
        <v>18</v>
      </c>
      <c r="J44" s="72" t="s">
        <v>547</v>
      </c>
      <c r="K44" s="62" t="s">
        <v>527</v>
      </c>
      <c r="L44" s="62" t="s">
        <v>528</v>
      </c>
      <c r="M44" s="62">
        <v>9707033489</v>
      </c>
      <c r="N44" s="62" t="s">
        <v>529</v>
      </c>
      <c r="O44" s="62">
        <v>9508666150</v>
      </c>
      <c r="P44" s="66" t="s">
        <v>705</v>
      </c>
      <c r="Q44" s="67"/>
      <c r="R44" s="18"/>
      <c r="S44" s="18"/>
      <c r="T44" s="18"/>
    </row>
    <row r="45" spans="1:20">
      <c r="A45" s="4">
        <v>41</v>
      </c>
      <c r="B45" s="17" t="s">
        <v>66</v>
      </c>
      <c r="C45" s="67" t="s">
        <v>548</v>
      </c>
      <c r="D45" s="67" t="s">
        <v>29</v>
      </c>
      <c r="E45" s="68">
        <v>91</v>
      </c>
      <c r="F45" s="68"/>
      <c r="G45" s="68">
        <v>10</v>
      </c>
      <c r="H45" s="68">
        <v>9</v>
      </c>
      <c r="I45" s="70">
        <f t="shared" si="0"/>
        <v>19</v>
      </c>
      <c r="J45" s="72" t="s">
        <v>549</v>
      </c>
      <c r="K45" s="56" t="s">
        <v>550</v>
      </c>
      <c r="L45" s="56" t="s">
        <v>551</v>
      </c>
      <c r="M45" s="56">
        <v>9954714280</v>
      </c>
      <c r="N45" s="56" t="s">
        <v>552</v>
      </c>
      <c r="O45" s="56">
        <v>8822627519</v>
      </c>
      <c r="P45" s="66" t="s">
        <v>553</v>
      </c>
      <c r="Q45" s="67"/>
      <c r="R45" s="18"/>
      <c r="S45" s="18"/>
      <c r="T45" s="18"/>
    </row>
    <row r="46" spans="1:20">
      <c r="A46" s="4">
        <v>42</v>
      </c>
      <c r="B46" s="17" t="s">
        <v>67</v>
      </c>
      <c r="C46" s="67" t="s">
        <v>554</v>
      </c>
      <c r="D46" s="67" t="s">
        <v>29</v>
      </c>
      <c r="E46" s="80">
        <v>168</v>
      </c>
      <c r="F46" s="67"/>
      <c r="G46" s="68">
        <v>12</v>
      </c>
      <c r="H46" s="68">
        <v>14</v>
      </c>
      <c r="I46" s="70">
        <f t="shared" si="0"/>
        <v>26</v>
      </c>
      <c r="J46" s="72" t="s">
        <v>555</v>
      </c>
      <c r="K46" s="56" t="s">
        <v>550</v>
      </c>
      <c r="L46" s="56" t="s">
        <v>551</v>
      </c>
      <c r="M46" s="56">
        <v>9954714280</v>
      </c>
      <c r="N46" s="56" t="s">
        <v>552</v>
      </c>
      <c r="O46" s="56">
        <v>8822627519</v>
      </c>
      <c r="P46" s="66" t="s">
        <v>553</v>
      </c>
      <c r="Q46" s="67"/>
      <c r="R46" s="18"/>
      <c r="S46" s="18"/>
      <c r="T46" s="18"/>
    </row>
    <row r="47" spans="1:20">
      <c r="A47" s="4">
        <v>43</v>
      </c>
      <c r="B47" s="17" t="s">
        <v>67</v>
      </c>
      <c r="C47" s="67" t="s">
        <v>556</v>
      </c>
      <c r="D47" s="67" t="s">
        <v>29</v>
      </c>
      <c r="E47" s="80">
        <v>94</v>
      </c>
      <c r="F47" s="67"/>
      <c r="G47" s="68">
        <v>10</v>
      </c>
      <c r="H47" s="68">
        <v>20</v>
      </c>
      <c r="I47" s="70">
        <f t="shared" si="0"/>
        <v>30</v>
      </c>
      <c r="J47" s="72" t="s">
        <v>557</v>
      </c>
      <c r="K47" s="67"/>
      <c r="L47" s="67"/>
      <c r="M47" s="67"/>
      <c r="N47" s="67"/>
      <c r="O47" s="67"/>
      <c r="P47" s="66" t="s">
        <v>558</v>
      </c>
      <c r="Q47" s="67"/>
      <c r="R47" s="18"/>
      <c r="S47" s="18"/>
      <c r="T47" s="18"/>
    </row>
    <row r="48" spans="1:20">
      <c r="A48" s="4">
        <v>44</v>
      </c>
      <c r="B48" s="17" t="s">
        <v>66</v>
      </c>
      <c r="C48" s="67" t="s">
        <v>559</v>
      </c>
      <c r="D48" s="67" t="s">
        <v>29</v>
      </c>
      <c r="E48" s="80">
        <v>95</v>
      </c>
      <c r="F48" s="67"/>
      <c r="G48" s="68">
        <v>12</v>
      </c>
      <c r="H48" s="68">
        <v>18</v>
      </c>
      <c r="I48" s="70">
        <f t="shared" si="0"/>
        <v>30</v>
      </c>
      <c r="J48" s="72" t="s">
        <v>560</v>
      </c>
      <c r="K48" s="67"/>
      <c r="L48" s="67"/>
      <c r="M48" s="67"/>
      <c r="N48" s="67"/>
      <c r="O48" s="67"/>
      <c r="P48" s="66" t="s">
        <v>558</v>
      </c>
      <c r="Q48" s="67"/>
      <c r="R48" s="18"/>
      <c r="S48" s="18"/>
      <c r="T48" s="18"/>
    </row>
    <row r="49" spans="1:20">
      <c r="A49" s="4">
        <v>45</v>
      </c>
      <c r="B49" s="17" t="s">
        <v>66</v>
      </c>
      <c r="C49" s="67" t="s">
        <v>561</v>
      </c>
      <c r="D49" s="67" t="s">
        <v>29</v>
      </c>
      <c r="E49" s="80">
        <v>96</v>
      </c>
      <c r="F49" s="67"/>
      <c r="G49" s="68">
        <v>11</v>
      </c>
      <c r="H49" s="68">
        <v>12</v>
      </c>
      <c r="I49" s="70">
        <f t="shared" si="0"/>
        <v>23</v>
      </c>
      <c r="J49" s="72" t="s">
        <v>562</v>
      </c>
      <c r="K49" s="67"/>
      <c r="L49" s="67"/>
      <c r="M49" s="67"/>
      <c r="N49" s="67"/>
      <c r="O49" s="67"/>
      <c r="P49" s="66" t="s">
        <v>563</v>
      </c>
      <c r="Q49" s="67"/>
      <c r="R49" s="18"/>
      <c r="S49" s="18"/>
      <c r="T49" s="18"/>
    </row>
    <row r="50" spans="1:20">
      <c r="A50" s="4">
        <v>46</v>
      </c>
      <c r="B50" s="17" t="s">
        <v>66</v>
      </c>
      <c r="C50" s="67" t="s">
        <v>564</v>
      </c>
      <c r="D50" s="67" t="s">
        <v>29</v>
      </c>
      <c r="E50" s="68">
        <v>133</v>
      </c>
      <c r="F50" s="68"/>
      <c r="G50" s="68">
        <v>10</v>
      </c>
      <c r="H50" s="68">
        <v>25</v>
      </c>
      <c r="I50" s="70">
        <f t="shared" si="0"/>
        <v>35</v>
      </c>
      <c r="J50" s="68">
        <v>9707645286</v>
      </c>
      <c r="K50" s="67"/>
      <c r="L50" s="67"/>
      <c r="M50" s="67"/>
      <c r="N50" s="67"/>
      <c r="O50" s="67"/>
      <c r="P50" s="66" t="s">
        <v>563</v>
      </c>
      <c r="Q50" s="67"/>
      <c r="R50" s="18"/>
      <c r="S50" s="18"/>
      <c r="T50" s="18"/>
    </row>
    <row r="51" spans="1:20">
      <c r="A51" s="4">
        <v>47</v>
      </c>
      <c r="B51" s="17" t="s">
        <v>67</v>
      </c>
      <c r="C51" s="67" t="s">
        <v>565</v>
      </c>
      <c r="D51" s="67" t="s">
        <v>29</v>
      </c>
      <c r="E51" s="68">
        <v>169</v>
      </c>
      <c r="F51" s="68"/>
      <c r="G51" s="68">
        <v>10</v>
      </c>
      <c r="H51" s="68">
        <v>12</v>
      </c>
      <c r="I51" s="70">
        <f t="shared" si="0"/>
        <v>22</v>
      </c>
      <c r="J51" s="68">
        <v>9508469061</v>
      </c>
      <c r="K51" s="62" t="s">
        <v>566</v>
      </c>
      <c r="L51" s="62" t="s">
        <v>567</v>
      </c>
      <c r="M51" s="62">
        <v>9859212433</v>
      </c>
      <c r="N51" s="62" t="s">
        <v>568</v>
      </c>
      <c r="O51" s="62">
        <v>9954897784</v>
      </c>
      <c r="P51" s="66" t="s">
        <v>563</v>
      </c>
      <c r="Q51" s="67"/>
      <c r="R51" s="18"/>
      <c r="S51" s="18"/>
      <c r="T51" s="18"/>
    </row>
    <row r="52" spans="1:20">
      <c r="A52" s="4">
        <v>48</v>
      </c>
      <c r="B52" s="17" t="s">
        <v>67</v>
      </c>
      <c r="C52" s="67" t="s">
        <v>569</v>
      </c>
      <c r="D52" s="67" t="s">
        <v>29</v>
      </c>
      <c r="E52" s="68">
        <v>93</v>
      </c>
      <c r="F52" s="68"/>
      <c r="G52" s="68">
        <v>20</v>
      </c>
      <c r="H52" s="68">
        <v>21</v>
      </c>
      <c r="I52" s="70">
        <f t="shared" si="0"/>
        <v>41</v>
      </c>
      <c r="J52" s="68">
        <v>8486564073</v>
      </c>
      <c r="K52" s="67" t="s">
        <v>566</v>
      </c>
      <c r="L52" s="67" t="s">
        <v>567</v>
      </c>
      <c r="M52" s="67"/>
      <c r="N52" s="67" t="s">
        <v>568</v>
      </c>
      <c r="O52" s="62">
        <v>9954897784</v>
      </c>
      <c r="P52" s="66" t="s">
        <v>563</v>
      </c>
      <c r="Q52" s="67"/>
      <c r="R52" s="18"/>
      <c r="S52" s="18"/>
      <c r="T52" s="18"/>
    </row>
    <row r="53" spans="1:20">
      <c r="A53" s="4">
        <v>49</v>
      </c>
      <c r="B53" s="17"/>
      <c r="C53" s="67"/>
      <c r="D53" s="67"/>
      <c r="E53" s="68"/>
      <c r="F53" s="68"/>
      <c r="G53" s="68"/>
      <c r="H53" s="68"/>
      <c r="I53" s="70"/>
      <c r="J53" s="72"/>
      <c r="K53" s="67"/>
      <c r="L53" s="67"/>
      <c r="M53" s="67"/>
      <c r="N53" s="67"/>
      <c r="O53" s="67"/>
      <c r="P53" s="66"/>
      <c r="Q53" s="67"/>
      <c r="R53" s="18"/>
      <c r="S53" s="18"/>
      <c r="T53" s="18"/>
    </row>
    <row r="54" spans="1:20">
      <c r="A54" s="4">
        <v>50</v>
      </c>
      <c r="B54" s="17"/>
      <c r="C54" s="67"/>
      <c r="D54" s="67"/>
      <c r="E54" s="68"/>
      <c r="F54" s="68"/>
      <c r="G54" s="68"/>
      <c r="H54" s="68"/>
      <c r="I54" s="70"/>
      <c r="J54" s="67"/>
      <c r="K54" s="67"/>
      <c r="L54" s="67"/>
      <c r="M54" s="67"/>
      <c r="N54" s="67"/>
      <c r="O54" s="67"/>
      <c r="P54" s="66"/>
      <c r="Q54" s="67"/>
      <c r="R54" s="18"/>
      <c r="S54" s="18"/>
      <c r="T54" s="18"/>
    </row>
    <row r="55" spans="1:20">
      <c r="A55" s="4">
        <v>51</v>
      </c>
      <c r="B55" s="17"/>
      <c r="C55" s="67"/>
      <c r="D55" s="67"/>
      <c r="E55" s="68"/>
      <c r="F55" s="68"/>
      <c r="G55" s="68"/>
      <c r="H55" s="68"/>
      <c r="I55" s="70"/>
      <c r="J55" s="68"/>
      <c r="K55" s="67"/>
      <c r="L55" s="67"/>
      <c r="M55" s="67"/>
      <c r="N55" s="67"/>
      <c r="O55" s="67"/>
      <c r="P55" s="66"/>
      <c r="Q55" s="67"/>
      <c r="R55" s="18"/>
      <c r="S55" s="18"/>
      <c r="T55" s="18"/>
    </row>
    <row r="56" spans="1:20">
      <c r="A56" s="4">
        <v>52</v>
      </c>
      <c r="B56" s="17"/>
      <c r="C56" s="67"/>
      <c r="D56" s="67"/>
      <c r="E56" s="68"/>
      <c r="F56" s="68"/>
      <c r="G56" s="68"/>
      <c r="H56" s="68"/>
      <c r="I56" s="70"/>
      <c r="J56" s="68"/>
      <c r="K56" s="67"/>
      <c r="L56" s="67"/>
      <c r="M56" s="67"/>
      <c r="N56" s="67"/>
      <c r="O56" s="67"/>
      <c r="P56" s="66"/>
      <c r="Q56" s="67"/>
      <c r="R56" s="18"/>
      <c r="S56" s="18"/>
      <c r="T56" s="18"/>
    </row>
    <row r="57" spans="1:20">
      <c r="A57" s="4">
        <v>53</v>
      </c>
      <c r="B57" s="17"/>
      <c r="C57" s="67"/>
      <c r="D57" s="67"/>
      <c r="E57" s="68"/>
      <c r="F57" s="68"/>
      <c r="G57" s="68"/>
      <c r="H57" s="68"/>
      <c r="I57" s="70"/>
      <c r="J57" s="68"/>
      <c r="K57" s="67"/>
      <c r="L57" s="67"/>
      <c r="M57" s="67"/>
      <c r="N57" s="67"/>
      <c r="O57" s="67"/>
      <c r="P57" s="66"/>
      <c r="Q57" s="67"/>
      <c r="R57" s="18"/>
      <c r="S57" s="18"/>
      <c r="T57" s="18"/>
    </row>
    <row r="58" spans="1:20">
      <c r="A58" s="4">
        <v>54</v>
      </c>
      <c r="B58" s="17"/>
      <c r="C58" s="67"/>
      <c r="D58" s="67"/>
      <c r="E58" s="68"/>
      <c r="F58" s="68"/>
      <c r="G58" s="68"/>
      <c r="H58" s="68"/>
      <c r="I58" s="70"/>
      <c r="J58" s="72"/>
      <c r="K58" s="67"/>
      <c r="L58" s="67"/>
      <c r="M58" s="67"/>
      <c r="N58" s="67"/>
      <c r="O58" s="67"/>
      <c r="P58" s="66"/>
      <c r="Q58" s="67"/>
      <c r="R58" s="18"/>
      <c r="S58" s="18"/>
      <c r="T58" s="18"/>
    </row>
    <row r="59" spans="1:20">
      <c r="A59" s="4">
        <v>55</v>
      </c>
      <c r="B59" s="17"/>
      <c r="C59" s="18"/>
      <c r="D59" s="18"/>
      <c r="E59" s="19"/>
      <c r="F59" s="18"/>
      <c r="G59" s="19"/>
      <c r="H59" s="19"/>
      <c r="I59" s="17"/>
      <c r="J59" s="18"/>
      <c r="K59" s="18"/>
      <c r="L59" s="18"/>
      <c r="M59" s="18"/>
      <c r="N59" s="18"/>
      <c r="O59" s="18"/>
      <c r="P59" s="24"/>
      <c r="Q59" s="18"/>
      <c r="R59" s="18"/>
      <c r="S59" s="18"/>
      <c r="T59" s="18"/>
    </row>
    <row r="60" spans="1:20">
      <c r="A60" s="4">
        <v>56</v>
      </c>
      <c r="B60" s="17"/>
      <c r="C60" s="18"/>
      <c r="D60" s="18"/>
      <c r="E60" s="19"/>
      <c r="F60" s="18"/>
      <c r="G60" s="19"/>
      <c r="H60" s="19"/>
      <c r="I60" s="17"/>
      <c r="J60" s="18"/>
      <c r="K60" s="18"/>
      <c r="L60" s="18"/>
      <c r="M60" s="18"/>
      <c r="N60" s="18"/>
      <c r="O60" s="18"/>
      <c r="P60" s="24"/>
      <c r="Q60" s="18"/>
      <c r="R60" s="18"/>
      <c r="S60" s="18"/>
      <c r="T60" s="18"/>
    </row>
    <row r="61" spans="1:20">
      <c r="A61" s="4">
        <v>57</v>
      </c>
      <c r="B61" s="17"/>
      <c r="C61" s="18"/>
      <c r="D61" s="18"/>
      <c r="E61" s="19"/>
      <c r="F61" s="18"/>
      <c r="G61" s="19"/>
      <c r="H61" s="19"/>
      <c r="I61" s="17"/>
      <c r="J61" s="18"/>
      <c r="K61" s="18"/>
      <c r="L61" s="18"/>
      <c r="M61" s="18"/>
      <c r="N61" s="18"/>
      <c r="O61" s="18"/>
      <c r="P61" s="24"/>
      <c r="Q61" s="18"/>
      <c r="R61" s="18"/>
      <c r="S61" s="18"/>
      <c r="T61" s="18"/>
    </row>
    <row r="62" spans="1:20">
      <c r="A62" s="4">
        <v>58</v>
      </c>
      <c r="B62" s="17"/>
      <c r="C62" s="18"/>
      <c r="D62" s="18"/>
      <c r="E62" s="19"/>
      <c r="F62" s="18"/>
      <c r="G62" s="19"/>
      <c r="H62" s="19"/>
      <c r="I62" s="17"/>
      <c r="J62" s="18"/>
      <c r="K62" s="18"/>
      <c r="L62" s="18"/>
      <c r="M62" s="18"/>
      <c r="N62" s="18"/>
      <c r="O62" s="18"/>
      <c r="P62" s="24"/>
      <c r="Q62" s="18"/>
      <c r="R62" s="18"/>
      <c r="S62" s="18"/>
      <c r="T62" s="18"/>
    </row>
    <row r="63" spans="1:20">
      <c r="A63" s="4">
        <v>59</v>
      </c>
      <c r="B63" s="17"/>
      <c r="C63" s="18"/>
      <c r="D63" s="18"/>
      <c r="E63" s="19"/>
      <c r="F63" s="18"/>
      <c r="G63" s="19"/>
      <c r="H63" s="19"/>
      <c r="I63" s="17"/>
      <c r="J63" s="18"/>
      <c r="K63" s="18"/>
      <c r="L63" s="18"/>
      <c r="M63" s="18"/>
      <c r="N63" s="18"/>
      <c r="O63" s="18"/>
      <c r="P63" s="24"/>
      <c r="Q63" s="18"/>
      <c r="R63" s="18"/>
      <c r="S63" s="18"/>
      <c r="T63" s="18"/>
    </row>
    <row r="64" spans="1:20">
      <c r="A64" s="4">
        <v>60</v>
      </c>
      <c r="B64" s="17"/>
      <c r="C64" s="18"/>
      <c r="D64" s="18"/>
      <c r="E64" s="19"/>
      <c r="F64" s="18"/>
      <c r="G64" s="19"/>
      <c r="H64" s="19"/>
      <c r="I64" s="17"/>
      <c r="J64" s="18"/>
      <c r="K64" s="18"/>
      <c r="L64" s="18"/>
      <c r="M64" s="18"/>
      <c r="N64" s="18"/>
      <c r="O64" s="18"/>
      <c r="P64" s="24"/>
      <c r="Q64" s="18"/>
      <c r="R64" s="18"/>
      <c r="S64" s="18"/>
      <c r="T64" s="18"/>
    </row>
    <row r="65" spans="1:20">
      <c r="A65" s="4">
        <v>61</v>
      </c>
      <c r="B65" s="17"/>
      <c r="C65" s="18"/>
      <c r="D65" s="18"/>
      <c r="E65" s="19"/>
      <c r="F65" s="18"/>
      <c r="G65" s="19"/>
      <c r="H65" s="19"/>
      <c r="I65" s="17"/>
      <c r="J65" s="18"/>
      <c r="K65" s="18"/>
      <c r="L65" s="18"/>
      <c r="M65" s="18"/>
      <c r="N65" s="18"/>
      <c r="O65" s="18"/>
      <c r="P65" s="24"/>
      <c r="Q65" s="18"/>
      <c r="R65" s="18"/>
      <c r="S65" s="18"/>
      <c r="T65" s="18"/>
    </row>
    <row r="66" spans="1:20">
      <c r="A66" s="4">
        <v>62</v>
      </c>
      <c r="B66" s="17"/>
      <c r="C66" s="18"/>
      <c r="D66" s="18"/>
      <c r="E66" s="19"/>
      <c r="F66" s="18"/>
      <c r="G66" s="19"/>
      <c r="H66" s="19"/>
      <c r="I66" s="17"/>
      <c r="J66" s="18"/>
      <c r="K66" s="18"/>
      <c r="L66" s="18"/>
      <c r="M66" s="18"/>
      <c r="N66" s="18"/>
      <c r="O66" s="18"/>
      <c r="P66" s="24"/>
      <c r="Q66" s="18"/>
      <c r="R66" s="18"/>
      <c r="S66" s="18"/>
      <c r="T66" s="18"/>
    </row>
    <row r="67" spans="1:20">
      <c r="A67" s="4">
        <v>63</v>
      </c>
      <c r="B67" s="17"/>
      <c r="C67" s="18"/>
      <c r="D67" s="18"/>
      <c r="E67" s="19"/>
      <c r="F67" s="18"/>
      <c r="G67" s="19"/>
      <c r="H67" s="19"/>
      <c r="I67" s="17"/>
      <c r="J67" s="18"/>
      <c r="K67" s="18"/>
      <c r="L67" s="18"/>
      <c r="M67" s="18"/>
      <c r="N67" s="18"/>
      <c r="O67" s="18"/>
      <c r="P67" s="24"/>
      <c r="Q67" s="18"/>
      <c r="R67" s="18"/>
      <c r="S67" s="18"/>
      <c r="T67" s="18"/>
    </row>
    <row r="68" spans="1:20">
      <c r="A68" s="4">
        <v>64</v>
      </c>
      <c r="B68" s="17"/>
      <c r="C68" s="18"/>
      <c r="D68" s="18"/>
      <c r="E68" s="19"/>
      <c r="F68" s="18"/>
      <c r="G68" s="19"/>
      <c r="H68" s="19"/>
      <c r="I68" s="17"/>
      <c r="J68" s="18"/>
      <c r="K68" s="18"/>
      <c r="L68" s="18"/>
      <c r="M68" s="18"/>
      <c r="N68" s="18"/>
      <c r="O68" s="18"/>
      <c r="P68" s="24"/>
      <c r="Q68" s="18"/>
      <c r="R68" s="18"/>
      <c r="S68" s="18"/>
      <c r="T68" s="18"/>
    </row>
    <row r="69" spans="1:20">
      <c r="A69" s="4">
        <v>65</v>
      </c>
      <c r="B69" s="17"/>
      <c r="C69" s="18"/>
      <c r="D69" s="18"/>
      <c r="E69" s="19"/>
      <c r="F69" s="18"/>
      <c r="G69" s="19"/>
      <c r="H69" s="19"/>
      <c r="I69" s="17"/>
      <c r="J69" s="18"/>
      <c r="K69" s="18"/>
      <c r="L69" s="18"/>
      <c r="M69" s="18"/>
      <c r="N69" s="18"/>
      <c r="O69" s="18"/>
      <c r="P69" s="24"/>
      <c r="Q69" s="18"/>
      <c r="R69" s="18"/>
      <c r="S69" s="18"/>
      <c r="T69" s="18"/>
    </row>
    <row r="70" spans="1:20">
      <c r="A70" s="4">
        <v>66</v>
      </c>
      <c r="B70" s="17"/>
      <c r="C70" s="18"/>
      <c r="D70" s="18"/>
      <c r="E70" s="19"/>
      <c r="F70" s="18"/>
      <c r="G70" s="19"/>
      <c r="H70" s="19"/>
      <c r="I70" s="17"/>
      <c r="J70" s="18"/>
      <c r="K70" s="18"/>
      <c r="L70" s="18"/>
      <c r="M70" s="18"/>
      <c r="N70" s="18"/>
      <c r="O70" s="18"/>
      <c r="P70" s="24"/>
      <c r="Q70" s="18"/>
      <c r="R70" s="18"/>
      <c r="S70" s="18"/>
      <c r="T70" s="18"/>
    </row>
    <row r="71" spans="1:20">
      <c r="A71" s="4">
        <v>67</v>
      </c>
      <c r="B71" s="17"/>
      <c r="C71" s="18"/>
      <c r="D71" s="18"/>
      <c r="E71" s="19"/>
      <c r="F71" s="18"/>
      <c r="G71" s="19"/>
      <c r="H71" s="19"/>
      <c r="I71" s="17"/>
      <c r="J71" s="18"/>
      <c r="K71" s="18"/>
      <c r="L71" s="18"/>
      <c r="M71" s="18"/>
      <c r="N71" s="18"/>
      <c r="O71" s="18"/>
      <c r="P71" s="24"/>
      <c r="Q71" s="18"/>
      <c r="R71" s="18"/>
      <c r="S71" s="18"/>
      <c r="T71" s="18"/>
    </row>
    <row r="72" spans="1:20">
      <c r="A72" s="4">
        <v>68</v>
      </c>
      <c r="B72" s="17"/>
      <c r="C72" s="18"/>
      <c r="D72" s="18"/>
      <c r="E72" s="19"/>
      <c r="F72" s="18"/>
      <c r="G72" s="19"/>
      <c r="H72" s="19"/>
      <c r="I72" s="17"/>
      <c r="J72" s="18"/>
      <c r="K72" s="18"/>
      <c r="L72" s="18"/>
      <c r="M72" s="18"/>
      <c r="N72" s="18"/>
      <c r="O72" s="18"/>
      <c r="P72" s="24"/>
      <c r="Q72" s="18"/>
      <c r="R72" s="18"/>
      <c r="S72" s="18"/>
      <c r="T72" s="18"/>
    </row>
    <row r="73" spans="1:20">
      <c r="A73" s="4">
        <v>69</v>
      </c>
      <c r="B73" s="17"/>
      <c r="C73" s="18"/>
      <c r="D73" s="18"/>
      <c r="E73" s="19"/>
      <c r="F73" s="18"/>
      <c r="G73" s="19"/>
      <c r="H73" s="19"/>
      <c r="I73" s="17"/>
      <c r="J73" s="18"/>
      <c r="K73" s="18"/>
      <c r="L73" s="18"/>
      <c r="M73" s="18"/>
      <c r="N73" s="18"/>
      <c r="O73" s="18"/>
      <c r="P73" s="24"/>
      <c r="Q73" s="18"/>
      <c r="R73" s="18"/>
      <c r="S73" s="18"/>
      <c r="T73" s="18"/>
    </row>
    <row r="74" spans="1:20">
      <c r="A74" s="4">
        <v>70</v>
      </c>
      <c r="B74" s="17"/>
      <c r="C74" s="18"/>
      <c r="D74" s="18"/>
      <c r="E74" s="19"/>
      <c r="F74" s="18"/>
      <c r="G74" s="19"/>
      <c r="H74" s="19"/>
      <c r="I74" s="17"/>
      <c r="J74" s="18"/>
      <c r="K74" s="18"/>
      <c r="L74" s="18"/>
      <c r="M74" s="18"/>
      <c r="N74" s="18"/>
      <c r="O74" s="18"/>
      <c r="P74" s="24"/>
      <c r="Q74" s="18"/>
      <c r="R74" s="18"/>
      <c r="S74" s="18"/>
      <c r="T74" s="18"/>
    </row>
    <row r="75" spans="1:20">
      <c r="A75" s="4">
        <v>71</v>
      </c>
      <c r="B75" s="17"/>
      <c r="C75" s="18"/>
      <c r="D75" s="18"/>
      <c r="E75" s="19"/>
      <c r="F75" s="18"/>
      <c r="G75" s="19"/>
      <c r="H75" s="19"/>
      <c r="I75" s="17"/>
      <c r="J75" s="18"/>
      <c r="K75" s="18"/>
      <c r="L75" s="18"/>
      <c r="M75" s="18"/>
      <c r="N75" s="18"/>
      <c r="O75" s="18"/>
      <c r="P75" s="24"/>
      <c r="Q75" s="18"/>
      <c r="R75" s="18"/>
      <c r="S75" s="18"/>
      <c r="T75" s="18"/>
    </row>
    <row r="76" spans="1:20">
      <c r="A76" s="4">
        <v>72</v>
      </c>
      <c r="B76" s="17"/>
      <c r="C76" s="18"/>
      <c r="D76" s="18"/>
      <c r="E76" s="19"/>
      <c r="F76" s="18"/>
      <c r="G76" s="19"/>
      <c r="H76" s="19"/>
      <c r="I76" s="17"/>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c r="J78" s="18"/>
      <c r="K78" s="18"/>
      <c r="L78" s="18"/>
      <c r="M78" s="18"/>
      <c r="N78" s="18"/>
      <c r="O78" s="18"/>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1"/>
      <c r="C165" s="21">
        <f>COUNTIFS(C5:C164,"*")</f>
        <v>48</v>
      </c>
      <c r="D165" s="21"/>
      <c r="E165" s="13"/>
      <c r="F165" s="21"/>
      <c r="G165" s="21">
        <f>SUM(G5:G164)</f>
        <v>684</v>
      </c>
      <c r="H165" s="21">
        <f>SUM(H5:H164)</f>
        <v>1030</v>
      </c>
      <c r="I165" s="21">
        <f>SUM(I5:I164)</f>
        <v>1714</v>
      </c>
      <c r="J165" s="21"/>
      <c r="K165" s="21"/>
      <c r="L165" s="21"/>
      <c r="M165" s="21"/>
      <c r="N165" s="21"/>
      <c r="O165" s="21"/>
      <c r="P165" s="14"/>
      <c r="Q165" s="21"/>
      <c r="R165" s="21"/>
      <c r="S165" s="21"/>
      <c r="T165" s="12"/>
    </row>
    <row r="166" spans="1:20">
      <c r="A166" s="46" t="s">
        <v>66</v>
      </c>
      <c r="B166" s="10">
        <f>COUNTIF(B$5:B$164,"Team 1")</f>
        <v>26</v>
      </c>
      <c r="C166" s="46" t="s">
        <v>29</v>
      </c>
      <c r="D166" s="10">
        <f>COUNTIF(D5:D164,"Anganwadi")</f>
        <v>35</v>
      </c>
    </row>
    <row r="167" spans="1:20">
      <c r="A167" s="46" t="s">
        <v>67</v>
      </c>
      <c r="B167" s="10">
        <f>COUNTIF(B$6:B$164,"Team 2")</f>
        <v>22</v>
      </c>
      <c r="C167" s="46" t="s">
        <v>27</v>
      </c>
      <c r="D167" s="10">
        <f>COUNTIF(D5:D164,"School")</f>
        <v>13</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709</v>
      </c>
      <c r="B1" s="161"/>
      <c r="C1" s="161"/>
      <c r="D1" s="162"/>
      <c r="E1" s="162"/>
      <c r="F1" s="162"/>
      <c r="G1" s="162"/>
      <c r="H1" s="162"/>
      <c r="I1" s="162"/>
      <c r="J1" s="162"/>
      <c r="K1" s="162"/>
      <c r="L1" s="162"/>
      <c r="M1" s="162"/>
      <c r="N1" s="162"/>
      <c r="O1" s="162"/>
      <c r="P1" s="162"/>
      <c r="Q1" s="162"/>
      <c r="R1" s="162"/>
      <c r="S1" s="162"/>
    </row>
    <row r="2" spans="1:20">
      <c r="A2" s="165" t="s">
        <v>63</v>
      </c>
      <c r="B2" s="166"/>
      <c r="C2" s="166"/>
      <c r="D2" s="25" t="s">
        <v>706</v>
      </c>
      <c r="E2" s="22"/>
      <c r="F2" s="22"/>
      <c r="G2" s="22"/>
      <c r="H2" s="22"/>
      <c r="I2" s="22"/>
      <c r="J2" s="22"/>
      <c r="K2" s="22"/>
      <c r="L2" s="22"/>
      <c r="M2" s="22"/>
      <c r="N2" s="22"/>
      <c r="O2" s="22"/>
      <c r="P2" s="22"/>
      <c r="Q2" s="22"/>
      <c r="R2" s="22"/>
      <c r="S2" s="22"/>
    </row>
    <row r="3" spans="1:20" ht="24" customHeight="1">
      <c r="A3" s="160" t="s">
        <v>14</v>
      </c>
      <c r="B3" s="163" t="s">
        <v>65</v>
      </c>
      <c r="C3" s="159" t="s">
        <v>7</v>
      </c>
      <c r="D3" s="159" t="s">
        <v>59</v>
      </c>
      <c r="E3" s="159" t="s">
        <v>16</v>
      </c>
      <c r="F3" s="167" t="s">
        <v>17</v>
      </c>
      <c r="G3" s="159" t="s">
        <v>8</v>
      </c>
      <c r="H3" s="159"/>
      <c r="I3" s="159"/>
      <c r="J3" s="159" t="s">
        <v>35</v>
      </c>
      <c r="K3" s="163" t="s">
        <v>37</v>
      </c>
      <c r="L3" s="163" t="s">
        <v>54</v>
      </c>
      <c r="M3" s="163" t="s">
        <v>55</v>
      </c>
      <c r="N3" s="163" t="s">
        <v>38</v>
      </c>
      <c r="O3" s="163" t="s">
        <v>39</v>
      </c>
      <c r="P3" s="160" t="s">
        <v>58</v>
      </c>
      <c r="Q3" s="159" t="s">
        <v>56</v>
      </c>
      <c r="R3" s="159" t="s">
        <v>36</v>
      </c>
      <c r="S3" s="159" t="s">
        <v>57</v>
      </c>
      <c r="T3" s="159" t="s">
        <v>13</v>
      </c>
    </row>
    <row r="4" spans="1:20" ht="25.5" customHeight="1">
      <c r="A4" s="160"/>
      <c r="B4" s="168"/>
      <c r="C4" s="159"/>
      <c r="D4" s="159"/>
      <c r="E4" s="159"/>
      <c r="F4" s="167"/>
      <c r="G4" s="23" t="s">
        <v>9</v>
      </c>
      <c r="H4" s="23" t="s">
        <v>10</v>
      </c>
      <c r="I4" s="23" t="s">
        <v>11</v>
      </c>
      <c r="J4" s="159"/>
      <c r="K4" s="164"/>
      <c r="L4" s="164"/>
      <c r="M4" s="164"/>
      <c r="N4" s="164"/>
      <c r="O4" s="164"/>
      <c r="P4" s="160"/>
      <c r="Q4" s="160"/>
      <c r="R4" s="159"/>
      <c r="S4" s="159"/>
      <c r="T4" s="159"/>
    </row>
    <row r="5" spans="1:20">
      <c r="A5" s="4">
        <v>1</v>
      </c>
      <c r="B5" s="17" t="s">
        <v>66</v>
      </c>
      <c r="C5" s="18" t="s">
        <v>570</v>
      </c>
      <c r="D5" s="18" t="s">
        <v>27</v>
      </c>
      <c r="E5" s="19"/>
      <c r="F5" s="18" t="s">
        <v>571</v>
      </c>
      <c r="G5" s="19">
        <v>26</v>
      </c>
      <c r="H5" s="19">
        <v>26</v>
      </c>
      <c r="I5" s="17">
        <f>+G5+H5</f>
        <v>52</v>
      </c>
      <c r="J5" s="18">
        <v>9854619917</v>
      </c>
      <c r="K5" s="18"/>
      <c r="L5" s="18"/>
      <c r="M5" s="18"/>
      <c r="N5" s="18"/>
      <c r="O5" s="18"/>
      <c r="P5" s="24">
        <v>43497</v>
      </c>
      <c r="Q5" s="18"/>
      <c r="R5" s="18"/>
      <c r="S5" s="18"/>
      <c r="T5" s="18"/>
    </row>
    <row r="6" spans="1:20">
      <c r="A6" s="4">
        <v>2</v>
      </c>
      <c r="B6" s="17" t="s">
        <v>66</v>
      </c>
      <c r="C6" s="18" t="s">
        <v>572</v>
      </c>
      <c r="D6" s="18" t="s">
        <v>29</v>
      </c>
      <c r="E6" s="19"/>
      <c r="F6" s="18" t="s">
        <v>575</v>
      </c>
      <c r="G6" s="19">
        <v>24</v>
      </c>
      <c r="H6" s="19">
        <v>19</v>
      </c>
      <c r="I6" s="17">
        <f>+G6+H6</f>
        <v>43</v>
      </c>
      <c r="J6" s="18">
        <v>9859529600</v>
      </c>
      <c r="K6" s="18"/>
      <c r="L6" s="18"/>
      <c r="M6" s="18"/>
      <c r="N6" s="18"/>
      <c r="O6" s="18"/>
      <c r="P6" s="24">
        <v>43497</v>
      </c>
      <c r="Q6" s="18"/>
      <c r="R6" s="18"/>
      <c r="S6" s="18"/>
      <c r="T6" s="18"/>
    </row>
    <row r="7" spans="1:20">
      <c r="A7" s="4">
        <v>3</v>
      </c>
      <c r="B7" s="17" t="s">
        <v>67</v>
      </c>
      <c r="C7" s="18" t="s">
        <v>573</v>
      </c>
      <c r="D7" s="18" t="s">
        <v>27</v>
      </c>
      <c r="E7" s="19"/>
      <c r="F7" s="18" t="s">
        <v>571</v>
      </c>
      <c r="G7" s="19">
        <v>14</v>
      </c>
      <c r="H7" s="19">
        <v>10</v>
      </c>
      <c r="I7" s="17">
        <f t="shared" ref="I7:I62" si="0">+G7+H7</f>
        <v>24</v>
      </c>
      <c r="J7" s="18">
        <v>9613712356</v>
      </c>
      <c r="K7" s="18"/>
      <c r="L7" s="18"/>
      <c r="M7" s="18"/>
      <c r="N7" s="18"/>
      <c r="O7" s="18"/>
      <c r="P7" s="24">
        <v>43497</v>
      </c>
      <c r="Q7" s="18"/>
      <c r="R7" s="18"/>
      <c r="S7" s="18"/>
      <c r="T7" s="18"/>
    </row>
    <row r="8" spans="1:20">
      <c r="A8" s="4">
        <v>4</v>
      </c>
      <c r="B8" s="17" t="s">
        <v>67</v>
      </c>
      <c r="C8" s="18" t="s">
        <v>574</v>
      </c>
      <c r="D8" s="18" t="s">
        <v>29</v>
      </c>
      <c r="E8" s="19"/>
      <c r="F8" s="18" t="s">
        <v>575</v>
      </c>
      <c r="G8" s="19">
        <v>22</v>
      </c>
      <c r="H8" s="19">
        <v>28</v>
      </c>
      <c r="I8" s="17">
        <f t="shared" si="0"/>
        <v>50</v>
      </c>
      <c r="J8" s="17">
        <v>9859859628</v>
      </c>
      <c r="K8" s="18"/>
      <c r="L8" s="18"/>
      <c r="M8" s="18"/>
      <c r="N8" s="18"/>
      <c r="O8" s="18"/>
      <c r="P8" s="24">
        <v>43497</v>
      </c>
      <c r="Q8" s="18"/>
      <c r="R8" s="18"/>
      <c r="S8" s="18"/>
      <c r="T8" s="18"/>
    </row>
    <row r="9" spans="1:20">
      <c r="A9" s="4">
        <v>5</v>
      </c>
      <c r="B9" s="17" t="s">
        <v>66</v>
      </c>
      <c r="C9" s="18" t="s">
        <v>577</v>
      </c>
      <c r="D9" s="18" t="s">
        <v>29</v>
      </c>
      <c r="E9" s="19"/>
      <c r="F9" s="18" t="s">
        <v>575</v>
      </c>
      <c r="G9" s="19">
        <v>34</v>
      </c>
      <c r="H9" s="19">
        <v>39</v>
      </c>
      <c r="I9" s="17">
        <f t="shared" si="0"/>
        <v>73</v>
      </c>
      <c r="J9" s="18">
        <v>9678307013</v>
      </c>
      <c r="K9" s="18"/>
      <c r="L9" s="18"/>
      <c r="M9" s="18"/>
      <c r="N9" s="18"/>
      <c r="O9" s="18"/>
      <c r="P9" s="24">
        <v>43498</v>
      </c>
      <c r="Q9" s="18"/>
      <c r="R9" s="18"/>
      <c r="S9" s="18"/>
      <c r="T9" s="18"/>
    </row>
    <row r="10" spans="1:20">
      <c r="A10" s="4">
        <v>6</v>
      </c>
      <c r="B10" s="17" t="s">
        <v>66</v>
      </c>
      <c r="C10" s="18" t="s">
        <v>576</v>
      </c>
      <c r="D10" s="18" t="s">
        <v>27</v>
      </c>
      <c r="E10" s="19"/>
      <c r="F10" s="18" t="s">
        <v>96</v>
      </c>
      <c r="G10" s="19">
        <v>26</v>
      </c>
      <c r="H10" s="19">
        <v>19</v>
      </c>
      <c r="I10" s="17">
        <f t="shared" si="0"/>
        <v>45</v>
      </c>
      <c r="J10" s="18">
        <v>9859386609</v>
      </c>
      <c r="K10" s="18"/>
      <c r="L10" s="18"/>
      <c r="M10" s="18"/>
      <c r="N10" s="18"/>
      <c r="O10" s="18"/>
      <c r="P10" s="24">
        <v>43498</v>
      </c>
      <c r="Q10" s="18"/>
      <c r="R10" s="18"/>
      <c r="S10" s="18"/>
      <c r="T10" s="18"/>
    </row>
    <row r="11" spans="1:20">
      <c r="A11" s="4">
        <v>7</v>
      </c>
      <c r="B11" s="17" t="s">
        <v>67</v>
      </c>
      <c r="C11" s="18" t="s">
        <v>210</v>
      </c>
      <c r="D11" s="18" t="s">
        <v>29</v>
      </c>
      <c r="E11" s="19"/>
      <c r="F11" s="18" t="s">
        <v>575</v>
      </c>
      <c r="G11" s="19">
        <v>30</v>
      </c>
      <c r="H11" s="19">
        <v>32</v>
      </c>
      <c r="I11" s="17">
        <f t="shared" si="0"/>
        <v>62</v>
      </c>
      <c r="J11" s="18">
        <v>9957729137</v>
      </c>
      <c r="K11" s="18"/>
      <c r="L11" s="18"/>
      <c r="M11" s="18"/>
      <c r="N11" s="18"/>
      <c r="O11" s="18"/>
      <c r="P11" s="24">
        <v>43498</v>
      </c>
      <c r="Q11" s="18"/>
      <c r="R11" s="18"/>
      <c r="S11" s="18"/>
      <c r="T11" s="18"/>
    </row>
    <row r="12" spans="1:20">
      <c r="A12" s="4">
        <v>8</v>
      </c>
      <c r="B12" s="17" t="s">
        <v>67</v>
      </c>
      <c r="C12" s="18" t="s">
        <v>578</v>
      </c>
      <c r="D12" s="18" t="s">
        <v>27</v>
      </c>
      <c r="E12" s="19"/>
      <c r="F12" s="18" t="s">
        <v>582</v>
      </c>
      <c r="G12" s="19">
        <v>10</v>
      </c>
      <c r="H12" s="19">
        <v>11</v>
      </c>
      <c r="I12" s="17">
        <f t="shared" si="0"/>
        <v>21</v>
      </c>
      <c r="J12" s="18">
        <v>9854685370</v>
      </c>
      <c r="K12" s="18"/>
      <c r="L12" s="18"/>
      <c r="M12" s="18"/>
      <c r="N12" s="18"/>
      <c r="O12" s="18"/>
      <c r="P12" s="24">
        <v>43498</v>
      </c>
      <c r="Q12" s="18"/>
      <c r="R12" s="18"/>
      <c r="S12" s="18"/>
      <c r="T12" s="18"/>
    </row>
    <row r="13" spans="1:20">
      <c r="A13" s="4">
        <v>9</v>
      </c>
      <c r="B13" s="17" t="s">
        <v>66</v>
      </c>
      <c r="C13" s="18" t="s">
        <v>579</v>
      </c>
      <c r="D13" s="18" t="s">
        <v>27</v>
      </c>
      <c r="E13" s="19"/>
      <c r="F13" s="18" t="s">
        <v>582</v>
      </c>
      <c r="G13" s="19">
        <v>32</v>
      </c>
      <c r="H13" s="19">
        <v>28</v>
      </c>
      <c r="I13" s="17">
        <f t="shared" si="0"/>
        <v>60</v>
      </c>
      <c r="J13" s="18">
        <v>9678324889</v>
      </c>
      <c r="K13" s="18"/>
      <c r="L13" s="18"/>
      <c r="M13" s="18"/>
      <c r="N13" s="18"/>
      <c r="O13" s="18"/>
      <c r="P13" s="24">
        <v>43500</v>
      </c>
      <c r="Q13" s="18"/>
      <c r="R13" s="18"/>
      <c r="S13" s="18"/>
      <c r="T13" s="18"/>
    </row>
    <row r="14" spans="1:20">
      <c r="A14" s="4">
        <v>10</v>
      </c>
      <c r="B14" s="17" t="s">
        <v>66</v>
      </c>
      <c r="C14" s="18" t="s">
        <v>580</v>
      </c>
      <c r="D14" s="18" t="s">
        <v>29</v>
      </c>
      <c r="E14" s="19"/>
      <c r="F14" s="18" t="s">
        <v>575</v>
      </c>
      <c r="G14" s="19">
        <v>27</v>
      </c>
      <c r="H14" s="19">
        <v>38</v>
      </c>
      <c r="I14" s="17">
        <f t="shared" si="0"/>
        <v>65</v>
      </c>
      <c r="J14" s="18">
        <v>9957676883</v>
      </c>
      <c r="K14" s="18"/>
      <c r="L14" s="18"/>
      <c r="M14" s="18"/>
      <c r="N14" s="18"/>
      <c r="O14" s="18"/>
      <c r="P14" s="24">
        <v>43500</v>
      </c>
      <c r="Q14" s="18"/>
      <c r="R14" s="18"/>
      <c r="S14" s="18"/>
      <c r="T14" s="18"/>
    </row>
    <row r="15" spans="1:20">
      <c r="A15" s="4">
        <v>11</v>
      </c>
      <c r="B15" s="17" t="s">
        <v>67</v>
      </c>
      <c r="C15" s="18" t="s">
        <v>581</v>
      </c>
      <c r="D15" s="18" t="s">
        <v>27</v>
      </c>
      <c r="E15" s="19"/>
      <c r="F15" s="18" t="s">
        <v>582</v>
      </c>
      <c r="G15" s="19">
        <v>13</v>
      </c>
      <c r="H15" s="19">
        <v>9</v>
      </c>
      <c r="I15" s="17">
        <f t="shared" si="0"/>
        <v>22</v>
      </c>
      <c r="J15" s="18">
        <v>8011898021</v>
      </c>
      <c r="K15" s="18"/>
      <c r="L15" s="18"/>
      <c r="M15" s="18"/>
      <c r="N15" s="18"/>
      <c r="O15" s="18"/>
      <c r="P15" s="24">
        <v>43500</v>
      </c>
      <c r="Q15" s="18"/>
      <c r="R15" s="18"/>
      <c r="S15" s="18"/>
      <c r="T15" s="18"/>
    </row>
    <row r="16" spans="1:20">
      <c r="A16" s="4">
        <v>12</v>
      </c>
      <c r="B16" s="17" t="s">
        <v>67</v>
      </c>
      <c r="C16" s="18" t="s">
        <v>583</v>
      </c>
      <c r="D16" s="18" t="s">
        <v>29</v>
      </c>
      <c r="E16" s="19"/>
      <c r="F16" s="18" t="s">
        <v>575</v>
      </c>
      <c r="G16" s="19">
        <v>33</v>
      </c>
      <c r="H16" s="19">
        <v>40</v>
      </c>
      <c r="I16" s="17">
        <f t="shared" si="0"/>
        <v>73</v>
      </c>
      <c r="J16" s="18">
        <v>9957261781</v>
      </c>
      <c r="K16" s="18"/>
      <c r="L16" s="18"/>
      <c r="M16" s="18"/>
      <c r="N16" s="18"/>
      <c r="O16" s="18"/>
      <c r="P16" s="24">
        <v>43500</v>
      </c>
      <c r="Q16" s="18"/>
      <c r="R16" s="18"/>
      <c r="S16" s="18"/>
      <c r="T16" s="18"/>
    </row>
    <row r="17" spans="1:20">
      <c r="A17" s="4">
        <v>13</v>
      </c>
      <c r="B17" s="17" t="s">
        <v>66</v>
      </c>
      <c r="C17" s="18" t="s">
        <v>584</v>
      </c>
      <c r="D17" s="18" t="s">
        <v>29</v>
      </c>
      <c r="E17" s="19"/>
      <c r="F17" s="18" t="s">
        <v>575</v>
      </c>
      <c r="G17" s="19">
        <v>20</v>
      </c>
      <c r="H17" s="19">
        <v>22</v>
      </c>
      <c r="I17" s="17">
        <f t="shared" si="0"/>
        <v>42</v>
      </c>
      <c r="J17" s="18">
        <v>9859151415</v>
      </c>
      <c r="K17" s="18"/>
      <c r="L17" s="18"/>
      <c r="M17" s="18"/>
      <c r="N17" s="18"/>
      <c r="O17" s="18"/>
      <c r="P17" s="24">
        <v>43501</v>
      </c>
      <c r="Q17" s="18"/>
      <c r="R17" s="18"/>
      <c r="S17" s="18"/>
      <c r="T17" s="18"/>
    </row>
    <row r="18" spans="1:20">
      <c r="A18" s="4">
        <v>14</v>
      </c>
      <c r="B18" s="17" t="s">
        <v>66</v>
      </c>
      <c r="C18" s="18" t="s">
        <v>585</v>
      </c>
      <c r="D18" s="18" t="s">
        <v>27</v>
      </c>
      <c r="E18" s="19"/>
      <c r="F18" s="18" t="s">
        <v>582</v>
      </c>
      <c r="G18" s="19">
        <v>14</v>
      </c>
      <c r="H18" s="19">
        <v>20</v>
      </c>
      <c r="I18" s="17">
        <f t="shared" si="0"/>
        <v>34</v>
      </c>
      <c r="J18" s="18">
        <v>9854108313</v>
      </c>
      <c r="K18" s="18"/>
      <c r="L18" s="18"/>
      <c r="M18" s="18"/>
      <c r="N18" s="18"/>
      <c r="O18" s="18"/>
      <c r="P18" s="24">
        <v>43501</v>
      </c>
      <c r="Q18" s="18"/>
      <c r="R18" s="18"/>
      <c r="S18" s="18"/>
      <c r="T18" s="18"/>
    </row>
    <row r="19" spans="1:20">
      <c r="A19" s="4">
        <v>15</v>
      </c>
      <c r="B19" s="17" t="s">
        <v>67</v>
      </c>
      <c r="C19" s="18" t="s">
        <v>586</v>
      </c>
      <c r="D19" s="18" t="s">
        <v>29</v>
      </c>
      <c r="E19" s="19"/>
      <c r="F19" s="18" t="s">
        <v>575</v>
      </c>
      <c r="G19" s="19">
        <v>19</v>
      </c>
      <c r="H19" s="19">
        <v>18</v>
      </c>
      <c r="I19" s="17">
        <f t="shared" si="0"/>
        <v>37</v>
      </c>
      <c r="J19" s="18">
        <v>7086310688</v>
      </c>
      <c r="K19" s="18"/>
      <c r="L19" s="18"/>
      <c r="M19" s="18"/>
      <c r="N19" s="18"/>
      <c r="O19" s="18"/>
      <c r="P19" s="24">
        <v>43501</v>
      </c>
      <c r="Q19" s="18"/>
      <c r="R19" s="18"/>
      <c r="S19" s="18"/>
      <c r="T19" s="18"/>
    </row>
    <row r="20" spans="1:20">
      <c r="A20" s="4">
        <v>16</v>
      </c>
      <c r="B20" s="17" t="s">
        <v>67</v>
      </c>
      <c r="C20" s="18" t="s">
        <v>667</v>
      </c>
      <c r="D20" s="18" t="s">
        <v>27</v>
      </c>
      <c r="E20" s="19"/>
      <c r="F20" s="18" t="s">
        <v>582</v>
      </c>
      <c r="G20" s="19">
        <v>10</v>
      </c>
      <c r="H20" s="19">
        <v>10</v>
      </c>
      <c r="I20" s="17">
        <f t="shared" si="0"/>
        <v>20</v>
      </c>
      <c r="J20" s="18">
        <v>8876584685</v>
      </c>
      <c r="K20" s="18"/>
      <c r="L20" s="18"/>
      <c r="M20" s="18"/>
      <c r="N20" s="18"/>
      <c r="O20" s="18"/>
      <c r="P20" s="24">
        <v>43501</v>
      </c>
      <c r="Q20" s="18"/>
      <c r="R20" s="18"/>
      <c r="S20" s="18"/>
      <c r="T20" s="18"/>
    </row>
    <row r="21" spans="1:20">
      <c r="A21" s="4">
        <v>17</v>
      </c>
      <c r="B21" s="17" t="s">
        <v>66</v>
      </c>
      <c r="C21" s="18" t="s">
        <v>665</v>
      </c>
      <c r="D21" s="18" t="s">
        <v>29</v>
      </c>
      <c r="E21" s="19"/>
      <c r="F21" s="18" t="s">
        <v>575</v>
      </c>
      <c r="G21" s="19">
        <v>35</v>
      </c>
      <c r="H21" s="19">
        <v>36</v>
      </c>
      <c r="I21" s="17">
        <f t="shared" si="0"/>
        <v>71</v>
      </c>
      <c r="J21" s="18">
        <v>9678389286</v>
      </c>
      <c r="K21" s="18"/>
      <c r="L21" s="18"/>
      <c r="M21" s="18"/>
      <c r="N21" s="18"/>
      <c r="O21" s="18"/>
      <c r="P21" s="24">
        <v>43502</v>
      </c>
      <c r="Q21" s="18"/>
      <c r="R21" s="18"/>
      <c r="S21" s="18"/>
      <c r="T21" s="18"/>
    </row>
    <row r="22" spans="1:20">
      <c r="A22" s="4">
        <v>18</v>
      </c>
      <c r="B22" s="17" t="s">
        <v>66</v>
      </c>
      <c r="C22" s="18" t="s">
        <v>666</v>
      </c>
      <c r="D22" s="18" t="s">
        <v>27</v>
      </c>
      <c r="E22" s="19"/>
      <c r="F22" s="18" t="s">
        <v>96</v>
      </c>
      <c r="G22" s="19">
        <v>13</v>
      </c>
      <c r="H22" s="19">
        <v>16</v>
      </c>
      <c r="I22" s="17">
        <f t="shared" si="0"/>
        <v>29</v>
      </c>
      <c r="J22" s="18">
        <v>9577883250</v>
      </c>
      <c r="K22" s="18"/>
      <c r="L22" s="18"/>
      <c r="M22" s="18"/>
      <c r="N22" s="18"/>
      <c r="O22" s="18"/>
      <c r="P22" s="24">
        <v>43502</v>
      </c>
      <c r="Q22" s="18"/>
      <c r="R22" s="18"/>
      <c r="S22" s="18"/>
      <c r="T22" s="18"/>
    </row>
    <row r="23" spans="1:20">
      <c r="A23" s="4">
        <v>19</v>
      </c>
      <c r="B23" s="17" t="s">
        <v>67</v>
      </c>
      <c r="C23" s="18" t="s">
        <v>668</v>
      </c>
      <c r="D23" s="18" t="s">
        <v>29</v>
      </c>
      <c r="E23" s="19"/>
      <c r="F23" s="18" t="s">
        <v>670</v>
      </c>
      <c r="G23" s="19">
        <v>23</v>
      </c>
      <c r="H23" s="19">
        <v>20</v>
      </c>
      <c r="I23" s="17">
        <f t="shared" si="0"/>
        <v>43</v>
      </c>
      <c r="J23" s="18">
        <v>9435649651</v>
      </c>
      <c r="K23" s="18"/>
      <c r="L23" s="18"/>
      <c r="M23" s="18"/>
      <c r="N23" s="18"/>
      <c r="O23" s="18"/>
      <c r="P23" s="24">
        <v>43502</v>
      </c>
      <c r="Q23" s="18"/>
      <c r="R23" s="18"/>
      <c r="S23" s="18"/>
      <c r="T23" s="18"/>
    </row>
    <row r="24" spans="1:20">
      <c r="A24" s="4">
        <v>20</v>
      </c>
      <c r="B24" s="17" t="s">
        <v>67</v>
      </c>
      <c r="C24" s="18" t="s">
        <v>669</v>
      </c>
      <c r="D24" s="18" t="s">
        <v>27</v>
      </c>
      <c r="E24" s="19"/>
      <c r="F24" s="18" t="s">
        <v>96</v>
      </c>
      <c r="G24" s="19">
        <v>17</v>
      </c>
      <c r="H24" s="19">
        <v>15</v>
      </c>
      <c r="I24" s="17">
        <f t="shared" si="0"/>
        <v>32</v>
      </c>
      <c r="J24" s="18">
        <v>9435654900</v>
      </c>
      <c r="K24" s="18"/>
      <c r="L24" s="18"/>
      <c r="M24" s="18"/>
      <c r="N24" s="18"/>
      <c r="O24" s="18"/>
      <c r="P24" s="24">
        <v>43502</v>
      </c>
      <c r="Q24" s="18"/>
      <c r="R24" s="18"/>
      <c r="S24" s="18"/>
      <c r="T24" s="18"/>
    </row>
    <row r="25" spans="1:20">
      <c r="A25" s="4">
        <v>21</v>
      </c>
      <c r="B25" s="17" t="s">
        <v>66</v>
      </c>
      <c r="C25" s="18" t="s">
        <v>671</v>
      </c>
      <c r="D25" s="18" t="s">
        <v>27</v>
      </c>
      <c r="E25" s="19"/>
      <c r="F25" s="18" t="s">
        <v>96</v>
      </c>
      <c r="G25" s="19">
        <v>36</v>
      </c>
      <c r="H25" s="19">
        <v>40</v>
      </c>
      <c r="I25" s="17">
        <f t="shared" si="0"/>
        <v>76</v>
      </c>
      <c r="J25" s="18">
        <v>9613358314</v>
      </c>
      <c r="K25" s="18"/>
      <c r="L25" s="18"/>
      <c r="M25" s="18"/>
      <c r="N25" s="18"/>
      <c r="O25" s="18"/>
      <c r="P25" s="24">
        <v>43503</v>
      </c>
      <c r="Q25" s="18"/>
      <c r="R25" s="18"/>
      <c r="S25" s="18"/>
      <c r="T25" s="18"/>
    </row>
    <row r="26" spans="1:20">
      <c r="A26" s="4">
        <v>22</v>
      </c>
      <c r="B26" s="17" t="s">
        <v>67</v>
      </c>
      <c r="C26" s="18" t="s">
        <v>672</v>
      </c>
      <c r="D26" s="18" t="s">
        <v>27</v>
      </c>
      <c r="E26" s="19"/>
      <c r="F26" s="18" t="s">
        <v>673</v>
      </c>
      <c r="G26" s="19">
        <v>30</v>
      </c>
      <c r="H26" s="19">
        <v>67</v>
      </c>
      <c r="I26" s="17">
        <f t="shared" si="0"/>
        <v>97</v>
      </c>
      <c r="J26" s="18">
        <v>9854613378</v>
      </c>
      <c r="K26" s="18"/>
      <c r="L26" s="18"/>
      <c r="M26" s="18"/>
      <c r="N26" s="18"/>
      <c r="O26" s="18"/>
      <c r="P26" s="24">
        <v>43503</v>
      </c>
      <c r="Q26" s="18"/>
      <c r="R26" s="18"/>
      <c r="S26" s="18"/>
      <c r="T26" s="18"/>
    </row>
    <row r="27" spans="1:20">
      <c r="A27" s="4">
        <v>23</v>
      </c>
      <c r="B27" s="17" t="s">
        <v>66</v>
      </c>
      <c r="C27" s="18" t="s">
        <v>674</v>
      </c>
      <c r="D27" s="18" t="s">
        <v>29</v>
      </c>
      <c r="E27" s="19"/>
      <c r="F27" s="18" t="s">
        <v>575</v>
      </c>
      <c r="G27" s="19">
        <v>30</v>
      </c>
      <c r="H27" s="19">
        <v>22</v>
      </c>
      <c r="I27" s="17">
        <f t="shared" si="0"/>
        <v>52</v>
      </c>
      <c r="J27" s="18">
        <v>8011579734</v>
      </c>
      <c r="K27" s="18"/>
      <c r="L27" s="18"/>
      <c r="M27" s="18"/>
      <c r="N27" s="18"/>
      <c r="O27" s="18"/>
      <c r="P27" s="24">
        <v>43504</v>
      </c>
      <c r="Q27" s="18"/>
      <c r="R27" s="18"/>
      <c r="S27" s="18"/>
      <c r="T27" s="18"/>
    </row>
    <row r="28" spans="1:20">
      <c r="A28" s="4">
        <v>24</v>
      </c>
      <c r="B28" s="17" t="s">
        <v>66</v>
      </c>
      <c r="C28" s="18" t="s">
        <v>677</v>
      </c>
      <c r="D28" s="18" t="s">
        <v>27</v>
      </c>
      <c r="E28" s="19"/>
      <c r="F28" s="18" t="s">
        <v>142</v>
      </c>
      <c r="G28" s="19">
        <v>34</v>
      </c>
      <c r="H28" s="19">
        <v>28</v>
      </c>
      <c r="I28" s="17">
        <v>62</v>
      </c>
      <c r="J28" s="18">
        <v>9707730587</v>
      </c>
      <c r="K28" s="18"/>
      <c r="L28" s="18"/>
      <c r="M28" s="18"/>
      <c r="N28" s="18"/>
      <c r="O28" s="18"/>
      <c r="P28" s="24">
        <v>43504</v>
      </c>
      <c r="Q28" s="18"/>
      <c r="R28" s="18"/>
      <c r="S28" s="18"/>
      <c r="T28" s="18"/>
    </row>
    <row r="29" spans="1:20">
      <c r="A29" s="4">
        <v>25</v>
      </c>
      <c r="B29" s="17" t="s">
        <v>67</v>
      </c>
      <c r="C29" s="18" t="s">
        <v>676</v>
      </c>
      <c r="D29" s="18" t="s">
        <v>29</v>
      </c>
      <c r="E29" s="19"/>
      <c r="F29" s="18" t="s">
        <v>670</v>
      </c>
      <c r="G29" s="19">
        <v>24</v>
      </c>
      <c r="H29" s="19">
        <v>12</v>
      </c>
      <c r="I29" s="17">
        <f t="shared" si="0"/>
        <v>36</v>
      </c>
      <c r="J29" s="18">
        <v>8472984852</v>
      </c>
      <c r="K29" s="18"/>
      <c r="L29" s="18"/>
      <c r="M29" s="18"/>
      <c r="N29" s="18"/>
      <c r="O29" s="18"/>
      <c r="P29" s="24">
        <v>43504</v>
      </c>
      <c r="Q29" s="18"/>
      <c r="R29" s="18"/>
      <c r="S29" s="18"/>
      <c r="T29" s="18"/>
    </row>
    <row r="30" spans="1:20">
      <c r="A30" s="4">
        <v>26</v>
      </c>
      <c r="B30" s="17" t="s">
        <v>67</v>
      </c>
      <c r="C30" s="18" t="s">
        <v>675</v>
      </c>
      <c r="D30" s="18" t="s">
        <v>27</v>
      </c>
      <c r="E30" s="19"/>
      <c r="F30" s="18" t="s">
        <v>96</v>
      </c>
      <c r="G30" s="19">
        <v>17</v>
      </c>
      <c r="H30" s="19">
        <v>11</v>
      </c>
      <c r="I30" s="17">
        <f t="shared" si="0"/>
        <v>28</v>
      </c>
      <c r="J30" s="18">
        <v>9613226534</v>
      </c>
      <c r="K30" s="18"/>
      <c r="L30" s="18"/>
      <c r="M30" s="18"/>
      <c r="N30" s="18"/>
      <c r="O30" s="18"/>
      <c r="P30" s="24">
        <v>43504</v>
      </c>
      <c r="Q30" s="18"/>
      <c r="R30" s="18"/>
      <c r="S30" s="18"/>
      <c r="T30" s="18"/>
    </row>
    <row r="31" spans="1:20">
      <c r="A31" s="4">
        <v>27</v>
      </c>
      <c r="B31" s="17" t="s">
        <v>66</v>
      </c>
      <c r="C31" s="18" t="s">
        <v>678</v>
      </c>
      <c r="D31" s="18" t="s">
        <v>29</v>
      </c>
      <c r="E31" s="19"/>
      <c r="F31" s="18" t="s">
        <v>670</v>
      </c>
      <c r="G31" s="19">
        <v>23</v>
      </c>
      <c r="H31" s="19">
        <v>14</v>
      </c>
      <c r="I31" s="17">
        <f t="shared" si="0"/>
        <v>37</v>
      </c>
      <c r="J31" s="18">
        <v>7896695450</v>
      </c>
      <c r="K31" s="18"/>
      <c r="L31" s="18"/>
      <c r="M31" s="18"/>
      <c r="N31" s="18"/>
      <c r="O31" s="18"/>
      <c r="P31" s="24">
        <v>43505</v>
      </c>
      <c r="Q31" s="18"/>
      <c r="R31" s="18"/>
      <c r="S31" s="18"/>
      <c r="T31" s="18"/>
    </row>
    <row r="32" spans="1:20">
      <c r="A32" s="4">
        <v>28</v>
      </c>
      <c r="B32" s="17" t="s">
        <v>66</v>
      </c>
      <c r="C32" s="18" t="s">
        <v>679</v>
      </c>
      <c r="D32" s="18" t="s">
        <v>27</v>
      </c>
      <c r="E32" s="19"/>
      <c r="F32" s="18" t="s">
        <v>96</v>
      </c>
      <c r="G32" s="19">
        <v>22</v>
      </c>
      <c r="H32" s="19">
        <v>12</v>
      </c>
      <c r="I32" s="17">
        <f t="shared" si="0"/>
        <v>34</v>
      </c>
      <c r="J32" s="18">
        <v>9613547164</v>
      </c>
      <c r="K32" s="18"/>
      <c r="L32" s="18"/>
      <c r="M32" s="18"/>
      <c r="N32" s="18"/>
      <c r="O32" s="18"/>
      <c r="P32" s="24">
        <v>43505</v>
      </c>
      <c r="Q32" s="18"/>
      <c r="R32" s="18"/>
      <c r="S32" s="18"/>
      <c r="T32" s="18"/>
    </row>
    <row r="33" spans="1:20">
      <c r="A33" s="4">
        <v>29</v>
      </c>
      <c r="B33" s="17" t="s">
        <v>67</v>
      </c>
      <c r="C33" s="18" t="s">
        <v>680</v>
      </c>
      <c r="D33" s="18" t="s">
        <v>29</v>
      </c>
      <c r="E33" s="19"/>
      <c r="F33" s="18" t="s">
        <v>670</v>
      </c>
      <c r="G33" s="19">
        <v>59</v>
      </c>
      <c r="H33" s="19">
        <v>40</v>
      </c>
      <c r="I33" s="17">
        <f t="shared" si="0"/>
        <v>99</v>
      </c>
      <c r="J33" s="18">
        <v>9613417575</v>
      </c>
      <c r="K33" s="18"/>
      <c r="L33" s="18"/>
      <c r="M33" s="18"/>
      <c r="N33" s="18"/>
      <c r="O33" s="18"/>
      <c r="P33" s="24">
        <v>43505</v>
      </c>
      <c r="Q33" s="18"/>
      <c r="R33" s="18"/>
      <c r="S33" s="18"/>
      <c r="T33" s="18"/>
    </row>
    <row r="34" spans="1:20">
      <c r="A34" s="4">
        <v>30</v>
      </c>
      <c r="B34" s="17" t="s">
        <v>66</v>
      </c>
      <c r="C34" s="18" t="s">
        <v>681</v>
      </c>
      <c r="D34" s="18" t="s">
        <v>29</v>
      </c>
      <c r="E34" s="19"/>
      <c r="F34" s="18" t="s">
        <v>670</v>
      </c>
      <c r="G34" s="19">
        <v>43</v>
      </c>
      <c r="H34" s="19">
        <v>43</v>
      </c>
      <c r="I34" s="17">
        <f t="shared" si="0"/>
        <v>86</v>
      </c>
      <c r="J34" s="18">
        <v>9957068114</v>
      </c>
      <c r="K34" s="18"/>
      <c r="L34" s="18"/>
      <c r="M34" s="18"/>
      <c r="N34" s="18"/>
      <c r="O34" s="18"/>
      <c r="P34" s="24">
        <v>43507</v>
      </c>
      <c r="Q34" s="18"/>
      <c r="R34" s="18"/>
      <c r="S34" s="18"/>
      <c r="T34" s="18"/>
    </row>
    <row r="35" spans="1:20">
      <c r="A35" s="4">
        <v>31</v>
      </c>
      <c r="B35" s="17" t="s">
        <v>66</v>
      </c>
      <c r="C35" s="18" t="s">
        <v>682</v>
      </c>
      <c r="D35" s="18" t="s">
        <v>27</v>
      </c>
      <c r="E35" s="19"/>
      <c r="F35" s="18" t="s">
        <v>95</v>
      </c>
      <c r="G35" s="19">
        <v>87</v>
      </c>
      <c r="H35" s="19">
        <v>39</v>
      </c>
      <c r="I35" s="17">
        <f t="shared" si="0"/>
        <v>126</v>
      </c>
      <c r="J35" s="18">
        <v>9435058157</v>
      </c>
      <c r="K35" s="18"/>
      <c r="L35" s="18"/>
      <c r="M35" s="18"/>
      <c r="N35" s="18"/>
      <c r="O35" s="18"/>
      <c r="P35" s="24">
        <v>43507</v>
      </c>
      <c r="Q35" s="18"/>
      <c r="R35" s="18"/>
      <c r="S35" s="18"/>
      <c r="T35" s="18"/>
    </row>
    <row r="36" spans="1:20">
      <c r="A36" s="4">
        <v>32</v>
      </c>
      <c r="B36" s="17" t="s">
        <v>67</v>
      </c>
      <c r="C36" s="18" t="s">
        <v>685</v>
      </c>
      <c r="D36" s="18" t="s">
        <v>27</v>
      </c>
      <c r="E36" s="19"/>
      <c r="F36" s="18" t="s">
        <v>96</v>
      </c>
      <c r="G36" s="19">
        <v>104</v>
      </c>
      <c r="H36" s="19">
        <v>72</v>
      </c>
      <c r="I36" s="17">
        <f t="shared" si="0"/>
        <v>176</v>
      </c>
      <c r="J36" s="18">
        <v>9854883499</v>
      </c>
      <c r="K36" s="18"/>
      <c r="L36" s="18"/>
      <c r="M36" s="18"/>
      <c r="N36" s="18"/>
      <c r="O36" s="18"/>
      <c r="P36" s="24">
        <v>43507</v>
      </c>
      <c r="Q36" s="18"/>
      <c r="R36" s="18"/>
      <c r="S36" s="18"/>
      <c r="T36" s="18"/>
    </row>
    <row r="37" spans="1:20">
      <c r="A37" s="4">
        <v>33</v>
      </c>
      <c r="B37" s="17" t="s">
        <v>66</v>
      </c>
      <c r="C37" s="18" t="s">
        <v>683</v>
      </c>
      <c r="D37" s="18" t="s">
        <v>29</v>
      </c>
      <c r="E37" s="19"/>
      <c r="F37" s="18" t="s">
        <v>575</v>
      </c>
      <c r="G37" s="19">
        <v>51</v>
      </c>
      <c r="H37" s="19">
        <v>50</v>
      </c>
      <c r="I37" s="17">
        <f t="shared" si="0"/>
        <v>101</v>
      </c>
      <c r="J37" s="18">
        <v>9957263811</v>
      </c>
      <c r="K37" s="18"/>
      <c r="L37" s="18"/>
      <c r="M37" s="18"/>
      <c r="N37" s="18"/>
      <c r="O37" s="18"/>
      <c r="P37" s="24">
        <v>43508</v>
      </c>
      <c r="Q37" s="18"/>
      <c r="R37" s="18"/>
      <c r="S37" s="18"/>
      <c r="T37" s="18"/>
    </row>
    <row r="38" spans="1:20">
      <c r="A38" s="4">
        <v>34</v>
      </c>
      <c r="B38" s="17" t="s">
        <v>67</v>
      </c>
      <c r="C38" s="18" t="s">
        <v>684</v>
      </c>
      <c r="D38" s="18" t="s">
        <v>27</v>
      </c>
      <c r="E38" s="19"/>
      <c r="F38" s="18" t="s">
        <v>582</v>
      </c>
      <c r="G38" s="19">
        <v>87</v>
      </c>
      <c r="H38" s="19">
        <v>88</v>
      </c>
      <c r="I38" s="17">
        <f t="shared" si="0"/>
        <v>175</v>
      </c>
      <c r="J38" s="18">
        <v>9435477619</v>
      </c>
      <c r="K38" s="18"/>
      <c r="L38" s="18"/>
      <c r="M38" s="18"/>
      <c r="N38" s="18"/>
      <c r="O38" s="18"/>
      <c r="P38" s="24">
        <v>43508</v>
      </c>
      <c r="Q38" s="18"/>
      <c r="R38" s="18"/>
      <c r="S38" s="18"/>
      <c r="T38" s="18"/>
    </row>
    <row r="39" spans="1:20">
      <c r="A39" s="4">
        <v>35</v>
      </c>
      <c r="B39" s="17" t="s">
        <v>66</v>
      </c>
      <c r="C39" s="18" t="s">
        <v>686</v>
      </c>
      <c r="D39" s="18" t="s">
        <v>29</v>
      </c>
      <c r="E39" s="19"/>
      <c r="F39" s="18" t="s">
        <v>575</v>
      </c>
      <c r="G39" s="19">
        <v>46</v>
      </c>
      <c r="H39" s="19">
        <v>48</v>
      </c>
      <c r="I39" s="17">
        <f t="shared" si="0"/>
        <v>94</v>
      </c>
      <c r="J39" s="18">
        <v>9957533084</v>
      </c>
      <c r="K39" s="18"/>
      <c r="L39" s="18"/>
      <c r="M39" s="18"/>
      <c r="N39" s="18"/>
      <c r="O39" s="18"/>
      <c r="P39" s="24">
        <v>43509</v>
      </c>
      <c r="Q39" s="18"/>
      <c r="R39" s="18"/>
      <c r="S39" s="18"/>
      <c r="T39" s="18"/>
    </row>
    <row r="40" spans="1:20">
      <c r="A40" s="4">
        <v>36</v>
      </c>
      <c r="B40" s="17" t="s">
        <v>67</v>
      </c>
      <c r="C40" s="18" t="s">
        <v>687</v>
      </c>
      <c r="D40" s="18" t="s">
        <v>29</v>
      </c>
      <c r="E40" s="19"/>
      <c r="F40" s="18" t="s">
        <v>575</v>
      </c>
      <c r="G40" s="19">
        <v>46</v>
      </c>
      <c r="H40" s="19">
        <v>38</v>
      </c>
      <c r="I40" s="17">
        <f t="shared" si="0"/>
        <v>84</v>
      </c>
      <c r="J40" s="18">
        <v>7086310852</v>
      </c>
      <c r="K40" s="18"/>
      <c r="L40" s="18"/>
      <c r="M40" s="18"/>
      <c r="N40" s="18"/>
      <c r="O40" s="18"/>
      <c r="P40" s="24">
        <v>43509</v>
      </c>
      <c r="Q40" s="18"/>
      <c r="R40" s="18"/>
      <c r="S40" s="18"/>
      <c r="T40" s="18"/>
    </row>
    <row r="41" spans="1:20">
      <c r="A41" s="4">
        <v>37</v>
      </c>
      <c r="B41" s="17" t="s">
        <v>66</v>
      </c>
      <c r="C41" s="18" t="s">
        <v>688</v>
      </c>
      <c r="D41" s="18" t="s">
        <v>29</v>
      </c>
      <c r="E41" s="19"/>
      <c r="F41" s="18" t="s">
        <v>575</v>
      </c>
      <c r="G41" s="19">
        <v>51</v>
      </c>
      <c r="H41" s="19">
        <v>44</v>
      </c>
      <c r="I41" s="17">
        <f t="shared" si="0"/>
        <v>95</v>
      </c>
      <c r="J41" s="18">
        <v>7399865716</v>
      </c>
      <c r="K41" s="18"/>
      <c r="L41" s="18"/>
      <c r="M41" s="18"/>
      <c r="N41" s="18"/>
      <c r="O41" s="18"/>
      <c r="P41" s="24">
        <v>43510</v>
      </c>
      <c r="Q41" s="18"/>
      <c r="R41" s="18"/>
      <c r="S41" s="18"/>
      <c r="T41" s="18"/>
    </row>
    <row r="42" spans="1:20">
      <c r="A42" s="4">
        <v>38</v>
      </c>
      <c r="B42" s="17" t="s">
        <v>67</v>
      </c>
      <c r="C42" s="18" t="s">
        <v>689</v>
      </c>
      <c r="D42" s="18" t="s">
        <v>29</v>
      </c>
      <c r="E42" s="19"/>
      <c r="F42" s="18" t="s">
        <v>575</v>
      </c>
      <c r="G42" s="19">
        <v>40</v>
      </c>
      <c r="H42" s="19">
        <v>36</v>
      </c>
      <c r="I42" s="17">
        <f t="shared" si="0"/>
        <v>76</v>
      </c>
      <c r="J42" s="18">
        <v>9954917323</v>
      </c>
      <c r="K42" s="18"/>
      <c r="L42" s="18"/>
      <c r="M42" s="18"/>
      <c r="N42" s="18"/>
      <c r="O42" s="18"/>
      <c r="P42" s="24">
        <v>43510</v>
      </c>
      <c r="Q42" s="18"/>
      <c r="R42" s="18"/>
      <c r="S42" s="18"/>
      <c r="T42" s="18"/>
    </row>
    <row r="43" spans="1:20">
      <c r="A43" s="4">
        <v>39</v>
      </c>
      <c r="B43" s="17" t="s">
        <v>66</v>
      </c>
      <c r="C43" s="18" t="s">
        <v>690</v>
      </c>
      <c r="D43" s="18" t="s">
        <v>27</v>
      </c>
      <c r="E43" s="19"/>
      <c r="F43" s="18" t="s">
        <v>97</v>
      </c>
      <c r="G43" s="19">
        <v>458</v>
      </c>
      <c r="H43" s="19">
        <v>346</v>
      </c>
      <c r="I43" s="17">
        <f t="shared" si="0"/>
        <v>804</v>
      </c>
      <c r="J43" s="18">
        <v>9859307629</v>
      </c>
      <c r="K43" s="18"/>
      <c r="L43" s="18"/>
      <c r="M43" s="18"/>
      <c r="N43" s="18"/>
      <c r="O43" s="18"/>
      <c r="P43" s="24">
        <v>43511</v>
      </c>
      <c r="Q43" s="18"/>
      <c r="R43" s="18"/>
      <c r="S43" s="18"/>
      <c r="T43" s="18"/>
    </row>
    <row r="44" spans="1:20">
      <c r="A44" s="4">
        <v>40</v>
      </c>
      <c r="B44" s="17" t="s">
        <v>67</v>
      </c>
      <c r="C44" s="18" t="s">
        <v>690</v>
      </c>
      <c r="D44" s="18" t="s">
        <v>27</v>
      </c>
      <c r="E44" s="19"/>
      <c r="F44" s="18" t="s">
        <v>97</v>
      </c>
      <c r="G44" s="19"/>
      <c r="H44" s="19"/>
      <c r="I44" s="17">
        <f t="shared" si="0"/>
        <v>0</v>
      </c>
      <c r="J44" s="18"/>
      <c r="K44" s="18"/>
      <c r="L44" s="18"/>
      <c r="M44" s="18"/>
      <c r="N44" s="18"/>
      <c r="O44" s="18"/>
      <c r="P44" s="24">
        <v>43511</v>
      </c>
      <c r="Q44" s="18"/>
      <c r="R44" s="18"/>
      <c r="S44" s="18"/>
      <c r="T44" s="18"/>
    </row>
    <row r="45" spans="1:20">
      <c r="A45" s="4">
        <v>41</v>
      </c>
      <c r="B45" s="17" t="s">
        <v>66</v>
      </c>
      <c r="C45" s="18" t="s">
        <v>690</v>
      </c>
      <c r="D45" s="18" t="s">
        <v>27</v>
      </c>
      <c r="E45" s="19"/>
      <c r="F45" s="18" t="s">
        <v>97</v>
      </c>
      <c r="G45" s="19"/>
      <c r="H45" s="19"/>
      <c r="I45" s="17">
        <f t="shared" si="0"/>
        <v>0</v>
      </c>
      <c r="J45" s="18"/>
      <c r="K45" s="18"/>
      <c r="L45" s="18"/>
      <c r="M45" s="18"/>
      <c r="N45" s="18"/>
      <c r="O45" s="18"/>
      <c r="P45" s="24">
        <v>43512</v>
      </c>
      <c r="Q45" s="18"/>
      <c r="R45" s="18"/>
      <c r="S45" s="18"/>
      <c r="T45" s="18"/>
    </row>
    <row r="46" spans="1:20">
      <c r="A46" s="4">
        <v>42</v>
      </c>
      <c r="B46" s="17" t="s">
        <v>67</v>
      </c>
      <c r="C46" s="18" t="s">
        <v>690</v>
      </c>
      <c r="D46" s="18" t="s">
        <v>27</v>
      </c>
      <c r="E46" s="19"/>
      <c r="F46" s="18" t="s">
        <v>97</v>
      </c>
      <c r="G46" s="19"/>
      <c r="H46" s="19"/>
      <c r="I46" s="17">
        <f t="shared" si="0"/>
        <v>0</v>
      </c>
      <c r="J46" s="18"/>
      <c r="K46" s="18"/>
      <c r="L46" s="18"/>
      <c r="M46" s="18"/>
      <c r="N46" s="18"/>
      <c r="O46" s="18"/>
      <c r="P46" s="24">
        <v>43512</v>
      </c>
      <c r="Q46" s="18"/>
      <c r="R46" s="18"/>
      <c r="S46" s="18"/>
      <c r="T46" s="18"/>
    </row>
    <row r="47" spans="1:20">
      <c r="A47" s="4">
        <v>43</v>
      </c>
      <c r="B47" s="17" t="s">
        <v>66</v>
      </c>
      <c r="C47" s="18" t="s">
        <v>690</v>
      </c>
      <c r="D47" s="18" t="s">
        <v>27</v>
      </c>
      <c r="E47" s="19"/>
      <c r="F47" s="18" t="s">
        <v>97</v>
      </c>
      <c r="G47" s="19"/>
      <c r="H47" s="19"/>
      <c r="I47" s="17">
        <f t="shared" si="0"/>
        <v>0</v>
      </c>
      <c r="J47" s="18"/>
      <c r="K47" s="18"/>
      <c r="L47" s="18"/>
      <c r="M47" s="18"/>
      <c r="N47" s="18"/>
      <c r="O47" s="18"/>
      <c r="P47" s="24">
        <v>43514</v>
      </c>
      <c r="Q47" s="18"/>
      <c r="R47" s="18"/>
      <c r="S47" s="18"/>
      <c r="T47" s="18"/>
    </row>
    <row r="48" spans="1:20">
      <c r="A48" s="4">
        <v>44</v>
      </c>
      <c r="B48" s="17" t="s">
        <v>67</v>
      </c>
      <c r="C48" s="18" t="s">
        <v>690</v>
      </c>
      <c r="D48" s="18" t="s">
        <v>27</v>
      </c>
      <c r="E48" s="19"/>
      <c r="F48" s="18" t="s">
        <v>97</v>
      </c>
      <c r="G48" s="19"/>
      <c r="H48" s="19"/>
      <c r="I48" s="17">
        <f t="shared" si="0"/>
        <v>0</v>
      </c>
      <c r="J48" s="18"/>
      <c r="K48" s="18"/>
      <c r="L48" s="18"/>
      <c r="M48" s="18"/>
      <c r="N48" s="18"/>
      <c r="O48" s="18"/>
      <c r="P48" s="24">
        <v>43514</v>
      </c>
      <c r="Q48" s="18"/>
      <c r="R48" s="18"/>
      <c r="S48" s="18"/>
      <c r="T48" s="18"/>
    </row>
    <row r="49" spans="1:20">
      <c r="A49" s="4">
        <v>45</v>
      </c>
      <c r="B49" s="17" t="s">
        <v>66</v>
      </c>
      <c r="C49" s="18" t="s">
        <v>690</v>
      </c>
      <c r="D49" s="18" t="s">
        <v>27</v>
      </c>
      <c r="E49" s="19"/>
      <c r="F49" s="18" t="s">
        <v>97</v>
      </c>
      <c r="G49" s="19"/>
      <c r="H49" s="19"/>
      <c r="I49" s="17">
        <f t="shared" si="0"/>
        <v>0</v>
      </c>
      <c r="J49" s="18"/>
      <c r="K49" s="18"/>
      <c r="L49" s="18"/>
      <c r="M49" s="18"/>
      <c r="N49" s="18"/>
      <c r="O49" s="18"/>
      <c r="P49" s="24">
        <v>43516</v>
      </c>
      <c r="Q49" s="18"/>
      <c r="R49" s="18"/>
      <c r="S49" s="18"/>
      <c r="T49" s="18"/>
    </row>
    <row r="50" spans="1:20">
      <c r="A50" s="4">
        <v>46</v>
      </c>
      <c r="B50" s="17" t="s">
        <v>67</v>
      </c>
      <c r="C50" s="18" t="s">
        <v>690</v>
      </c>
      <c r="D50" s="18" t="s">
        <v>27</v>
      </c>
      <c r="E50" s="19"/>
      <c r="F50" s="18" t="s">
        <v>97</v>
      </c>
      <c r="G50" s="19"/>
      <c r="H50" s="19"/>
      <c r="I50" s="17">
        <f t="shared" si="0"/>
        <v>0</v>
      </c>
      <c r="J50" s="18"/>
      <c r="K50" s="18"/>
      <c r="L50" s="18"/>
      <c r="M50" s="18"/>
      <c r="N50" s="18"/>
      <c r="O50" s="18"/>
      <c r="P50" s="24">
        <v>43516</v>
      </c>
      <c r="Q50" s="18"/>
      <c r="R50" s="18"/>
      <c r="S50" s="18"/>
      <c r="T50" s="18"/>
    </row>
    <row r="51" spans="1:20">
      <c r="A51" s="4">
        <v>47</v>
      </c>
      <c r="B51" s="17" t="s">
        <v>66</v>
      </c>
      <c r="C51" s="18" t="s">
        <v>691</v>
      </c>
      <c r="D51" s="18" t="s">
        <v>27</v>
      </c>
      <c r="E51" s="19"/>
      <c r="F51" s="18" t="s">
        <v>96</v>
      </c>
      <c r="G51" s="19">
        <v>194</v>
      </c>
      <c r="H51" s="19">
        <v>190</v>
      </c>
      <c r="I51" s="17">
        <f t="shared" si="0"/>
        <v>384</v>
      </c>
      <c r="J51" s="18">
        <v>8473951440</v>
      </c>
      <c r="K51" s="18"/>
      <c r="L51" s="18"/>
      <c r="M51" s="18"/>
      <c r="N51" s="18"/>
      <c r="O51" s="18"/>
      <c r="P51" s="24">
        <v>43517</v>
      </c>
      <c r="Q51" s="18"/>
      <c r="R51" s="18"/>
      <c r="S51" s="18"/>
      <c r="T51" s="18"/>
    </row>
    <row r="52" spans="1:20">
      <c r="A52" s="4">
        <v>48</v>
      </c>
      <c r="B52" s="17" t="s">
        <v>67</v>
      </c>
      <c r="C52" s="18" t="s">
        <v>691</v>
      </c>
      <c r="D52" s="18" t="s">
        <v>27</v>
      </c>
      <c r="E52" s="19"/>
      <c r="F52" s="18" t="s">
        <v>96</v>
      </c>
      <c r="G52" s="19"/>
      <c r="H52" s="19"/>
      <c r="I52" s="17">
        <f t="shared" si="0"/>
        <v>0</v>
      </c>
      <c r="J52" s="18"/>
      <c r="K52" s="18"/>
      <c r="L52" s="18"/>
      <c r="M52" s="18"/>
      <c r="N52" s="18"/>
      <c r="O52" s="18"/>
      <c r="P52" s="24">
        <v>43517</v>
      </c>
      <c r="Q52" s="18"/>
      <c r="R52" s="18"/>
      <c r="S52" s="18"/>
      <c r="T52" s="18"/>
    </row>
    <row r="53" spans="1:20">
      <c r="A53" s="4">
        <v>49</v>
      </c>
      <c r="B53" s="17" t="s">
        <v>66</v>
      </c>
      <c r="C53" s="18" t="s">
        <v>691</v>
      </c>
      <c r="D53" s="18" t="s">
        <v>27</v>
      </c>
      <c r="E53" s="19"/>
      <c r="F53" s="18" t="s">
        <v>96</v>
      </c>
      <c r="G53" s="19"/>
      <c r="H53" s="19"/>
      <c r="I53" s="17">
        <f t="shared" si="0"/>
        <v>0</v>
      </c>
      <c r="J53" s="18"/>
      <c r="K53" s="18"/>
      <c r="L53" s="18"/>
      <c r="M53" s="18"/>
      <c r="N53" s="18"/>
      <c r="O53" s="18"/>
      <c r="P53" s="24">
        <v>43518</v>
      </c>
      <c r="Q53" s="18"/>
      <c r="R53" s="18"/>
      <c r="S53" s="18"/>
      <c r="T53" s="18"/>
    </row>
    <row r="54" spans="1:20">
      <c r="A54" s="4">
        <v>50</v>
      </c>
      <c r="B54" s="17" t="s">
        <v>67</v>
      </c>
      <c r="C54" s="18" t="s">
        <v>691</v>
      </c>
      <c r="D54" s="18" t="s">
        <v>27</v>
      </c>
      <c r="E54" s="19"/>
      <c r="F54" s="18" t="s">
        <v>96</v>
      </c>
      <c r="G54" s="19"/>
      <c r="H54" s="19"/>
      <c r="I54" s="17">
        <f t="shared" si="0"/>
        <v>0</v>
      </c>
      <c r="J54" s="18"/>
      <c r="K54" s="18"/>
      <c r="L54" s="18"/>
      <c r="M54" s="18"/>
      <c r="N54" s="18"/>
      <c r="O54" s="18"/>
      <c r="P54" s="24">
        <v>43518</v>
      </c>
      <c r="Q54" s="18"/>
      <c r="R54" s="18"/>
      <c r="S54" s="18"/>
      <c r="T54" s="18"/>
    </row>
    <row r="55" spans="1:20">
      <c r="A55" s="4">
        <v>51</v>
      </c>
      <c r="B55" s="17" t="s">
        <v>66</v>
      </c>
      <c r="C55" s="18" t="s">
        <v>692</v>
      </c>
      <c r="D55" s="18" t="s">
        <v>27</v>
      </c>
      <c r="E55" s="19"/>
      <c r="F55" s="18" t="s">
        <v>97</v>
      </c>
      <c r="G55" s="19">
        <v>200</v>
      </c>
      <c r="H55" s="19">
        <v>235</v>
      </c>
      <c r="I55" s="17">
        <f t="shared" si="0"/>
        <v>435</v>
      </c>
      <c r="J55" s="18">
        <v>9613344366</v>
      </c>
      <c r="K55" s="18"/>
      <c r="L55" s="18"/>
      <c r="M55" s="18"/>
      <c r="N55" s="18"/>
      <c r="O55" s="18"/>
      <c r="P55" s="24">
        <v>43519</v>
      </c>
      <c r="Q55" s="18"/>
      <c r="R55" s="18"/>
      <c r="S55" s="18"/>
      <c r="T55" s="18"/>
    </row>
    <row r="56" spans="1:20">
      <c r="A56" s="4">
        <v>52</v>
      </c>
      <c r="B56" s="17" t="s">
        <v>67</v>
      </c>
      <c r="C56" s="18" t="s">
        <v>692</v>
      </c>
      <c r="D56" s="18" t="s">
        <v>27</v>
      </c>
      <c r="E56" s="19"/>
      <c r="F56" s="18" t="s">
        <v>97</v>
      </c>
      <c r="G56" s="19"/>
      <c r="H56" s="19"/>
      <c r="I56" s="17">
        <f t="shared" si="0"/>
        <v>0</v>
      </c>
      <c r="J56" s="18"/>
      <c r="K56" s="18"/>
      <c r="L56" s="18"/>
      <c r="M56" s="18"/>
      <c r="N56" s="18"/>
      <c r="O56" s="18"/>
      <c r="P56" s="24">
        <v>43519</v>
      </c>
      <c r="Q56" s="18"/>
      <c r="R56" s="18"/>
      <c r="S56" s="18"/>
      <c r="T56" s="18"/>
    </row>
    <row r="57" spans="1:20">
      <c r="A57" s="4">
        <v>53</v>
      </c>
      <c r="B57" s="17" t="s">
        <v>66</v>
      </c>
      <c r="C57" s="18" t="s">
        <v>692</v>
      </c>
      <c r="D57" s="18" t="s">
        <v>27</v>
      </c>
      <c r="E57" s="19"/>
      <c r="F57" s="18" t="s">
        <v>97</v>
      </c>
      <c r="G57" s="19"/>
      <c r="H57" s="19"/>
      <c r="I57" s="17">
        <f t="shared" si="0"/>
        <v>0</v>
      </c>
      <c r="J57" s="18"/>
      <c r="K57" s="18"/>
      <c r="L57" s="18"/>
      <c r="M57" s="18"/>
      <c r="N57" s="18"/>
      <c r="O57" s="18"/>
      <c r="P57" s="24">
        <v>43521</v>
      </c>
      <c r="Q57" s="18"/>
      <c r="R57" s="18"/>
      <c r="S57" s="18"/>
      <c r="T57" s="18"/>
    </row>
    <row r="58" spans="1:20">
      <c r="A58" s="4">
        <v>54</v>
      </c>
      <c r="B58" s="17" t="s">
        <v>67</v>
      </c>
      <c r="C58" s="18" t="s">
        <v>692</v>
      </c>
      <c r="D58" s="18" t="s">
        <v>27</v>
      </c>
      <c r="E58" s="19"/>
      <c r="F58" s="18" t="s">
        <v>97</v>
      </c>
      <c r="G58" s="19"/>
      <c r="H58" s="19"/>
      <c r="I58" s="17">
        <f t="shared" si="0"/>
        <v>0</v>
      </c>
      <c r="J58" s="18"/>
      <c r="K58" s="18"/>
      <c r="L58" s="18"/>
      <c r="M58" s="18"/>
      <c r="N58" s="18"/>
      <c r="O58" s="18"/>
      <c r="P58" s="24">
        <v>43521</v>
      </c>
      <c r="Q58" s="18"/>
      <c r="R58" s="18"/>
      <c r="S58" s="18"/>
      <c r="T58" s="18"/>
    </row>
    <row r="59" spans="1:20">
      <c r="A59" s="4">
        <v>55</v>
      </c>
      <c r="B59" s="17" t="s">
        <v>66</v>
      </c>
      <c r="C59" s="67" t="s">
        <v>265</v>
      </c>
      <c r="D59" s="67" t="s">
        <v>27</v>
      </c>
      <c r="E59" s="68">
        <v>18160407401</v>
      </c>
      <c r="F59" s="67" t="s">
        <v>96</v>
      </c>
      <c r="G59" s="69">
        <v>22</v>
      </c>
      <c r="H59" s="69">
        <v>23</v>
      </c>
      <c r="I59" s="70">
        <f t="shared" si="0"/>
        <v>45</v>
      </c>
      <c r="J59" s="71" t="s">
        <v>336</v>
      </c>
      <c r="K59" s="67" t="s">
        <v>187</v>
      </c>
      <c r="L59" s="56" t="s">
        <v>274</v>
      </c>
      <c r="M59" s="56">
        <v>8011879171</v>
      </c>
      <c r="N59" s="67" t="s">
        <v>275</v>
      </c>
      <c r="O59" s="67"/>
      <c r="P59" s="24">
        <v>43522</v>
      </c>
      <c r="Q59" s="18"/>
      <c r="R59" s="18"/>
      <c r="S59" s="18"/>
      <c r="T59" s="18"/>
    </row>
    <row r="60" spans="1:20">
      <c r="A60" s="4">
        <v>56</v>
      </c>
      <c r="B60" s="17" t="s">
        <v>67</v>
      </c>
      <c r="C60" s="67" t="s">
        <v>260</v>
      </c>
      <c r="D60" s="67" t="s">
        <v>29</v>
      </c>
      <c r="E60" s="73">
        <v>62</v>
      </c>
      <c r="F60" s="67" t="s">
        <v>575</v>
      </c>
      <c r="G60" s="68">
        <v>52</v>
      </c>
      <c r="H60" s="68">
        <v>48</v>
      </c>
      <c r="I60" s="70">
        <f t="shared" si="0"/>
        <v>100</v>
      </c>
      <c r="J60" s="72" t="s">
        <v>337</v>
      </c>
      <c r="K60" s="67"/>
      <c r="L60" s="67" t="s">
        <v>274</v>
      </c>
      <c r="M60" s="56">
        <v>8011879171</v>
      </c>
      <c r="N60" s="67"/>
      <c r="O60" s="67"/>
      <c r="P60" s="24">
        <v>43522</v>
      </c>
      <c r="Q60" s="18"/>
      <c r="R60" s="18"/>
      <c r="S60" s="18"/>
      <c r="T60" s="18"/>
    </row>
    <row r="61" spans="1:20">
      <c r="A61" s="4">
        <v>57</v>
      </c>
      <c r="B61" s="17" t="s">
        <v>66</v>
      </c>
      <c r="C61" s="67" t="s">
        <v>266</v>
      </c>
      <c r="D61" s="67" t="s">
        <v>29</v>
      </c>
      <c r="E61" s="73">
        <v>120</v>
      </c>
      <c r="F61" s="67" t="s">
        <v>575</v>
      </c>
      <c r="G61" s="75">
        <v>38</v>
      </c>
      <c r="H61" s="75">
        <v>51</v>
      </c>
      <c r="I61" s="70">
        <f t="shared" si="0"/>
        <v>89</v>
      </c>
      <c r="J61" s="72" t="s">
        <v>338</v>
      </c>
      <c r="K61" s="67" t="s">
        <v>339</v>
      </c>
      <c r="L61" s="67"/>
      <c r="M61" s="67"/>
      <c r="N61" s="67"/>
      <c r="O61" s="67"/>
      <c r="P61" s="24">
        <v>43523</v>
      </c>
      <c r="Q61" s="18"/>
      <c r="R61" s="18"/>
      <c r="S61" s="18"/>
      <c r="T61" s="18"/>
    </row>
    <row r="62" spans="1:20">
      <c r="A62" s="4">
        <v>58</v>
      </c>
      <c r="B62" s="17" t="s">
        <v>67</v>
      </c>
      <c r="C62" s="67" t="s">
        <v>88</v>
      </c>
      <c r="D62" s="67" t="s">
        <v>29</v>
      </c>
      <c r="E62" s="79">
        <v>76</v>
      </c>
      <c r="F62" s="67" t="s">
        <v>575</v>
      </c>
      <c r="G62" s="69">
        <v>43</v>
      </c>
      <c r="H62" s="69">
        <v>49</v>
      </c>
      <c r="I62" s="70">
        <f t="shared" si="0"/>
        <v>92</v>
      </c>
      <c r="J62" s="71" t="s">
        <v>340</v>
      </c>
      <c r="K62" s="67" t="s">
        <v>339</v>
      </c>
      <c r="L62" s="67"/>
      <c r="M62" s="67"/>
      <c r="N62" s="67"/>
      <c r="O62" s="67"/>
      <c r="P62" s="24">
        <v>43523</v>
      </c>
      <c r="Q62" s="18"/>
      <c r="R62" s="18"/>
      <c r="S62" s="18"/>
      <c r="T62" s="18"/>
    </row>
    <row r="63" spans="1:20">
      <c r="A63" s="4">
        <v>59</v>
      </c>
      <c r="B63" s="17"/>
      <c r="C63" s="18"/>
      <c r="D63" s="18"/>
      <c r="E63" s="19"/>
      <c r="F63" s="18"/>
      <c r="G63" s="19"/>
      <c r="H63" s="19"/>
      <c r="I63" s="17"/>
      <c r="J63" s="18"/>
      <c r="K63" s="18"/>
      <c r="L63" s="18"/>
      <c r="M63" s="18"/>
      <c r="N63" s="18"/>
      <c r="O63" s="18"/>
      <c r="P63" s="24"/>
      <c r="Q63" s="18"/>
      <c r="R63" s="18"/>
      <c r="S63" s="18"/>
      <c r="T63" s="18"/>
    </row>
    <row r="64" spans="1:20">
      <c r="A64" s="4">
        <v>60</v>
      </c>
      <c r="B64" s="17"/>
      <c r="C64" s="18"/>
      <c r="D64" s="18"/>
      <c r="E64" s="19"/>
      <c r="F64" s="18"/>
      <c r="G64" s="19"/>
      <c r="H64" s="19"/>
      <c r="I64" s="17"/>
      <c r="J64" s="18"/>
      <c r="K64" s="18"/>
      <c r="L64" s="18"/>
      <c r="M64" s="18"/>
      <c r="N64" s="18"/>
      <c r="O64" s="18"/>
      <c r="P64" s="24"/>
      <c r="Q64" s="18"/>
      <c r="R64" s="18"/>
      <c r="S64" s="18"/>
      <c r="T64" s="18"/>
    </row>
    <row r="65" spans="1:20">
      <c r="A65" s="4">
        <v>61</v>
      </c>
      <c r="B65" s="17"/>
      <c r="C65" s="18"/>
      <c r="D65" s="18"/>
      <c r="E65" s="19"/>
      <c r="F65" s="18"/>
      <c r="G65" s="19"/>
      <c r="H65" s="19"/>
      <c r="I65" s="17"/>
      <c r="J65" s="18"/>
      <c r="K65" s="18"/>
      <c r="L65" s="18"/>
      <c r="M65" s="18"/>
      <c r="N65" s="18"/>
      <c r="O65" s="18"/>
      <c r="P65" s="24"/>
      <c r="Q65" s="18"/>
      <c r="R65" s="18"/>
      <c r="S65" s="18"/>
      <c r="T65" s="18"/>
    </row>
    <row r="66" spans="1:20">
      <c r="A66" s="4">
        <v>62</v>
      </c>
      <c r="B66" s="17"/>
      <c r="C66" s="18"/>
      <c r="D66" s="18"/>
      <c r="E66" s="19"/>
      <c r="F66" s="18"/>
      <c r="G66" s="19"/>
      <c r="H66" s="19"/>
      <c r="I66" s="17"/>
      <c r="J66" s="18"/>
      <c r="K66" s="18"/>
      <c r="L66" s="18"/>
      <c r="M66" s="18"/>
      <c r="N66" s="18"/>
      <c r="O66" s="18"/>
      <c r="P66" s="24"/>
      <c r="Q66" s="18"/>
      <c r="R66" s="18"/>
      <c r="S66" s="18"/>
      <c r="T66" s="18"/>
    </row>
    <row r="67" spans="1:20">
      <c r="A67" s="4">
        <v>63</v>
      </c>
      <c r="B67" s="17"/>
      <c r="C67" s="18"/>
      <c r="D67" s="18"/>
      <c r="E67" s="19"/>
      <c r="F67" s="18"/>
      <c r="G67" s="19"/>
      <c r="H67" s="19"/>
      <c r="I67" s="17"/>
      <c r="J67" s="18"/>
      <c r="K67" s="18"/>
      <c r="L67" s="18"/>
      <c r="M67" s="18"/>
      <c r="N67" s="18"/>
      <c r="O67" s="18"/>
      <c r="P67" s="24"/>
      <c r="Q67" s="18"/>
      <c r="R67" s="18"/>
      <c r="S67" s="18"/>
      <c r="T67" s="18"/>
    </row>
    <row r="68" spans="1:20">
      <c r="A68" s="4">
        <v>64</v>
      </c>
      <c r="B68" s="17"/>
      <c r="C68" s="18"/>
      <c r="D68" s="18"/>
      <c r="E68" s="19"/>
      <c r="F68" s="18"/>
      <c r="G68" s="19"/>
      <c r="H68" s="19"/>
      <c r="I68" s="17"/>
      <c r="J68" s="18"/>
      <c r="K68" s="18"/>
      <c r="L68" s="18"/>
      <c r="M68" s="18"/>
      <c r="N68" s="18"/>
      <c r="O68" s="18"/>
      <c r="P68" s="24"/>
      <c r="Q68" s="18"/>
      <c r="R68" s="18"/>
      <c r="S68" s="18"/>
      <c r="T68" s="18"/>
    </row>
    <row r="69" spans="1:20">
      <c r="A69" s="4">
        <v>65</v>
      </c>
      <c r="B69" s="17"/>
      <c r="C69" s="18"/>
      <c r="D69" s="18"/>
      <c r="E69" s="19"/>
      <c r="F69" s="18"/>
      <c r="G69" s="19"/>
      <c r="H69" s="19"/>
      <c r="I69" s="17"/>
      <c r="J69" s="18"/>
      <c r="K69" s="18"/>
      <c r="L69" s="18"/>
      <c r="M69" s="18"/>
      <c r="N69" s="18"/>
      <c r="O69" s="18"/>
      <c r="P69" s="24"/>
      <c r="Q69" s="18"/>
      <c r="R69" s="18"/>
      <c r="S69" s="18"/>
      <c r="T69" s="18"/>
    </row>
    <row r="70" spans="1:20">
      <c r="A70" s="4">
        <v>66</v>
      </c>
      <c r="B70" s="17"/>
      <c r="C70" s="18"/>
      <c r="D70" s="18"/>
      <c r="E70" s="19"/>
      <c r="F70" s="18"/>
      <c r="G70" s="19"/>
      <c r="H70" s="19"/>
      <c r="I70" s="17"/>
      <c r="J70" s="18"/>
      <c r="K70" s="18"/>
      <c r="L70" s="18"/>
      <c r="M70" s="18"/>
      <c r="N70" s="18"/>
      <c r="O70" s="18"/>
      <c r="P70" s="24"/>
      <c r="Q70" s="18"/>
      <c r="R70" s="18"/>
      <c r="S70" s="18"/>
      <c r="T70" s="18"/>
    </row>
    <row r="71" spans="1:20">
      <c r="A71" s="4">
        <v>67</v>
      </c>
      <c r="B71" s="17"/>
      <c r="C71" s="18"/>
      <c r="D71" s="18"/>
      <c r="E71" s="19"/>
      <c r="F71" s="18"/>
      <c r="G71" s="19"/>
      <c r="H71" s="19"/>
      <c r="I71" s="17"/>
      <c r="J71" s="18"/>
      <c r="K71" s="18"/>
      <c r="L71" s="18"/>
      <c r="M71" s="18"/>
      <c r="N71" s="18"/>
      <c r="O71" s="18"/>
      <c r="P71" s="24"/>
      <c r="Q71" s="18"/>
      <c r="R71" s="18"/>
      <c r="S71" s="18"/>
      <c r="T71" s="18"/>
    </row>
    <row r="72" spans="1:20">
      <c r="A72" s="4">
        <v>68</v>
      </c>
      <c r="B72" s="17"/>
      <c r="C72" s="18"/>
      <c r="D72" s="18"/>
      <c r="E72" s="19"/>
      <c r="F72" s="18"/>
      <c r="G72" s="19"/>
      <c r="H72" s="19"/>
      <c r="I72" s="17"/>
      <c r="J72" s="18"/>
      <c r="K72" s="18"/>
      <c r="L72" s="18"/>
      <c r="M72" s="18"/>
      <c r="N72" s="18"/>
      <c r="O72" s="18"/>
      <c r="P72" s="24"/>
      <c r="Q72" s="18"/>
      <c r="R72" s="18"/>
      <c r="S72" s="18"/>
      <c r="T72" s="18"/>
    </row>
    <row r="73" spans="1:20">
      <c r="A73" s="4">
        <v>69</v>
      </c>
      <c r="B73" s="17"/>
      <c r="C73" s="18"/>
      <c r="D73" s="18"/>
      <c r="E73" s="19"/>
      <c r="F73" s="18"/>
      <c r="G73" s="19"/>
      <c r="H73" s="19"/>
      <c r="I73" s="17"/>
      <c r="J73" s="18"/>
      <c r="K73" s="18"/>
      <c r="L73" s="18"/>
      <c r="M73" s="18"/>
      <c r="N73" s="18"/>
      <c r="O73" s="18"/>
      <c r="P73" s="24"/>
      <c r="Q73" s="18"/>
      <c r="R73" s="18"/>
      <c r="S73" s="18"/>
      <c r="T73" s="18"/>
    </row>
    <row r="74" spans="1:20">
      <c r="A74" s="4">
        <v>70</v>
      </c>
      <c r="B74" s="17"/>
      <c r="C74" s="18"/>
      <c r="D74" s="18"/>
      <c r="E74" s="19"/>
      <c r="F74" s="18"/>
      <c r="G74" s="19"/>
      <c r="H74" s="19"/>
      <c r="I74" s="17"/>
      <c r="J74" s="18"/>
      <c r="K74" s="18"/>
      <c r="L74" s="18"/>
      <c r="M74" s="18"/>
      <c r="N74" s="18"/>
      <c r="O74" s="18"/>
      <c r="P74" s="24"/>
      <c r="Q74" s="18"/>
      <c r="R74" s="18"/>
      <c r="S74" s="18"/>
      <c r="T74" s="18"/>
    </row>
    <row r="75" spans="1:20">
      <c r="A75" s="4">
        <v>71</v>
      </c>
      <c r="B75" s="17"/>
      <c r="C75" s="18"/>
      <c r="D75" s="18"/>
      <c r="E75" s="19"/>
      <c r="F75" s="18"/>
      <c r="G75" s="19"/>
      <c r="H75" s="19"/>
      <c r="I75" s="17"/>
      <c r="J75" s="18"/>
      <c r="K75" s="18"/>
      <c r="L75" s="18"/>
      <c r="M75" s="18"/>
      <c r="N75" s="18"/>
      <c r="O75" s="18"/>
      <c r="P75" s="24"/>
      <c r="Q75" s="18"/>
      <c r="R75" s="18"/>
      <c r="S75" s="18"/>
      <c r="T75" s="18"/>
    </row>
    <row r="76" spans="1:20">
      <c r="A76" s="4">
        <v>72</v>
      </c>
      <c r="B76" s="17"/>
      <c r="C76" s="18"/>
      <c r="D76" s="18"/>
      <c r="E76" s="19"/>
      <c r="F76" s="18"/>
      <c r="G76" s="19"/>
      <c r="H76" s="19"/>
      <c r="I76" s="17"/>
      <c r="J76" s="18"/>
      <c r="K76" s="18"/>
      <c r="L76" s="18"/>
      <c r="M76" s="18"/>
      <c r="N76" s="18"/>
      <c r="O76" s="18"/>
      <c r="P76" s="24"/>
      <c r="Q76" s="18"/>
      <c r="R76" s="18"/>
      <c r="S76" s="18"/>
      <c r="T76" s="18"/>
    </row>
    <row r="77" spans="1:20">
      <c r="A77" s="4">
        <v>73</v>
      </c>
      <c r="B77" s="17"/>
      <c r="C77" s="18"/>
      <c r="D77" s="18"/>
      <c r="E77" s="19"/>
      <c r="F77" s="18"/>
      <c r="G77" s="19"/>
      <c r="H77" s="19"/>
      <c r="I77" s="17"/>
      <c r="J77" s="18"/>
      <c r="K77" s="18"/>
      <c r="L77" s="18"/>
      <c r="M77" s="18"/>
      <c r="N77" s="18"/>
      <c r="O77" s="18"/>
      <c r="P77" s="24"/>
      <c r="Q77" s="18"/>
      <c r="R77" s="18"/>
      <c r="S77" s="18"/>
      <c r="T77" s="18"/>
    </row>
    <row r="78" spans="1:20">
      <c r="A78" s="4">
        <v>74</v>
      </c>
      <c r="B78" s="17"/>
      <c r="C78" s="18"/>
      <c r="D78" s="18"/>
      <c r="E78" s="19"/>
      <c r="F78" s="18"/>
      <c r="G78" s="19"/>
      <c r="H78" s="19"/>
      <c r="I78" s="17"/>
      <c r="J78" s="18"/>
      <c r="K78" s="18"/>
      <c r="L78" s="18"/>
      <c r="M78" s="18"/>
      <c r="N78" s="18"/>
      <c r="O78" s="18"/>
      <c r="P78" s="24"/>
      <c r="Q78" s="18"/>
      <c r="R78" s="18"/>
      <c r="S78" s="18"/>
      <c r="T78" s="18"/>
    </row>
    <row r="79" spans="1:20">
      <c r="A79" s="4">
        <v>75</v>
      </c>
      <c r="B79" s="17"/>
      <c r="C79" s="18"/>
      <c r="D79" s="18"/>
      <c r="E79" s="19"/>
      <c r="F79" s="18"/>
      <c r="G79" s="19"/>
      <c r="H79" s="19"/>
      <c r="I79" s="17"/>
      <c r="J79" s="18"/>
      <c r="K79" s="18"/>
      <c r="L79" s="18"/>
      <c r="M79" s="18"/>
      <c r="N79" s="18"/>
      <c r="O79" s="18"/>
      <c r="P79" s="24"/>
      <c r="Q79" s="18"/>
      <c r="R79" s="18"/>
      <c r="S79" s="18"/>
      <c r="T79" s="18"/>
    </row>
    <row r="80" spans="1:20">
      <c r="A80" s="4">
        <v>76</v>
      </c>
      <c r="B80" s="17"/>
      <c r="C80" s="18"/>
      <c r="D80" s="18"/>
      <c r="E80" s="19"/>
      <c r="F80" s="18"/>
      <c r="G80" s="19"/>
      <c r="H80" s="19"/>
      <c r="I80" s="17"/>
      <c r="J80" s="18"/>
      <c r="K80" s="18"/>
      <c r="L80" s="18"/>
      <c r="M80" s="18"/>
      <c r="N80" s="18"/>
      <c r="O80" s="18"/>
      <c r="P80" s="24"/>
      <c r="Q80" s="18"/>
      <c r="R80" s="18"/>
      <c r="S80" s="18"/>
      <c r="T80" s="18"/>
    </row>
    <row r="81" spans="1:20">
      <c r="A81" s="4">
        <v>77</v>
      </c>
      <c r="B81" s="17"/>
      <c r="C81" s="18"/>
      <c r="D81" s="18"/>
      <c r="E81" s="19"/>
      <c r="F81" s="18"/>
      <c r="G81" s="19"/>
      <c r="H81" s="19"/>
      <c r="I81" s="17"/>
      <c r="J81" s="18"/>
      <c r="K81" s="18"/>
      <c r="L81" s="18"/>
      <c r="M81" s="18"/>
      <c r="N81" s="18"/>
      <c r="O81" s="18"/>
      <c r="P81" s="24"/>
      <c r="Q81" s="18"/>
      <c r="R81" s="18"/>
      <c r="S81" s="18"/>
      <c r="T81" s="18"/>
    </row>
    <row r="82" spans="1:20">
      <c r="A82" s="4">
        <v>78</v>
      </c>
      <c r="B82" s="17"/>
      <c r="C82" s="18"/>
      <c r="D82" s="18"/>
      <c r="E82" s="19"/>
      <c r="F82" s="18"/>
      <c r="G82" s="19"/>
      <c r="H82" s="19"/>
      <c r="I82" s="17"/>
      <c r="J82" s="18"/>
      <c r="K82" s="18"/>
      <c r="L82" s="18"/>
      <c r="M82" s="18"/>
      <c r="N82" s="18"/>
      <c r="O82" s="18"/>
      <c r="P82" s="24"/>
      <c r="Q82" s="18"/>
      <c r="R82" s="18"/>
      <c r="S82" s="18"/>
      <c r="T82" s="18"/>
    </row>
    <row r="83" spans="1:20">
      <c r="A83" s="4">
        <v>79</v>
      </c>
      <c r="B83" s="17"/>
      <c r="C83" s="18"/>
      <c r="D83" s="18"/>
      <c r="E83" s="19"/>
      <c r="F83" s="18"/>
      <c r="G83" s="19"/>
      <c r="H83" s="19"/>
      <c r="I83" s="17"/>
      <c r="J83" s="18"/>
      <c r="K83" s="18"/>
      <c r="L83" s="18"/>
      <c r="M83" s="18"/>
      <c r="N83" s="18"/>
      <c r="O83" s="18"/>
      <c r="P83" s="24"/>
      <c r="Q83" s="18"/>
      <c r="R83" s="18"/>
      <c r="S83" s="18"/>
      <c r="T83" s="18"/>
    </row>
    <row r="84" spans="1:20">
      <c r="A84" s="4">
        <v>80</v>
      </c>
      <c r="B84" s="17"/>
      <c r="C84" s="18"/>
      <c r="D84" s="18"/>
      <c r="E84" s="19"/>
      <c r="F84" s="18"/>
      <c r="G84" s="19"/>
      <c r="H84" s="19"/>
      <c r="I84" s="17"/>
      <c r="J84" s="18"/>
      <c r="K84" s="18"/>
      <c r="L84" s="18"/>
      <c r="M84" s="18"/>
      <c r="N84" s="18"/>
      <c r="O84" s="18"/>
      <c r="P84" s="24"/>
      <c r="Q84" s="18"/>
      <c r="R84" s="18"/>
      <c r="S84" s="18"/>
      <c r="T84" s="18"/>
    </row>
    <row r="85" spans="1:20">
      <c r="A85" s="4">
        <v>81</v>
      </c>
      <c r="B85" s="17"/>
      <c r="C85" s="18"/>
      <c r="D85" s="18"/>
      <c r="E85" s="19"/>
      <c r="F85" s="18"/>
      <c r="G85" s="19"/>
      <c r="H85" s="19"/>
      <c r="I85" s="17"/>
      <c r="J85" s="18"/>
      <c r="K85" s="18"/>
      <c r="L85" s="18"/>
      <c r="M85" s="18"/>
      <c r="N85" s="18"/>
      <c r="O85" s="18"/>
      <c r="P85" s="24"/>
      <c r="Q85" s="18"/>
      <c r="R85" s="18"/>
      <c r="S85" s="18"/>
      <c r="T85" s="18"/>
    </row>
    <row r="86" spans="1:20">
      <c r="A86" s="4">
        <v>82</v>
      </c>
      <c r="B86" s="17"/>
      <c r="C86" s="18"/>
      <c r="D86" s="18"/>
      <c r="E86" s="19"/>
      <c r="F86" s="18"/>
      <c r="G86" s="19"/>
      <c r="H86" s="19"/>
      <c r="I86" s="17"/>
      <c r="J86" s="18"/>
      <c r="K86" s="18"/>
      <c r="L86" s="18"/>
      <c r="M86" s="18"/>
      <c r="N86" s="18"/>
      <c r="O86" s="18"/>
      <c r="P86" s="24"/>
      <c r="Q86" s="18"/>
      <c r="R86" s="18"/>
      <c r="S86" s="18"/>
      <c r="T86" s="18"/>
    </row>
    <row r="87" spans="1:20">
      <c r="A87" s="4">
        <v>83</v>
      </c>
      <c r="B87" s="17"/>
      <c r="C87" s="18"/>
      <c r="D87" s="18"/>
      <c r="E87" s="19"/>
      <c r="F87" s="18"/>
      <c r="G87" s="19"/>
      <c r="H87" s="19"/>
      <c r="I87" s="17"/>
      <c r="J87" s="18"/>
      <c r="K87" s="18"/>
      <c r="L87" s="18"/>
      <c r="M87" s="18"/>
      <c r="N87" s="18"/>
      <c r="O87" s="18"/>
      <c r="P87" s="24"/>
      <c r="Q87" s="18"/>
      <c r="R87" s="18"/>
      <c r="S87" s="18"/>
      <c r="T87" s="18"/>
    </row>
    <row r="88" spans="1:20">
      <c r="A88" s="4">
        <v>84</v>
      </c>
      <c r="B88" s="17"/>
      <c r="C88" s="18"/>
      <c r="D88" s="18"/>
      <c r="E88" s="19"/>
      <c r="F88" s="18"/>
      <c r="G88" s="19"/>
      <c r="H88" s="19"/>
      <c r="I88" s="17"/>
      <c r="J88" s="18"/>
      <c r="K88" s="18"/>
      <c r="L88" s="18"/>
      <c r="M88" s="18"/>
      <c r="N88" s="18"/>
      <c r="O88" s="18"/>
      <c r="P88" s="24"/>
      <c r="Q88" s="18"/>
      <c r="R88" s="18"/>
      <c r="S88" s="18"/>
      <c r="T88" s="18"/>
    </row>
    <row r="89" spans="1:20">
      <c r="A89" s="4">
        <v>85</v>
      </c>
      <c r="B89" s="17"/>
      <c r="C89" s="18"/>
      <c r="D89" s="18"/>
      <c r="E89" s="19"/>
      <c r="F89" s="18"/>
      <c r="G89" s="19"/>
      <c r="H89" s="19"/>
      <c r="I89" s="17"/>
      <c r="J89" s="18"/>
      <c r="K89" s="18"/>
      <c r="L89" s="18"/>
      <c r="M89" s="18"/>
      <c r="N89" s="18"/>
      <c r="O89" s="18"/>
      <c r="P89" s="24"/>
      <c r="Q89" s="18"/>
      <c r="R89" s="18"/>
      <c r="S89" s="18"/>
      <c r="T89" s="18"/>
    </row>
    <row r="90" spans="1:20">
      <c r="A90" s="4">
        <v>86</v>
      </c>
      <c r="B90" s="17"/>
      <c r="C90" s="18"/>
      <c r="D90" s="18"/>
      <c r="E90" s="19"/>
      <c r="F90" s="18"/>
      <c r="G90" s="19"/>
      <c r="H90" s="19"/>
      <c r="I90" s="17"/>
      <c r="J90" s="18"/>
      <c r="K90" s="18"/>
      <c r="L90" s="18"/>
      <c r="M90" s="18"/>
      <c r="N90" s="18"/>
      <c r="O90" s="18"/>
      <c r="P90" s="24"/>
      <c r="Q90" s="18"/>
      <c r="R90" s="18"/>
      <c r="S90" s="18"/>
      <c r="T90" s="18"/>
    </row>
    <row r="91" spans="1:20">
      <c r="A91" s="4">
        <v>87</v>
      </c>
      <c r="B91" s="17"/>
      <c r="C91" s="18"/>
      <c r="D91" s="18"/>
      <c r="E91" s="19"/>
      <c r="F91" s="18"/>
      <c r="G91" s="19"/>
      <c r="H91" s="19"/>
      <c r="I91" s="17"/>
      <c r="J91" s="18"/>
      <c r="K91" s="18"/>
      <c r="L91" s="18"/>
      <c r="M91" s="18"/>
      <c r="N91" s="18"/>
      <c r="O91" s="18"/>
      <c r="P91" s="24"/>
      <c r="Q91" s="18"/>
      <c r="R91" s="18"/>
      <c r="S91" s="18"/>
      <c r="T91" s="18"/>
    </row>
    <row r="92" spans="1:20">
      <c r="A92" s="4">
        <v>88</v>
      </c>
      <c r="B92" s="17"/>
      <c r="C92" s="18"/>
      <c r="D92" s="18"/>
      <c r="E92" s="19"/>
      <c r="F92" s="18"/>
      <c r="G92" s="19"/>
      <c r="H92" s="19"/>
      <c r="I92" s="17"/>
      <c r="J92" s="18"/>
      <c r="K92" s="18"/>
      <c r="L92" s="18"/>
      <c r="M92" s="18"/>
      <c r="N92" s="18"/>
      <c r="O92" s="18"/>
      <c r="P92" s="24"/>
      <c r="Q92" s="18"/>
      <c r="R92" s="18"/>
      <c r="S92" s="18"/>
      <c r="T92" s="18"/>
    </row>
    <row r="93" spans="1:20">
      <c r="A93" s="4">
        <v>89</v>
      </c>
      <c r="B93" s="17"/>
      <c r="C93" s="18"/>
      <c r="D93" s="18"/>
      <c r="E93" s="19"/>
      <c r="F93" s="18"/>
      <c r="G93" s="19"/>
      <c r="H93" s="19"/>
      <c r="I93" s="17"/>
      <c r="J93" s="18"/>
      <c r="K93" s="18"/>
      <c r="L93" s="18"/>
      <c r="M93" s="18"/>
      <c r="N93" s="18"/>
      <c r="O93" s="18"/>
      <c r="P93" s="24"/>
      <c r="Q93" s="18"/>
      <c r="R93" s="18"/>
      <c r="S93" s="18"/>
      <c r="T93" s="18"/>
    </row>
    <row r="94" spans="1:20">
      <c r="A94" s="4">
        <v>90</v>
      </c>
      <c r="B94" s="17"/>
      <c r="C94" s="18"/>
      <c r="D94" s="18"/>
      <c r="E94" s="19"/>
      <c r="F94" s="18"/>
      <c r="G94" s="19"/>
      <c r="H94" s="19"/>
      <c r="I94" s="17"/>
      <c r="J94" s="18"/>
      <c r="K94" s="18"/>
      <c r="L94" s="18"/>
      <c r="M94" s="18"/>
      <c r="N94" s="18"/>
      <c r="O94" s="18"/>
      <c r="P94" s="24"/>
      <c r="Q94" s="18"/>
      <c r="R94" s="18"/>
      <c r="S94" s="18"/>
      <c r="T94" s="18"/>
    </row>
    <row r="95" spans="1:20">
      <c r="A95" s="4">
        <v>91</v>
      </c>
      <c r="B95" s="17"/>
      <c r="C95" s="18"/>
      <c r="D95" s="18"/>
      <c r="E95" s="19"/>
      <c r="F95" s="18"/>
      <c r="G95" s="19"/>
      <c r="H95" s="19"/>
      <c r="I95" s="17"/>
      <c r="J95" s="18"/>
      <c r="K95" s="18"/>
      <c r="L95" s="18"/>
      <c r="M95" s="18"/>
      <c r="N95" s="18"/>
      <c r="O95" s="18"/>
      <c r="P95" s="24"/>
      <c r="Q95" s="18"/>
      <c r="R95" s="18"/>
      <c r="S95" s="18"/>
      <c r="T95" s="18"/>
    </row>
    <row r="96" spans="1:20">
      <c r="A96" s="4">
        <v>92</v>
      </c>
      <c r="B96" s="17"/>
      <c r="C96" s="18"/>
      <c r="D96" s="18"/>
      <c r="E96" s="19"/>
      <c r="F96" s="18"/>
      <c r="G96" s="19"/>
      <c r="H96" s="19"/>
      <c r="I96" s="17"/>
      <c r="J96" s="18"/>
      <c r="K96" s="18"/>
      <c r="L96" s="18"/>
      <c r="M96" s="18"/>
      <c r="N96" s="18"/>
      <c r="O96" s="18"/>
      <c r="P96" s="24"/>
      <c r="Q96" s="18"/>
      <c r="R96" s="18"/>
      <c r="S96" s="18"/>
      <c r="T96" s="18"/>
    </row>
    <row r="97" spans="1:20">
      <c r="A97" s="4">
        <v>93</v>
      </c>
      <c r="B97" s="17"/>
      <c r="C97" s="18"/>
      <c r="D97" s="18"/>
      <c r="E97" s="19"/>
      <c r="F97" s="18"/>
      <c r="G97" s="19"/>
      <c r="H97" s="19"/>
      <c r="I97" s="17"/>
      <c r="J97" s="18"/>
      <c r="K97" s="18"/>
      <c r="L97" s="18"/>
      <c r="M97" s="18"/>
      <c r="N97" s="18"/>
      <c r="O97" s="18"/>
      <c r="P97" s="24"/>
      <c r="Q97" s="18"/>
      <c r="R97" s="18"/>
      <c r="S97" s="18"/>
      <c r="T97" s="18"/>
    </row>
    <row r="98" spans="1:20">
      <c r="A98" s="4">
        <v>94</v>
      </c>
      <c r="B98" s="17"/>
      <c r="C98" s="18"/>
      <c r="D98" s="18"/>
      <c r="E98" s="19"/>
      <c r="F98" s="18"/>
      <c r="G98" s="19"/>
      <c r="H98" s="19"/>
      <c r="I98" s="17"/>
      <c r="J98" s="18"/>
      <c r="K98" s="18"/>
      <c r="L98" s="18"/>
      <c r="M98" s="18"/>
      <c r="N98" s="18"/>
      <c r="O98" s="18"/>
      <c r="P98" s="24"/>
      <c r="Q98" s="18"/>
      <c r="R98" s="18"/>
      <c r="S98" s="18"/>
      <c r="T98" s="18"/>
    </row>
    <row r="99" spans="1:20">
      <c r="A99" s="4">
        <v>95</v>
      </c>
      <c r="B99" s="17"/>
      <c r="C99" s="18"/>
      <c r="D99" s="18"/>
      <c r="E99" s="19"/>
      <c r="F99" s="18"/>
      <c r="G99" s="19"/>
      <c r="H99" s="19"/>
      <c r="I99" s="17"/>
      <c r="J99" s="18"/>
      <c r="K99" s="18"/>
      <c r="L99" s="18"/>
      <c r="M99" s="18"/>
      <c r="N99" s="18"/>
      <c r="O99" s="18"/>
      <c r="P99" s="24"/>
      <c r="Q99" s="18"/>
      <c r="R99" s="18"/>
      <c r="S99" s="18"/>
      <c r="T99" s="18"/>
    </row>
    <row r="100" spans="1:20">
      <c r="A100" s="4">
        <v>96</v>
      </c>
      <c r="B100" s="17"/>
      <c r="C100" s="18"/>
      <c r="D100" s="18"/>
      <c r="E100" s="19"/>
      <c r="F100" s="18"/>
      <c r="G100" s="19"/>
      <c r="H100" s="19"/>
      <c r="I100" s="17"/>
      <c r="J100" s="18"/>
      <c r="K100" s="18"/>
      <c r="L100" s="18"/>
      <c r="M100" s="18"/>
      <c r="N100" s="18"/>
      <c r="O100" s="18"/>
      <c r="P100" s="24"/>
      <c r="Q100" s="18"/>
      <c r="R100" s="18"/>
      <c r="S100" s="18"/>
      <c r="T100" s="18"/>
    </row>
    <row r="101" spans="1:20">
      <c r="A101" s="4">
        <v>97</v>
      </c>
      <c r="B101" s="17"/>
      <c r="C101" s="18"/>
      <c r="D101" s="18"/>
      <c r="E101" s="19"/>
      <c r="F101" s="18"/>
      <c r="G101" s="19"/>
      <c r="H101" s="19"/>
      <c r="I101" s="17"/>
      <c r="J101" s="18"/>
      <c r="K101" s="18"/>
      <c r="L101" s="18"/>
      <c r="M101" s="18"/>
      <c r="N101" s="18"/>
      <c r="O101" s="18"/>
      <c r="P101" s="24"/>
      <c r="Q101" s="18"/>
      <c r="R101" s="18"/>
      <c r="S101" s="18"/>
      <c r="T101" s="18"/>
    </row>
    <row r="102" spans="1:20">
      <c r="A102" s="4">
        <v>98</v>
      </c>
      <c r="B102" s="17"/>
      <c r="C102" s="18"/>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ref="I125:I164" si="1">+G125+H125</f>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58</v>
      </c>
      <c r="D165" s="21"/>
      <c r="E165" s="13"/>
      <c r="F165" s="21"/>
      <c r="G165" s="21">
        <f>SUM(G5:G164)</f>
        <v>2279</v>
      </c>
      <c r="H165" s="21">
        <f>SUM(H5:H164)</f>
        <v>2102</v>
      </c>
      <c r="I165" s="21">
        <f>SUM(I5:I164)</f>
        <v>4381</v>
      </c>
      <c r="J165" s="21"/>
      <c r="K165" s="21"/>
      <c r="L165" s="21"/>
      <c r="M165" s="21"/>
      <c r="N165" s="21"/>
      <c r="O165" s="21"/>
      <c r="P165" s="14"/>
      <c r="Q165" s="21"/>
      <c r="R165" s="21"/>
      <c r="S165" s="21"/>
      <c r="T165" s="12"/>
    </row>
    <row r="166" spans="1:20">
      <c r="A166" s="46" t="s">
        <v>66</v>
      </c>
      <c r="B166" s="10">
        <f>COUNTIF(B$5:B$164,"Team 1")</f>
        <v>30</v>
      </c>
      <c r="C166" s="46" t="s">
        <v>29</v>
      </c>
      <c r="D166" s="10">
        <f>COUNTIF(D5:D164,"Anganwadi")</f>
        <v>23</v>
      </c>
    </row>
    <row r="167" spans="1:20">
      <c r="A167" s="46" t="s">
        <v>67</v>
      </c>
      <c r="B167" s="10">
        <f>COUNTIF(B$6:B$164,"Team 2")</f>
        <v>28</v>
      </c>
      <c r="C167" s="46" t="s">
        <v>27</v>
      </c>
      <c r="D167" s="10">
        <f>COUNTIF(D5:D164,"School")</f>
        <v>35</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709</v>
      </c>
      <c r="B1" s="161"/>
      <c r="C1" s="161"/>
      <c r="D1" s="162"/>
      <c r="E1" s="162"/>
      <c r="F1" s="162"/>
      <c r="G1" s="162"/>
      <c r="H1" s="162"/>
      <c r="I1" s="162"/>
      <c r="J1" s="162"/>
      <c r="K1" s="162"/>
      <c r="L1" s="162"/>
      <c r="M1" s="162"/>
      <c r="N1" s="162"/>
      <c r="O1" s="162"/>
      <c r="P1" s="162"/>
      <c r="Q1" s="162"/>
      <c r="R1" s="162"/>
      <c r="S1" s="162"/>
    </row>
    <row r="2" spans="1:20">
      <c r="A2" s="165" t="s">
        <v>63</v>
      </c>
      <c r="B2" s="166"/>
      <c r="C2" s="166"/>
      <c r="D2" s="25">
        <v>43160</v>
      </c>
      <c r="E2" s="22"/>
      <c r="F2" s="22"/>
      <c r="G2" s="22"/>
      <c r="H2" s="22"/>
      <c r="I2" s="22"/>
      <c r="J2" s="22"/>
      <c r="K2" s="22"/>
      <c r="L2" s="22"/>
      <c r="M2" s="22"/>
      <c r="N2" s="22"/>
      <c r="O2" s="22"/>
      <c r="P2" s="22"/>
      <c r="Q2" s="22"/>
      <c r="R2" s="22"/>
      <c r="S2" s="22"/>
    </row>
    <row r="3" spans="1:20" ht="24" customHeight="1">
      <c r="A3" s="160" t="s">
        <v>14</v>
      </c>
      <c r="B3" s="163" t="s">
        <v>65</v>
      </c>
      <c r="C3" s="159" t="s">
        <v>7</v>
      </c>
      <c r="D3" s="159" t="s">
        <v>59</v>
      </c>
      <c r="E3" s="159" t="s">
        <v>16</v>
      </c>
      <c r="F3" s="167" t="s">
        <v>17</v>
      </c>
      <c r="G3" s="159" t="s">
        <v>8</v>
      </c>
      <c r="H3" s="159"/>
      <c r="I3" s="159"/>
      <c r="J3" s="159" t="s">
        <v>35</v>
      </c>
      <c r="K3" s="163" t="s">
        <v>37</v>
      </c>
      <c r="L3" s="163" t="s">
        <v>54</v>
      </c>
      <c r="M3" s="163" t="s">
        <v>55</v>
      </c>
      <c r="N3" s="163" t="s">
        <v>38</v>
      </c>
      <c r="O3" s="163" t="s">
        <v>39</v>
      </c>
      <c r="P3" s="160" t="s">
        <v>58</v>
      </c>
      <c r="Q3" s="159" t="s">
        <v>56</v>
      </c>
      <c r="R3" s="159" t="s">
        <v>36</v>
      </c>
      <c r="S3" s="159" t="s">
        <v>57</v>
      </c>
      <c r="T3" s="159" t="s">
        <v>13</v>
      </c>
    </row>
    <row r="4" spans="1:20" ht="25.5" customHeight="1">
      <c r="A4" s="160"/>
      <c r="B4" s="168"/>
      <c r="C4" s="159"/>
      <c r="D4" s="159"/>
      <c r="E4" s="159"/>
      <c r="F4" s="167"/>
      <c r="G4" s="23" t="s">
        <v>9</v>
      </c>
      <c r="H4" s="23" t="s">
        <v>10</v>
      </c>
      <c r="I4" s="23" t="s">
        <v>11</v>
      </c>
      <c r="J4" s="159"/>
      <c r="K4" s="164"/>
      <c r="L4" s="164"/>
      <c r="M4" s="164"/>
      <c r="N4" s="164"/>
      <c r="O4" s="164"/>
      <c r="P4" s="160"/>
      <c r="Q4" s="160"/>
      <c r="R4" s="159"/>
      <c r="S4" s="159"/>
      <c r="T4" s="159"/>
    </row>
    <row r="5" spans="1:20">
      <c r="A5" s="4">
        <v>1</v>
      </c>
      <c r="B5" s="17" t="s">
        <v>66</v>
      </c>
      <c r="C5" s="67" t="s">
        <v>587</v>
      </c>
      <c r="D5" s="77" t="s">
        <v>27</v>
      </c>
      <c r="E5" s="97">
        <v>18160411502</v>
      </c>
      <c r="F5" s="67" t="s">
        <v>95</v>
      </c>
      <c r="G5" s="98">
        <v>22</v>
      </c>
      <c r="H5" s="98">
        <v>43</v>
      </c>
      <c r="I5" s="70">
        <f t="shared" ref="I5:I29" si="0">+G5+H5</f>
        <v>65</v>
      </c>
      <c r="J5" s="99">
        <v>9435356974</v>
      </c>
      <c r="K5" s="67"/>
      <c r="L5" s="67"/>
      <c r="M5" s="67"/>
      <c r="N5" s="67"/>
      <c r="O5" s="67"/>
      <c r="P5" s="66">
        <v>43525</v>
      </c>
      <c r="Q5" s="18"/>
      <c r="R5" s="18"/>
      <c r="S5" s="18"/>
      <c r="T5" s="18"/>
    </row>
    <row r="6" spans="1:20">
      <c r="A6" s="4">
        <v>2</v>
      </c>
      <c r="B6" s="17" t="s">
        <v>66</v>
      </c>
      <c r="C6" s="67" t="s">
        <v>588</v>
      </c>
      <c r="D6" s="77" t="s">
        <v>27</v>
      </c>
      <c r="E6" s="97">
        <v>18160411503</v>
      </c>
      <c r="F6" s="67" t="s">
        <v>96</v>
      </c>
      <c r="G6" s="98">
        <v>35</v>
      </c>
      <c r="H6" s="98">
        <v>36</v>
      </c>
      <c r="I6" s="70">
        <f t="shared" si="0"/>
        <v>71</v>
      </c>
      <c r="J6" s="99">
        <v>9435356767</v>
      </c>
      <c r="K6" s="67"/>
      <c r="L6" s="67"/>
      <c r="M6" s="67"/>
      <c r="N6" s="67"/>
      <c r="O6" s="67"/>
      <c r="P6" s="66">
        <v>43525</v>
      </c>
      <c r="Q6" s="18"/>
      <c r="R6" s="18"/>
      <c r="S6" s="18"/>
      <c r="T6" s="18"/>
    </row>
    <row r="7" spans="1:20">
      <c r="A7" s="4">
        <v>3</v>
      </c>
      <c r="B7" s="17" t="s">
        <v>67</v>
      </c>
      <c r="C7" s="67" t="s">
        <v>589</v>
      </c>
      <c r="D7" s="77" t="s">
        <v>27</v>
      </c>
      <c r="E7" s="100">
        <v>18160415701</v>
      </c>
      <c r="F7" s="67" t="s">
        <v>95</v>
      </c>
      <c r="G7" s="101">
        <v>44</v>
      </c>
      <c r="H7" s="101">
        <v>36</v>
      </c>
      <c r="I7" s="70">
        <f t="shared" si="0"/>
        <v>80</v>
      </c>
      <c r="J7" s="102">
        <v>7399024263</v>
      </c>
      <c r="K7" s="67"/>
      <c r="L7" s="67"/>
      <c r="M7" s="67"/>
      <c r="N7" s="67"/>
      <c r="O7" s="67"/>
      <c r="P7" s="66">
        <v>43525</v>
      </c>
      <c r="Q7" s="18"/>
      <c r="R7" s="18"/>
      <c r="S7" s="18"/>
      <c r="T7" s="18"/>
    </row>
    <row r="8" spans="1:20">
      <c r="A8" s="4">
        <v>4</v>
      </c>
      <c r="B8" s="17" t="s">
        <v>66</v>
      </c>
      <c r="C8" s="67" t="s">
        <v>590</v>
      </c>
      <c r="D8" s="77" t="s">
        <v>27</v>
      </c>
      <c r="E8" s="97">
        <v>18160409403</v>
      </c>
      <c r="F8" s="67" t="s">
        <v>96</v>
      </c>
      <c r="G8" s="98">
        <v>10</v>
      </c>
      <c r="H8" s="98">
        <v>11</v>
      </c>
      <c r="I8" s="70">
        <f t="shared" si="0"/>
        <v>21</v>
      </c>
      <c r="J8" s="99">
        <v>8011169663</v>
      </c>
      <c r="K8" s="67"/>
      <c r="L8" s="67"/>
      <c r="M8" s="67"/>
      <c r="N8" s="67"/>
      <c r="O8" s="67"/>
      <c r="P8" s="66">
        <v>43526</v>
      </c>
      <c r="Q8" s="18"/>
      <c r="R8" s="18"/>
      <c r="S8" s="18"/>
      <c r="T8" s="18"/>
    </row>
    <row r="9" spans="1:20">
      <c r="A9" s="4">
        <v>5</v>
      </c>
      <c r="B9" s="17" t="s">
        <v>66</v>
      </c>
      <c r="C9" s="67" t="s">
        <v>591</v>
      </c>
      <c r="D9" s="77" t="s">
        <v>27</v>
      </c>
      <c r="E9" s="97">
        <v>18160409201</v>
      </c>
      <c r="F9" s="67" t="s">
        <v>96</v>
      </c>
      <c r="G9" s="98">
        <v>19</v>
      </c>
      <c r="H9" s="98">
        <v>24</v>
      </c>
      <c r="I9" s="70">
        <f t="shared" si="0"/>
        <v>43</v>
      </c>
      <c r="J9" s="99">
        <v>9678316198</v>
      </c>
      <c r="K9" s="67"/>
      <c r="L9" s="67"/>
      <c r="M9" s="67"/>
      <c r="N9" s="67"/>
      <c r="O9" s="67"/>
      <c r="P9" s="66">
        <v>43526</v>
      </c>
      <c r="Q9" s="18"/>
      <c r="R9" s="18"/>
      <c r="S9" s="18"/>
      <c r="T9" s="18"/>
    </row>
    <row r="10" spans="1:20">
      <c r="A10" s="4">
        <v>6</v>
      </c>
      <c r="B10" s="17" t="s">
        <v>66</v>
      </c>
      <c r="C10" s="67" t="s">
        <v>592</v>
      </c>
      <c r="D10" s="77" t="s">
        <v>27</v>
      </c>
      <c r="E10" s="97">
        <v>18160409302</v>
      </c>
      <c r="F10" s="67" t="s">
        <v>96</v>
      </c>
      <c r="G10" s="98">
        <v>9</v>
      </c>
      <c r="H10" s="98">
        <v>12</v>
      </c>
      <c r="I10" s="70">
        <f t="shared" si="0"/>
        <v>21</v>
      </c>
      <c r="J10" s="99">
        <v>9954550304</v>
      </c>
      <c r="K10" s="67" t="s">
        <v>559</v>
      </c>
      <c r="L10" s="67" t="s">
        <v>593</v>
      </c>
      <c r="M10" s="67">
        <v>9954434662</v>
      </c>
      <c r="N10" s="67" t="s">
        <v>594</v>
      </c>
      <c r="O10" s="67"/>
      <c r="P10" s="66">
        <v>43529</v>
      </c>
      <c r="Q10" s="18"/>
      <c r="R10" s="18"/>
      <c r="S10" s="18"/>
      <c r="T10" s="18"/>
    </row>
    <row r="11" spans="1:20">
      <c r="A11" s="4">
        <v>7</v>
      </c>
      <c r="B11" s="17" t="s">
        <v>67</v>
      </c>
      <c r="C11" s="67" t="s">
        <v>595</v>
      </c>
      <c r="D11" s="77" t="s">
        <v>27</v>
      </c>
      <c r="E11" s="97">
        <v>18160409301</v>
      </c>
      <c r="F11" s="67" t="s">
        <v>96</v>
      </c>
      <c r="G11" s="98">
        <v>7</v>
      </c>
      <c r="H11" s="98">
        <v>17</v>
      </c>
      <c r="I11" s="70">
        <f t="shared" si="0"/>
        <v>24</v>
      </c>
      <c r="J11" s="99">
        <v>9954652105</v>
      </c>
      <c r="K11" s="67" t="s">
        <v>559</v>
      </c>
      <c r="L11" s="67" t="s">
        <v>593</v>
      </c>
      <c r="M11" s="67">
        <v>9954434662</v>
      </c>
      <c r="N11" s="67" t="s">
        <v>594</v>
      </c>
      <c r="O11" s="67"/>
      <c r="P11" s="66">
        <v>43529</v>
      </c>
      <c r="Q11" s="18"/>
      <c r="R11" s="18"/>
      <c r="S11" s="18"/>
      <c r="T11" s="18"/>
    </row>
    <row r="12" spans="1:20">
      <c r="A12" s="4">
        <v>8</v>
      </c>
      <c r="B12" s="17" t="s">
        <v>67</v>
      </c>
      <c r="C12" s="67" t="s">
        <v>596</v>
      </c>
      <c r="D12" s="77" t="s">
        <v>27</v>
      </c>
      <c r="E12" s="97">
        <v>18160400404</v>
      </c>
      <c r="F12" s="67" t="s">
        <v>96</v>
      </c>
      <c r="G12" s="98">
        <v>26</v>
      </c>
      <c r="H12" s="98">
        <v>26</v>
      </c>
      <c r="I12" s="70">
        <f t="shared" si="0"/>
        <v>52</v>
      </c>
      <c r="J12" s="99">
        <v>9706020526</v>
      </c>
      <c r="K12" s="67" t="s">
        <v>559</v>
      </c>
      <c r="L12" s="67" t="s">
        <v>597</v>
      </c>
      <c r="M12" s="67">
        <v>9706706549</v>
      </c>
      <c r="N12" s="67" t="s">
        <v>598</v>
      </c>
      <c r="O12" s="67"/>
      <c r="P12" s="66">
        <v>43529</v>
      </c>
      <c r="Q12" s="18"/>
      <c r="R12" s="18"/>
      <c r="S12" s="18"/>
      <c r="T12" s="18"/>
    </row>
    <row r="13" spans="1:20">
      <c r="A13" s="4">
        <v>9</v>
      </c>
      <c r="B13" s="17" t="s">
        <v>67</v>
      </c>
      <c r="C13" s="67" t="s">
        <v>599</v>
      </c>
      <c r="D13" s="77" t="s">
        <v>27</v>
      </c>
      <c r="E13" s="97">
        <v>18160400403</v>
      </c>
      <c r="F13" s="67" t="s">
        <v>96</v>
      </c>
      <c r="G13" s="98">
        <v>8</v>
      </c>
      <c r="H13" s="98">
        <v>6</v>
      </c>
      <c r="I13" s="70">
        <f t="shared" si="0"/>
        <v>14</v>
      </c>
      <c r="J13" s="99">
        <v>9954400842</v>
      </c>
      <c r="K13" s="67" t="s">
        <v>559</v>
      </c>
      <c r="L13" s="67" t="s">
        <v>597</v>
      </c>
      <c r="M13" s="67">
        <v>9706706549</v>
      </c>
      <c r="N13" s="67" t="s">
        <v>598</v>
      </c>
      <c r="O13" s="67"/>
      <c r="P13" s="66">
        <v>43530</v>
      </c>
      <c r="Q13" s="18"/>
      <c r="R13" s="18"/>
      <c r="S13" s="18"/>
      <c r="T13" s="18"/>
    </row>
    <row r="14" spans="1:20">
      <c r="A14" s="4">
        <v>10</v>
      </c>
      <c r="B14" s="17" t="s">
        <v>66</v>
      </c>
      <c r="C14" s="67" t="s">
        <v>600</v>
      </c>
      <c r="D14" s="77" t="s">
        <v>27</v>
      </c>
      <c r="E14" s="97">
        <v>18160409405</v>
      </c>
      <c r="F14" s="67" t="s">
        <v>97</v>
      </c>
      <c r="G14" s="98">
        <v>116</v>
      </c>
      <c r="H14" s="98">
        <v>72</v>
      </c>
      <c r="I14" s="70">
        <f t="shared" si="0"/>
        <v>188</v>
      </c>
      <c r="J14" s="99">
        <v>9957669253</v>
      </c>
      <c r="K14" s="67"/>
      <c r="L14" s="67"/>
      <c r="M14" s="67"/>
      <c r="N14" s="67"/>
      <c r="O14" s="67"/>
      <c r="P14" s="66">
        <v>43530</v>
      </c>
      <c r="Q14" s="18"/>
      <c r="R14" s="18"/>
      <c r="S14" s="18"/>
      <c r="T14" s="18"/>
    </row>
    <row r="15" spans="1:20">
      <c r="A15" s="4">
        <v>11</v>
      </c>
      <c r="B15" s="17" t="s">
        <v>67</v>
      </c>
      <c r="C15" s="67" t="s">
        <v>601</v>
      </c>
      <c r="D15" s="77" t="s">
        <v>27</v>
      </c>
      <c r="E15" s="97">
        <v>18160409401</v>
      </c>
      <c r="F15" s="67" t="s">
        <v>97</v>
      </c>
      <c r="G15" s="98">
        <v>22</v>
      </c>
      <c r="H15" s="98">
        <v>23</v>
      </c>
      <c r="I15" s="70">
        <f t="shared" si="0"/>
        <v>45</v>
      </c>
      <c r="J15" s="99">
        <v>943569916</v>
      </c>
      <c r="K15" s="67"/>
      <c r="L15" s="67"/>
      <c r="M15" s="67"/>
      <c r="N15" s="67"/>
      <c r="O15" s="67"/>
      <c r="P15" s="66">
        <v>43530</v>
      </c>
      <c r="Q15" s="18"/>
      <c r="R15" s="18"/>
      <c r="S15" s="18"/>
      <c r="T15" s="18"/>
    </row>
    <row r="16" spans="1:20">
      <c r="A16" s="4">
        <v>12</v>
      </c>
      <c r="B16" s="17" t="s">
        <v>67</v>
      </c>
      <c r="C16" s="67" t="s">
        <v>602</v>
      </c>
      <c r="D16" s="77" t="s">
        <v>27</v>
      </c>
      <c r="E16" s="97">
        <v>18160409402</v>
      </c>
      <c r="F16" s="67" t="s">
        <v>96</v>
      </c>
      <c r="G16" s="98">
        <v>19</v>
      </c>
      <c r="H16" s="98">
        <v>25</v>
      </c>
      <c r="I16" s="70">
        <f t="shared" si="0"/>
        <v>44</v>
      </c>
      <c r="J16" s="99">
        <v>9957567101</v>
      </c>
      <c r="K16" s="67"/>
      <c r="L16" s="67"/>
      <c r="M16" s="67"/>
      <c r="N16" s="67"/>
      <c r="O16" s="67"/>
      <c r="P16" s="66">
        <v>43530</v>
      </c>
      <c r="Q16" s="18"/>
      <c r="R16" s="18"/>
      <c r="S16" s="18"/>
      <c r="T16" s="18"/>
    </row>
    <row r="17" spans="1:20">
      <c r="A17" s="4">
        <v>13</v>
      </c>
      <c r="B17" s="17" t="s">
        <v>66</v>
      </c>
      <c r="C17" s="67" t="s">
        <v>603</v>
      </c>
      <c r="D17" s="77" t="s">
        <v>27</v>
      </c>
      <c r="E17" s="97">
        <v>18160401608</v>
      </c>
      <c r="F17" s="67" t="s">
        <v>604</v>
      </c>
      <c r="G17" s="98">
        <v>67</v>
      </c>
      <c r="H17" s="98">
        <v>56</v>
      </c>
      <c r="I17" s="70">
        <f t="shared" si="0"/>
        <v>123</v>
      </c>
      <c r="J17" s="99">
        <v>8471811992</v>
      </c>
      <c r="K17" s="67" t="s">
        <v>559</v>
      </c>
      <c r="L17" s="67" t="s">
        <v>593</v>
      </c>
      <c r="M17" s="67">
        <v>9954434662</v>
      </c>
      <c r="N17" s="67" t="s">
        <v>605</v>
      </c>
      <c r="O17" s="67"/>
      <c r="P17" s="66">
        <v>43531</v>
      </c>
      <c r="Q17" s="18"/>
      <c r="R17" s="18"/>
      <c r="S17" s="18"/>
      <c r="T17" s="18"/>
    </row>
    <row r="18" spans="1:20">
      <c r="A18" s="4">
        <v>14</v>
      </c>
      <c r="B18" s="17" t="s">
        <v>67</v>
      </c>
      <c r="C18" s="67" t="s">
        <v>603</v>
      </c>
      <c r="D18" s="77" t="s">
        <v>27</v>
      </c>
      <c r="E18" s="97">
        <v>18160401608</v>
      </c>
      <c r="F18" s="67" t="s">
        <v>604</v>
      </c>
      <c r="G18" s="98">
        <v>75</v>
      </c>
      <c r="H18" s="98">
        <v>82</v>
      </c>
      <c r="I18" s="70">
        <f t="shared" si="0"/>
        <v>157</v>
      </c>
      <c r="J18" s="99">
        <v>8471811992</v>
      </c>
      <c r="K18" s="67" t="s">
        <v>559</v>
      </c>
      <c r="L18" s="67" t="s">
        <v>593</v>
      </c>
      <c r="M18" s="67">
        <v>9954434662</v>
      </c>
      <c r="N18" s="67" t="s">
        <v>605</v>
      </c>
      <c r="O18" s="67"/>
      <c r="P18" s="66">
        <v>43531</v>
      </c>
      <c r="Q18" s="18"/>
      <c r="R18" s="18"/>
      <c r="S18" s="18"/>
      <c r="T18" s="18"/>
    </row>
    <row r="19" spans="1:20">
      <c r="A19" s="4">
        <v>15</v>
      </c>
      <c r="B19" s="17" t="s">
        <v>66</v>
      </c>
      <c r="C19" s="67" t="s">
        <v>606</v>
      </c>
      <c r="D19" s="77" t="s">
        <v>27</v>
      </c>
      <c r="E19" s="100">
        <v>18160401605</v>
      </c>
      <c r="F19" s="67" t="s">
        <v>96</v>
      </c>
      <c r="G19" s="101">
        <v>29</v>
      </c>
      <c r="H19" s="101">
        <v>36</v>
      </c>
      <c r="I19" s="70">
        <f t="shared" si="0"/>
        <v>65</v>
      </c>
      <c r="J19" s="103" t="s">
        <v>607</v>
      </c>
      <c r="K19" s="67" t="s">
        <v>559</v>
      </c>
      <c r="L19" s="67" t="s">
        <v>593</v>
      </c>
      <c r="M19" s="67">
        <v>9954434662</v>
      </c>
      <c r="N19" s="67" t="s">
        <v>605</v>
      </c>
      <c r="O19" s="67"/>
      <c r="P19" s="66">
        <v>43531</v>
      </c>
      <c r="Q19" s="18"/>
      <c r="R19" s="18"/>
      <c r="S19" s="18"/>
      <c r="T19" s="18"/>
    </row>
    <row r="20" spans="1:20">
      <c r="A20" s="4">
        <v>16</v>
      </c>
      <c r="B20" s="17" t="s">
        <v>66</v>
      </c>
      <c r="C20" s="67" t="s">
        <v>608</v>
      </c>
      <c r="D20" s="77" t="s">
        <v>27</v>
      </c>
      <c r="E20" s="97">
        <v>18160401603</v>
      </c>
      <c r="F20" s="67" t="s">
        <v>96</v>
      </c>
      <c r="G20" s="98">
        <v>20</v>
      </c>
      <c r="H20" s="98">
        <v>19</v>
      </c>
      <c r="I20" s="70">
        <f t="shared" si="0"/>
        <v>39</v>
      </c>
      <c r="J20" s="99">
        <v>9954427040</v>
      </c>
      <c r="K20" s="67" t="s">
        <v>559</v>
      </c>
      <c r="L20" s="67" t="s">
        <v>593</v>
      </c>
      <c r="M20" s="67">
        <v>9954434662</v>
      </c>
      <c r="N20" s="67" t="s">
        <v>605</v>
      </c>
      <c r="O20" s="67"/>
      <c r="P20" s="66">
        <v>43531</v>
      </c>
      <c r="Q20" s="18"/>
      <c r="R20" s="18"/>
      <c r="S20" s="18"/>
      <c r="T20" s="18"/>
    </row>
    <row r="21" spans="1:20">
      <c r="A21" s="4">
        <v>17</v>
      </c>
      <c r="B21" s="17" t="s">
        <v>67</v>
      </c>
      <c r="C21" s="67" t="s">
        <v>609</v>
      </c>
      <c r="D21" s="77" t="s">
        <v>27</v>
      </c>
      <c r="E21" s="97">
        <v>18160401606</v>
      </c>
      <c r="F21" s="67" t="s">
        <v>96</v>
      </c>
      <c r="G21" s="98">
        <v>36</v>
      </c>
      <c r="H21" s="98">
        <v>30</v>
      </c>
      <c r="I21" s="70">
        <f t="shared" si="0"/>
        <v>66</v>
      </c>
      <c r="J21" s="99">
        <v>9435516991</v>
      </c>
      <c r="K21" s="67" t="s">
        <v>559</v>
      </c>
      <c r="L21" s="67" t="s">
        <v>593</v>
      </c>
      <c r="M21" s="67">
        <v>9954434662</v>
      </c>
      <c r="N21" s="67" t="s">
        <v>610</v>
      </c>
      <c r="O21" s="67"/>
      <c r="P21" s="66">
        <v>43532</v>
      </c>
      <c r="Q21" s="18"/>
      <c r="R21" s="18"/>
      <c r="S21" s="18"/>
      <c r="T21" s="18"/>
    </row>
    <row r="22" spans="1:20">
      <c r="A22" s="4">
        <v>18</v>
      </c>
      <c r="B22" s="17" t="s">
        <v>66</v>
      </c>
      <c r="C22" s="67" t="s">
        <v>611</v>
      </c>
      <c r="D22" s="77" t="s">
        <v>27</v>
      </c>
      <c r="E22" s="97">
        <v>18160410104</v>
      </c>
      <c r="F22" s="67" t="s">
        <v>97</v>
      </c>
      <c r="G22" s="98">
        <v>120</v>
      </c>
      <c r="H22" s="98">
        <v>78</v>
      </c>
      <c r="I22" s="70">
        <f t="shared" si="0"/>
        <v>198</v>
      </c>
      <c r="J22" s="99">
        <v>9435159897</v>
      </c>
      <c r="K22" s="67"/>
      <c r="L22" s="67"/>
      <c r="M22" s="67"/>
      <c r="N22" s="67"/>
      <c r="O22" s="67"/>
      <c r="P22" s="66">
        <v>43532</v>
      </c>
      <c r="Q22" s="18"/>
      <c r="R22" s="18"/>
      <c r="S22" s="18"/>
      <c r="T22" s="18"/>
    </row>
    <row r="23" spans="1:20">
      <c r="A23" s="4">
        <v>19</v>
      </c>
      <c r="B23" s="17" t="s">
        <v>67</v>
      </c>
      <c r="C23" s="67" t="s">
        <v>611</v>
      </c>
      <c r="D23" s="77" t="s">
        <v>27</v>
      </c>
      <c r="E23" s="97">
        <v>18160410104</v>
      </c>
      <c r="F23" s="67" t="s">
        <v>97</v>
      </c>
      <c r="G23" s="98">
        <v>130</v>
      </c>
      <c r="H23" s="98">
        <v>120</v>
      </c>
      <c r="I23" s="70">
        <f t="shared" si="0"/>
        <v>250</v>
      </c>
      <c r="J23" s="99">
        <v>9435159897</v>
      </c>
      <c r="K23" s="67"/>
      <c r="L23" s="67"/>
      <c r="M23" s="67"/>
      <c r="N23" s="67"/>
      <c r="O23" s="67"/>
      <c r="P23" s="66">
        <v>43532</v>
      </c>
      <c r="Q23" s="18"/>
      <c r="R23" s="18"/>
      <c r="S23" s="18"/>
      <c r="T23" s="18"/>
    </row>
    <row r="24" spans="1:20">
      <c r="A24" s="4">
        <v>20</v>
      </c>
      <c r="B24" s="17" t="s">
        <v>66</v>
      </c>
      <c r="C24" s="67" t="s">
        <v>612</v>
      </c>
      <c r="D24" s="77" t="s">
        <v>27</v>
      </c>
      <c r="E24" s="97">
        <v>18160402103</v>
      </c>
      <c r="F24" s="67" t="s">
        <v>96</v>
      </c>
      <c r="G24" s="98">
        <v>29</v>
      </c>
      <c r="H24" s="98">
        <v>24</v>
      </c>
      <c r="I24" s="70">
        <f t="shared" si="0"/>
        <v>53</v>
      </c>
      <c r="J24" s="99">
        <v>7896737077</v>
      </c>
      <c r="K24" s="67"/>
      <c r="L24" s="67"/>
      <c r="M24" s="67"/>
      <c r="N24" s="67"/>
      <c r="O24" s="67"/>
      <c r="P24" s="66">
        <v>43532</v>
      </c>
      <c r="Q24" s="18"/>
      <c r="R24" s="18"/>
      <c r="S24" s="18"/>
      <c r="T24" s="18"/>
    </row>
    <row r="25" spans="1:20">
      <c r="A25" s="4">
        <v>21</v>
      </c>
      <c r="B25" s="17" t="s">
        <v>67</v>
      </c>
      <c r="C25" s="67" t="s">
        <v>613</v>
      </c>
      <c r="D25" s="77" t="s">
        <v>27</v>
      </c>
      <c r="E25" s="97">
        <v>18160402101</v>
      </c>
      <c r="F25" s="67" t="s">
        <v>95</v>
      </c>
      <c r="G25" s="98">
        <v>46</v>
      </c>
      <c r="H25" s="98">
        <v>42</v>
      </c>
      <c r="I25" s="70">
        <f t="shared" si="0"/>
        <v>88</v>
      </c>
      <c r="J25" s="99">
        <v>9954962532</v>
      </c>
      <c r="K25" s="67"/>
      <c r="L25" s="67"/>
      <c r="M25" s="67"/>
      <c r="N25" s="67"/>
      <c r="O25" s="67"/>
      <c r="P25" s="66">
        <v>43533</v>
      </c>
      <c r="Q25" s="18"/>
      <c r="R25" s="18"/>
      <c r="S25" s="18"/>
      <c r="T25" s="18"/>
    </row>
    <row r="26" spans="1:20">
      <c r="A26" s="4">
        <v>22</v>
      </c>
      <c r="B26" s="17" t="s">
        <v>66</v>
      </c>
      <c r="C26" s="67" t="s">
        <v>614</v>
      </c>
      <c r="D26" s="77" t="s">
        <v>27</v>
      </c>
      <c r="E26" s="97">
        <v>18160401802</v>
      </c>
      <c r="F26" s="67" t="s">
        <v>96</v>
      </c>
      <c r="G26" s="98">
        <v>6</v>
      </c>
      <c r="H26" s="98">
        <v>9</v>
      </c>
      <c r="I26" s="70">
        <f t="shared" si="0"/>
        <v>15</v>
      </c>
      <c r="J26" s="99">
        <v>9401006032</v>
      </c>
      <c r="K26" s="67"/>
      <c r="L26" s="67"/>
      <c r="M26" s="67"/>
      <c r="N26" s="67"/>
      <c r="O26" s="67"/>
      <c r="P26" s="66">
        <v>43533</v>
      </c>
      <c r="Q26" s="18"/>
      <c r="R26" s="18"/>
      <c r="S26" s="18"/>
      <c r="T26" s="18"/>
    </row>
    <row r="27" spans="1:20">
      <c r="A27" s="4">
        <v>23</v>
      </c>
      <c r="B27" s="17" t="s">
        <v>66</v>
      </c>
      <c r="C27" s="67" t="s">
        <v>615</v>
      </c>
      <c r="D27" s="77" t="s">
        <v>27</v>
      </c>
      <c r="E27" s="97">
        <v>18160402004</v>
      </c>
      <c r="F27" s="67" t="s">
        <v>96</v>
      </c>
      <c r="G27" s="98">
        <v>57</v>
      </c>
      <c r="H27" s="98">
        <v>47</v>
      </c>
      <c r="I27" s="70">
        <f t="shared" si="0"/>
        <v>104</v>
      </c>
      <c r="J27" s="99">
        <v>9954425127</v>
      </c>
      <c r="K27" s="67" t="s">
        <v>559</v>
      </c>
      <c r="L27" s="67" t="s">
        <v>597</v>
      </c>
      <c r="M27" s="67">
        <v>9706706549</v>
      </c>
      <c r="N27" s="67" t="s">
        <v>616</v>
      </c>
      <c r="O27" s="67"/>
      <c r="P27" s="66">
        <v>43533</v>
      </c>
      <c r="Q27" s="18"/>
      <c r="R27" s="18"/>
      <c r="S27" s="18"/>
      <c r="T27" s="18"/>
    </row>
    <row r="28" spans="1:20">
      <c r="A28" s="4">
        <v>24</v>
      </c>
      <c r="B28" s="17" t="s">
        <v>67</v>
      </c>
      <c r="C28" s="67" t="s">
        <v>617</v>
      </c>
      <c r="D28" s="77" t="s">
        <v>27</v>
      </c>
      <c r="E28" s="100">
        <v>18160402002</v>
      </c>
      <c r="F28" s="67" t="s">
        <v>96</v>
      </c>
      <c r="G28" s="101">
        <v>6</v>
      </c>
      <c r="H28" s="101">
        <v>12</v>
      </c>
      <c r="I28" s="70">
        <f t="shared" si="0"/>
        <v>18</v>
      </c>
      <c r="J28" s="103" t="s">
        <v>618</v>
      </c>
      <c r="K28" s="67" t="s">
        <v>559</v>
      </c>
      <c r="L28" s="67" t="s">
        <v>597</v>
      </c>
      <c r="M28" s="67">
        <v>9706706549</v>
      </c>
      <c r="N28" s="67" t="s">
        <v>619</v>
      </c>
      <c r="O28" s="67"/>
      <c r="P28" s="66">
        <v>43533</v>
      </c>
      <c r="Q28" s="18"/>
      <c r="R28" s="18"/>
      <c r="S28" s="18"/>
      <c r="T28" s="18"/>
    </row>
    <row r="29" spans="1:20">
      <c r="A29" s="4">
        <v>25</v>
      </c>
      <c r="B29" s="17" t="s">
        <v>67</v>
      </c>
      <c r="C29" s="67" t="s">
        <v>620</v>
      </c>
      <c r="D29" s="77" t="s">
        <v>27</v>
      </c>
      <c r="E29" s="104">
        <v>18160401704</v>
      </c>
      <c r="F29" s="67" t="s">
        <v>96</v>
      </c>
      <c r="G29" s="73">
        <v>10</v>
      </c>
      <c r="H29" s="73">
        <v>15</v>
      </c>
      <c r="I29" s="70">
        <f t="shared" si="0"/>
        <v>25</v>
      </c>
      <c r="J29" s="103" t="s">
        <v>621</v>
      </c>
      <c r="K29" s="67"/>
      <c r="L29" s="67"/>
      <c r="M29" s="67"/>
      <c r="N29" s="67"/>
      <c r="O29" s="67"/>
      <c r="P29" s="66">
        <v>43535</v>
      </c>
      <c r="Q29" s="18"/>
      <c r="R29" s="18"/>
      <c r="S29" s="18"/>
      <c r="T29" s="18"/>
    </row>
    <row r="30" spans="1:20">
      <c r="A30" s="4">
        <v>26</v>
      </c>
      <c r="B30" s="17" t="s">
        <v>66</v>
      </c>
      <c r="C30" s="67" t="s">
        <v>622</v>
      </c>
      <c r="D30" s="105" t="s">
        <v>27</v>
      </c>
      <c r="E30" s="104">
        <v>18160405601</v>
      </c>
      <c r="F30" s="67" t="s">
        <v>96</v>
      </c>
      <c r="G30" s="98">
        <v>24</v>
      </c>
      <c r="H30" s="98">
        <v>32</v>
      </c>
      <c r="I30" s="70">
        <v>56</v>
      </c>
      <c r="J30" s="103" t="s">
        <v>623</v>
      </c>
      <c r="K30" s="85" t="s">
        <v>417</v>
      </c>
      <c r="L30" s="85" t="s">
        <v>418</v>
      </c>
      <c r="M30" s="85">
        <v>9957390646</v>
      </c>
      <c r="N30" s="85" t="s">
        <v>419</v>
      </c>
      <c r="O30" s="85">
        <v>9954625447</v>
      </c>
      <c r="P30" s="66">
        <v>43535</v>
      </c>
      <c r="Q30" s="18"/>
      <c r="R30" s="18"/>
      <c r="S30" s="18"/>
      <c r="T30" s="18"/>
    </row>
    <row r="31" spans="1:20">
      <c r="A31" s="4">
        <v>27</v>
      </c>
      <c r="B31" s="17" t="s">
        <v>67</v>
      </c>
      <c r="C31" s="67" t="s">
        <v>624</v>
      </c>
      <c r="D31" s="105" t="s">
        <v>27</v>
      </c>
      <c r="E31" s="104">
        <v>18160405103</v>
      </c>
      <c r="F31" s="67" t="s">
        <v>96</v>
      </c>
      <c r="G31" s="98">
        <v>13</v>
      </c>
      <c r="H31" s="98">
        <v>12</v>
      </c>
      <c r="I31" s="70">
        <v>25</v>
      </c>
      <c r="J31" s="103" t="s">
        <v>625</v>
      </c>
      <c r="K31" s="85" t="s">
        <v>417</v>
      </c>
      <c r="L31" s="85" t="s">
        <v>421</v>
      </c>
      <c r="M31" s="85">
        <v>8486021229</v>
      </c>
      <c r="N31" s="85" t="s">
        <v>422</v>
      </c>
      <c r="O31" s="85">
        <v>9957538138</v>
      </c>
      <c r="P31" s="66">
        <v>43535</v>
      </c>
      <c r="Q31" s="18"/>
      <c r="R31" s="18"/>
      <c r="S31" s="18"/>
      <c r="T31" s="18"/>
    </row>
    <row r="32" spans="1:20">
      <c r="A32" s="4">
        <v>28</v>
      </c>
      <c r="B32" s="17" t="s">
        <v>67</v>
      </c>
      <c r="C32" s="67" t="s">
        <v>626</v>
      </c>
      <c r="D32" s="105" t="s">
        <v>27</v>
      </c>
      <c r="E32" s="104">
        <v>18160405102</v>
      </c>
      <c r="F32" s="67" t="s">
        <v>96</v>
      </c>
      <c r="G32" s="98">
        <v>14</v>
      </c>
      <c r="H32" s="98">
        <v>8</v>
      </c>
      <c r="I32" s="70">
        <v>22</v>
      </c>
      <c r="J32" s="103" t="s">
        <v>627</v>
      </c>
      <c r="K32" s="85" t="s">
        <v>417</v>
      </c>
      <c r="L32" s="85" t="s">
        <v>421</v>
      </c>
      <c r="M32" s="85">
        <v>8486021229</v>
      </c>
      <c r="N32" s="85" t="s">
        <v>422</v>
      </c>
      <c r="O32" s="85">
        <v>9957538138</v>
      </c>
      <c r="P32" s="66">
        <v>43535</v>
      </c>
      <c r="Q32" s="18"/>
      <c r="R32" s="18"/>
      <c r="S32" s="18"/>
      <c r="T32" s="18"/>
    </row>
    <row r="33" spans="1:20">
      <c r="A33" s="4">
        <v>29</v>
      </c>
      <c r="B33" s="17" t="s">
        <v>66</v>
      </c>
      <c r="C33" s="67" t="s">
        <v>628</v>
      </c>
      <c r="D33" s="67" t="s">
        <v>29</v>
      </c>
      <c r="E33" s="73"/>
      <c r="F33" s="67"/>
      <c r="G33" s="73">
        <v>22</v>
      </c>
      <c r="H33" s="73">
        <v>20</v>
      </c>
      <c r="I33" s="70">
        <f t="shared" ref="I33:I48" si="1">+G33+H33</f>
        <v>42</v>
      </c>
      <c r="J33" s="86" t="s">
        <v>283</v>
      </c>
      <c r="K33" s="67" t="s">
        <v>197</v>
      </c>
      <c r="L33" s="89" t="s">
        <v>208</v>
      </c>
      <c r="M33" s="89">
        <v>9401037653</v>
      </c>
      <c r="N33" s="89" t="s">
        <v>284</v>
      </c>
      <c r="O33" s="89">
        <v>7896390471</v>
      </c>
      <c r="P33" s="87">
        <v>43536</v>
      </c>
      <c r="Q33" s="18"/>
      <c r="R33" s="18"/>
      <c r="S33" s="18"/>
      <c r="T33" s="18"/>
    </row>
    <row r="34" spans="1:20">
      <c r="A34" s="4">
        <v>30</v>
      </c>
      <c r="B34" s="17" t="s">
        <v>66</v>
      </c>
      <c r="C34" s="106" t="s">
        <v>629</v>
      </c>
      <c r="D34" s="106" t="s">
        <v>27</v>
      </c>
      <c r="E34" s="97">
        <v>18160404201</v>
      </c>
      <c r="F34" s="88" t="s">
        <v>96</v>
      </c>
      <c r="G34" s="107">
        <v>17</v>
      </c>
      <c r="H34" s="107">
        <v>30</v>
      </c>
      <c r="I34" s="70">
        <f t="shared" si="1"/>
        <v>47</v>
      </c>
      <c r="J34" s="88">
        <v>9854812673</v>
      </c>
      <c r="K34" s="88"/>
      <c r="L34" s="88"/>
      <c r="M34" s="88"/>
      <c r="N34" s="88"/>
      <c r="O34" s="88"/>
      <c r="P34" s="87">
        <v>43536</v>
      </c>
      <c r="Q34" s="18"/>
      <c r="R34" s="18"/>
      <c r="S34" s="18"/>
      <c r="T34" s="18"/>
    </row>
    <row r="35" spans="1:20">
      <c r="A35" s="4">
        <v>31</v>
      </c>
      <c r="B35" s="17" t="s">
        <v>67</v>
      </c>
      <c r="C35" s="106" t="s">
        <v>630</v>
      </c>
      <c r="D35" s="106" t="s">
        <v>27</v>
      </c>
      <c r="E35" s="97">
        <v>18160404203</v>
      </c>
      <c r="F35" s="88" t="s">
        <v>96</v>
      </c>
      <c r="G35" s="107">
        <v>27</v>
      </c>
      <c r="H35" s="107">
        <v>33</v>
      </c>
      <c r="I35" s="70">
        <f t="shared" si="1"/>
        <v>60</v>
      </c>
      <c r="J35" s="88">
        <v>8811802045</v>
      </c>
      <c r="K35" s="88"/>
      <c r="L35" s="88"/>
      <c r="M35" s="88"/>
      <c r="N35" s="88"/>
      <c r="O35" s="88"/>
      <c r="P35" s="87">
        <v>43536</v>
      </c>
      <c r="Q35" s="18"/>
      <c r="R35" s="18"/>
      <c r="S35" s="18"/>
      <c r="T35" s="18"/>
    </row>
    <row r="36" spans="1:20">
      <c r="A36" s="4">
        <v>32</v>
      </c>
      <c r="B36" s="17" t="s">
        <v>66</v>
      </c>
      <c r="C36" s="106" t="s">
        <v>631</v>
      </c>
      <c r="D36" s="106" t="s">
        <v>27</v>
      </c>
      <c r="E36" s="97">
        <v>18160401701</v>
      </c>
      <c r="F36" s="88" t="s">
        <v>96</v>
      </c>
      <c r="G36" s="107">
        <v>25</v>
      </c>
      <c r="H36" s="107">
        <v>26</v>
      </c>
      <c r="I36" s="70">
        <f t="shared" si="1"/>
        <v>51</v>
      </c>
      <c r="J36" s="88">
        <v>9954357343</v>
      </c>
      <c r="K36" s="88"/>
      <c r="L36" s="88"/>
      <c r="M36" s="88"/>
      <c r="N36" s="88"/>
      <c r="O36" s="88"/>
      <c r="P36" s="87">
        <v>43536</v>
      </c>
      <c r="Q36" s="18"/>
      <c r="R36" s="18"/>
      <c r="S36" s="18"/>
      <c r="T36" s="18"/>
    </row>
    <row r="37" spans="1:20">
      <c r="A37" s="4">
        <v>33</v>
      </c>
      <c r="B37" s="17" t="s">
        <v>66</v>
      </c>
      <c r="C37" s="67" t="s">
        <v>632</v>
      </c>
      <c r="D37" s="77" t="s">
        <v>27</v>
      </c>
      <c r="E37" s="100">
        <v>18160411101</v>
      </c>
      <c r="F37" s="67" t="s">
        <v>96</v>
      </c>
      <c r="G37" s="101">
        <v>100</v>
      </c>
      <c r="H37" s="101">
        <v>102</v>
      </c>
      <c r="I37" s="70">
        <f t="shared" si="1"/>
        <v>202</v>
      </c>
      <c r="J37" s="103" t="s">
        <v>633</v>
      </c>
      <c r="K37" s="67" t="s">
        <v>634</v>
      </c>
      <c r="L37" s="67" t="s">
        <v>635</v>
      </c>
      <c r="M37" s="67">
        <v>9854819990</v>
      </c>
      <c r="N37" s="67" t="s">
        <v>636</v>
      </c>
      <c r="O37" s="67"/>
      <c r="P37" s="87">
        <v>43537</v>
      </c>
      <c r="Q37" s="18"/>
      <c r="R37" s="18"/>
      <c r="S37" s="18"/>
      <c r="T37" s="18"/>
    </row>
    <row r="38" spans="1:20">
      <c r="A38" s="4">
        <v>34</v>
      </c>
      <c r="B38" s="17" t="s">
        <v>67</v>
      </c>
      <c r="C38" s="67" t="s">
        <v>632</v>
      </c>
      <c r="D38" s="77" t="s">
        <v>27</v>
      </c>
      <c r="E38" s="100">
        <v>18160415701</v>
      </c>
      <c r="F38" s="67" t="s">
        <v>95</v>
      </c>
      <c r="G38" s="101">
        <v>44</v>
      </c>
      <c r="H38" s="101">
        <v>36</v>
      </c>
      <c r="I38" s="70">
        <f t="shared" si="1"/>
        <v>80</v>
      </c>
      <c r="J38" s="102">
        <v>7399024263</v>
      </c>
      <c r="K38" s="67"/>
      <c r="L38" s="67"/>
      <c r="M38" s="67"/>
      <c r="N38" s="67"/>
      <c r="O38" s="67"/>
      <c r="P38" s="87">
        <v>43537</v>
      </c>
      <c r="Q38" s="18"/>
      <c r="R38" s="18"/>
      <c r="S38" s="18"/>
      <c r="T38" s="18"/>
    </row>
    <row r="39" spans="1:20">
      <c r="A39" s="4">
        <v>35</v>
      </c>
      <c r="B39" s="17" t="s">
        <v>67</v>
      </c>
      <c r="C39" s="67" t="s">
        <v>637</v>
      </c>
      <c r="D39" s="77" t="s">
        <v>27</v>
      </c>
      <c r="E39" s="97">
        <v>18160402102</v>
      </c>
      <c r="F39" s="67" t="s">
        <v>97</v>
      </c>
      <c r="G39" s="98">
        <v>82</v>
      </c>
      <c r="H39" s="98">
        <v>87</v>
      </c>
      <c r="I39" s="70">
        <f t="shared" si="1"/>
        <v>169</v>
      </c>
      <c r="J39" s="99">
        <v>9954929932</v>
      </c>
      <c r="K39" s="67" t="s">
        <v>638</v>
      </c>
      <c r="L39" s="67" t="s">
        <v>639</v>
      </c>
      <c r="M39" s="67"/>
      <c r="N39" s="67"/>
      <c r="O39" s="67"/>
      <c r="P39" s="87">
        <v>43537</v>
      </c>
      <c r="Q39" s="18"/>
      <c r="R39" s="18"/>
      <c r="S39" s="18"/>
      <c r="T39" s="18"/>
    </row>
    <row r="40" spans="1:20">
      <c r="A40" s="4">
        <v>36</v>
      </c>
      <c r="B40" s="17" t="s">
        <v>66</v>
      </c>
      <c r="C40" s="67" t="s">
        <v>640</v>
      </c>
      <c r="D40" s="77" t="s">
        <v>27</v>
      </c>
      <c r="E40" s="97">
        <v>18160401601</v>
      </c>
      <c r="F40" s="67" t="s">
        <v>95</v>
      </c>
      <c r="G40" s="73"/>
      <c r="H40" s="73">
        <v>46</v>
      </c>
      <c r="I40" s="70">
        <f t="shared" si="1"/>
        <v>46</v>
      </c>
      <c r="J40" s="99">
        <v>9678745870</v>
      </c>
      <c r="K40" s="67"/>
      <c r="L40" s="67"/>
      <c r="M40" s="67"/>
      <c r="N40" s="67"/>
      <c r="O40" s="67"/>
      <c r="P40" s="87">
        <v>43537</v>
      </c>
      <c r="Q40" s="18"/>
      <c r="R40" s="18"/>
      <c r="S40" s="18"/>
      <c r="T40" s="18"/>
    </row>
    <row r="41" spans="1:20">
      <c r="A41" s="4">
        <v>37</v>
      </c>
      <c r="B41" s="17" t="s">
        <v>66</v>
      </c>
      <c r="C41" s="67" t="s">
        <v>641</v>
      </c>
      <c r="D41" s="77" t="s">
        <v>27</v>
      </c>
      <c r="E41" s="73"/>
      <c r="F41" s="67" t="s">
        <v>642</v>
      </c>
      <c r="G41" s="73"/>
      <c r="H41" s="98">
        <v>36</v>
      </c>
      <c r="I41" s="70">
        <f t="shared" si="1"/>
        <v>36</v>
      </c>
      <c r="J41" s="99">
        <v>9864119190</v>
      </c>
      <c r="K41" s="67" t="s">
        <v>559</v>
      </c>
      <c r="L41" s="67" t="s">
        <v>593</v>
      </c>
      <c r="M41" s="67">
        <v>9954434662</v>
      </c>
      <c r="N41" s="67" t="s">
        <v>605</v>
      </c>
      <c r="O41" s="67"/>
      <c r="P41" s="87">
        <v>43538</v>
      </c>
      <c r="Q41" s="18"/>
      <c r="R41" s="18"/>
      <c r="S41" s="18"/>
      <c r="T41" s="18"/>
    </row>
    <row r="42" spans="1:20">
      <c r="A42" s="4">
        <v>38</v>
      </c>
      <c r="B42" s="17" t="s">
        <v>67</v>
      </c>
      <c r="C42" s="67" t="s">
        <v>643</v>
      </c>
      <c r="D42" s="77" t="s">
        <v>27</v>
      </c>
      <c r="E42" s="97">
        <v>18160401602</v>
      </c>
      <c r="F42" s="67" t="s">
        <v>95</v>
      </c>
      <c r="G42" s="98">
        <v>63</v>
      </c>
      <c r="H42" s="98">
        <v>32</v>
      </c>
      <c r="I42" s="70">
        <f t="shared" si="1"/>
        <v>95</v>
      </c>
      <c r="J42" s="99">
        <v>9954306937</v>
      </c>
      <c r="K42" s="67" t="s">
        <v>559</v>
      </c>
      <c r="L42" s="67" t="s">
        <v>593</v>
      </c>
      <c r="M42" s="67">
        <v>9954434662</v>
      </c>
      <c r="N42" s="67" t="s">
        <v>605</v>
      </c>
      <c r="O42" s="67"/>
      <c r="P42" s="87">
        <v>43538</v>
      </c>
      <c r="Q42" s="18"/>
      <c r="R42" s="18"/>
      <c r="S42" s="18"/>
      <c r="T42" s="18"/>
    </row>
    <row r="43" spans="1:20">
      <c r="A43" s="4">
        <v>39</v>
      </c>
      <c r="B43" s="17" t="s">
        <v>67</v>
      </c>
      <c r="C43" s="67" t="s">
        <v>606</v>
      </c>
      <c r="D43" s="77" t="s">
        <v>27</v>
      </c>
      <c r="E43" s="100">
        <v>18160415701</v>
      </c>
      <c r="F43" s="67" t="s">
        <v>95</v>
      </c>
      <c r="G43" s="101">
        <v>44</v>
      </c>
      <c r="H43" s="101">
        <v>36</v>
      </c>
      <c r="I43" s="70">
        <f t="shared" si="1"/>
        <v>80</v>
      </c>
      <c r="J43" s="102">
        <v>7399024263</v>
      </c>
      <c r="K43" s="67"/>
      <c r="L43" s="67"/>
      <c r="M43" s="67"/>
      <c r="N43" s="67"/>
      <c r="O43" s="67"/>
      <c r="P43" s="87">
        <v>43538</v>
      </c>
      <c r="Q43" s="18"/>
      <c r="R43" s="18"/>
      <c r="S43" s="18"/>
      <c r="T43" s="18"/>
    </row>
    <row r="44" spans="1:20">
      <c r="A44" s="4">
        <v>40</v>
      </c>
      <c r="B44" s="17" t="s">
        <v>66</v>
      </c>
      <c r="C44" s="67" t="s">
        <v>608</v>
      </c>
      <c r="D44" s="77" t="s">
        <v>27</v>
      </c>
      <c r="E44" s="97">
        <v>18160402102</v>
      </c>
      <c r="F44" s="67" t="s">
        <v>97</v>
      </c>
      <c r="G44" s="98">
        <v>82</v>
      </c>
      <c r="H44" s="98">
        <v>87</v>
      </c>
      <c r="I44" s="70">
        <f t="shared" si="1"/>
        <v>169</v>
      </c>
      <c r="J44" s="99">
        <v>9954929932</v>
      </c>
      <c r="K44" s="67" t="s">
        <v>638</v>
      </c>
      <c r="L44" s="67" t="s">
        <v>639</v>
      </c>
      <c r="M44" s="67"/>
      <c r="N44" s="67"/>
      <c r="O44" s="67"/>
      <c r="P44" s="87">
        <v>43538</v>
      </c>
      <c r="Q44" s="18"/>
      <c r="R44" s="18"/>
      <c r="S44" s="18"/>
      <c r="T44" s="18"/>
    </row>
    <row r="45" spans="1:20">
      <c r="A45" s="4">
        <v>41</v>
      </c>
      <c r="B45" s="17" t="s">
        <v>66</v>
      </c>
      <c r="C45" s="77" t="s">
        <v>644</v>
      </c>
      <c r="D45" s="77" t="s">
        <v>27</v>
      </c>
      <c r="E45" s="100">
        <v>18160411101</v>
      </c>
      <c r="F45" s="67" t="s">
        <v>96</v>
      </c>
      <c r="G45" s="101">
        <v>100</v>
      </c>
      <c r="H45" s="101">
        <v>102</v>
      </c>
      <c r="I45" s="70">
        <f t="shared" si="1"/>
        <v>202</v>
      </c>
      <c r="J45" s="103" t="s">
        <v>633</v>
      </c>
      <c r="K45" s="67" t="s">
        <v>634</v>
      </c>
      <c r="L45" s="67" t="s">
        <v>635</v>
      </c>
      <c r="M45" s="67">
        <v>9854819990</v>
      </c>
      <c r="N45" s="67" t="s">
        <v>636</v>
      </c>
      <c r="O45" s="67"/>
      <c r="P45" s="87">
        <v>43539</v>
      </c>
      <c r="Q45" s="18"/>
      <c r="R45" s="18"/>
      <c r="S45" s="18"/>
      <c r="T45" s="18"/>
    </row>
    <row r="46" spans="1:20">
      <c r="A46" s="4">
        <v>42</v>
      </c>
      <c r="B46" s="17" t="s">
        <v>67</v>
      </c>
      <c r="C46" s="77" t="s">
        <v>645</v>
      </c>
      <c r="D46" s="77" t="s">
        <v>27</v>
      </c>
      <c r="E46" s="97">
        <v>18160401608</v>
      </c>
      <c r="F46" s="67" t="s">
        <v>604</v>
      </c>
      <c r="G46" s="98">
        <v>160</v>
      </c>
      <c r="H46" s="98">
        <v>166</v>
      </c>
      <c r="I46" s="70">
        <f t="shared" si="1"/>
        <v>326</v>
      </c>
      <c r="J46" s="99">
        <v>8471811992</v>
      </c>
      <c r="K46" s="67" t="s">
        <v>559</v>
      </c>
      <c r="L46" s="67" t="s">
        <v>593</v>
      </c>
      <c r="M46" s="67">
        <v>9954434662</v>
      </c>
      <c r="N46" s="67" t="s">
        <v>605</v>
      </c>
      <c r="O46" s="67"/>
      <c r="P46" s="87">
        <v>43539</v>
      </c>
      <c r="Q46" s="18"/>
      <c r="R46" s="18"/>
      <c r="S46" s="18"/>
      <c r="T46" s="18"/>
    </row>
    <row r="47" spans="1:20">
      <c r="A47" s="4">
        <v>43</v>
      </c>
      <c r="B47" s="17" t="s">
        <v>66</v>
      </c>
      <c r="C47" s="67" t="s">
        <v>609</v>
      </c>
      <c r="D47" s="56" t="s">
        <v>27</v>
      </c>
      <c r="E47" s="100">
        <v>18160401605</v>
      </c>
      <c r="F47" s="67" t="s">
        <v>96</v>
      </c>
      <c r="G47" s="101">
        <v>29</v>
      </c>
      <c r="H47" s="101">
        <v>36</v>
      </c>
      <c r="I47" s="70">
        <f t="shared" si="1"/>
        <v>65</v>
      </c>
      <c r="J47" s="86" t="s">
        <v>607</v>
      </c>
      <c r="K47" s="67" t="s">
        <v>559</v>
      </c>
      <c r="L47" s="67" t="s">
        <v>593</v>
      </c>
      <c r="M47" s="67">
        <v>9954434662</v>
      </c>
      <c r="N47" s="67" t="s">
        <v>605</v>
      </c>
      <c r="O47" s="67"/>
      <c r="P47" s="87">
        <v>43540</v>
      </c>
      <c r="Q47" s="18"/>
      <c r="R47" s="18"/>
      <c r="S47" s="18"/>
      <c r="T47" s="18"/>
    </row>
    <row r="48" spans="1:20">
      <c r="A48" s="4">
        <v>44</v>
      </c>
      <c r="B48" s="17" t="s">
        <v>67</v>
      </c>
      <c r="C48" s="67" t="s">
        <v>615</v>
      </c>
      <c r="D48" s="56" t="s">
        <v>27</v>
      </c>
      <c r="E48" s="97">
        <v>18160401603</v>
      </c>
      <c r="F48" s="67" t="s">
        <v>96</v>
      </c>
      <c r="G48" s="98">
        <v>20</v>
      </c>
      <c r="H48" s="98">
        <v>19</v>
      </c>
      <c r="I48" s="70">
        <f t="shared" si="1"/>
        <v>39</v>
      </c>
      <c r="J48" s="108">
        <v>9954427040</v>
      </c>
      <c r="K48" s="67" t="s">
        <v>559</v>
      </c>
      <c r="L48" s="67" t="s">
        <v>593</v>
      </c>
      <c r="M48" s="67">
        <v>9954434662</v>
      </c>
      <c r="N48" s="67" t="s">
        <v>605</v>
      </c>
      <c r="O48" s="67"/>
      <c r="P48" s="87">
        <v>43540</v>
      </c>
      <c r="Q48" s="18"/>
      <c r="R48" s="18"/>
      <c r="S48" s="18"/>
      <c r="T48" s="18"/>
    </row>
    <row r="49" spans="1:20">
      <c r="A49" s="4">
        <v>45</v>
      </c>
      <c r="B49" s="17" t="s">
        <v>67</v>
      </c>
      <c r="C49" s="67" t="s">
        <v>617</v>
      </c>
      <c r="D49" s="105" t="s">
        <v>27</v>
      </c>
      <c r="E49" s="104">
        <v>18160405106</v>
      </c>
      <c r="F49" s="77" t="s">
        <v>96</v>
      </c>
      <c r="G49" s="98">
        <v>13</v>
      </c>
      <c r="H49" s="98">
        <v>4</v>
      </c>
      <c r="I49" s="77">
        <v>17</v>
      </c>
      <c r="J49" s="103" t="s">
        <v>646</v>
      </c>
      <c r="K49" s="67"/>
      <c r="L49" s="67"/>
      <c r="M49" s="67"/>
      <c r="N49" s="67"/>
      <c r="O49" s="67"/>
      <c r="P49" s="87">
        <v>43542</v>
      </c>
      <c r="Q49" s="18"/>
      <c r="R49" s="18"/>
      <c r="S49" s="18"/>
      <c r="T49" s="18"/>
    </row>
    <row r="50" spans="1:20">
      <c r="A50" s="4">
        <v>46</v>
      </c>
      <c r="B50" s="17" t="s">
        <v>66</v>
      </c>
      <c r="C50" s="67" t="s">
        <v>647</v>
      </c>
      <c r="D50" s="105" t="s">
        <v>27</v>
      </c>
      <c r="E50" s="104">
        <v>18160405001</v>
      </c>
      <c r="F50" s="77" t="s">
        <v>96</v>
      </c>
      <c r="G50" s="98">
        <v>8</v>
      </c>
      <c r="H50" s="98">
        <v>14</v>
      </c>
      <c r="I50" s="77">
        <v>22</v>
      </c>
      <c r="J50" s="103" t="s">
        <v>648</v>
      </c>
      <c r="K50" s="67" t="s">
        <v>424</v>
      </c>
      <c r="L50" s="67" t="s">
        <v>425</v>
      </c>
      <c r="M50" s="67">
        <v>9854269309</v>
      </c>
      <c r="N50" s="67" t="s">
        <v>426</v>
      </c>
      <c r="O50" s="67"/>
      <c r="P50" s="87">
        <v>43542</v>
      </c>
      <c r="Q50" s="18"/>
      <c r="R50" s="18"/>
      <c r="S50" s="18"/>
      <c r="T50" s="18"/>
    </row>
    <row r="51" spans="1:20">
      <c r="A51" s="4">
        <v>47</v>
      </c>
      <c r="B51" s="17" t="s">
        <v>67</v>
      </c>
      <c r="C51" s="67" t="s">
        <v>649</v>
      </c>
      <c r="D51" s="56" t="s">
        <v>27</v>
      </c>
      <c r="E51" s="97">
        <v>18160401606</v>
      </c>
      <c r="F51" s="67" t="s">
        <v>96</v>
      </c>
      <c r="G51" s="98">
        <v>36</v>
      </c>
      <c r="H51" s="98">
        <v>30</v>
      </c>
      <c r="I51" s="70">
        <f>+G51+H51</f>
        <v>66</v>
      </c>
      <c r="J51" s="108">
        <v>9435516991</v>
      </c>
      <c r="K51" s="67" t="s">
        <v>559</v>
      </c>
      <c r="L51" s="67" t="s">
        <v>593</v>
      </c>
      <c r="M51" s="67">
        <v>9954434662</v>
      </c>
      <c r="N51" s="67" t="s">
        <v>610</v>
      </c>
      <c r="O51" s="67"/>
      <c r="P51" s="87">
        <v>43543</v>
      </c>
      <c r="Q51" s="18"/>
      <c r="R51" s="18"/>
      <c r="S51" s="18"/>
      <c r="T51" s="18"/>
    </row>
    <row r="52" spans="1:20">
      <c r="A52" s="4">
        <v>48</v>
      </c>
      <c r="B52" s="17" t="s">
        <v>66</v>
      </c>
      <c r="C52" s="67" t="s">
        <v>650</v>
      </c>
      <c r="D52" s="56" t="s">
        <v>27</v>
      </c>
      <c r="E52" s="97">
        <v>18160402004</v>
      </c>
      <c r="F52" s="67" t="s">
        <v>96</v>
      </c>
      <c r="G52" s="98">
        <v>57</v>
      </c>
      <c r="H52" s="98">
        <v>47</v>
      </c>
      <c r="I52" s="70">
        <f>+G52+H52</f>
        <v>104</v>
      </c>
      <c r="J52" s="108">
        <v>9954425127</v>
      </c>
      <c r="K52" s="67" t="s">
        <v>559</v>
      </c>
      <c r="L52" s="67" t="s">
        <v>597</v>
      </c>
      <c r="M52" s="67">
        <v>9706706549</v>
      </c>
      <c r="N52" s="67" t="s">
        <v>616</v>
      </c>
      <c r="O52" s="67"/>
      <c r="P52" s="87">
        <v>43543</v>
      </c>
      <c r="Q52" s="18"/>
      <c r="R52" s="18"/>
      <c r="S52" s="18"/>
      <c r="T52" s="18"/>
    </row>
    <row r="53" spans="1:20">
      <c r="A53" s="4">
        <v>49</v>
      </c>
      <c r="B53" s="17" t="s">
        <v>67</v>
      </c>
      <c r="C53" s="67" t="s">
        <v>651</v>
      </c>
      <c r="D53" s="56" t="s">
        <v>27</v>
      </c>
      <c r="E53" s="100">
        <v>18160402002</v>
      </c>
      <c r="F53" s="67" t="s">
        <v>96</v>
      </c>
      <c r="G53" s="101">
        <v>6</v>
      </c>
      <c r="H53" s="101">
        <v>12</v>
      </c>
      <c r="I53" s="70">
        <f>+G53+H53</f>
        <v>18</v>
      </c>
      <c r="J53" s="86" t="s">
        <v>618</v>
      </c>
      <c r="K53" s="67" t="s">
        <v>559</v>
      </c>
      <c r="L53" s="67" t="s">
        <v>597</v>
      </c>
      <c r="M53" s="67">
        <v>9706706549</v>
      </c>
      <c r="N53" s="67" t="s">
        <v>619</v>
      </c>
      <c r="O53" s="67"/>
      <c r="P53" s="87">
        <v>43544</v>
      </c>
      <c r="Q53" s="18"/>
      <c r="R53" s="18"/>
      <c r="S53" s="18"/>
      <c r="T53" s="18"/>
    </row>
    <row r="54" spans="1:20">
      <c r="A54" s="4">
        <v>50</v>
      </c>
      <c r="B54" s="17" t="s">
        <v>66</v>
      </c>
      <c r="C54" s="67" t="s">
        <v>652</v>
      </c>
      <c r="D54" s="105" t="s">
        <v>27</v>
      </c>
      <c r="E54" s="104">
        <v>18160405603</v>
      </c>
      <c r="F54" s="67" t="s">
        <v>96</v>
      </c>
      <c r="G54" s="101">
        <v>13</v>
      </c>
      <c r="H54" s="101">
        <v>18</v>
      </c>
      <c r="I54" s="70">
        <v>31</v>
      </c>
      <c r="J54" s="103" t="s">
        <v>653</v>
      </c>
      <c r="K54" s="67" t="s">
        <v>424</v>
      </c>
      <c r="L54" s="67" t="s">
        <v>431</v>
      </c>
      <c r="M54" s="67">
        <v>9954907725</v>
      </c>
      <c r="N54" s="67" t="s">
        <v>432</v>
      </c>
      <c r="O54" s="67"/>
      <c r="P54" s="87">
        <v>43544</v>
      </c>
      <c r="Q54" s="18"/>
      <c r="R54" s="18"/>
      <c r="S54" s="18"/>
      <c r="T54" s="18"/>
    </row>
    <row r="55" spans="1:20">
      <c r="A55" s="4">
        <v>51</v>
      </c>
      <c r="B55" s="17" t="s">
        <v>67</v>
      </c>
      <c r="C55" s="67" t="s">
        <v>654</v>
      </c>
      <c r="D55" s="105" t="s">
        <v>27</v>
      </c>
      <c r="E55" s="104">
        <v>18160405605</v>
      </c>
      <c r="F55" s="67" t="s">
        <v>97</v>
      </c>
      <c r="G55" s="73"/>
      <c r="H55" s="73">
        <v>75</v>
      </c>
      <c r="I55" s="70">
        <v>75</v>
      </c>
      <c r="J55" s="103" t="s">
        <v>655</v>
      </c>
      <c r="K55" s="67"/>
      <c r="L55" s="67"/>
      <c r="M55" s="67"/>
      <c r="N55" s="67"/>
      <c r="O55" s="67"/>
      <c r="P55" s="87">
        <v>43544</v>
      </c>
      <c r="Q55" s="18"/>
      <c r="R55" s="18"/>
      <c r="S55" s="18"/>
      <c r="T55" s="18"/>
    </row>
    <row r="56" spans="1:20">
      <c r="A56" s="4">
        <v>52</v>
      </c>
      <c r="B56" s="17" t="s">
        <v>66</v>
      </c>
      <c r="C56" s="67" t="s">
        <v>656</v>
      </c>
      <c r="D56" s="105" t="s">
        <v>27</v>
      </c>
      <c r="E56" s="104">
        <v>18160405801</v>
      </c>
      <c r="F56" s="67" t="s">
        <v>96</v>
      </c>
      <c r="G56" s="98">
        <v>13</v>
      </c>
      <c r="H56" s="98">
        <v>11</v>
      </c>
      <c r="I56" s="70">
        <v>24</v>
      </c>
      <c r="J56" s="103" t="s">
        <v>657</v>
      </c>
      <c r="K56" s="85" t="s">
        <v>434</v>
      </c>
      <c r="L56" s="85" t="s">
        <v>435</v>
      </c>
      <c r="M56" s="85">
        <v>9954907725</v>
      </c>
      <c r="N56" s="85" t="s">
        <v>658</v>
      </c>
      <c r="O56" s="85">
        <v>9957637604</v>
      </c>
      <c r="P56" s="87">
        <v>43544</v>
      </c>
      <c r="Q56" s="18"/>
      <c r="R56" s="18"/>
      <c r="S56" s="18"/>
      <c r="T56" s="18"/>
    </row>
    <row r="57" spans="1:20">
      <c r="A57" s="4">
        <v>53</v>
      </c>
      <c r="B57" s="17" t="s">
        <v>66</v>
      </c>
      <c r="C57" s="67" t="s">
        <v>659</v>
      </c>
      <c r="D57" s="56" t="s">
        <v>27</v>
      </c>
      <c r="E57" s="97">
        <v>18160403402</v>
      </c>
      <c r="F57" s="67" t="s">
        <v>96</v>
      </c>
      <c r="G57" s="98">
        <v>17</v>
      </c>
      <c r="H57" s="98">
        <v>20</v>
      </c>
      <c r="I57" s="70">
        <f>+G57+H57</f>
        <v>37</v>
      </c>
      <c r="J57" s="108">
        <v>8472921836</v>
      </c>
      <c r="K57" s="67"/>
      <c r="L57" s="67"/>
      <c r="M57" s="67"/>
      <c r="N57" s="67"/>
      <c r="O57" s="67"/>
      <c r="P57" s="87">
        <v>43545</v>
      </c>
      <c r="Q57" s="18"/>
      <c r="R57" s="18"/>
      <c r="S57" s="18"/>
      <c r="T57" s="18"/>
    </row>
    <row r="58" spans="1:20">
      <c r="A58" s="4">
        <v>54</v>
      </c>
      <c r="B58" s="17" t="s">
        <v>67</v>
      </c>
      <c r="C58" s="67" t="s">
        <v>620</v>
      </c>
      <c r="D58" s="105" t="s">
        <v>27</v>
      </c>
      <c r="E58" s="104">
        <v>18160414901</v>
      </c>
      <c r="F58" s="67" t="s">
        <v>96</v>
      </c>
      <c r="G58" s="96">
        <v>28</v>
      </c>
      <c r="H58" s="96">
        <v>18</v>
      </c>
      <c r="I58" s="70">
        <v>46</v>
      </c>
      <c r="J58" s="103" t="s">
        <v>660</v>
      </c>
      <c r="K58" s="67" t="s">
        <v>510</v>
      </c>
      <c r="L58" s="88" t="s">
        <v>511</v>
      </c>
      <c r="M58" s="88">
        <v>9854477441</v>
      </c>
      <c r="N58" s="88" t="s">
        <v>661</v>
      </c>
      <c r="O58" s="88">
        <v>9508849234</v>
      </c>
      <c r="P58" s="87">
        <v>43545</v>
      </c>
      <c r="Q58" s="18"/>
      <c r="R58" s="18"/>
      <c r="S58" s="18"/>
      <c r="T58" s="18"/>
    </row>
    <row r="59" spans="1:20">
      <c r="A59" s="4">
        <v>55</v>
      </c>
      <c r="B59" s="17" t="s">
        <v>66</v>
      </c>
      <c r="C59" s="67" t="s">
        <v>590</v>
      </c>
      <c r="D59" s="105" t="s">
        <v>27</v>
      </c>
      <c r="E59" s="104">
        <v>18160415101</v>
      </c>
      <c r="F59" s="67" t="s">
        <v>96</v>
      </c>
      <c r="G59" s="96">
        <v>15</v>
      </c>
      <c r="H59" s="96">
        <v>22</v>
      </c>
      <c r="I59" s="70">
        <v>37</v>
      </c>
      <c r="J59" s="103" t="s">
        <v>662</v>
      </c>
      <c r="K59" s="67" t="s">
        <v>319</v>
      </c>
      <c r="L59" s="88" t="s">
        <v>320</v>
      </c>
      <c r="M59" s="88">
        <v>7896830067</v>
      </c>
      <c r="N59" s="88" t="s">
        <v>507</v>
      </c>
      <c r="O59" s="67"/>
      <c r="P59" s="87">
        <v>43546</v>
      </c>
      <c r="Q59" s="18"/>
      <c r="R59" s="18"/>
      <c r="S59" s="18"/>
      <c r="T59" s="18"/>
    </row>
    <row r="60" spans="1:20">
      <c r="A60" s="4">
        <v>56</v>
      </c>
      <c r="B60" s="17" t="s">
        <v>66</v>
      </c>
      <c r="C60" s="67" t="s">
        <v>591</v>
      </c>
      <c r="D60" s="105" t="s">
        <v>27</v>
      </c>
      <c r="E60" s="104">
        <v>18160409001</v>
      </c>
      <c r="F60" s="67" t="s">
        <v>96</v>
      </c>
      <c r="G60" s="98">
        <v>33</v>
      </c>
      <c r="H60" s="98">
        <v>32</v>
      </c>
      <c r="I60" s="70">
        <v>65</v>
      </c>
      <c r="J60" s="103" t="s">
        <v>663</v>
      </c>
      <c r="K60" s="67"/>
      <c r="L60" s="67"/>
      <c r="M60" s="67"/>
      <c r="N60" s="67"/>
      <c r="O60" s="67"/>
      <c r="P60" s="87">
        <v>43546</v>
      </c>
      <c r="Q60" s="18"/>
      <c r="R60" s="18"/>
      <c r="S60" s="18"/>
      <c r="T60" s="18"/>
    </row>
    <row r="61" spans="1:20">
      <c r="A61" s="4">
        <v>57</v>
      </c>
      <c r="B61" s="17" t="s">
        <v>67</v>
      </c>
      <c r="C61" s="67" t="s">
        <v>592</v>
      </c>
      <c r="D61" s="105" t="s">
        <v>27</v>
      </c>
      <c r="E61" s="104">
        <v>18160409002</v>
      </c>
      <c r="F61" s="67" t="s">
        <v>97</v>
      </c>
      <c r="G61" s="96">
        <v>104</v>
      </c>
      <c r="H61" s="96">
        <v>76</v>
      </c>
      <c r="I61" s="70">
        <v>180</v>
      </c>
      <c r="J61" s="103" t="s">
        <v>664</v>
      </c>
      <c r="K61" s="67"/>
      <c r="L61" s="67"/>
      <c r="M61" s="67"/>
      <c r="N61" s="67"/>
      <c r="O61" s="67"/>
      <c r="P61" s="87">
        <v>43547</v>
      </c>
      <c r="Q61" s="18"/>
      <c r="R61" s="18"/>
      <c r="S61" s="18"/>
      <c r="T61" s="18"/>
    </row>
    <row r="62" spans="1:20">
      <c r="A62" s="4">
        <v>58</v>
      </c>
      <c r="B62" s="17" t="s">
        <v>66</v>
      </c>
      <c r="C62" s="67" t="s">
        <v>595</v>
      </c>
      <c r="D62" s="56" t="s">
        <v>27</v>
      </c>
      <c r="E62" s="104">
        <v>18160401704</v>
      </c>
      <c r="F62" s="67" t="s">
        <v>96</v>
      </c>
      <c r="G62" s="73">
        <v>10</v>
      </c>
      <c r="H62" s="73">
        <v>15</v>
      </c>
      <c r="I62" s="70">
        <f t="shared" ref="I62:I65" si="2">+G62+H62</f>
        <v>25</v>
      </c>
      <c r="J62" s="86" t="s">
        <v>621</v>
      </c>
      <c r="K62" s="67"/>
      <c r="L62" s="67"/>
      <c r="M62" s="67"/>
      <c r="N62" s="67"/>
      <c r="O62" s="67"/>
      <c r="P62" s="87">
        <v>43547</v>
      </c>
      <c r="Q62" s="18"/>
      <c r="R62" s="18"/>
      <c r="S62" s="18"/>
      <c r="T62" s="18"/>
    </row>
    <row r="63" spans="1:20">
      <c r="A63" s="4">
        <v>59</v>
      </c>
      <c r="B63" s="17" t="s">
        <v>67</v>
      </c>
      <c r="C63" s="67" t="s">
        <v>596</v>
      </c>
      <c r="D63" s="56" t="s">
        <v>27</v>
      </c>
      <c r="E63" s="97">
        <v>18160409403</v>
      </c>
      <c r="F63" s="67" t="s">
        <v>96</v>
      </c>
      <c r="G63" s="98">
        <v>10</v>
      </c>
      <c r="H63" s="98">
        <v>11</v>
      </c>
      <c r="I63" s="70">
        <f t="shared" si="2"/>
        <v>21</v>
      </c>
      <c r="J63" s="108">
        <v>8011169663</v>
      </c>
      <c r="K63" s="67"/>
      <c r="L63" s="67"/>
      <c r="M63" s="67"/>
      <c r="N63" s="67"/>
      <c r="O63" s="67"/>
      <c r="P63" s="87">
        <v>43549</v>
      </c>
      <c r="Q63" s="18"/>
      <c r="R63" s="18"/>
      <c r="S63" s="18"/>
      <c r="T63" s="18"/>
    </row>
    <row r="64" spans="1:20">
      <c r="A64" s="4">
        <v>60</v>
      </c>
      <c r="B64" s="17" t="s">
        <v>66</v>
      </c>
      <c r="C64" s="67" t="s">
        <v>84</v>
      </c>
      <c r="D64" s="56" t="s">
        <v>27</v>
      </c>
      <c r="E64" s="97">
        <v>18160409201</v>
      </c>
      <c r="F64" s="67" t="s">
        <v>96</v>
      </c>
      <c r="G64" s="98">
        <v>19</v>
      </c>
      <c r="H64" s="98">
        <v>24</v>
      </c>
      <c r="I64" s="70">
        <f t="shared" si="2"/>
        <v>43</v>
      </c>
      <c r="J64" s="108">
        <v>9678316198</v>
      </c>
      <c r="K64" s="67"/>
      <c r="L64" s="67"/>
      <c r="M64" s="67"/>
      <c r="N64" s="67"/>
      <c r="O64" s="67"/>
      <c r="P64" s="87">
        <v>43549</v>
      </c>
      <c r="Q64" s="18"/>
      <c r="R64" s="18"/>
      <c r="S64" s="18"/>
      <c r="T64" s="18"/>
    </row>
    <row r="65" spans="1:20">
      <c r="A65" s="4">
        <v>61</v>
      </c>
      <c r="B65" s="17" t="s">
        <v>67</v>
      </c>
      <c r="C65" s="67" t="s">
        <v>83</v>
      </c>
      <c r="D65" s="56" t="s">
        <v>27</v>
      </c>
      <c r="E65" s="97">
        <v>18160409302</v>
      </c>
      <c r="F65" s="67" t="s">
        <v>96</v>
      </c>
      <c r="G65" s="98">
        <v>9</v>
      </c>
      <c r="H65" s="98">
        <v>12</v>
      </c>
      <c r="I65" s="70">
        <f t="shared" si="2"/>
        <v>21</v>
      </c>
      <c r="J65" s="108">
        <v>9954550304</v>
      </c>
      <c r="K65" s="67" t="s">
        <v>559</v>
      </c>
      <c r="L65" s="67" t="s">
        <v>593</v>
      </c>
      <c r="M65" s="67">
        <v>9954434662</v>
      </c>
      <c r="N65" s="67" t="s">
        <v>594</v>
      </c>
      <c r="O65" s="67"/>
      <c r="P65" s="87">
        <v>43550</v>
      </c>
      <c r="Q65" s="18"/>
      <c r="R65" s="18"/>
      <c r="S65" s="18"/>
      <c r="T65" s="18"/>
    </row>
    <row r="66" spans="1:20">
      <c r="A66" s="4">
        <v>62</v>
      </c>
      <c r="B66" s="17" t="s">
        <v>66</v>
      </c>
      <c r="C66" s="67" t="s">
        <v>693</v>
      </c>
      <c r="D66" s="56" t="s">
        <v>27</v>
      </c>
      <c r="E66" s="97"/>
      <c r="F66" s="67"/>
      <c r="G66" s="98">
        <v>296</v>
      </c>
      <c r="H66" s="98">
        <v>394</v>
      </c>
      <c r="I66" s="109"/>
      <c r="J66" s="108"/>
      <c r="K66" s="67" t="s">
        <v>559</v>
      </c>
      <c r="L66" s="67" t="s">
        <v>593</v>
      </c>
      <c r="M66" s="67">
        <v>9954434662</v>
      </c>
      <c r="N66" s="67"/>
      <c r="O66" s="67"/>
      <c r="P66" s="110">
        <v>43550</v>
      </c>
      <c r="Q66" s="18"/>
      <c r="R66" s="18"/>
      <c r="S66" s="18"/>
      <c r="T66" s="18"/>
    </row>
    <row r="67" spans="1:20">
      <c r="A67" s="4">
        <v>63</v>
      </c>
      <c r="B67" s="17" t="s">
        <v>67</v>
      </c>
      <c r="C67" s="18" t="s">
        <v>693</v>
      </c>
      <c r="D67" s="18" t="s">
        <v>27</v>
      </c>
      <c r="E67" s="19"/>
      <c r="F67" s="18"/>
      <c r="G67" s="19">
        <v>296</v>
      </c>
      <c r="H67" s="19">
        <v>394</v>
      </c>
      <c r="I67" s="17">
        <f t="shared" ref="I67:I69" si="3">+G67+H67</f>
        <v>690</v>
      </c>
      <c r="J67" s="18"/>
      <c r="K67" s="18"/>
      <c r="L67" s="18"/>
      <c r="M67" s="18"/>
      <c r="N67" s="18"/>
      <c r="O67" s="18"/>
      <c r="P67" s="110">
        <v>43551</v>
      </c>
      <c r="Q67" s="18"/>
      <c r="R67" s="18"/>
      <c r="S67" s="18"/>
      <c r="T67" s="18"/>
    </row>
    <row r="68" spans="1:20">
      <c r="A68" s="4">
        <v>64</v>
      </c>
      <c r="B68" s="17" t="s">
        <v>66</v>
      </c>
      <c r="C68" s="18" t="s">
        <v>693</v>
      </c>
      <c r="D68" s="18" t="s">
        <v>27</v>
      </c>
      <c r="E68" s="19"/>
      <c r="F68" s="18"/>
      <c r="G68" s="19"/>
      <c r="H68" s="19"/>
      <c r="I68" s="17">
        <f t="shared" si="3"/>
        <v>0</v>
      </c>
      <c r="J68" s="18"/>
      <c r="K68" s="18"/>
      <c r="L68" s="18"/>
      <c r="M68" s="18"/>
      <c r="N68" s="18"/>
      <c r="O68" s="18"/>
      <c r="P68" s="110">
        <v>43551</v>
      </c>
      <c r="Q68" s="18"/>
      <c r="R68" s="18"/>
      <c r="S68" s="18"/>
      <c r="T68" s="18"/>
    </row>
    <row r="69" spans="1:20" ht="17.25" thickBot="1">
      <c r="A69" s="4">
        <v>65</v>
      </c>
      <c r="B69" s="17" t="s">
        <v>67</v>
      </c>
      <c r="C69" s="18" t="s">
        <v>693</v>
      </c>
      <c r="D69" s="18" t="s">
        <v>27</v>
      </c>
      <c r="E69" s="19"/>
      <c r="F69" s="18"/>
      <c r="G69" s="19"/>
      <c r="H69" s="19"/>
      <c r="I69" s="17">
        <f t="shared" si="3"/>
        <v>0</v>
      </c>
      <c r="J69" s="18"/>
      <c r="K69" s="18"/>
      <c r="L69" s="18"/>
      <c r="M69" s="18"/>
      <c r="N69" s="18"/>
      <c r="O69" s="18"/>
      <c r="P69" s="110">
        <v>43552</v>
      </c>
      <c r="Q69" s="18"/>
      <c r="R69" s="18"/>
      <c r="S69" s="18"/>
      <c r="T69" s="18"/>
    </row>
    <row r="70" spans="1:20" ht="17.25" thickBot="1">
      <c r="A70" s="4">
        <v>66</v>
      </c>
      <c r="B70" s="17" t="s">
        <v>66</v>
      </c>
      <c r="C70" s="52" t="s">
        <v>83</v>
      </c>
      <c r="D70" s="52" t="s">
        <v>29</v>
      </c>
      <c r="E70" s="53"/>
      <c r="F70" s="52" t="s">
        <v>98</v>
      </c>
      <c r="G70" s="53">
        <v>22</v>
      </c>
      <c r="H70" s="53">
        <v>10</v>
      </c>
      <c r="I70" s="54">
        <f>+G70+H70</f>
        <v>32</v>
      </c>
      <c r="J70" s="55" t="s">
        <v>99</v>
      </c>
      <c r="K70" s="56" t="s">
        <v>100</v>
      </c>
      <c r="L70" s="56" t="s">
        <v>101</v>
      </c>
      <c r="M70" s="56">
        <v>9954622088</v>
      </c>
      <c r="N70" s="56" t="s">
        <v>102</v>
      </c>
      <c r="O70" s="56">
        <v>9678137027</v>
      </c>
      <c r="P70" s="110">
        <v>43552</v>
      </c>
      <c r="Q70" s="18"/>
      <c r="R70" s="18"/>
      <c r="S70" s="18"/>
      <c r="T70" s="18"/>
    </row>
    <row r="71" spans="1:20">
      <c r="A71" s="4">
        <v>67</v>
      </c>
      <c r="B71" s="17" t="s">
        <v>67</v>
      </c>
      <c r="C71" s="52" t="s">
        <v>84</v>
      </c>
      <c r="D71" s="52" t="s">
        <v>29</v>
      </c>
      <c r="E71" s="53"/>
      <c r="F71" s="52" t="s">
        <v>98</v>
      </c>
      <c r="G71" s="53">
        <v>20</v>
      </c>
      <c r="H71" s="53">
        <v>15</v>
      </c>
      <c r="I71" s="54">
        <f>+G71+H71</f>
        <v>35</v>
      </c>
      <c r="J71" s="59" t="s">
        <v>103</v>
      </c>
      <c r="K71" s="56" t="s">
        <v>100</v>
      </c>
      <c r="L71" s="56" t="s">
        <v>101</v>
      </c>
      <c r="M71" s="56">
        <v>9954622088</v>
      </c>
      <c r="N71" s="56" t="s">
        <v>102</v>
      </c>
      <c r="O71" s="56">
        <v>9678137027</v>
      </c>
      <c r="P71" s="110">
        <v>43553</v>
      </c>
      <c r="Q71" s="18"/>
      <c r="R71" s="18"/>
      <c r="S71" s="18"/>
      <c r="T71" s="18"/>
    </row>
    <row r="72" spans="1:20">
      <c r="A72" s="4">
        <v>68</v>
      </c>
      <c r="B72" s="17" t="s">
        <v>66</v>
      </c>
      <c r="C72" s="52" t="s">
        <v>104</v>
      </c>
      <c r="D72" s="52" t="s">
        <v>27</v>
      </c>
      <c r="E72" s="60"/>
      <c r="F72" s="52" t="s">
        <v>96</v>
      </c>
      <c r="G72" s="53">
        <v>34</v>
      </c>
      <c r="H72" s="53">
        <v>17</v>
      </c>
      <c r="I72" s="54">
        <v>51</v>
      </c>
      <c r="J72" s="61" t="s">
        <v>105</v>
      </c>
      <c r="K72" s="56" t="s">
        <v>106</v>
      </c>
      <c r="L72" s="56"/>
      <c r="M72" s="56"/>
      <c r="N72" s="56"/>
      <c r="O72" s="56"/>
      <c r="P72" s="110">
        <v>43553</v>
      </c>
      <c r="Q72" s="18"/>
      <c r="R72" s="18"/>
      <c r="S72" s="18"/>
      <c r="T72" s="18"/>
    </row>
    <row r="73" spans="1:20">
      <c r="A73" s="4">
        <v>69</v>
      </c>
      <c r="B73" s="17" t="s">
        <v>67</v>
      </c>
      <c r="C73" s="52" t="s">
        <v>104</v>
      </c>
      <c r="D73" s="52" t="s">
        <v>27</v>
      </c>
      <c r="E73" s="60"/>
      <c r="F73" s="52" t="s">
        <v>96</v>
      </c>
      <c r="G73" s="53">
        <v>33</v>
      </c>
      <c r="H73" s="53">
        <v>23</v>
      </c>
      <c r="I73" s="54">
        <v>56</v>
      </c>
      <c r="J73" s="61" t="s">
        <v>105</v>
      </c>
      <c r="K73" s="56" t="s">
        <v>106</v>
      </c>
      <c r="L73" s="56"/>
      <c r="M73" s="56"/>
      <c r="N73" s="56"/>
      <c r="O73" s="56"/>
      <c r="P73" s="110">
        <v>43554</v>
      </c>
      <c r="Q73" s="18"/>
      <c r="R73" s="18"/>
      <c r="S73" s="18"/>
      <c r="T73" s="18"/>
    </row>
    <row r="74" spans="1:20">
      <c r="A74" s="4">
        <v>70</v>
      </c>
      <c r="B74" s="17" t="s">
        <v>66</v>
      </c>
      <c r="C74" s="52" t="s">
        <v>85</v>
      </c>
      <c r="D74" s="52" t="s">
        <v>29</v>
      </c>
      <c r="E74" s="53"/>
      <c r="F74" s="52" t="s">
        <v>98</v>
      </c>
      <c r="G74" s="53">
        <v>15</v>
      </c>
      <c r="H74" s="53">
        <v>12</v>
      </c>
      <c r="I74" s="54">
        <f t="shared" ref="I74" si="4">+G74+H74</f>
        <v>27</v>
      </c>
      <c r="J74" s="59" t="s">
        <v>107</v>
      </c>
      <c r="K74" s="56" t="s">
        <v>100</v>
      </c>
      <c r="L74" s="56" t="s">
        <v>101</v>
      </c>
      <c r="M74" s="56">
        <v>9954622088</v>
      </c>
      <c r="N74" s="56" t="s">
        <v>102</v>
      </c>
      <c r="O74" s="56">
        <v>9678137027</v>
      </c>
      <c r="P74" s="110">
        <v>43554</v>
      </c>
      <c r="Q74" s="18"/>
      <c r="R74" s="18"/>
      <c r="S74" s="18"/>
      <c r="T74" s="18"/>
    </row>
    <row r="75" spans="1:20">
      <c r="A75" s="4">
        <v>71</v>
      </c>
      <c r="B75" s="17"/>
      <c r="C75" s="52"/>
      <c r="D75" s="52"/>
      <c r="E75" s="53"/>
      <c r="F75" s="52"/>
      <c r="G75" s="53"/>
      <c r="H75" s="53"/>
      <c r="I75" s="54"/>
      <c r="J75" s="59"/>
      <c r="K75" s="56"/>
      <c r="L75" s="56"/>
      <c r="M75" s="56"/>
      <c r="N75" s="56"/>
      <c r="O75" s="56"/>
      <c r="P75" s="110"/>
      <c r="Q75" s="18"/>
      <c r="R75" s="18"/>
      <c r="S75" s="18"/>
      <c r="T75" s="18"/>
    </row>
    <row r="76" spans="1:20">
      <c r="A76" s="4">
        <v>72</v>
      </c>
      <c r="B76" s="17"/>
      <c r="C76" s="52"/>
      <c r="D76" s="52"/>
      <c r="E76" s="60"/>
      <c r="F76" s="52"/>
      <c r="G76" s="53"/>
      <c r="H76" s="53"/>
      <c r="I76" s="54"/>
      <c r="J76" s="61"/>
      <c r="K76" s="56"/>
      <c r="L76" s="56"/>
      <c r="M76" s="56"/>
      <c r="N76" s="56"/>
      <c r="O76" s="56"/>
      <c r="P76" s="57"/>
      <c r="Q76" s="18"/>
      <c r="R76" s="18"/>
      <c r="S76" s="18"/>
      <c r="T76" s="18"/>
    </row>
    <row r="77" spans="1:20">
      <c r="A77" s="4">
        <v>73</v>
      </c>
      <c r="B77" s="17"/>
      <c r="C77" s="52"/>
      <c r="D77" s="52"/>
      <c r="E77" s="60"/>
      <c r="F77" s="52"/>
      <c r="G77" s="53"/>
      <c r="H77" s="53"/>
      <c r="I77" s="54"/>
      <c r="J77" s="61"/>
      <c r="K77" s="56"/>
      <c r="L77" s="56"/>
      <c r="M77" s="56"/>
      <c r="N77" s="56"/>
      <c r="O77" s="56"/>
      <c r="P77" s="57"/>
      <c r="Q77" s="18"/>
      <c r="R77" s="18"/>
      <c r="S77" s="18"/>
      <c r="T77" s="18"/>
    </row>
    <row r="78" spans="1:20">
      <c r="A78" s="4">
        <v>74</v>
      </c>
      <c r="B78" s="17"/>
      <c r="C78" s="18"/>
      <c r="D78" s="18"/>
      <c r="E78" s="19"/>
      <c r="F78" s="18"/>
      <c r="G78" s="19"/>
      <c r="H78" s="19"/>
      <c r="I78" s="17">
        <f t="shared" ref="I78:I164" si="5">+G78+H78</f>
        <v>0</v>
      </c>
      <c r="J78" s="18"/>
      <c r="K78" s="18"/>
      <c r="L78" s="18"/>
      <c r="M78" s="18"/>
      <c r="N78" s="18"/>
      <c r="O78" s="18"/>
      <c r="P78" s="24"/>
      <c r="Q78" s="18"/>
      <c r="R78" s="18"/>
      <c r="S78" s="18"/>
      <c r="T78" s="18"/>
    </row>
    <row r="79" spans="1:20">
      <c r="A79" s="4">
        <v>75</v>
      </c>
      <c r="B79" s="17"/>
      <c r="C79" s="18"/>
      <c r="D79" s="18"/>
      <c r="E79" s="19"/>
      <c r="F79" s="18"/>
      <c r="G79" s="19"/>
      <c r="H79" s="19"/>
      <c r="I79" s="17">
        <f t="shared" si="5"/>
        <v>0</v>
      </c>
      <c r="J79" s="18"/>
      <c r="K79" s="18"/>
      <c r="L79" s="18"/>
      <c r="M79" s="18"/>
      <c r="N79" s="18"/>
      <c r="O79" s="18"/>
      <c r="P79" s="24"/>
      <c r="Q79" s="18"/>
      <c r="R79" s="18"/>
      <c r="S79" s="18"/>
      <c r="T79" s="18"/>
    </row>
    <row r="80" spans="1:20">
      <c r="A80" s="4">
        <v>76</v>
      </c>
      <c r="B80" s="17"/>
      <c r="C80" s="18"/>
      <c r="D80" s="18"/>
      <c r="E80" s="19"/>
      <c r="F80" s="18"/>
      <c r="G80" s="19"/>
      <c r="H80" s="19"/>
      <c r="I80" s="17">
        <f t="shared" si="5"/>
        <v>0</v>
      </c>
      <c r="J80" s="18"/>
      <c r="K80" s="18"/>
      <c r="L80" s="18"/>
      <c r="M80" s="18"/>
      <c r="N80" s="18"/>
      <c r="O80" s="18"/>
      <c r="P80" s="24"/>
      <c r="Q80" s="18"/>
      <c r="R80" s="18"/>
      <c r="S80" s="18"/>
      <c r="T80" s="18"/>
    </row>
    <row r="81" spans="1:20">
      <c r="A81" s="4">
        <v>77</v>
      </c>
      <c r="B81" s="17"/>
      <c r="C81" s="18"/>
      <c r="D81" s="18"/>
      <c r="E81" s="19"/>
      <c r="F81" s="18"/>
      <c r="G81" s="19"/>
      <c r="H81" s="19"/>
      <c r="I81" s="17">
        <f t="shared" si="5"/>
        <v>0</v>
      </c>
      <c r="J81" s="18"/>
      <c r="K81" s="18"/>
      <c r="L81" s="18"/>
      <c r="M81" s="18"/>
      <c r="N81" s="18"/>
      <c r="O81" s="18"/>
      <c r="P81" s="24"/>
      <c r="Q81" s="18"/>
      <c r="R81" s="18"/>
      <c r="S81" s="18"/>
      <c r="T81" s="18"/>
    </row>
    <row r="82" spans="1:20">
      <c r="A82" s="4">
        <v>78</v>
      </c>
      <c r="B82" s="17"/>
      <c r="C82" s="18"/>
      <c r="D82" s="18"/>
      <c r="E82" s="19"/>
      <c r="F82" s="18"/>
      <c r="G82" s="19"/>
      <c r="H82" s="19"/>
      <c r="I82" s="17">
        <f t="shared" si="5"/>
        <v>0</v>
      </c>
      <c r="J82" s="18"/>
      <c r="K82" s="18"/>
      <c r="L82" s="18"/>
      <c r="M82" s="18"/>
      <c r="N82" s="18"/>
      <c r="O82" s="18"/>
      <c r="P82" s="24"/>
      <c r="Q82" s="18"/>
      <c r="R82" s="18"/>
      <c r="S82" s="18"/>
      <c r="T82" s="18"/>
    </row>
    <row r="83" spans="1:20">
      <c r="A83" s="4">
        <v>79</v>
      </c>
      <c r="B83" s="17"/>
      <c r="C83" s="18"/>
      <c r="D83" s="18"/>
      <c r="E83" s="19"/>
      <c r="F83" s="18"/>
      <c r="G83" s="19"/>
      <c r="H83" s="19"/>
      <c r="I83" s="17">
        <f t="shared" si="5"/>
        <v>0</v>
      </c>
      <c r="J83" s="18"/>
      <c r="K83" s="18"/>
      <c r="L83" s="18"/>
      <c r="M83" s="18"/>
      <c r="N83" s="18"/>
      <c r="O83" s="18"/>
      <c r="P83" s="24"/>
      <c r="Q83" s="18"/>
      <c r="R83" s="18"/>
      <c r="S83" s="18"/>
      <c r="T83" s="18"/>
    </row>
    <row r="84" spans="1:20">
      <c r="A84" s="4">
        <v>80</v>
      </c>
      <c r="B84" s="17"/>
      <c r="C84" s="18"/>
      <c r="D84" s="18"/>
      <c r="E84" s="19"/>
      <c r="F84" s="18"/>
      <c r="G84" s="19"/>
      <c r="H84" s="19"/>
      <c r="I84" s="17">
        <f t="shared" si="5"/>
        <v>0</v>
      </c>
      <c r="J84" s="18"/>
      <c r="K84" s="18"/>
      <c r="L84" s="18"/>
      <c r="M84" s="18"/>
      <c r="N84" s="18"/>
      <c r="O84" s="18"/>
      <c r="P84" s="24"/>
      <c r="Q84" s="18"/>
      <c r="R84" s="18"/>
      <c r="S84" s="18"/>
      <c r="T84" s="18"/>
    </row>
    <row r="85" spans="1:20">
      <c r="A85" s="4">
        <v>81</v>
      </c>
      <c r="B85" s="17"/>
      <c r="C85" s="18"/>
      <c r="D85" s="18"/>
      <c r="E85" s="19"/>
      <c r="F85" s="18"/>
      <c r="G85" s="19"/>
      <c r="H85" s="19"/>
      <c r="I85" s="17">
        <f t="shared" si="5"/>
        <v>0</v>
      </c>
      <c r="J85" s="18"/>
      <c r="K85" s="18"/>
      <c r="L85" s="18"/>
      <c r="M85" s="18"/>
      <c r="N85" s="18"/>
      <c r="O85" s="18"/>
      <c r="P85" s="24"/>
      <c r="Q85" s="18"/>
      <c r="R85" s="18"/>
      <c r="S85" s="18"/>
      <c r="T85" s="18"/>
    </row>
    <row r="86" spans="1:20">
      <c r="A86" s="4">
        <v>82</v>
      </c>
      <c r="B86" s="17"/>
      <c r="C86" s="18"/>
      <c r="D86" s="18"/>
      <c r="E86" s="19"/>
      <c r="F86" s="18"/>
      <c r="G86" s="19"/>
      <c r="H86" s="19"/>
      <c r="I86" s="17">
        <f t="shared" si="5"/>
        <v>0</v>
      </c>
      <c r="J86" s="18"/>
      <c r="K86" s="18"/>
      <c r="L86" s="18"/>
      <c r="M86" s="18"/>
      <c r="N86" s="18"/>
      <c r="O86" s="18"/>
      <c r="P86" s="24"/>
      <c r="Q86" s="18"/>
      <c r="R86" s="18"/>
      <c r="S86" s="18"/>
      <c r="T86" s="18"/>
    </row>
    <row r="87" spans="1:20">
      <c r="A87" s="4">
        <v>83</v>
      </c>
      <c r="B87" s="17"/>
      <c r="C87" s="18"/>
      <c r="D87" s="18"/>
      <c r="E87" s="19"/>
      <c r="F87" s="18"/>
      <c r="G87" s="19"/>
      <c r="H87" s="19"/>
      <c r="I87" s="17">
        <f t="shared" si="5"/>
        <v>0</v>
      </c>
      <c r="J87" s="18"/>
      <c r="K87" s="18"/>
      <c r="L87" s="18"/>
      <c r="M87" s="18"/>
      <c r="N87" s="18"/>
      <c r="O87" s="18"/>
      <c r="P87" s="24"/>
      <c r="Q87" s="18"/>
      <c r="R87" s="18"/>
      <c r="S87" s="18"/>
      <c r="T87" s="18"/>
    </row>
    <row r="88" spans="1:20">
      <c r="A88" s="4">
        <v>84</v>
      </c>
      <c r="B88" s="17"/>
      <c r="C88" s="18"/>
      <c r="D88" s="18"/>
      <c r="E88" s="19"/>
      <c r="F88" s="18"/>
      <c r="G88" s="19"/>
      <c r="H88" s="19"/>
      <c r="I88" s="17">
        <f t="shared" si="5"/>
        <v>0</v>
      </c>
      <c r="J88" s="18"/>
      <c r="K88" s="18"/>
      <c r="L88" s="18"/>
      <c r="M88" s="18"/>
      <c r="N88" s="18"/>
      <c r="O88" s="18"/>
      <c r="P88" s="24"/>
      <c r="Q88" s="18"/>
      <c r="R88" s="18"/>
      <c r="S88" s="18"/>
      <c r="T88" s="18"/>
    </row>
    <row r="89" spans="1:20">
      <c r="A89" s="4">
        <v>85</v>
      </c>
      <c r="B89" s="17"/>
      <c r="C89" s="18"/>
      <c r="D89" s="18"/>
      <c r="E89" s="19"/>
      <c r="F89" s="18"/>
      <c r="G89" s="19"/>
      <c r="H89" s="19"/>
      <c r="I89" s="17">
        <f t="shared" si="5"/>
        <v>0</v>
      </c>
      <c r="J89" s="18"/>
      <c r="K89" s="18"/>
      <c r="L89" s="18"/>
      <c r="M89" s="18"/>
      <c r="N89" s="18"/>
      <c r="O89" s="18"/>
      <c r="P89" s="24"/>
      <c r="Q89" s="18"/>
      <c r="R89" s="18"/>
      <c r="S89" s="18"/>
      <c r="T89" s="18"/>
    </row>
    <row r="90" spans="1:20">
      <c r="A90" s="4">
        <v>86</v>
      </c>
      <c r="B90" s="17"/>
      <c r="C90" s="18"/>
      <c r="D90" s="18"/>
      <c r="E90" s="19"/>
      <c r="F90" s="18"/>
      <c r="G90" s="19"/>
      <c r="H90" s="19"/>
      <c r="I90" s="17">
        <f t="shared" si="5"/>
        <v>0</v>
      </c>
      <c r="J90" s="18"/>
      <c r="K90" s="18"/>
      <c r="L90" s="18"/>
      <c r="M90" s="18"/>
      <c r="N90" s="18"/>
      <c r="O90" s="18"/>
      <c r="P90" s="24"/>
      <c r="Q90" s="18"/>
      <c r="R90" s="18"/>
      <c r="S90" s="18"/>
      <c r="T90" s="18"/>
    </row>
    <row r="91" spans="1:20">
      <c r="A91" s="4">
        <v>87</v>
      </c>
      <c r="B91" s="17"/>
      <c r="C91" s="18"/>
      <c r="D91" s="18"/>
      <c r="E91" s="19"/>
      <c r="F91" s="18"/>
      <c r="G91" s="19"/>
      <c r="H91" s="19"/>
      <c r="I91" s="17">
        <f t="shared" si="5"/>
        <v>0</v>
      </c>
      <c r="J91" s="18"/>
      <c r="K91" s="18"/>
      <c r="L91" s="18"/>
      <c r="M91" s="18"/>
      <c r="N91" s="18"/>
      <c r="O91" s="18"/>
      <c r="P91" s="24"/>
      <c r="Q91" s="18"/>
      <c r="R91" s="18"/>
      <c r="S91" s="18"/>
      <c r="T91" s="18"/>
    </row>
    <row r="92" spans="1:20">
      <c r="A92" s="4">
        <v>88</v>
      </c>
      <c r="B92" s="17"/>
      <c r="C92" s="18"/>
      <c r="D92" s="18"/>
      <c r="E92" s="19"/>
      <c r="F92" s="18"/>
      <c r="G92" s="19"/>
      <c r="H92" s="19"/>
      <c r="I92" s="17">
        <f t="shared" si="5"/>
        <v>0</v>
      </c>
      <c r="J92" s="18"/>
      <c r="K92" s="18"/>
      <c r="L92" s="18"/>
      <c r="M92" s="18"/>
      <c r="N92" s="18"/>
      <c r="O92" s="18"/>
      <c r="P92" s="24"/>
      <c r="Q92" s="18"/>
      <c r="R92" s="18"/>
      <c r="S92" s="18"/>
      <c r="T92" s="18"/>
    </row>
    <row r="93" spans="1:20">
      <c r="A93" s="4">
        <v>89</v>
      </c>
      <c r="B93" s="17"/>
      <c r="C93" s="18"/>
      <c r="D93" s="18"/>
      <c r="E93" s="19"/>
      <c r="F93" s="18"/>
      <c r="G93" s="19"/>
      <c r="H93" s="19"/>
      <c r="I93" s="17">
        <f t="shared" si="5"/>
        <v>0</v>
      </c>
      <c r="J93" s="18"/>
      <c r="K93" s="18"/>
      <c r="L93" s="18"/>
      <c r="M93" s="18"/>
      <c r="N93" s="18"/>
      <c r="O93" s="18"/>
      <c r="P93" s="24"/>
      <c r="Q93" s="18"/>
      <c r="R93" s="18"/>
      <c r="S93" s="18"/>
      <c r="T93" s="18"/>
    </row>
    <row r="94" spans="1:20">
      <c r="A94" s="4">
        <v>90</v>
      </c>
      <c r="B94" s="17"/>
      <c r="C94" s="18"/>
      <c r="D94" s="18"/>
      <c r="E94" s="19"/>
      <c r="F94" s="18"/>
      <c r="G94" s="19"/>
      <c r="H94" s="19"/>
      <c r="I94" s="17">
        <f t="shared" si="5"/>
        <v>0</v>
      </c>
      <c r="J94" s="18"/>
      <c r="K94" s="18"/>
      <c r="L94" s="18"/>
      <c r="M94" s="18"/>
      <c r="N94" s="18"/>
      <c r="O94" s="18"/>
      <c r="P94" s="24"/>
      <c r="Q94" s="18"/>
      <c r="R94" s="18"/>
      <c r="S94" s="18"/>
      <c r="T94" s="18"/>
    </row>
    <row r="95" spans="1:20">
      <c r="A95" s="4">
        <v>91</v>
      </c>
      <c r="B95" s="17"/>
      <c r="C95" s="18"/>
      <c r="D95" s="18"/>
      <c r="E95" s="19"/>
      <c r="F95" s="18"/>
      <c r="G95" s="19"/>
      <c r="H95" s="19"/>
      <c r="I95" s="17">
        <f t="shared" si="5"/>
        <v>0</v>
      </c>
      <c r="J95" s="18"/>
      <c r="K95" s="18"/>
      <c r="L95" s="18"/>
      <c r="M95" s="18"/>
      <c r="N95" s="18"/>
      <c r="O95" s="18"/>
      <c r="P95" s="24"/>
      <c r="Q95" s="18"/>
      <c r="R95" s="18"/>
      <c r="S95" s="18"/>
      <c r="T95" s="18"/>
    </row>
    <row r="96" spans="1:20">
      <c r="A96" s="4">
        <v>92</v>
      </c>
      <c r="B96" s="17"/>
      <c r="C96" s="18"/>
      <c r="D96" s="18"/>
      <c r="E96" s="19"/>
      <c r="F96" s="18"/>
      <c r="G96" s="19"/>
      <c r="H96" s="19"/>
      <c r="I96" s="17">
        <f t="shared" si="5"/>
        <v>0</v>
      </c>
      <c r="J96" s="18"/>
      <c r="K96" s="18"/>
      <c r="L96" s="18"/>
      <c r="M96" s="18"/>
      <c r="N96" s="18"/>
      <c r="O96" s="18"/>
      <c r="P96" s="24"/>
      <c r="Q96" s="18"/>
      <c r="R96" s="18"/>
      <c r="S96" s="18"/>
      <c r="T96" s="18"/>
    </row>
    <row r="97" spans="1:20">
      <c r="A97" s="4">
        <v>93</v>
      </c>
      <c r="B97" s="17"/>
      <c r="C97" s="18"/>
      <c r="D97" s="18"/>
      <c r="E97" s="19"/>
      <c r="F97" s="18"/>
      <c r="G97" s="19"/>
      <c r="H97" s="19"/>
      <c r="I97" s="17">
        <f t="shared" si="5"/>
        <v>0</v>
      </c>
      <c r="J97" s="18"/>
      <c r="K97" s="18"/>
      <c r="L97" s="18"/>
      <c r="M97" s="18"/>
      <c r="N97" s="18"/>
      <c r="O97" s="18"/>
      <c r="P97" s="24"/>
      <c r="Q97" s="18"/>
      <c r="R97" s="18"/>
      <c r="S97" s="18"/>
      <c r="T97" s="18"/>
    </row>
    <row r="98" spans="1:20">
      <c r="A98" s="4">
        <v>94</v>
      </c>
      <c r="B98" s="17"/>
      <c r="C98" s="18"/>
      <c r="D98" s="18"/>
      <c r="E98" s="19"/>
      <c r="F98" s="18"/>
      <c r="G98" s="19"/>
      <c r="H98" s="19"/>
      <c r="I98" s="17">
        <f t="shared" si="5"/>
        <v>0</v>
      </c>
      <c r="J98" s="18"/>
      <c r="K98" s="18"/>
      <c r="L98" s="18"/>
      <c r="M98" s="18"/>
      <c r="N98" s="18"/>
      <c r="O98" s="18"/>
      <c r="P98" s="24"/>
      <c r="Q98" s="18"/>
      <c r="R98" s="18"/>
      <c r="S98" s="18"/>
      <c r="T98" s="18"/>
    </row>
    <row r="99" spans="1:20">
      <c r="A99" s="4">
        <v>95</v>
      </c>
      <c r="B99" s="17"/>
      <c r="C99" s="18"/>
      <c r="D99" s="18"/>
      <c r="E99" s="19"/>
      <c r="F99" s="18"/>
      <c r="G99" s="19"/>
      <c r="H99" s="19"/>
      <c r="I99" s="17">
        <f t="shared" si="5"/>
        <v>0</v>
      </c>
      <c r="J99" s="18"/>
      <c r="K99" s="18"/>
      <c r="L99" s="18"/>
      <c r="M99" s="18"/>
      <c r="N99" s="18"/>
      <c r="O99" s="18"/>
      <c r="P99" s="24"/>
      <c r="Q99" s="18"/>
      <c r="R99" s="18"/>
      <c r="S99" s="18"/>
      <c r="T99" s="18"/>
    </row>
    <row r="100" spans="1:20">
      <c r="A100" s="4">
        <v>96</v>
      </c>
      <c r="B100" s="17"/>
      <c r="C100" s="18"/>
      <c r="D100" s="18"/>
      <c r="E100" s="19"/>
      <c r="F100" s="18"/>
      <c r="G100" s="19"/>
      <c r="H100" s="19"/>
      <c r="I100" s="17">
        <f t="shared" si="5"/>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5"/>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5"/>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5"/>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5"/>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5"/>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5"/>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5"/>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5"/>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5"/>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5"/>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5"/>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5"/>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5"/>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5"/>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5"/>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5"/>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5"/>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5"/>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5"/>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5"/>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5"/>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5"/>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5"/>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5"/>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5"/>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5"/>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5"/>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5"/>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5"/>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5"/>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5"/>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5"/>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5"/>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5"/>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1"/>
      <c r="C165" s="21">
        <f>COUNTIFS(C5:C164,"*")</f>
        <v>70</v>
      </c>
      <c r="D165" s="21"/>
      <c r="E165" s="13"/>
      <c r="F165" s="21"/>
      <c r="G165" s="21">
        <f>SUM(G5:G164)</f>
        <v>2941</v>
      </c>
      <c r="H165" s="21">
        <f>SUM(H5:H164)</f>
        <v>3153</v>
      </c>
      <c r="I165" s="21">
        <f>SUM(I5:I164)</f>
        <v>5404</v>
      </c>
      <c r="J165" s="21"/>
      <c r="K165" s="21"/>
      <c r="L165" s="21"/>
      <c r="M165" s="21"/>
      <c r="N165" s="21"/>
      <c r="O165" s="21"/>
      <c r="P165" s="14"/>
      <c r="Q165" s="21"/>
      <c r="R165" s="21"/>
      <c r="S165" s="21"/>
      <c r="T165" s="12"/>
    </row>
    <row r="166" spans="1:20">
      <c r="A166" s="46" t="s">
        <v>66</v>
      </c>
      <c r="B166" s="10">
        <f>COUNTIF(B$5:B$164,"Team 1")</f>
        <v>37</v>
      </c>
      <c r="C166" s="46" t="s">
        <v>29</v>
      </c>
      <c r="D166" s="10">
        <f>COUNTIF(D5:D164,"Anganwadi")</f>
        <v>4</v>
      </c>
    </row>
    <row r="167" spans="1:20">
      <c r="A167" s="46" t="s">
        <v>67</v>
      </c>
      <c r="B167" s="10">
        <f>COUNTIF(B$6:B$164,"Team 2")</f>
        <v>33</v>
      </c>
      <c r="C167" s="46" t="s">
        <v>27</v>
      </c>
      <c r="D167" s="10">
        <f>COUNTIF(D5:D164,"School")</f>
        <v>66</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H22" sqref="H22"/>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70" t="s">
        <v>710</v>
      </c>
      <c r="B1" s="170"/>
      <c r="C1" s="170"/>
      <c r="D1" s="170"/>
      <c r="E1" s="170"/>
      <c r="F1" s="171"/>
      <c r="G1" s="171"/>
      <c r="H1" s="171"/>
      <c r="I1" s="171"/>
      <c r="J1" s="171"/>
    </row>
    <row r="2" spans="1:11" ht="25.5">
      <c r="A2" s="172" t="s">
        <v>0</v>
      </c>
      <c r="B2" s="173"/>
      <c r="C2" s="174" t="str">
        <f>'Block at a Glance'!C2:D2</f>
        <v>ASSAM</v>
      </c>
      <c r="D2" s="175"/>
      <c r="E2" s="27" t="s">
        <v>1</v>
      </c>
      <c r="F2" s="176" t="str">
        <f>'Block at a Glance'!F2:I2</f>
        <v>SIBSAGAR</v>
      </c>
      <c r="G2" s="177"/>
      <c r="H2" s="28" t="s">
        <v>28</v>
      </c>
      <c r="I2" s="176" t="str">
        <f>'Block at a Glance'!M2:M2</f>
        <v>KHELUA</v>
      </c>
      <c r="J2" s="177"/>
    </row>
    <row r="3" spans="1:11" ht="28.5" customHeight="1">
      <c r="A3" s="181" t="s">
        <v>70</v>
      </c>
      <c r="B3" s="181"/>
      <c r="C3" s="181"/>
      <c r="D3" s="181"/>
      <c r="E3" s="181"/>
      <c r="F3" s="181"/>
      <c r="G3" s="181"/>
      <c r="H3" s="181"/>
      <c r="I3" s="181"/>
      <c r="J3" s="181"/>
    </row>
    <row r="4" spans="1:11">
      <c r="A4" s="180" t="s">
        <v>31</v>
      </c>
      <c r="B4" s="179" t="s">
        <v>32</v>
      </c>
      <c r="C4" s="178" t="s">
        <v>33</v>
      </c>
      <c r="D4" s="178" t="s">
        <v>40</v>
      </c>
      <c r="E4" s="178"/>
      <c r="F4" s="178"/>
      <c r="G4" s="178" t="s">
        <v>34</v>
      </c>
      <c r="H4" s="178" t="s">
        <v>41</v>
      </c>
      <c r="I4" s="178"/>
      <c r="J4" s="178"/>
    </row>
    <row r="5" spans="1:11" ht="22.5" customHeight="1">
      <c r="A5" s="180"/>
      <c r="B5" s="179"/>
      <c r="C5" s="178"/>
      <c r="D5" s="29" t="s">
        <v>9</v>
      </c>
      <c r="E5" s="29" t="s">
        <v>10</v>
      </c>
      <c r="F5" s="29" t="s">
        <v>11</v>
      </c>
      <c r="G5" s="178"/>
      <c r="H5" s="29" t="s">
        <v>9</v>
      </c>
      <c r="I5" s="29" t="s">
        <v>10</v>
      </c>
      <c r="J5" s="29" t="s">
        <v>11</v>
      </c>
    </row>
    <row r="6" spans="1:11" ht="22.5" customHeight="1">
      <c r="A6" s="47">
        <v>1</v>
      </c>
      <c r="B6" s="48" t="s">
        <v>711</v>
      </c>
      <c r="C6" s="32">
        <f>COUNTIFS('Oct-18'!D$5:D$164,"Anganwadi")</f>
        <v>27</v>
      </c>
      <c r="D6" s="33">
        <f>SUMIF('Oct-18'!$D$5:$D$164,"Anganwadi",'Oct-18'!$G$5:$G$164)</f>
        <v>725</v>
      </c>
      <c r="E6" s="33">
        <f>SUMIF('Oct-18'!$D$5:$D$164,"Anganwadi",'Oct-18'!$H$5:$H$164)</f>
        <v>704</v>
      </c>
      <c r="F6" s="33">
        <f>+D6+E6</f>
        <v>1429</v>
      </c>
      <c r="G6" s="32">
        <f>COUNTIF('Oct-18'!D5:D164,"School")</f>
        <v>29</v>
      </c>
      <c r="H6" s="33">
        <f>SUMIF('Oct-18'!$D$5:$D$164,"School",'Oct-18'!$G$5:$G$164)</f>
        <v>1690</v>
      </c>
      <c r="I6" s="33">
        <f>SUMIF('Oct-18'!$D$5:$D$164,"School",'Oct-18'!$H$5:$H$164)</f>
        <v>1565</v>
      </c>
      <c r="J6" s="33">
        <f>+H6+I6</f>
        <v>3255</v>
      </c>
      <c r="K6" s="34"/>
    </row>
    <row r="7" spans="1:11" ht="22.5" customHeight="1">
      <c r="A7" s="30">
        <v>2</v>
      </c>
      <c r="B7" s="31" t="s">
        <v>712</v>
      </c>
      <c r="C7" s="32">
        <f>COUNTIF('Nov-18'!D5:D164,"Anganwadi")</f>
        <v>27</v>
      </c>
      <c r="D7" s="33">
        <f>SUMIF('Nov-18'!$D$5:$D$164,"Anganwadi",'Nov-18'!$G$5:$G$164)</f>
        <v>670</v>
      </c>
      <c r="E7" s="33">
        <f>SUMIF('Nov-18'!$D$5:$D$164,"Anganwadi",'Nov-18'!$H$5:$H$164)</f>
        <v>633</v>
      </c>
      <c r="F7" s="33">
        <f t="shared" ref="F7:F11" si="0">+D7+E7</f>
        <v>1303</v>
      </c>
      <c r="G7" s="32">
        <f>COUNTIF('Nov-18'!D5:D164,"School")</f>
        <v>26</v>
      </c>
      <c r="H7" s="33">
        <f>SUMIF('Nov-18'!$D$5:$D$164,"School",'Nov-18'!$G$5:$G$164)</f>
        <v>564</v>
      </c>
      <c r="I7" s="33">
        <f>SUMIF('Nov-18'!$D$5:$D$164,"School",'Nov-18'!$H$5:$H$164)</f>
        <v>516</v>
      </c>
      <c r="J7" s="33">
        <f t="shared" ref="J7:J11" si="1">+H7+I7</f>
        <v>1080</v>
      </c>
    </row>
    <row r="8" spans="1:11" ht="22.5" customHeight="1">
      <c r="A8" s="30">
        <v>3</v>
      </c>
      <c r="B8" s="31" t="s">
        <v>713</v>
      </c>
      <c r="C8" s="32">
        <f>COUNTIF('Dec-18'!D5:D164,"Anganwadi")</f>
        <v>62</v>
      </c>
      <c r="D8" s="33">
        <f>SUMIF('Dec-18'!$D$5:$D$164,"Anganwadi",'Dec-18'!$G$5:$G$164)</f>
        <v>1100</v>
      </c>
      <c r="E8" s="33">
        <f>SUMIF('Dec-18'!$D$5:$D$164,"Anganwadi",'Dec-18'!$H$5:$H$164)</f>
        <v>1443</v>
      </c>
      <c r="F8" s="33">
        <f t="shared" si="0"/>
        <v>2543</v>
      </c>
      <c r="G8" s="32">
        <f>COUNTIF('Dec-18'!D5:D164,"School")</f>
        <v>0</v>
      </c>
      <c r="H8" s="33">
        <f>SUMIF('Dec-18'!$D$5:$D$164,"School",'Dec-18'!$G$5:$G$164)</f>
        <v>0</v>
      </c>
      <c r="I8" s="33">
        <f>SUMIF('Dec-18'!$D$5:$D$164,"School",'Dec-18'!$H$5:$H$164)</f>
        <v>0</v>
      </c>
      <c r="J8" s="33">
        <f t="shared" si="1"/>
        <v>0</v>
      </c>
    </row>
    <row r="9" spans="1:11" ht="22.5" customHeight="1">
      <c r="A9" s="30">
        <v>4</v>
      </c>
      <c r="B9" s="31" t="s">
        <v>714</v>
      </c>
      <c r="C9" s="32">
        <f>COUNTIF('Jan-19'!D5:D164,"Anganwadi")</f>
        <v>35</v>
      </c>
      <c r="D9" s="33">
        <f>SUMIF('Jan-19'!$D$5:$D$164,"Anganwadi",'Jan-19'!$G$5:$G$164)</f>
        <v>433</v>
      </c>
      <c r="E9" s="33">
        <f>SUMIF('Jan-19'!$D$5:$D$164,"Anganwadi",'Jan-19'!$H$5:$H$164)</f>
        <v>592</v>
      </c>
      <c r="F9" s="33">
        <f t="shared" si="0"/>
        <v>1025</v>
      </c>
      <c r="G9" s="32">
        <f>COUNTIF('Jan-19'!D5:D164,"School")</f>
        <v>13</v>
      </c>
      <c r="H9" s="33">
        <f>SUMIF('Jan-19'!$D$5:$D$164,"School",'Jan-19'!$G$5:$G$164)</f>
        <v>251</v>
      </c>
      <c r="I9" s="33">
        <f>SUMIF('Jan-19'!$D$5:$D$164,"School",'Jan-19'!$H$5:$H$164)</f>
        <v>438</v>
      </c>
      <c r="J9" s="33">
        <f t="shared" si="1"/>
        <v>689</v>
      </c>
    </row>
    <row r="10" spans="1:11" ht="22.5" customHeight="1">
      <c r="A10" s="30">
        <v>5</v>
      </c>
      <c r="B10" s="31" t="s">
        <v>706</v>
      </c>
      <c r="C10" s="32">
        <f>COUNTIF('Feb-19'!D5:D164,"Anganwadi")</f>
        <v>23</v>
      </c>
      <c r="D10" s="33">
        <f>SUMIF('Feb-19'!$D$5:$D$164,"Anganwadi",'Feb-19'!$G$5:$G$164)</f>
        <v>813</v>
      </c>
      <c r="E10" s="33">
        <f>SUMIF('Feb-19'!$D$5:$D$164,"Anganwadi",'Feb-19'!$H$5:$H$164)</f>
        <v>787</v>
      </c>
      <c r="F10" s="33">
        <f t="shared" si="0"/>
        <v>1600</v>
      </c>
      <c r="G10" s="32">
        <f>COUNTIF('Feb-19'!D5:D164,"School")</f>
        <v>35</v>
      </c>
      <c r="H10" s="33">
        <f>SUMIF('Feb-19'!$D$5:$D$164,"School",'Feb-19'!$G$5:$G$164)</f>
        <v>1466</v>
      </c>
      <c r="I10" s="33">
        <f>SUMIF('Feb-19'!$D$5:$D$164,"School",'Feb-19'!$H$5:$H$164)</f>
        <v>1315</v>
      </c>
      <c r="J10" s="33">
        <f t="shared" si="1"/>
        <v>2781</v>
      </c>
    </row>
    <row r="11" spans="1:11" ht="22.5" customHeight="1">
      <c r="A11" s="30">
        <v>6</v>
      </c>
      <c r="B11" s="31" t="s">
        <v>715</v>
      </c>
      <c r="C11" s="32">
        <f>COUNTIF('Mar-19'!D5:D164,"Anganwadi")</f>
        <v>4</v>
      </c>
      <c r="D11" s="33">
        <f>SUMIF('Mar-19'!$D$5:$D$164,"Anganwadi",'Mar-19'!$G$5:$G$164)</f>
        <v>79</v>
      </c>
      <c r="E11" s="33">
        <f>SUMIF('Mar-19'!$D$5:$D$164,"Anganwadi",'Mar-19'!$H$5:$H$164)</f>
        <v>57</v>
      </c>
      <c r="F11" s="33">
        <f t="shared" si="0"/>
        <v>136</v>
      </c>
      <c r="G11" s="32">
        <f>COUNTIF('Mar-19'!D5:D164,"School")</f>
        <v>66</v>
      </c>
      <c r="H11" s="33">
        <f>SUMIF('Mar-19'!$D$5:$D$164,"School",'Mar-19'!$G$5:$G$164)</f>
        <v>2862</v>
      </c>
      <c r="I11" s="33">
        <f>SUMIF('Mar-19'!$D$5:$D$164,"School",'Mar-19'!$H$5:$H$164)</f>
        <v>3096</v>
      </c>
      <c r="J11" s="33">
        <f t="shared" si="1"/>
        <v>5958</v>
      </c>
    </row>
    <row r="12" spans="1:11" ht="19.5" customHeight="1">
      <c r="A12" s="169" t="s">
        <v>42</v>
      </c>
      <c r="B12" s="169"/>
      <c r="C12" s="35">
        <f>SUM(C6:C11)</f>
        <v>178</v>
      </c>
      <c r="D12" s="35">
        <f t="shared" ref="D12:J12" si="2">SUM(D6:D11)</f>
        <v>3820</v>
      </c>
      <c r="E12" s="35">
        <f t="shared" si="2"/>
        <v>4216</v>
      </c>
      <c r="F12" s="35">
        <f t="shared" si="2"/>
        <v>8036</v>
      </c>
      <c r="G12" s="35">
        <f t="shared" si="2"/>
        <v>169</v>
      </c>
      <c r="H12" s="35">
        <f t="shared" si="2"/>
        <v>6833</v>
      </c>
      <c r="I12" s="35">
        <f t="shared" si="2"/>
        <v>6930</v>
      </c>
      <c r="J12" s="35">
        <f t="shared" si="2"/>
        <v>13763</v>
      </c>
    </row>
    <row r="14" spans="1:11">
      <c r="A14" s="182" t="s">
        <v>71</v>
      </c>
      <c r="B14" s="182"/>
      <c r="C14" s="182"/>
      <c r="D14" s="182"/>
      <c r="E14" s="182"/>
      <c r="F14" s="182"/>
    </row>
    <row r="15" spans="1:11" ht="82.5">
      <c r="A15" s="45" t="s">
        <v>31</v>
      </c>
      <c r="B15" s="44" t="s">
        <v>32</v>
      </c>
      <c r="C15" s="49" t="s">
        <v>68</v>
      </c>
      <c r="D15" s="43" t="s">
        <v>33</v>
      </c>
      <c r="E15" s="43" t="s">
        <v>34</v>
      </c>
      <c r="F15" s="43" t="s">
        <v>69</v>
      </c>
    </row>
    <row r="16" spans="1:11">
      <c r="A16" s="185">
        <v>1</v>
      </c>
      <c r="B16" s="183" t="s">
        <v>711</v>
      </c>
      <c r="C16" s="50" t="s">
        <v>66</v>
      </c>
      <c r="D16" s="32">
        <f>COUNTIFS('Oct-18'!B$5:B$164,"Team 1",'Oct-18'!D$5:D$164,"Anganwadi")</f>
        <v>16</v>
      </c>
      <c r="E16" s="32">
        <f>COUNTIFS('Oct-18'!B$5:B$164,"Team 1",'Oct-18'!D$5:D$164,"School")</f>
        <v>12</v>
      </c>
      <c r="F16" s="33">
        <f>SUMIF('Oct-18'!$B$5:$B$164,"Team 1",'Oct-18'!$I$5:$I$164)</f>
        <v>2411</v>
      </c>
    </row>
    <row r="17" spans="1:6">
      <c r="A17" s="186"/>
      <c r="B17" s="184"/>
      <c r="C17" s="50" t="s">
        <v>67</v>
      </c>
      <c r="D17" s="32">
        <f>COUNTIFS('Oct-18'!B$5:B$164,"Team 2",'Oct-18'!D$5:D$164,"Anganwadi")</f>
        <v>11</v>
      </c>
      <c r="E17" s="32">
        <f>COUNTIFS('Oct-18'!B$5:B$164,"Team 2",'Oct-18'!D$5:D$164,"School")</f>
        <v>17</v>
      </c>
      <c r="F17" s="33">
        <f>SUMIF('Oct-18'!$B$5:$B$164,"Team 2",'Oct-18'!$I$5:$I$164)</f>
        <v>2273</v>
      </c>
    </row>
    <row r="18" spans="1:6">
      <c r="A18" s="185">
        <v>2</v>
      </c>
      <c r="B18" s="183" t="s">
        <v>712</v>
      </c>
      <c r="C18" s="50" t="s">
        <v>66</v>
      </c>
      <c r="D18" s="32">
        <f>COUNTIFS('Nov-18'!B$5:B$164,"Team 1",'Nov-18'!D$5:D$164,"Anganwadi")</f>
        <v>12</v>
      </c>
      <c r="E18" s="32">
        <f>COUNTIFS('Nov-18'!B$5:B$164,"Team 1",'Nov-18'!D$5:D$164,"School")</f>
        <v>14</v>
      </c>
      <c r="F18" s="33">
        <f>SUMIF('Nov-18'!$B$5:$B$164,"Team 1",'Nov-18'!$I$5:$I$164)</f>
        <v>1172</v>
      </c>
    </row>
    <row r="19" spans="1:6">
      <c r="A19" s="186"/>
      <c r="B19" s="184"/>
      <c r="C19" s="50" t="s">
        <v>67</v>
      </c>
      <c r="D19" s="32">
        <f>COUNTIFS('Nov-18'!B$5:B$164,"Team 2",'Nov-18'!D$5:D$164,"Anganwadi")</f>
        <v>15</v>
      </c>
      <c r="E19" s="32">
        <f>COUNTIFS('Nov-18'!B$5:B$164,"Team 2",'Nov-18'!D$5:D$164,"School")</f>
        <v>12</v>
      </c>
      <c r="F19" s="33">
        <f>SUMIF('Nov-18'!$B$5:$B$164,"Team 2",'Nov-18'!$I$5:$I$164)</f>
        <v>1369</v>
      </c>
    </row>
    <row r="20" spans="1:6">
      <c r="A20" s="185">
        <v>3</v>
      </c>
      <c r="B20" s="183" t="s">
        <v>713</v>
      </c>
      <c r="C20" s="50" t="s">
        <v>66</v>
      </c>
      <c r="D20" s="32">
        <f>COUNTIFS('Dec-18'!B$5:B$164,"Team 1",'Dec-18'!D$5:D$164,"Anganwadi")</f>
        <v>32</v>
      </c>
      <c r="E20" s="32">
        <f>COUNTIFS('Dec-18'!B$5:B$164,"Team 1",'Dec-18'!D$5:D$164,"School")</f>
        <v>0</v>
      </c>
      <c r="F20" s="33">
        <f>SUMIF('Dec-18'!$B$5:$B$164,"Team 1",'Dec-18'!$I$5:$I$164)</f>
        <v>1273</v>
      </c>
    </row>
    <row r="21" spans="1:6">
      <c r="A21" s="186"/>
      <c r="B21" s="184"/>
      <c r="C21" s="50" t="s">
        <v>67</v>
      </c>
      <c r="D21" s="32">
        <f>COUNTIFS('Dec-18'!B$5:B$164,"Team 2",'Dec-18'!D$5:D$164,"Anganwadi")</f>
        <v>30</v>
      </c>
      <c r="E21" s="32">
        <f>COUNTIFS('Dec-18'!B$5:B$164,"Team 2",'Dec-18'!D$5:D$164,"School")</f>
        <v>0</v>
      </c>
      <c r="F21" s="33">
        <f>SUMIF('Dec-18'!$B$5:$B$164,"Team 2",'Dec-18'!$I$5:$I$164)</f>
        <v>1265</v>
      </c>
    </row>
    <row r="22" spans="1:6">
      <c r="A22" s="185">
        <v>4</v>
      </c>
      <c r="B22" s="183" t="s">
        <v>714</v>
      </c>
      <c r="C22" s="50" t="s">
        <v>66</v>
      </c>
      <c r="D22" s="32">
        <f>COUNTIFS('Jan-19'!B$5:B$164,"Team 1",'Jan-19'!D$5:D$164,"Anganwadi")</f>
        <v>20</v>
      </c>
      <c r="E22" s="32">
        <f>COUNTIFS('Jan-19'!B$5:B$164,"Team 1",'Jan-19'!D$5:D$164,"School")</f>
        <v>6</v>
      </c>
      <c r="F22" s="33">
        <f>SUMIF('Jan-19'!$B$5:$B$164,"Team 1",'Jan-19'!$I$5:$I$164)</f>
        <v>820</v>
      </c>
    </row>
    <row r="23" spans="1:6">
      <c r="A23" s="186"/>
      <c r="B23" s="184"/>
      <c r="C23" s="50" t="s">
        <v>67</v>
      </c>
      <c r="D23" s="32">
        <f>COUNTIFS('Jan-19'!B$5:B$164,"Team 2",'Jan-19'!D$5:D$164,"Anganwadi")</f>
        <v>15</v>
      </c>
      <c r="E23" s="32">
        <f>COUNTIFS('Jan-19'!B$5:B$164,"Team 2",'Jan-19'!D$5:D$164,"School")</f>
        <v>7</v>
      </c>
      <c r="F23" s="33">
        <f>SUMIF('Jan-19'!$B$5:$B$164,"Team 2",'Jan-19'!$I$5:$I$164)</f>
        <v>894</v>
      </c>
    </row>
    <row r="24" spans="1:6">
      <c r="A24" s="185">
        <v>5</v>
      </c>
      <c r="B24" s="183" t="s">
        <v>706</v>
      </c>
      <c r="C24" s="50" t="s">
        <v>66</v>
      </c>
      <c r="D24" s="32">
        <f>COUNTIFS('Feb-19'!B$5:B$164,"Team 1",'Feb-19'!D$5:D$164,"Anganwadi")</f>
        <v>12</v>
      </c>
      <c r="E24" s="32">
        <f>COUNTIFS('Feb-19'!B$5:B$164,"Team 1",'Feb-19'!D$5:D$164,"School")</f>
        <v>18</v>
      </c>
      <c r="F24" s="33">
        <f>SUMIF('Feb-19'!$B$5:$B$164,"Team 1",'Feb-19'!$I$5:$I$164)</f>
        <v>3034</v>
      </c>
    </row>
    <row r="25" spans="1:6">
      <c r="A25" s="186"/>
      <c r="B25" s="184"/>
      <c r="C25" s="50" t="s">
        <v>67</v>
      </c>
      <c r="D25" s="32">
        <f>COUNTIFS('Feb-19'!B$5:B$164,"Team 2",'Feb-19'!D$5:D$164,"Anganwadi")</f>
        <v>11</v>
      </c>
      <c r="E25" s="32">
        <f>COUNTIFS('Feb-19'!B$5:B$164,"Team 2",'Feb-19'!D$5:D$164,"School")</f>
        <v>17</v>
      </c>
      <c r="F25" s="33">
        <f>SUMIF('Feb-19'!$B$5:$B$164,"Team 2",'Feb-19'!$I$5:$I$164)</f>
        <v>1347</v>
      </c>
    </row>
    <row r="26" spans="1:6">
      <c r="A26" s="185">
        <v>6</v>
      </c>
      <c r="B26" s="183" t="s">
        <v>715</v>
      </c>
      <c r="C26" s="50" t="s">
        <v>66</v>
      </c>
      <c r="D26" s="32">
        <f>COUNTIFS('Mar-19'!B$5:B$164,"Team 1",'Mar-19'!D$5:D$164,"Anganwadi")</f>
        <v>3</v>
      </c>
      <c r="E26" s="32">
        <f>COUNTIFS('Mar-19'!B$5:B$164,"Team 1",'Mar-19'!D$5:D$164,"School")</f>
        <v>34</v>
      </c>
      <c r="F26" s="33">
        <f>SUMIF('Mar-19'!$B$5:$B$164,"Team 1",'Mar-19'!$I$5:$I$164)</f>
        <v>2420</v>
      </c>
    </row>
    <row r="27" spans="1:6">
      <c r="A27" s="186"/>
      <c r="B27" s="184"/>
      <c r="C27" s="50" t="s">
        <v>67</v>
      </c>
      <c r="D27" s="32">
        <f>COUNTIFS('Mar-19'!B$5:B$164,"Team 2",'Mar-19'!D$5:D$164,"Anganwadi")</f>
        <v>1</v>
      </c>
      <c r="E27" s="32">
        <f>COUNTIFS('Mar-19'!B$5:B$164,"Team 2",'Mar-19'!D$5:D$164,"School")</f>
        <v>32</v>
      </c>
      <c r="F27" s="33">
        <f>SUMIF('Mar-19'!$B$5:$B$164,"Team 2",'Mar-19'!$I$5:$I$164)</f>
        <v>2984</v>
      </c>
    </row>
    <row r="28" spans="1:6">
      <c r="A28" s="42" t="s">
        <v>42</v>
      </c>
      <c r="B28" s="42"/>
      <c r="C28" s="42"/>
      <c r="D28" s="42">
        <f>SUM(D16:D27)</f>
        <v>178</v>
      </c>
      <c r="E28" s="42">
        <f>SUM(E16:E27)</f>
        <v>169</v>
      </c>
      <c r="F28" s="42">
        <f>SUM(F16:F27)</f>
        <v>21262</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2018-12-24T08:26:48Z</dcterms:modified>
</cp:coreProperties>
</file>