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38" i="21"/>
  <c r="I37"/>
  <c r="I36"/>
  <c r="I35"/>
  <c r="I34"/>
  <c r="I33"/>
  <c r="I66" i="19"/>
  <c r="I65"/>
  <c r="I57" i="18" l="1"/>
  <c r="I38"/>
  <c r="I37"/>
  <c r="I33" l="1"/>
  <c r="I31"/>
  <c r="I28"/>
  <c r="I63" i="5" l="1"/>
  <c r="I64"/>
  <c r="I65"/>
  <c r="I66"/>
  <c r="I67"/>
  <c r="I68"/>
  <c r="I69"/>
  <c r="I70"/>
  <c r="I31"/>
  <c r="I60" i="21" l="1"/>
  <c r="I55"/>
  <c r="I49"/>
  <c r="I47"/>
  <c r="I31"/>
  <c r="I14"/>
  <c r="I15"/>
  <c r="I85" i="20" l="1"/>
  <c r="I49"/>
  <c r="I48"/>
  <c r="I45"/>
  <c r="I30" l="1"/>
  <c r="I16" i="19"/>
  <c r="I17"/>
  <c r="I18"/>
  <c r="I19"/>
  <c r="I20"/>
  <c r="I21"/>
  <c r="I22"/>
  <c r="I23"/>
  <c r="I24"/>
  <c r="I25"/>
  <c r="I26"/>
  <c r="I27"/>
  <c r="I15"/>
  <c r="I5" l="1"/>
  <c r="I67" i="18"/>
  <c r="I55"/>
  <c r="I19" l="1"/>
  <c r="I81" i="17" l="1"/>
  <c r="I80"/>
  <c r="I79"/>
  <c r="I76"/>
  <c r="I75"/>
  <c r="I65"/>
  <c r="I64"/>
  <c r="I58"/>
  <c r="I46"/>
  <c r="I40"/>
  <c r="I29"/>
  <c r="I8" l="1"/>
  <c r="I9"/>
  <c r="I10"/>
  <c r="I7"/>
  <c r="I6"/>
  <c r="I11"/>
  <c r="I12"/>
  <c r="I13"/>
  <c r="I14"/>
  <c r="I15"/>
  <c r="I16"/>
  <c r="I17"/>
  <c r="I18"/>
  <c r="I19"/>
  <c r="I20"/>
  <c r="I21"/>
  <c r="I22"/>
  <c r="I23"/>
  <c r="I24"/>
  <c r="I25"/>
  <c r="I26"/>
  <c r="I27"/>
  <c r="I28"/>
  <c r="I30"/>
  <c r="I31"/>
  <c r="I32"/>
  <c r="I33"/>
  <c r="I34"/>
  <c r="I35"/>
  <c r="I36"/>
  <c r="I37"/>
  <c r="I38"/>
  <c r="I39"/>
  <c r="I41"/>
  <c r="I42"/>
  <c r="I43"/>
  <c r="I44"/>
  <c r="I45"/>
  <c r="I47"/>
  <c r="I48"/>
  <c r="I49"/>
  <c r="I50"/>
  <c r="I51"/>
  <c r="I52"/>
  <c r="I53"/>
  <c r="I54"/>
  <c r="I55"/>
  <c r="I56"/>
  <c r="I57"/>
  <c r="I59"/>
  <c r="I60"/>
  <c r="I61"/>
  <c r="I62"/>
  <c r="I63"/>
  <c r="I66"/>
  <c r="I67"/>
  <c r="I68"/>
  <c r="I69"/>
  <c r="I70"/>
  <c r="I71"/>
  <c r="I72"/>
  <c r="I73"/>
  <c r="I74"/>
  <c r="I77"/>
  <c r="I78"/>
  <c r="I82"/>
  <c r="I83"/>
  <c r="I84"/>
  <c r="I85"/>
  <c r="I86"/>
  <c r="I87"/>
  <c r="I88"/>
  <c r="I89"/>
  <c r="I90"/>
  <c r="I91"/>
  <c r="I92"/>
  <c r="I5"/>
  <c r="I6" i="5" l="1"/>
  <c r="I7"/>
  <c r="I8"/>
  <c r="I9"/>
  <c r="I10"/>
  <c r="I11"/>
  <c r="I12"/>
  <c r="I13"/>
  <c r="I14"/>
  <c r="I15"/>
  <c r="I16"/>
  <c r="I17"/>
  <c r="I18"/>
  <c r="I19"/>
  <c r="I20"/>
  <c r="I21"/>
  <c r="I22"/>
  <c r="I23"/>
  <c r="I24"/>
  <c r="I25"/>
  <c r="I26"/>
  <c r="I27"/>
  <c r="I28"/>
  <c r="I29"/>
  <c r="I30"/>
  <c r="I32"/>
  <c r="I33"/>
  <c r="I34"/>
  <c r="I35"/>
  <c r="I36"/>
  <c r="I37"/>
  <c r="I38"/>
  <c r="I39"/>
  <c r="I40"/>
  <c r="I41"/>
  <c r="I42"/>
  <c r="I43"/>
  <c r="I44"/>
  <c r="I45"/>
  <c r="I46"/>
  <c r="I47"/>
  <c r="I48"/>
  <c r="I49"/>
  <c r="I50"/>
  <c r="I51"/>
  <c r="I52"/>
  <c r="I53"/>
  <c r="I54"/>
  <c r="I55"/>
  <c r="I56"/>
  <c r="I57"/>
  <c r="I58"/>
  <c r="I59"/>
  <c r="I60"/>
  <c r="I61"/>
  <c r="I62"/>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35" i="20"/>
  <c r="I10"/>
  <c r="I9"/>
  <c r="I8"/>
  <c r="I7"/>
  <c r="I6"/>
  <c r="I36" i="19" l="1"/>
  <c r="I35"/>
  <c r="I34"/>
  <c r="I33"/>
  <c r="I32"/>
  <c r="I31"/>
  <c r="I30"/>
  <c r="I54" i="18"/>
  <c r="I56"/>
  <c r="I53"/>
  <c r="I52"/>
  <c r="I45"/>
  <c r="I46"/>
  <c r="I47"/>
  <c r="I48"/>
  <c r="I49"/>
  <c r="I50"/>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23" i="20"/>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26" i="19"/>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3" i="21"/>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59"/>
  <c r="I58"/>
  <c r="I57"/>
  <c r="I56"/>
  <c r="I54"/>
  <c r="I53"/>
  <c r="I52"/>
  <c r="I51"/>
  <c r="I50"/>
  <c r="I48"/>
  <c r="I46"/>
  <c r="I45"/>
  <c r="I44"/>
  <c r="I43"/>
  <c r="I42"/>
  <c r="I41"/>
  <c r="I40"/>
  <c r="I39"/>
  <c r="I32"/>
  <c r="I30"/>
  <c r="I29"/>
  <c r="I28"/>
  <c r="I27"/>
  <c r="I26"/>
  <c r="I25"/>
  <c r="I24"/>
  <c r="I23"/>
  <c r="I22"/>
  <c r="I21"/>
  <c r="I20"/>
  <c r="I19"/>
  <c r="I18"/>
  <c r="I17"/>
  <c r="I16"/>
  <c r="I13"/>
  <c r="I12"/>
  <c r="I11"/>
  <c r="I10"/>
  <c r="I9"/>
  <c r="I8"/>
  <c r="I7"/>
  <c r="I6"/>
  <c r="I5"/>
  <c r="D167" i="20"/>
  <c r="D166"/>
  <c r="H165"/>
  <c r="G165"/>
  <c r="C165"/>
  <c r="I164"/>
  <c r="I16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4"/>
  <c r="I83"/>
  <c r="I82"/>
  <c r="I81"/>
  <c r="I80"/>
  <c r="I79"/>
  <c r="I78"/>
  <c r="I77"/>
  <c r="I76"/>
  <c r="I75"/>
  <c r="I74"/>
  <c r="I73"/>
  <c r="I72"/>
  <c r="I71"/>
  <c r="I70"/>
  <c r="I69"/>
  <c r="I68"/>
  <c r="I67"/>
  <c r="I66"/>
  <c r="I65"/>
  <c r="I64"/>
  <c r="I63"/>
  <c r="I62"/>
  <c r="I61"/>
  <c r="I60"/>
  <c r="I59"/>
  <c r="I58"/>
  <c r="I57"/>
  <c r="I56"/>
  <c r="I55"/>
  <c r="I54"/>
  <c r="I53"/>
  <c r="I52"/>
  <c r="I51"/>
  <c r="I50"/>
  <c r="I47"/>
  <c r="I46"/>
  <c r="I44"/>
  <c r="I43"/>
  <c r="I42"/>
  <c r="I41"/>
  <c r="I40"/>
  <c r="I39"/>
  <c r="I38"/>
  <c r="I37"/>
  <c r="I36"/>
  <c r="I34"/>
  <c r="I33"/>
  <c r="I32"/>
  <c r="I31"/>
  <c r="I29"/>
  <c r="I28"/>
  <c r="I27"/>
  <c r="I26"/>
  <c r="I25"/>
  <c r="I24"/>
  <c r="I23"/>
  <c r="I22"/>
  <c r="I21"/>
  <c r="I20"/>
  <c r="I19"/>
  <c r="I18"/>
  <c r="I17"/>
  <c r="I16"/>
  <c r="I15"/>
  <c r="I14"/>
  <c r="I13"/>
  <c r="I12"/>
  <c r="I11"/>
  <c r="I5"/>
  <c r="D167" i="19"/>
  <c r="D166"/>
  <c r="H165"/>
  <c r="G165"/>
  <c r="C165"/>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4"/>
  <c r="I63"/>
  <c r="I62"/>
  <c r="I61"/>
  <c r="I60"/>
  <c r="I59"/>
  <c r="I58"/>
  <c r="I57"/>
  <c r="I56"/>
  <c r="I55"/>
  <c r="I54"/>
  <c r="I53"/>
  <c r="I52"/>
  <c r="I51"/>
  <c r="I50"/>
  <c r="I49"/>
  <c r="I48"/>
  <c r="I47"/>
  <c r="I46"/>
  <c r="I45"/>
  <c r="I44"/>
  <c r="I43"/>
  <c r="I42"/>
  <c r="I41"/>
  <c r="I40"/>
  <c r="I39"/>
  <c r="I38"/>
  <c r="I37"/>
  <c r="I29"/>
  <c r="I28"/>
  <c r="I14"/>
  <c r="I13"/>
  <c r="I12"/>
  <c r="I11"/>
  <c r="I10"/>
  <c r="I9"/>
  <c r="I8"/>
  <c r="I7"/>
  <c r="I6"/>
  <c r="D167" i="18"/>
  <c r="D166"/>
  <c r="H165"/>
  <c r="G165"/>
  <c r="C165"/>
  <c r="I122"/>
  <c r="I121"/>
  <c r="I120"/>
  <c r="I119"/>
  <c r="I118"/>
  <c r="I117"/>
  <c r="I116"/>
  <c r="I115"/>
  <c r="I114"/>
  <c r="I113"/>
  <c r="I112"/>
  <c r="I111"/>
  <c r="I110"/>
  <c r="I109"/>
  <c r="I108"/>
  <c r="I107"/>
  <c r="I106"/>
  <c r="I105"/>
  <c r="I104"/>
  <c r="I103"/>
  <c r="I102"/>
  <c r="I101"/>
  <c r="I96"/>
  <c r="I95"/>
  <c r="I94"/>
  <c r="I93"/>
  <c r="I92"/>
  <c r="I91"/>
  <c r="I90"/>
  <c r="I89"/>
  <c r="I88"/>
  <c r="I87"/>
  <c r="I86"/>
  <c r="I85"/>
  <c r="I84"/>
  <c r="I83"/>
  <c r="I82"/>
  <c r="I81"/>
  <c r="I80"/>
  <c r="I79"/>
  <c r="I78"/>
  <c r="I77"/>
  <c r="I76"/>
  <c r="I75"/>
  <c r="I74"/>
  <c r="I73"/>
  <c r="I72"/>
  <c r="I71"/>
  <c r="I70"/>
  <c r="I69"/>
  <c r="I68"/>
  <c r="I66"/>
  <c r="I65"/>
  <c r="I64"/>
  <c r="I63"/>
  <c r="I62"/>
  <c r="I61"/>
  <c r="I60"/>
  <c r="I59"/>
  <c r="I58"/>
  <c r="I51"/>
  <c r="I44"/>
  <c r="I43"/>
  <c r="I42"/>
  <c r="I41"/>
  <c r="I40"/>
  <c r="I39"/>
  <c r="I36"/>
  <c r="I35"/>
  <c r="I34"/>
  <c r="I32"/>
  <c r="I30"/>
  <c r="I29"/>
  <c r="I27"/>
  <c r="I26"/>
  <c r="I25"/>
  <c r="I24"/>
  <c r="I23"/>
  <c r="I22"/>
  <c r="I21"/>
  <c r="I20"/>
  <c r="I18"/>
  <c r="I17"/>
  <c r="I16"/>
  <c r="I15"/>
  <c r="I14"/>
  <c r="I13"/>
  <c r="I12"/>
  <c r="I11"/>
  <c r="I10"/>
  <c r="I9"/>
  <c r="I8"/>
  <c r="I7"/>
  <c r="I6"/>
  <c r="I5"/>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118" i="5"/>
  <c r="I119"/>
  <c r="I120"/>
  <c r="I121"/>
  <c r="I122"/>
  <c r="C2" i="11"/>
  <c r="I2"/>
  <c r="F2"/>
  <c r="F21" l="1"/>
  <c r="F26"/>
  <c r="F22"/>
  <c r="F23"/>
  <c r="F20"/>
  <c r="F19"/>
  <c r="F18"/>
  <c r="F17"/>
  <c r="F27"/>
  <c r="F25"/>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<sst xmlns="http://schemas.openxmlformats.org/spreadsheetml/2006/main" count="2913" uniqueCount="848">
  <si>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</si>
  <si>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</si>
  <si>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</si>
  <si>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</si>
  <si>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</si>
  <si>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</si>
  <si>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</si>
  <si>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</si>
  <si>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</si>
  <si>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</si>
  <si>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</si>
  <si>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</si>
  <si>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</si>
  <si>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</si>
  <si>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</si>
  <si>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</si>
  <si>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</si>
  <si>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</si>
  <si>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</si>
  <si>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</si>
  <si>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</si>
  <si>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</si>
  <si>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</si>
  <si>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</si>
  <si>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</si>
  <si>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</si>
  <si>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</si>
  <si>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</si>
  <si>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</si>
  <si>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</si>
  <si>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</si>
  <si>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</si>
  <si>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</si>
  <si>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</si>
  <si>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</si>
  <si>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</si>
  <si>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</si>
  <si>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</si>
  <si>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</si>
  <si>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</si>
  <si>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</si>
  <si>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</si>
  <si>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</si>
  <si>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</si>
  <si>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</si>
  <si>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</si>
  <si>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</si>
  <si>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</si>
  <si>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</si>
  <si>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</si>
  <si>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</si>
  <si>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</si>
  <si>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</si>
  <si>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</si>
  <si>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</si>
  <si>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</si>
  <si>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</si>
  <si>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</si>
  <si>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</si>
  <si>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</si>
  <si>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</si>
  <si>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</si>
  <si>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</si>
  <si>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</si>
  <si>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</si>
  <si>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</si>
  <si>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</si>
  <si>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</si>
  <si>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</si>
  <si>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</si>
  <si>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</si>
  <si>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</si>
  <si>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</si>
  <si>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CHIRANG</t>
  </si>
  <si>
    <t>SIDLI</t>
  </si>
  <si>
    <t>DR. KUMUD SARMA</t>
  </si>
  <si>
    <t>DR. STEFFI BASUMATARY</t>
  </si>
  <si>
    <t>SHAHIDUL ISLAM</t>
  </si>
  <si>
    <t>SURIYA HAQUE</t>
  </si>
  <si>
    <t>DR. ABUL ABBAS</t>
  </si>
  <si>
    <t>MONDAY</t>
  </si>
  <si>
    <t>TUESDAY</t>
  </si>
  <si>
    <t>WEDNESDAY</t>
  </si>
  <si>
    <t>THURSDAY</t>
  </si>
  <si>
    <t>LP</t>
  </si>
  <si>
    <t>FRIDAY</t>
  </si>
  <si>
    <t>SATURDAY</t>
  </si>
  <si>
    <t>ME</t>
  </si>
  <si>
    <t>KINABARGAON</t>
  </si>
  <si>
    <t>BANDUGURI</t>
  </si>
  <si>
    <t>SHYAMTHAIBARI</t>
  </si>
  <si>
    <t>MICRO PLAN FORMAT
NATIONAL HEALTH MISSION-Rashtriya Bal Swasthya Karyakram (RBSK)
ACTION  PLAN OF YEAR - 2018-19</t>
  </si>
  <si>
    <t>NIRMAL NARZARY</t>
  </si>
  <si>
    <t>SHYAMESWAR MUCHAHARY</t>
  </si>
  <si>
    <t>KUMGURI</t>
  </si>
  <si>
    <t>SUBHAIJHAR</t>
  </si>
  <si>
    <t>SIMLAGURI</t>
  </si>
  <si>
    <t>DR. SUPRIYA SINHA</t>
  </si>
  <si>
    <t xml:space="preserve">   </t>
  </si>
  <si>
    <r>
      <rPr>
        <b/>
        <sz val="11"/>
        <color theme="1"/>
        <rFont val="Arial Narrow"/>
        <family val="2"/>
      </rPr>
      <t>MICRO PLAN FORMAT
NATIONAL HEALTH MISSION-Rashtriya Bal Swasthya Karyakram (RBSK)</t>
    </r>
    <r>
      <rPr>
        <b/>
        <sz val="10"/>
        <color theme="1"/>
        <rFont val="Arial Narrow"/>
        <family val="2"/>
      </rPr>
      <t xml:space="preserve">
ACTION  PLAN OF YEAR - 2018-19</t>
    </r>
  </si>
  <si>
    <t>275 NO. GENDERGAON LPS</t>
  </si>
  <si>
    <t>ATHIABARI</t>
  </si>
  <si>
    <t>HIRAMANI DAS</t>
  </si>
  <si>
    <t>249 NO. PETELAGAON LPS</t>
  </si>
  <si>
    <t>766 NO. PETELAGAON LPS</t>
  </si>
  <si>
    <t>18250204805</t>
  </si>
  <si>
    <t>834 NO. AMTOLA BALAPARA LPS</t>
  </si>
  <si>
    <t>18250207302</t>
  </si>
  <si>
    <t>13 NO. SIMLAGURI LPS</t>
  </si>
  <si>
    <t>18250206801</t>
  </si>
  <si>
    <t>KASHIBARI</t>
  </si>
  <si>
    <t>18320020601</t>
  </si>
  <si>
    <t>18320020602</t>
  </si>
  <si>
    <t>GANDAGAGEB</t>
  </si>
  <si>
    <t>SUBAITHAR BALABARI</t>
  </si>
  <si>
    <t>SALABARI BAIDYAGURI</t>
  </si>
  <si>
    <t>18320021920</t>
  </si>
  <si>
    <t>18320021921</t>
  </si>
  <si>
    <t>18320021922</t>
  </si>
  <si>
    <t>GARUBHASA</t>
  </si>
  <si>
    <t>120 NO. SHYAMTHAIBARI LPS</t>
  </si>
  <si>
    <t>SHYAMTHAIBARI MES</t>
  </si>
  <si>
    <t>SIMLAGURI MES</t>
  </si>
  <si>
    <t>BATABARI</t>
  </si>
  <si>
    <t>ISHLAKHATA</t>
  </si>
  <si>
    <t>18320020603</t>
  </si>
  <si>
    <t>18320020604</t>
  </si>
  <si>
    <t>BODIYAGURI</t>
  </si>
  <si>
    <t>DODRAGURI</t>
  </si>
  <si>
    <t>18320021923</t>
  </si>
  <si>
    <t>18320021924</t>
  </si>
  <si>
    <t>MADHYA SHYAMTHAIBARI LPS</t>
  </si>
  <si>
    <t>DUTTAPUR LPS</t>
  </si>
  <si>
    <t>KAMARDANGA MES</t>
  </si>
  <si>
    <t>513 NO. KACHUGAON RAVAPARA LPS</t>
  </si>
  <si>
    <t>18250227101</t>
  </si>
  <si>
    <t>NAYABASTI AWC</t>
  </si>
  <si>
    <t>BHUTIAPARA AWC</t>
  </si>
  <si>
    <t>18320020605</t>
  </si>
  <si>
    <t>18320020606</t>
  </si>
  <si>
    <t>DABABIL ROY BASTI</t>
  </si>
  <si>
    <t>DABABIL ROY BORO BASTI</t>
  </si>
  <si>
    <t>18320021925</t>
  </si>
  <si>
    <t>18320021901</t>
  </si>
  <si>
    <t>PRETGAON LPS</t>
  </si>
  <si>
    <t>BHATORMARY LPS</t>
  </si>
  <si>
    <t>44 NO. BELTOLI KAKRAGAON JBS</t>
  </si>
  <si>
    <t>859 NO. BENNIBARI BHADRAGAON LPS</t>
  </si>
  <si>
    <t>18320020607</t>
  </si>
  <si>
    <t>18320020608</t>
  </si>
  <si>
    <t>CHANDPUR AWC</t>
  </si>
  <si>
    <t>JUILAGA AWC</t>
  </si>
  <si>
    <t>DADURIBIL (M) AWC</t>
  </si>
  <si>
    <t>DANGSHIBARI AWC</t>
  </si>
  <si>
    <t>18320020501</t>
  </si>
  <si>
    <t>18320020502</t>
  </si>
  <si>
    <t>BAMUNGAON</t>
  </si>
  <si>
    <t>1167 NO. DHUPGURI LPS</t>
  </si>
  <si>
    <t>BISHNUJYOTI MES</t>
  </si>
  <si>
    <t>333 NO. BALAPARA LPS</t>
  </si>
  <si>
    <t>NO. 55 SHYAMTHAIBARI LPS</t>
  </si>
  <si>
    <t>SILGURI-1</t>
  </si>
  <si>
    <t>1146 NO. MADHYA CHANDPUR LPS</t>
  </si>
  <si>
    <t>1148 NO. GARUBHASHA NAZIPARA LPS</t>
  </si>
  <si>
    <t>KAKARAGAON HIGH SCHOOL</t>
  </si>
  <si>
    <t>HS</t>
  </si>
  <si>
    <t>18320020609</t>
  </si>
  <si>
    <t>NEPALPARA AWC</t>
  </si>
  <si>
    <t>BAIRAJHORA AWC</t>
  </si>
  <si>
    <t>JAOLIABARI AWC</t>
  </si>
  <si>
    <t>18320020503</t>
  </si>
  <si>
    <t>18320020504</t>
  </si>
  <si>
    <t>TIBITOLA LPS</t>
  </si>
  <si>
    <t>TILAPARA LPS</t>
  </si>
  <si>
    <t>MILONPUR LPS</t>
  </si>
  <si>
    <t>18250204802</t>
  </si>
  <si>
    <t>18250204804</t>
  </si>
  <si>
    <t>UTTAR ISHLAKHATA AWC</t>
  </si>
  <si>
    <t>THAIGARGURI AWC</t>
  </si>
  <si>
    <t>18320020610</t>
  </si>
  <si>
    <t>18320020611</t>
  </si>
  <si>
    <t>BAMUNGAON AWC</t>
  </si>
  <si>
    <t>DATTAPUR AWC</t>
  </si>
  <si>
    <t>18320020505</t>
  </si>
  <si>
    <t>18320020506</t>
  </si>
  <si>
    <t>NO. 1159 BATABARI LPS</t>
  </si>
  <si>
    <t>PURBA BATABARI LPS</t>
  </si>
  <si>
    <t>JAMBUBARI LPS</t>
  </si>
  <si>
    <t>NO. 747 MOIGAON THURIBARI LPS</t>
  </si>
  <si>
    <t>DODRAGURI LPS</t>
  </si>
  <si>
    <t>1 NO. AMGURI LPS</t>
  </si>
  <si>
    <t>830 NO. UTTAR NAGDARBARI LPS</t>
  </si>
  <si>
    <t>331 NO. KHAGRABARI LPS</t>
  </si>
  <si>
    <t>NO.1 AMGURI KHAGRABARI MES</t>
  </si>
  <si>
    <t>1 NO. AMGURI NAYAPARA LPS</t>
  </si>
  <si>
    <t>JAMBUBARI AWC</t>
  </si>
  <si>
    <t>BATABARI GORUBHASA AWC</t>
  </si>
  <si>
    <t>18320020612</t>
  </si>
  <si>
    <t>18320020613</t>
  </si>
  <si>
    <t>PASCHIM BAIRAJHORA</t>
  </si>
  <si>
    <t>KAILABARI</t>
  </si>
  <si>
    <t>PASCHIM GARLABARI</t>
  </si>
  <si>
    <t>18320020507</t>
  </si>
  <si>
    <t>18320020508</t>
  </si>
  <si>
    <t>18320020509</t>
  </si>
  <si>
    <t>2 NO. NAGDARBARI LPS</t>
  </si>
  <si>
    <t>KASHIBARI LPS</t>
  </si>
  <si>
    <t>1166 NO. GARUBHASHA BHUTIAPARA LPS</t>
  </si>
  <si>
    <t>KAMARDANGA LPS</t>
  </si>
  <si>
    <t>DANGTAL MES</t>
  </si>
  <si>
    <t>949 NO. DANGTAL LPS</t>
  </si>
  <si>
    <t>698 NO. GARUBHASA SALBARI LPS</t>
  </si>
  <si>
    <t>18250214601</t>
  </si>
  <si>
    <t>GARUBHASA BAZAR</t>
  </si>
  <si>
    <t>950 NO. PASCHIM THUNKUBARI LPS</t>
  </si>
  <si>
    <t>18250218001</t>
  </si>
  <si>
    <t>2NO, KASHIKOTRA</t>
  </si>
  <si>
    <t>18320020614</t>
  </si>
  <si>
    <t>NAYABASTI NO.2 AWC</t>
  </si>
  <si>
    <t>18320020511</t>
  </si>
  <si>
    <t>NO.2 THALITBARI AWC</t>
  </si>
  <si>
    <t>NO.518 GARUBHASA BAZAR LPS</t>
  </si>
  <si>
    <t>18250217101</t>
  </si>
  <si>
    <t>KASHIKOTRA GOVT. JBS</t>
  </si>
  <si>
    <t>18250209702</t>
  </si>
  <si>
    <t>GARUBHASA HINDI MES</t>
  </si>
  <si>
    <t>18250217105</t>
  </si>
  <si>
    <t>201NO. KUMGURI LPS</t>
  </si>
  <si>
    <t>18250217701</t>
  </si>
  <si>
    <t>TIBITOLA</t>
  </si>
  <si>
    <t>NO.2 KASHIBARI</t>
  </si>
  <si>
    <t>UTTAR NANGDORBARI</t>
  </si>
  <si>
    <t>18320020615</t>
  </si>
  <si>
    <t>18320020616</t>
  </si>
  <si>
    <t>18320020617</t>
  </si>
  <si>
    <t>SOUTH BATABARI</t>
  </si>
  <si>
    <t>THASOBARI</t>
  </si>
  <si>
    <t>18320020512</t>
  </si>
  <si>
    <t>18320020513</t>
  </si>
  <si>
    <t>NO.1147 AMLAIGURI LPS</t>
  </si>
  <si>
    <t>18250218604</t>
  </si>
  <si>
    <t>GARLABARI LPS</t>
  </si>
  <si>
    <t>18250218203</t>
  </si>
  <si>
    <t>BITHORAI GIRLS' MES</t>
  </si>
  <si>
    <t>18250217102</t>
  </si>
  <si>
    <t>133NO. BAMUNGAON LPS</t>
  </si>
  <si>
    <t>18250218201</t>
  </si>
  <si>
    <t>953 NO. DAKHIN BAMUNGAON LPS</t>
  </si>
  <si>
    <t>CHAMPABATI MES</t>
  </si>
  <si>
    <t>CHAMPABATI</t>
  </si>
  <si>
    <t>DADRIBIL LPS</t>
  </si>
  <si>
    <t>SILIKHAGURI LPS</t>
  </si>
  <si>
    <t>18250218207</t>
  </si>
  <si>
    <t>18320020619</t>
  </si>
  <si>
    <t>NANGDORBARI AWC</t>
  </si>
  <si>
    <t>18320020510</t>
  </si>
  <si>
    <t>AMLAIGURI AWC</t>
  </si>
  <si>
    <t>NO.2 JAOLIABARI AWC</t>
  </si>
  <si>
    <t>18320020514</t>
  </si>
  <si>
    <t>CHAMPABATI BAZAR LPS</t>
  </si>
  <si>
    <t>769 NO. AMLAIGURI LPS</t>
  </si>
  <si>
    <t>KHAILABARI LPS</t>
  </si>
  <si>
    <t>105 NO. DANGSHIBARI LPS</t>
  </si>
  <si>
    <t>18250224703</t>
  </si>
  <si>
    <t>JUILAGA MARUPARA</t>
  </si>
  <si>
    <t>18320020618</t>
  </si>
  <si>
    <t>18320020515</t>
  </si>
  <si>
    <t>NO.3 BATABARI AWC</t>
  </si>
  <si>
    <t>427 NO. NANGDARBARI LPS</t>
  </si>
  <si>
    <t>18250235502</t>
  </si>
  <si>
    <t>226 NO. THUNKUBARI LPS</t>
  </si>
  <si>
    <t>18320020620</t>
  </si>
  <si>
    <t>RABANGHAT AWC</t>
  </si>
  <si>
    <t>KOMABARI</t>
  </si>
  <si>
    <t>JALUBAZAR</t>
  </si>
  <si>
    <t>SELEKHAGURI</t>
  </si>
  <si>
    <t>18320020516</t>
  </si>
  <si>
    <t>18320020517</t>
  </si>
  <si>
    <t>18320020518</t>
  </si>
  <si>
    <t>835 NO. RABANGHAT LPS</t>
  </si>
  <si>
    <t>18250225902</t>
  </si>
  <si>
    <t>THASOBARI LP</t>
  </si>
  <si>
    <t>18250224704</t>
  </si>
  <si>
    <t>150 NO. PUB BAIRAJHORA AWC</t>
  </si>
  <si>
    <t>AMLAIGURI</t>
  </si>
  <si>
    <t>GORAGAON</t>
  </si>
  <si>
    <t>GOHOPUR</t>
  </si>
  <si>
    <t>18320020621</t>
  </si>
  <si>
    <t>18320020622</t>
  </si>
  <si>
    <t>18320020623</t>
  </si>
  <si>
    <t>LAORIPARA</t>
  </si>
  <si>
    <t>AMGURI</t>
  </si>
  <si>
    <t>18320020519</t>
  </si>
  <si>
    <t>18320020520</t>
  </si>
  <si>
    <t>51 NO. ISLAKHATA JBS</t>
  </si>
  <si>
    <t>366 NO. LAWRIPARA LPS</t>
  </si>
  <si>
    <t>18250225901</t>
  </si>
  <si>
    <t>AMLAIGURI BODOSA LPS</t>
  </si>
  <si>
    <t>18250218606</t>
  </si>
  <si>
    <t>200 NO. NALBARI LPS</t>
  </si>
  <si>
    <t>NALBARI ME SCHOOL</t>
  </si>
  <si>
    <t>18250233301</t>
  </si>
  <si>
    <t>18250233302</t>
  </si>
  <si>
    <t>CHAMPA BAZAR</t>
  </si>
  <si>
    <t>DOROGAON</t>
  </si>
  <si>
    <t>18320020624</t>
  </si>
  <si>
    <t>18320020625</t>
  </si>
  <si>
    <t>KAHIBARI</t>
  </si>
  <si>
    <t>DOLOGAON</t>
  </si>
  <si>
    <t>18320020521</t>
  </si>
  <si>
    <t>18320020522</t>
  </si>
  <si>
    <t>18320020523</t>
  </si>
  <si>
    <t>27/111/18</t>
  </si>
  <si>
    <t>PANBARI KHOMABARI LPS</t>
  </si>
  <si>
    <t>18250200101</t>
  </si>
  <si>
    <t>THAIKAJHORA</t>
  </si>
  <si>
    <t>NO. 561 PUB SALBARI LPS</t>
  </si>
  <si>
    <t>18250200202</t>
  </si>
  <si>
    <t>SOULMARI LPS</t>
  </si>
  <si>
    <t>18250233401</t>
  </si>
  <si>
    <t>SOULMARI KOLOBARI DAIMALU MES</t>
  </si>
  <si>
    <t>18320020626</t>
  </si>
  <si>
    <t>AMINPARA AWC</t>
  </si>
  <si>
    <t>HEGURAMARI</t>
  </si>
  <si>
    <t>PRETGAON</t>
  </si>
  <si>
    <t>EAST SHYAMTHAIBARI</t>
  </si>
  <si>
    <t>18320020524</t>
  </si>
  <si>
    <t>18320020525</t>
  </si>
  <si>
    <t>18320020526</t>
  </si>
  <si>
    <t>BHUR BALAPARA NO.2 LPS</t>
  </si>
  <si>
    <t>446 NO. KOLOBARI LPS</t>
  </si>
  <si>
    <t>BHUR BALAPARA MES</t>
  </si>
  <si>
    <t>UP</t>
  </si>
  <si>
    <t>NO.310 RANIPUR LPS</t>
  </si>
  <si>
    <t>BAMUNGAON HIGH SCHOOL</t>
  </si>
  <si>
    <t>18250218208</t>
  </si>
  <si>
    <t>RAIDWNGBARI (MINI)</t>
  </si>
  <si>
    <t>JAMBUGURI (MINI)</t>
  </si>
  <si>
    <t>SONAPUR (MINI)</t>
  </si>
  <si>
    <t>18320020801</t>
  </si>
  <si>
    <t>18320020802</t>
  </si>
  <si>
    <t>18320020803</t>
  </si>
  <si>
    <t>BHUR TINIALI LPS</t>
  </si>
  <si>
    <t>418 NO. MADHYAM DAKHINGAON LPS</t>
  </si>
  <si>
    <t>18250200801</t>
  </si>
  <si>
    <t>BANDHABGURI MEM</t>
  </si>
  <si>
    <t>18250203707</t>
  </si>
  <si>
    <t>SWARANG BORO</t>
  </si>
  <si>
    <t>NO-2 SALABARI MOLANDUBI</t>
  </si>
  <si>
    <t>NO-2 THAIKAJHORA</t>
  </si>
  <si>
    <t>DUNABARI</t>
  </si>
  <si>
    <t>18320020804</t>
  </si>
  <si>
    <t>18320020805</t>
  </si>
  <si>
    <t>18320020806</t>
  </si>
  <si>
    <t>No.1 Chapaguri</t>
  </si>
  <si>
    <t>18320010101</t>
  </si>
  <si>
    <t>CHAPAGURI</t>
  </si>
  <si>
    <t>NO. 488 THAIKAJHORA LPS</t>
  </si>
  <si>
    <t>18250200901</t>
  </si>
  <si>
    <t>PUB HASRAWBARI LPS</t>
  </si>
  <si>
    <t>DAIMALU MES</t>
  </si>
  <si>
    <t>UTTAR NEPALPARA LPS (VEN)</t>
  </si>
  <si>
    <t>2 No. Chapaguri</t>
  </si>
  <si>
    <t>Lawjuripara</t>
  </si>
  <si>
    <t>18320010102</t>
  </si>
  <si>
    <t>18320010103</t>
  </si>
  <si>
    <t>DAIMALI HS</t>
  </si>
  <si>
    <t>18250200904</t>
  </si>
  <si>
    <t>BARIGARA BAPUJI LPS (VEN)</t>
  </si>
  <si>
    <t>18250205102</t>
  </si>
  <si>
    <t>Sudempuri</t>
  </si>
  <si>
    <t>South Chapaguri</t>
  </si>
  <si>
    <t>18320010104</t>
  </si>
  <si>
    <t>18320010105</t>
  </si>
  <si>
    <t>2NO. DAUKHANAGAR LPS</t>
  </si>
  <si>
    <t>18250216601</t>
  </si>
  <si>
    <t>NEPALPARA LPS</t>
  </si>
  <si>
    <t>18250208302</t>
  </si>
  <si>
    <t>THAIJOUBARI</t>
  </si>
  <si>
    <t>KALVERJHORA</t>
  </si>
  <si>
    <t>18320020807</t>
  </si>
  <si>
    <t>18320020808</t>
  </si>
  <si>
    <t>Gwjwnpuri(Mini)</t>
  </si>
  <si>
    <t>Sukhanipara</t>
  </si>
  <si>
    <t>18320010106</t>
  </si>
  <si>
    <t>18320010107</t>
  </si>
  <si>
    <t>MOMERAMBARI</t>
  </si>
  <si>
    <t>MADHYAM RINIKHATA</t>
  </si>
  <si>
    <t>18320020809</t>
  </si>
  <si>
    <t>18320020810</t>
  </si>
  <si>
    <t>Khashibari</t>
  </si>
  <si>
    <t>Rowmari</t>
  </si>
  <si>
    <t>18320010108</t>
  </si>
  <si>
    <t>18320010109</t>
  </si>
  <si>
    <t>UTTAR RUNIKHATA</t>
  </si>
  <si>
    <t>18320020811</t>
  </si>
  <si>
    <t>North Rowmari</t>
  </si>
  <si>
    <t>New Dimapur</t>
  </si>
  <si>
    <t>18320010110</t>
  </si>
  <si>
    <t>18320010111</t>
  </si>
  <si>
    <t>BHANGABASTI</t>
  </si>
  <si>
    <t>18320020812</t>
  </si>
  <si>
    <t>Palashguri</t>
  </si>
  <si>
    <t>18320010112</t>
  </si>
  <si>
    <t>PUB-SALBARI</t>
  </si>
  <si>
    <t>GAMBARIBIL LAKHIJHAR</t>
  </si>
  <si>
    <t>18320020813</t>
  </si>
  <si>
    <t>18320020814</t>
  </si>
  <si>
    <t>Khagrabari (Mini)</t>
  </si>
  <si>
    <t>Dologaon Simlaguri</t>
  </si>
  <si>
    <t>18320010113</t>
  </si>
  <si>
    <t>18320010114</t>
  </si>
  <si>
    <t>RANIPUR BORJHAR</t>
  </si>
  <si>
    <t>MADHYAM DAKHINGAON</t>
  </si>
  <si>
    <t>18320020815</t>
  </si>
  <si>
    <t>18320020816</t>
  </si>
  <si>
    <t>NIL</t>
  </si>
  <si>
    <t>Daokhanagar</t>
  </si>
  <si>
    <t>18320010115</t>
  </si>
  <si>
    <t>MARUPARA</t>
  </si>
  <si>
    <t>MADHYAM SALBARI</t>
  </si>
  <si>
    <t>18320020817</t>
  </si>
  <si>
    <t>18320020818</t>
  </si>
  <si>
    <t>UTTAR DAKHINGAON</t>
  </si>
  <si>
    <t>18320020819</t>
  </si>
  <si>
    <t>18320020820</t>
  </si>
  <si>
    <t>Odalguri</t>
  </si>
  <si>
    <t>18320010116</t>
  </si>
  <si>
    <t>NORTH THAIKA</t>
  </si>
  <si>
    <t>18320020821</t>
  </si>
  <si>
    <t>THAIKA CHARIALI</t>
  </si>
  <si>
    <t>18320020822</t>
  </si>
  <si>
    <t>Chowrabari</t>
  </si>
  <si>
    <t>18320010117</t>
  </si>
  <si>
    <t>NO-3 RANIPUR AUJARGURI</t>
  </si>
  <si>
    <t xml:space="preserve">RANIPUR </t>
  </si>
  <si>
    <t>18320020823</t>
  </si>
  <si>
    <t>18320020824</t>
  </si>
  <si>
    <t>No. 2 Odalguri</t>
  </si>
  <si>
    <t>18320010119</t>
  </si>
  <si>
    <t>SIKLABILW</t>
  </si>
  <si>
    <t>DAKHIN DAKHINGAON</t>
  </si>
  <si>
    <t>18320020825</t>
  </si>
  <si>
    <t>18320020826</t>
  </si>
  <si>
    <t>Chotto Amguri</t>
  </si>
  <si>
    <t>18320010118</t>
  </si>
  <si>
    <t>KANTHALMARI</t>
  </si>
  <si>
    <t>18320020701</t>
  </si>
  <si>
    <t>RUNIKHATA</t>
  </si>
  <si>
    <t>No.3 Odalguri</t>
  </si>
  <si>
    <t>18320010120</t>
  </si>
  <si>
    <t>BHURPAR</t>
  </si>
  <si>
    <t>ODALGURI</t>
  </si>
  <si>
    <t>18320020702</t>
  </si>
  <si>
    <t>18320020703</t>
  </si>
  <si>
    <t>Daokhanagar North</t>
  </si>
  <si>
    <t>18320010121</t>
  </si>
  <si>
    <t>NO1 RUNIKHATA</t>
  </si>
  <si>
    <t>18320020704</t>
  </si>
  <si>
    <t>18320020705</t>
  </si>
  <si>
    <t>No.2 Daokhanagar</t>
  </si>
  <si>
    <t>18320010122</t>
  </si>
  <si>
    <t>DUNABARI BORJHAR VLPS</t>
  </si>
  <si>
    <t>18250214204</t>
  </si>
  <si>
    <t>54 NO. KHARIJA DOLAIGAON LPS</t>
  </si>
  <si>
    <t>18250211102</t>
  </si>
  <si>
    <t>TENGRAMARI LPS</t>
  </si>
  <si>
    <t>18250216602</t>
  </si>
  <si>
    <t>RUNIKHATA BAZAR R/C</t>
  </si>
  <si>
    <t>BHURPAR R/C</t>
  </si>
  <si>
    <t>18320020706</t>
  </si>
  <si>
    <t>18320020707</t>
  </si>
  <si>
    <t>Amlaiguri Kishanbazar</t>
  </si>
  <si>
    <t>Khamarpara</t>
  </si>
  <si>
    <t>18320010123</t>
  </si>
  <si>
    <t>18320010124</t>
  </si>
  <si>
    <t>DWITHUN LPS</t>
  </si>
  <si>
    <t>DUNABARI LPS</t>
  </si>
  <si>
    <t>UTTAR DAKHINGAON LPS</t>
  </si>
  <si>
    <t>18250212901</t>
  </si>
  <si>
    <t>18250214201</t>
  </si>
  <si>
    <t>18250214401</t>
  </si>
  <si>
    <t>UTTAR KHUSULUPARA LPS</t>
  </si>
  <si>
    <t>648 NO. KHUSULUPARA LPS</t>
  </si>
  <si>
    <t>HABRUBARI HAINA VLPS</t>
  </si>
  <si>
    <t>18250217201</t>
  </si>
  <si>
    <t>18250217202</t>
  </si>
  <si>
    <t>18250221804</t>
  </si>
  <si>
    <t>POSCHIM GOLAJHAR GORSINGPARA R/C</t>
  </si>
  <si>
    <t>PASCHIM GOLAJHAR SONAPUR</t>
  </si>
  <si>
    <t>18320020708</t>
  </si>
  <si>
    <t>18320020709</t>
  </si>
  <si>
    <t>E. Khamarpara</t>
  </si>
  <si>
    <t>Khuslupara</t>
  </si>
  <si>
    <t>18320010125</t>
  </si>
  <si>
    <t>18320010126</t>
  </si>
  <si>
    <t>NO.2 SALBARI LPS</t>
  </si>
  <si>
    <t>DAKHIN DAKHINGAON LPS</t>
  </si>
  <si>
    <t>NO.234 SALBARI JBS</t>
  </si>
  <si>
    <t>18250219901</t>
  </si>
  <si>
    <t>18250220101</t>
  </si>
  <si>
    <t>18250201202</t>
  </si>
  <si>
    <t>LAWJURIPARA MVS</t>
  </si>
  <si>
    <t>18250222101</t>
  </si>
  <si>
    <t>NO.1158 PURBA ASHRABARI LPS</t>
  </si>
  <si>
    <t>18250200501</t>
  </si>
  <si>
    <t>ASHRABARI</t>
  </si>
  <si>
    <t>GOYBARI LPS</t>
  </si>
  <si>
    <t>18250222102</t>
  </si>
  <si>
    <t>POCHIM GOLAJHAR R/C</t>
  </si>
  <si>
    <t>POCHIM GOLAJHAR MADHYAM R/C</t>
  </si>
  <si>
    <t>18320020710</t>
  </si>
  <si>
    <t>18320020711</t>
  </si>
  <si>
    <t>18320010127</t>
  </si>
  <si>
    <t>JOYPARA RABHA BASTI LPS</t>
  </si>
  <si>
    <t>NEW AMINPARA LPS</t>
  </si>
  <si>
    <t>AMINPARA LPS</t>
  </si>
  <si>
    <t>18250201302</t>
  </si>
  <si>
    <t>18250200502</t>
  </si>
  <si>
    <t>18250201301</t>
  </si>
  <si>
    <t>9 NO. CHAPAGURI LPS</t>
  </si>
  <si>
    <t>18250223501</t>
  </si>
  <si>
    <t>Nomopara AWC</t>
  </si>
  <si>
    <t>NO. 364 KATRIBARI LPS</t>
  </si>
  <si>
    <t>NO. 829 DOROGAON LPS</t>
  </si>
  <si>
    <t>NO. 945 BASHBARI LPS</t>
  </si>
  <si>
    <t>18250204101</t>
  </si>
  <si>
    <t>18250205401</t>
  </si>
  <si>
    <t>18250209001</t>
  </si>
  <si>
    <t>CHAPAGURI MES</t>
  </si>
  <si>
    <t>18250223502</t>
  </si>
  <si>
    <t>BOGRIBARI</t>
  </si>
  <si>
    <t>KATRIBARI</t>
  </si>
  <si>
    <t>PURBO ASHRABARI</t>
  </si>
  <si>
    <t>18320020712</t>
  </si>
  <si>
    <t>18320020713</t>
  </si>
  <si>
    <t>18320020714</t>
  </si>
  <si>
    <t>Bhatipara</t>
  </si>
  <si>
    <t>18320010128</t>
  </si>
  <si>
    <t>GWTHWIBARI ASHRABARI</t>
  </si>
  <si>
    <t>18320020715</t>
  </si>
  <si>
    <t>18320020716</t>
  </si>
  <si>
    <t>18320020717</t>
  </si>
  <si>
    <t>Puranipara</t>
  </si>
  <si>
    <t>18320010129</t>
  </si>
  <si>
    <t>NO.2 PASCHIM GARLABARI LPS</t>
  </si>
  <si>
    <t>18250210201</t>
  </si>
  <si>
    <t>JAMPWIGURI LPS</t>
  </si>
  <si>
    <t>18250210202</t>
  </si>
  <si>
    <t>SWARANG BORO LPS</t>
  </si>
  <si>
    <t>18250223503</t>
  </si>
  <si>
    <t>SWARANG BORO MES</t>
  </si>
  <si>
    <t>18250223504</t>
  </si>
  <si>
    <t>NO. 946 PASCHIM GOLAJHAR LPS</t>
  </si>
  <si>
    <t>18250219301</t>
  </si>
  <si>
    <t>DAUKHA NAGAR MEM</t>
  </si>
  <si>
    <t>18250235301</t>
  </si>
  <si>
    <t>NO.2 BASHBARI</t>
  </si>
  <si>
    <t>PUB BASHBARI ADIVASHI</t>
  </si>
  <si>
    <t>18320020718</t>
  </si>
  <si>
    <t>18320020719</t>
  </si>
  <si>
    <t>Koraibari</t>
  </si>
  <si>
    <t>18320010130</t>
  </si>
  <si>
    <t>ASHRABARI MVS</t>
  </si>
  <si>
    <t>18250222201</t>
  </si>
  <si>
    <t>404 NO HATIPOTA LPS</t>
  </si>
  <si>
    <t>35 NO. DANGAIGAON LPS</t>
  </si>
  <si>
    <t>18250234901</t>
  </si>
  <si>
    <t>18250235101</t>
  </si>
  <si>
    <t>TILOKGAON LPS</t>
  </si>
  <si>
    <t>18250210203</t>
  </si>
  <si>
    <t>NO.833 BAGARIBARI LPS</t>
  </si>
  <si>
    <t>18250222202</t>
  </si>
  <si>
    <t>346 NO. DAUKHANAGAR LPS</t>
  </si>
  <si>
    <t>18250235302</t>
  </si>
  <si>
    <t>ROWMARI</t>
  </si>
  <si>
    <t>PASCHIM SALBARI LPS</t>
  </si>
  <si>
    <t>18250200102</t>
  </si>
  <si>
    <t>NO. 656 UTTAR RUNIKHATA LPS</t>
  </si>
  <si>
    <t>BALABARI LPS</t>
  </si>
  <si>
    <t>18250200701</t>
  </si>
  <si>
    <t>NO. 978 THURIBARI LPS</t>
  </si>
  <si>
    <t>NO. 977 SISHUBARI LPS</t>
  </si>
  <si>
    <t>AIENADICHAR LPS</t>
  </si>
  <si>
    <t>18250201501</t>
  </si>
  <si>
    <t>18250201502</t>
  </si>
  <si>
    <t>18250201901</t>
  </si>
  <si>
    <t>PATABARI</t>
  </si>
  <si>
    <t>SARALBARI (Purba BASHBARI)</t>
  </si>
  <si>
    <t>BASHBARI</t>
  </si>
  <si>
    <t>GORSINGPARA</t>
  </si>
  <si>
    <t>18320020720</t>
  </si>
  <si>
    <t>18320020721</t>
  </si>
  <si>
    <t>18320020722</t>
  </si>
  <si>
    <t>JOYPUR BORO BASTI(M)</t>
  </si>
  <si>
    <t>UDAYPUR</t>
  </si>
  <si>
    <t>PATABARI FV</t>
  </si>
  <si>
    <t>18320021601</t>
  </si>
  <si>
    <t>18320021602</t>
  </si>
  <si>
    <t>18320021603</t>
  </si>
  <si>
    <t>U.R. BHUR BALABARI LPS</t>
  </si>
  <si>
    <t>NO.947 BANDUGURI LPS</t>
  </si>
  <si>
    <t>BORO GIRLS' ME S</t>
  </si>
  <si>
    <t>18250200704</t>
  </si>
  <si>
    <t>18250205501</t>
  </si>
  <si>
    <t>18250207202</t>
  </si>
  <si>
    <t>WEDNSDAY</t>
  </si>
  <si>
    <t>PATABARI MES</t>
  </si>
  <si>
    <t>18250202202</t>
  </si>
  <si>
    <t>HONTAPARA</t>
  </si>
  <si>
    <t>PURBO GOLAJHAR</t>
  </si>
  <si>
    <t>18320020723</t>
  </si>
  <si>
    <t>18320020724</t>
  </si>
  <si>
    <t>SISUBARI</t>
  </si>
  <si>
    <t>18320021604</t>
  </si>
  <si>
    <t>MADHYAM RUNIKHATA VLPS</t>
  </si>
  <si>
    <t>18250207205</t>
  </si>
  <si>
    <t>NARENGWDWI LPS</t>
  </si>
  <si>
    <t>18250202201</t>
  </si>
  <si>
    <t>PATABARI COLONIPARA LPS</t>
  </si>
  <si>
    <t>18250202211</t>
  </si>
  <si>
    <t>NO.807 PATABARI VLPS</t>
  </si>
  <si>
    <t>18250202801</t>
  </si>
  <si>
    <t>NO. 315 BHURPAR LPS</t>
  </si>
  <si>
    <t>18250208701</t>
  </si>
  <si>
    <t>DANGAPARA VLPS</t>
  </si>
  <si>
    <t>NO.477 PUB PATABARI LPS</t>
  </si>
  <si>
    <t>PUB PATABARI POCHIMONGSO LPS</t>
  </si>
  <si>
    <t>18250202802</t>
  </si>
  <si>
    <t>EAST BANDUGURI</t>
  </si>
  <si>
    <t>PASCHIM GOLAJAHR</t>
  </si>
  <si>
    <t>18320020725</t>
  </si>
  <si>
    <t>18320020726</t>
  </si>
  <si>
    <t>NO-2 PATABARI</t>
  </si>
  <si>
    <t>PUB-PATABARI</t>
  </si>
  <si>
    <t>18320021605</t>
  </si>
  <si>
    <t>18320021606</t>
  </si>
  <si>
    <t>1152 NO. MAHABIR RASTRABHASA LPS</t>
  </si>
  <si>
    <t>18250209301</t>
  </si>
  <si>
    <t>NO. 502 PATABARI LPS</t>
  </si>
  <si>
    <t>NO.544 BISHPANI LPS</t>
  </si>
  <si>
    <t>SUMBLIBARI LPS</t>
  </si>
  <si>
    <t>18250208901</t>
  </si>
  <si>
    <t>18250210301</t>
  </si>
  <si>
    <t>NORTH GASSAGAON</t>
  </si>
  <si>
    <t>NO.1 SALBARI BATHOU MANDIR</t>
  </si>
  <si>
    <t>TUKRAJHAR 1</t>
  </si>
  <si>
    <t>TUKRAJHAR 2</t>
  </si>
  <si>
    <t>18320021701</t>
  </si>
  <si>
    <t>18320021702</t>
  </si>
  <si>
    <t>18320021703</t>
  </si>
  <si>
    <t>18320021704</t>
  </si>
  <si>
    <t>TUKRAJHAR</t>
  </si>
  <si>
    <t>LAKHIPUR</t>
  </si>
  <si>
    <t>PANIAGAON</t>
  </si>
  <si>
    <t>18320021607</t>
  </si>
  <si>
    <t>18320021608</t>
  </si>
  <si>
    <t>BHURPAR BALABARI LPS</t>
  </si>
  <si>
    <t>HONTAPARA LPS</t>
  </si>
  <si>
    <t>18250208703</t>
  </si>
  <si>
    <t>18250209302</t>
  </si>
  <si>
    <t>NO.548 AIENODI DHUBRI LPS</t>
  </si>
  <si>
    <t>18250223001</t>
  </si>
  <si>
    <t>NO.551 PATABARI LPS</t>
  </si>
  <si>
    <t>BORO GIRLS' HIGH SCHOOL</t>
  </si>
  <si>
    <t>18250209305</t>
  </si>
  <si>
    <t>BHARATI MES</t>
  </si>
  <si>
    <t>18250202203</t>
  </si>
  <si>
    <t>AIE POALI</t>
  </si>
  <si>
    <t>SALBARI</t>
  </si>
  <si>
    <t>BURIJHAR 1</t>
  </si>
  <si>
    <t>18320021705</t>
  </si>
  <si>
    <t>18320021706</t>
  </si>
  <si>
    <t>18320021707</t>
  </si>
  <si>
    <t>NANGAL BHANGA</t>
  </si>
  <si>
    <t>18320021609</t>
  </si>
  <si>
    <t>NO.831 KUMGURI LPS</t>
  </si>
  <si>
    <t>18250210801</t>
  </si>
  <si>
    <t>JAITHUNPARA LPS</t>
  </si>
  <si>
    <t>KWIRWGURI LPS</t>
  </si>
  <si>
    <t>18250202205</t>
  </si>
  <si>
    <t>18250202206</t>
  </si>
  <si>
    <t>BURIJHAR 2</t>
  </si>
  <si>
    <t>BALAPARA 1</t>
  </si>
  <si>
    <t>BALAPARA</t>
  </si>
  <si>
    <t>18320021708</t>
  </si>
  <si>
    <t>18320021709</t>
  </si>
  <si>
    <t>18320021710</t>
  </si>
  <si>
    <t>TULIBARI</t>
  </si>
  <si>
    <t>CHANDINKILLA</t>
  </si>
  <si>
    <t>18320021610</t>
  </si>
  <si>
    <t>18320021611</t>
  </si>
  <si>
    <t>MODATI LPS</t>
  </si>
  <si>
    <t>UTTAR KANTHALMARI LPS</t>
  </si>
  <si>
    <t>18250214801</t>
  </si>
  <si>
    <t>PATABARI LAKHIPUR LPS</t>
  </si>
  <si>
    <t>NO.4 PATABARI LPS</t>
  </si>
  <si>
    <t>18250202601</t>
  </si>
  <si>
    <t>18250202602</t>
  </si>
  <si>
    <t>ODALGURI LPS</t>
  </si>
  <si>
    <t>PURBA GOLAJHAR LPS</t>
  </si>
  <si>
    <t>18250214901</t>
  </si>
  <si>
    <t>DAOKABAHA LPS</t>
  </si>
  <si>
    <t>PATABARI NO.5 LPS</t>
  </si>
  <si>
    <t>18250202605</t>
  </si>
  <si>
    <t>CHIRANG KUMGURI</t>
  </si>
  <si>
    <t>BALAJHAR</t>
  </si>
  <si>
    <t>NORTH CHIRANG KUMGURI</t>
  </si>
  <si>
    <t>18320021711</t>
  </si>
  <si>
    <t>18320021712</t>
  </si>
  <si>
    <t>18320021713</t>
  </si>
  <si>
    <t>KRISHNOPUR</t>
  </si>
  <si>
    <t>NO-1 PATABARI</t>
  </si>
  <si>
    <t>18320021612</t>
  </si>
  <si>
    <t>18320021613</t>
  </si>
  <si>
    <t>SALBARI ME SCHOOL</t>
  </si>
  <si>
    <t>PATABARI KRISHNAPUR LPS</t>
  </si>
  <si>
    <t>NEW LAOKRIGURI LPS</t>
  </si>
  <si>
    <t>18250217401</t>
  </si>
  <si>
    <t>18250201701</t>
  </si>
  <si>
    <t>NO.2 BALAPARA</t>
  </si>
  <si>
    <t>EAST CHIRANG KUMGURI</t>
  </si>
  <si>
    <t>KUMGURI OWABARI</t>
  </si>
  <si>
    <t>18320021714</t>
  </si>
  <si>
    <t>18320021715</t>
  </si>
  <si>
    <t>18320021716</t>
  </si>
  <si>
    <t>SISUBARI SUMBLIGURI</t>
  </si>
  <si>
    <t>NO-5 PATABARI</t>
  </si>
  <si>
    <t>18320021615</t>
  </si>
  <si>
    <t>18320021616</t>
  </si>
  <si>
    <t>BIRINCHIGURI NO.2 SALBARI LPS</t>
  </si>
  <si>
    <t>SALBARI GOMAT VLPS</t>
  </si>
  <si>
    <t>MOLANDUBI LPS</t>
  </si>
  <si>
    <t>18250206701</t>
  </si>
  <si>
    <t>NO.412 KHAGRABARI LPS</t>
  </si>
  <si>
    <t>NO.212 OUGURI LPS</t>
  </si>
  <si>
    <t>OUGURI</t>
  </si>
  <si>
    <t>NO.615 BALAPARA LPS</t>
  </si>
  <si>
    <t>NO.173 AIE POWALI LPS</t>
  </si>
  <si>
    <t>BALAPARA NO.1 WEST LPS</t>
  </si>
  <si>
    <t>18250207001</t>
  </si>
  <si>
    <t>18250207102</t>
  </si>
  <si>
    <t>OXIGURI LPS</t>
  </si>
  <si>
    <t>BESORBARI LPS</t>
  </si>
  <si>
    <t>NO. 976 DIGHOLDONG LPS</t>
  </si>
  <si>
    <t>NO. 975 DIGHOLDONG LPS</t>
  </si>
  <si>
    <t>18250202102</t>
  </si>
  <si>
    <t>18250204601</t>
  </si>
  <si>
    <t>18250205301</t>
  </si>
  <si>
    <t>TUKRAJHAR AIE BATABARI</t>
  </si>
  <si>
    <t>NORTH TUKRAJHAR</t>
  </si>
  <si>
    <t>SOUTH BALAJHAR</t>
  </si>
  <si>
    <t>18320021717</t>
  </si>
  <si>
    <t>18320021718</t>
  </si>
  <si>
    <t>18320021719</t>
  </si>
  <si>
    <t>KEJURBARI LAOKRIGURE</t>
  </si>
  <si>
    <t>18320021614</t>
  </si>
  <si>
    <t>JAITUNPARA LANGKAPARA</t>
  </si>
  <si>
    <t>18320021617</t>
  </si>
  <si>
    <t>TUKRAJHAR HIGH SCHOOL</t>
  </si>
  <si>
    <t>18250207502</t>
  </si>
  <si>
    <t>OUGURI HIGH SCHOOL</t>
  </si>
  <si>
    <t>18250211904</t>
  </si>
  <si>
    <t>NO.1 BURIJHAR LPS</t>
  </si>
  <si>
    <t>NO.136 BALAJHAR LPS</t>
  </si>
  <si>
    <t>NO.158 TUKRAJHAR JBS</t>
  </si>
  <si>
    <t>18250207801</t>
  </si>
  <si>
    <t>18250207802</t>
  </si>
  <si>
    <t>AIE CHARA LPS</t>
  </si>
  <si>
    <t>NO.217 MAOPAR LPS</t>
  </si>
  <si>
    <t>18250217601</t>
  </si>
  <si>
    <t>18250217801</t>
  </si>
  <si>
    <t>NO.1 SALBARI GOMAT</t>
  </si>
  <si>
    <t>NO.2 SALBARI TIKOPARA</t>
  </si>
  <si>
    <t>NO.2 AIE POALI</t>
  </si>
  <si>
    <t>18320021720</t>
  </si>
  <si>
    <t>18320021721</t>
  </si>
  <si>
    <t>18320021722</t>
  </si>
  <si>
    <t>18320021618</t>
  </si>
  <si>
    <t>NO.3 PATABARI AWC</t>
  </si>
  <si>
    <t>NO.4 PATABARI AWC</t>
  </si>
  <si>
    <t>18320021621</t>
  </si>
  <si>
    <t>NO.153 AMLAIBADA LPS</t>
  </si>
  <si>
    <t>BURIJHAR NO.2 LPS</t>
  </si>
  <si>
    <t>BATABARI LPS</t>
  </si>
  <si>
    <t>18250208102</t>
  </si>
  <si>
    <t>NO.571 SARAGAON LPS</t>
  </si>
  <si>
    <t>18250202701</t>
  </si>
  <si>
    <t>NANGALBHANGA</t>
  </si>
  <si>
    <t>TINTLANGURI URAO BOSTI</t>
  </si>
  <si>
    <t>TUNGSIDANGI</t>
  </si>
  <si>
    <t>NO.1 SALBARI NORTH</t>
  </si>
  <si>
    <t>NO.2 SALBARI BALABARI</t>
  </si>
  <si>
    <t>18320021723</t>
  </si>
  <si>
    <t>18320021724</t>
  </si>
  <si>
    <t>18320021725</t>
  </si>
  <si>
    <t>18320021726</t>
  </si>
  <si>
    <t>18320021619</t>
  </si>
  <si>
    <t>NORTH TURIBARI CHARIALI</t>
  </si>
  <si>
    <t>PACHIM PANIAGAON</t>
  </si>
  <si>
    <t>18320021623</t>
  </si>
  <si>
    <t>NO.525 HATIDHURA LPS</t>
  </si>
  <si>
    <t>NO.764 KHORPAGURI LPS</t>
  </si>
  <si>
    <t>18250201401</t>
  </si>
  <si>
    <t>18250201403</t>
  </si>
  <si>
    <t>KHUNGRING</t>
  </si>
  <si>
    <t>DAKHIN SARAGAON LPS</t>
  </si>
  <si>
    <t>18250202702</t>
  </si>
  <si>
    <t>NO. 667 KHUNGRING DAHALAPARA LPS</t>
  </si>
  <si>
    <t>HANTUPARA LPS</t>
  </si>
  <si>
    <t>18250212602</t>
  </si>
  <si>
    <t>NO.421 PASCHIM JOYPUR LPS</t>
  </si>
  <si>
    <t>DAKHIN SIMLABAGAN(M)</t>
  </si>
  <si>
    <t>NO-2 KHAGRABARI(M)</t>
  </si>
  <si>
    <t xml:space="preserve">BORDANGI </t>
  </si>
  <si>
    <t>18320020901</t>
  </si>
  <si>
    <t>18320020902</t>
  </si>
  <si>
    <t>18320020903</t>
  </si>
  <si>
    <t>THAISOBIL</t>
  </si>
  <si>
    <t>18320021620</t>
  </si>
  <si>
    <t>MAINAOPARA</t>
  </si>
  <si>
    <t>18320021622</t>
  </si>
  <si>
    <t>NO.314 AMINAPARA LPS</t>
  </si>
  <si>
    <t>ASHRABARI LPS</t>
  </si>
  <si>
    <t>18250214002</t>
  </si>
  <si>
    <t>DAKHIN BESORBARI LPS</t>
  </si>
  <si>
    <t>NO.294 DAKHINGAON JBS</t>
  </si>
  <si>
    <t>KHUNGRING MARUPARA LPS</t>
  </si>
  <si>
    <t>KHAIRABARI LPS</t>
  </si>
  <si>
    <t>DHAHALPARA</t>
  </si>
  <si>
    <t>DAKHIN GAON</t>
  </si>
  <si>
    <t>18320020904</t>
  </si>
  <si>
    <t>18320020905</t>
  </si>
  <si>
    <t>NANGAL BHANGA R/C</t>
  </si>
  <si>
    <t>18320021624</t>
  </si>
  <si>
    <t>DWIGUDUNG LPS</t>
  </si>
  <si>
    <t>NO.684 SHYAMTHAIBARI LPS</t>
  </si>
  <si>
    <t>NO. 682 SHISUBARI LPS</t>
  </si>
  <si>
    <t>HATIDURA</t>
  </si>
  <si>
    <t>18320020906</t>
  </si>
  <si>
    <t>18320020907</t>
  </si>
  <si>
    <t>NORTH SISHUBARI LPS</t>
  </si>
  <si>
    <t>PASCHIM SISHUBARI VLPS</t>
  </si>
  <si>
    <t>THARAIBARY LPS</t>
  </si>
  <si>
    <t>THAIGIRGURI LPS</t>
  </si>
  <si>
    <t>NO. 685 PANIAGAON LPS</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</si>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</sst>
</file>

<file path=xl/styles.xml><?xml version="1.0" encoding="utf-8"?>
<styleSheet xmlns="http://schemas.openxmlformats.org/spreadsheetml/2006/main">
  <numFmts count="1">
    <numFmt numFmtId="164" formatCode="[$-409]d/mmm/yy;@"/>
  </numFmts>
  <fonts count="2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color theme="1"/>
      <name val="Times New Roman"/>
      <family val="1"/>
    </font>
    <font>
      <sz val="1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17" fontId="1" fillId="0" borderId="1" xfId="0" applyNumberFormat="1"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11" fillId="0" borderId="1" xfId="0" applyFont="1" applyBorder="1" applyAlignment="1" applyProtection="1">
      <alignment horizontal="left" vertical="center" wrapText="1"/>
      <protection locked="0"/>
    </xf>
    <xf numFmtId="0" fontId="0" fillId="10" borderId="1" xfId="0" applyFill="1" applyBorder="1" applyProtection="1">
      <protection locked="0"/>
    </xf>
    <xf numFmtId="49" fontId="0" fillId="0" borderId="1" xfId="0" applyNumberFormat="1" applyBorder="1" applyAlignment="1" applyProtection="1">
      <alignment horizontal="center" vertical="center"/>
      <protection locked="0"/>
    </xf>
    <xf numFmtId="0" fontId="0" fillId="10" borderId="1" xfId="0" applyFill="1" applyBorder="1" applyAlignment="1" applyProtection="1">
      <alignment horizontal="center"/>
      <protection locked="0"/>
    </xf>
    <xf numFmtId="0" fontId="0" fillId="10" borderId="1" xfId="0" applyFill="1" applyBorder="1" applyAlignment="1" applyProtection="1">
      <alignment horizontal="left"/>
      <protection locked="0"/>
    </xf>
    <xf numFmtId="0" fontId="10" fillId="0" borderId="1" xfId="0" applyFont="1" applyBorder="1" applyAlignment="1" applyProtection="1">
      <alignment horizontal="left" vertical="center" wrapText="1"/>
      <protection locked="0"/>
    </xf>
    <xf numFmtId="0" fontId="0" fillId="10" borderId="1" xfId="0" applyFill="1" applyBorder="1" applyAlignment="1" applyProtection="1">
      <alignment vertical="center"/>
      <protection locked="0"/>
    </xf>
    <xf numFmtId="0" fontId="0" fillId="10" borderId="1" xfId="0" applyFill="1"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0" fontId="18"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vertical="center"/>
      <protection locked="0"/>
    </xf>
    <xf numFmtId="0" fontId="18" fillId="10" borderId="1" xfId="0" applyFont="1" applyFill="1" applyBorder="1" applyAlignment="1" applyProtection="1">
      <alignment horizontal="center" vertical="center"/>
      <protection locked="0"/>
    </xf>
    <xf numFmtId="0" fontId="18" fillId="10" borderId="1" xfId="0" applyFont="1" applyFill="1" applyBorder="1" applyAlignment="1" applyProtection="1">
      <alignment horizontal="right" vertical="center" wrapText="1"/>
      <protection locked="0"/>
    </xf>
    <xf numFmtId="0" fontId="18" fillId="10" borderId="1" xfId="0" applyFont="1" applyFill="1" applyBorder="1" applyAlignment="1" applyProtection="1">
      <alignment vertical="center" wrapText="1"/>
      <protection locked="0"/>
    </xf>
    <xf numFmtId="0" fontId="3" fillId="0" borderId="1" xfId="0" applyFont="1" applyBorder="1" applyAlignment="1" applyProtection="1">
      <alignment horizontal="right" vertical="center" wrapText="1"/>
      <protection locked="0"/>
    </xf>
    <xf numFmtId="1" fontId="3" fillId="0" borderId="1" xfId="0" applyNumberFormat="1" applyFont="1" applyBorder="1" applyAlignment="1" applyProtection="1">
      <alignment horizontal="center" vertical="center"/>
      <protection locked="0"/>
    </xf>
    <xf numFmtId="0" fontId="0" fillId="0" borderId="0" xfId="0" applyProtection="1">
      <protection locked="0"/>
    </xf>
    <xf numFmtId="0" fontId="3" fillId="0" borderId="1" xfId="0" applyFont="1" applyBorder="1" applyAlignment="1" applyProtection="1">
      <alignment horizontal="center" vertical="center" wrapText="1"/>
      <protection locked="0"/>
    </xf>
    <xf numFmtId="49" fontId="0" fillId="10" borderId="1" xfId="0" applyNumberFormat="1" applyFill="1" applyBorder="1" applyAlignment="1" applyProtection="1">
      <alignment horizontal="center" vertical="center"/>
      <protection locked="0"/>
    </xf>
    <xf numFmtId="0" fontId="0" fillId="0" borderId="1" xfId="0" applyBorder="1" applyAlignment="1" applyProtection="1">
      <alignment horizontal="center"/>
      <protection locked="0"/>
    </xf>
    <xf numFmtId="0" fontId="19" fillId="10" borderId="1" xfId="0" applyFont="1" applyFill="1" applyBorder="1" applyProtection="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left"/>
      <protection locked="0"/>
    </xf>
    <xf numFmtId="0" fontId="15" fillId="0" borderId="3" xfId="0" applyFont="1" applyFill="1" applyBorder="1" applyAlignment="1" applyProtection="1">
      <alignment horizontal="left"/>
      <protection locked="0"/>
    </xf>
    <xf numFmtId="0" fontId="15" fillId="0" borderId="4" xfId="0" applyFont="1" applyFill="1" applyBorder="1" applyAlignment="1" applyProtection="1">
      <alignment horizontal="left"/>
      <protection locked="0"/>
    </xf>
    <xf numFmtId="0" fontId="1" fillId="3" borderId="1" xfId="0" applyFont="1" applyFill="1" applyBorder="1" applyAlignment="1">
      <alignment horizontal="center" vertical="center"/>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10" workbookViewId="0">
      <selection activeCell="E13" sqref="E1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9" t="s">
        <v>91</v>
      </c>
      <c r="B1" s="99"/>
      <c r="C1" s="99"/>
      <c r="D1" s="99"/>
      <c r="E1" s="99"/>
      <c r="F1" s="99"/>
      <c r="G1" s="99"/>
      <c r="H1" s="99"/>
      <c r="I1" s="99"/>
      <c r="J1" s="99"/>
      <c r="K1" s="99"/>
      <c r="L1" s="99"/>
      <c r="M1" s="99"/>
    </row>
    <row r="2" spans="1:14">
      <c r="A2" s="100" t="s">
        <v>0</v>
      </c>
      <c r="B2" s="100"/>
      <c r="C2" s="102" t="s">
        <v>72</v>
      </c>
      <c r="D2" s="103"/>
      <c r="E2" s="2" t="s">
        <v>1</v>
      </c>
      <c r="F2" s="118" t="s">
        <v>73</v>
      </c>
      <c r="G2" s="118"/>
      <c r="H2" s="118"/>
      <c r="I2" s="118"/>
      <c r="J2" s="118"/>
      <c r="K2" s="116" t="s">
        <v>28</v>
      </c>
      <c r="L2" s="116"/>
      <c r="M2" s="37" t="s">
        <v>74</v>
      </c>
    </row>
    <row r="3" spans="1:14" ht="7.5" customHeight="1">
      <c r="A3" s="78"/>
      <c r="B3" s="78"/>
      <c r="C3" s="78"/>
      <c r="D3" s="78"/>
      <c r="E3" s="78"/>
      <c r="F3" s="77"/>
      <c r="G3" s="77"/>
      <c r="H3" s="77"/>
      <c r="I3" s="77"/>
      <c r="J3" s="77"/>
      <c r="K3" s="79"/>
      <c r="L3" s="79"/>
      <c r="M3" s="79"/>
    </row>
    <row r="4" spans="1:14">
      <c r="A4" s="110" t="s">
        <v>2</v>
      </c>
      <c r="B4" s="111"/>
      <c r="C4" s="111"/>
      <c r="D4" s="111"/>
      <c r="E4" s="112"/>
      <c r="F4" s="77"/>
      <c r="G4" s="77"/>
      <c r="H4" s="77"/>
      <c r="I4" s="80" t="s">
        <v>64</v>
      </c>
      <c r="J4" s="80"/>
      <c r="K4" s="80"/>
      <c r="L4" s="80"/>
      <c r="M4" s="80"/>
    </row>
    <row r="5" spans="1:14" ht="18.75" customHeight="1">
      <c r="A5" s="75" t="s">
        <v>4</v>
      </c>
      <c r="B5" s="75"/>
      <c r="C5" s="113" t="s">
        <v>92</v>
      </c>
      <c r="D5" s="114"/>
      <c r="E5" s="115"/>
      <c r="F5" s="77"/>
      <c r="G5" s="77"/>
      <c r="H5" s="77"/>
      <c r="I5" s="104" t="s">
        <v>5</v>
      </c>
      <c r="J5" s="104"/>
      <c r="K5" s="107" t="s">
        <v>93</v>
      </c>
      <c r="L5" s="108"/>
      <c r="M5" s="109"/>
    </row>
    <row r="6" spans="1:14" ht="18.75" customHeight="1">
      <c r="A6" s="76" t="s">
        <v>22</v>
      </c>
      <c r="B6" s="76"/>
      <c r="C6" s="38">
        <v>9954986558</v>
      </c>
      <c r="D6" s="101"/>
      <c r="E6" s="101"/>
      <c r="F6" s="77"/>
      <c r="G6" s="77"/>
      <c r="H6" s="77"/>
      <c r="I6" s="76" t="s">
        <v>22</v>
      </c>
      <c r="J6" s="76"/>
      <c r="K6" s="105">
        <v>9435325985</v>
      </c>
      <c r="L6" s="106"/>
      <c r="M6" s="39"/>
    </row>
    <row r="7" spans="1:14">
      <c r="A7" s="74" t="s">
        <v>3</v>
      </c>
      <c r="B7" s="74"/>
      <c r="C7" s="74"/>
      <c r="D7" s="74"/>
      <c r="E7" s="74"/>
      <c r="F7" s="74"/>
      <c r="G7" s="74"/>
      <c r="H7" s="74"/>
      <c r="I7" s="74"/>
      <c r="J7" s="74"/>
      <c r="K7" s="74"/>
      <c r="L7" s="74"/>
      <c r="M7" s="74"/>
    </row>
    <row r="8" spans="1:14">
      <c r="A8" s="123" t="s">
        <v>25</v>
      </c>
      <c r="B8" s="124"/>
      <c r="C8" s="125"/>
      <c r="D8" s="3" t="s">
        <v>24</v>
      </c>
      <c r="E8" s="40">
        <v>118251</v>
      </c>
      <c r="F8" s="84"/>
      <c r="G8" s="85"/>
      <c r="H8" s="85"/>
      <c r="I8" s="123" t="s">
        <v>26</v>
      </c>
      <c r="J8" s="124"/>
      <c r="K8" s="125"/>
      <c r="L8" s="3" t="s">
        <v>24</v>
      </c>
      <c r="M8" s="40">
        <v>118255</v>
      </c>
    </row>
    <row r="9" spans="1:14">
      <c r="A9" s="89" t="s">
        <v>30</v>
      </c>
      <c r="B9" s="90"/>
      <c r="C9" s="6" t="s">
        <v>6</v>
      </c>
      <c r="D9" s="9" t="s">
        <v>12</v>
      </c>
      <c r="E9" s="5" t="s">
        <v>15</v>
      </c>
      <c r="F9" s="86"/>
      <c r="G9" s="87"/>
      <c r="H9" s="87"/>
      <c r="I9" s="89" t="s">
        <v>30</v>
      </c>
      <c r="J9" s="90"/>
      <c r="K9" s="6" t="s">
        <v>6</v>
      </c>
      <c r="L9" s="9" t="s">
        <v>12</v>
      </c>
      <c r="M9" s="5" t="s">
        <v>15</v>
      </c>
    </row>
    <row r="10" spans="1:14">
      <c r="A10" s="98" t="s">
        <v>75</v>
      </c>
      <c r="B10" s="98"/>
      <c r="C10" s="4" t="s">
        <v>18</v>
      </c>
      <c r="D10" s="38">
        <v>9954852176</v>
      </c>
      <c r="E10" s="39"/>
      <c r="F10" s="86"/>
      <c r="G10" s="87"/>
      <c r="H10" s="87"/>
      <c r="I10" s="91" t="s">
        <v>79</v>
      </c>
      <c r="J10" s="92"/>
      <c r="K10" s="4" t="s">
        <v>18</v>
      </c>
      <c r="L10" s="38">
        <v>8876382445</v>
      </c>
      <c r="M10" s="39"/>
    </row>
    <row r="11" spans="1:14">
      <c r="A11" s="98" t="s">
        <v>76</v>
      </c>
      <c r="B11" s="98"/>
      <c r="C11" s="4" t="s">
        <v>19</v>
      </c>
      <c r="D11" s="38">
        <v>9435499570</v>
      </c>
      <c r="E11" s="39"/>
      <c r="F11" s="86"/>
      <c r="G11" s="87"/>
      <c r="H11" s="87"/>
      <c r="I11" s="93" t="s">
        <v>97</v>
      </c>
      <c r="J11" s="94"/>
      <c r="K11" s="20" t="s">
        <v>18</v>
      </c>
      <c r="L11" s="38">
        <v>9077679823</v>
      </c>
      <c r="M11" s="39"/>
    </row>
    <row r="12" spans="1:14">
      <c r="A12" s="98" t="s">
        <v>77</v>
      </c>
      <c r="B12" s="98"/>
      <c r="C12" s="4" t="s">
        <v>20</v>
      </c>
      <c r="D12" s="38">
        <v>8724856275</v>
      </c>
      <c r="E12" s="39"/>
      <c r="F12" s="86"/>
      <c r="G12" s="87"/>
      <c r="H12" s="87"/>
      <c r="I12" s="91" t="s">
        <v>77</v>
      </c>
      <c r="J12" s="92"/>
      <c r="K12" s="4" t="s">
        <v>20</v>
      </c>
      <c r="L12" s="38">
        <v>8134093885</v>
      </c>
      <c r="M12" s="39"/>
    </row>
    <row r="13" spans="1:14">
      <c r="A13" s="98" t="s">
        <v>78</v>
      </c>
      <c r="B13" s="98"/>
      <c r="C13" s="4" t="s">
        <v>21</v>
      </c>
      <c r="D13" s="38">
        <v>9101875131</v>
      </c>
      <c r="E13" s="39"/>
      <c r="F13" s="86"/>
      <c r="G13" s="87"/>
      <c r="H13" s="87"/>
      <c r="I13" s="91"/>
      <c r="J13" s="92"/>
      <c r="K13" s="4" t="s">
        <v>21</v>
      </c>
      <c r="L13" s="38"/>
      <c r="M13" s="39"/>
    </row>
    <row r="14" spans="1:14">
      <c r="A14" s="95" t="s">
        <v>23</v>
      </c>
      <c r="B14" s="96"/>
      <c r="C14" s="97"/>
      <c r="D14" s="122"/>
      <c r="E14" s="122"/>
      <c r="F14" s="86"/>
      <c r="G14" s="87"/>
      <c r="H14" s="87"/>
      <c r="I14" s="88"/>
      <c r="J14" s="88"/>
      <c r="K14" s="88"/>
      <c r="L14" s="88"/>
      <c r="M14" s="88"/>
      <c r="N14" s="8"/>
    </row>
    <row r="15" spans="1:14">
      <c r="A15" s="83"/>
      <c r="B15" s="83"/>
      <c r="C15" s="83"/>
      <c r="D15" s="83"/>
      <c r="E15" s="83"/>
      <c r="F15" s="83"/>
      <c r="G15" s="83"/>
      <c r="H15" s="83"/>
      <c r="I15" s="83"/>
      <c r="J15" s="83"/>
      <c r="K15" s="83"/>
      <c r="L15" s="83"/>
      <c r="M15" s="83"/>
    </row>
    <row r="16" spans="1:14">
      <c r="A16" s="82" t="s">
        <v>48</v>
      </c>
      <c r="B16" s="82"/>
      <c r="C16" s="82"/>
      <c r="D16" s="82"/>
      <c r="E16" s="82"/>
      <c r="F16" s="82"/>
      <c r="G16" s="82"/>
      <c r="H16" s="82"/>
      <c r="I16" s="82"/>
      <c r="J16" s="82"/>
      <c r="K16" s="82"/>
      <c r="L16" s="82"/>
      <c r="M16" s="82"/>
    </row>
    <row r="17" spans="1:13" ht="32.25" customHeight="1">
      <c r="A17" s="120" t="s">
        <v>60</v>
      </c>
      <c r="B17" s="120"/>
      <c r="C17" s="120"/>
      <c r="D17" s="120"/>
      <c r="E17" s="120"/>
      <c r="F17" s="120"/>
      <c r="G17" s="120"/>
      <c r="H17" s="120"/>
      <c r="I17" s="120"/>
      <c r="J17" s="120"/>
      <c r="K17" s="120"/>
      <c r="L17" s="120"/>
      <c r="M17" s="120"/>
    </row>
    <row r="18" spans="1:13">
      <c r="A18" s="81" t="s">
        <v>61</v>
      </c>
      <c r="B18" s="81"/>
      <c r="C18" s="81"/>
      <c r="D18" s="81"/>
      <c r="E18" s="81"/>
      <c r="F18" s="81"/>
      <c r="G18" s="81"/>
      <c r="H18" s="81"/>
      <c r="I18" s="81"/>
      <c r="J18" s="81"/>
      <c r="K18" s="81"/>
      <c r="L18" s="81"/>
      <c r="M18" s="81"/>
    </row>
    <row r="19" spans="1:13">
      <c r="A19" s="81" t="s">
        <v>49</v>
      </c>
      <c r="B19" s="81"/>
      <c r="C19" s="81"/>
      <c r="D19" s="81"/>
      <c r="E19" s="81"/>
      <c r="F19" s="81"/>
      <c r="G19" s="81"/>
      <c r="H19" s="81"/>
      <c r="I19" s="81"/>
      <c r="J19" s="81"/>
      <c r="K19" s="81"/>
      <c r="L19" s="81"/>
      <c r="M19" s="81"/>
    </row>
    <row r="20" spans="1:13">
      <c r="A20" s="81" t="s">
        <v>43</v>
      </c>
      <c r="B20" s="81"/>
      <c r="C20" s="81"/>
      <c r="D20" s="81"/>
      <c r="E20" s="81"/>
      <c r="F20" s="81"/>
      <c r="G20" s="81"/>
      <c r="H20" s="81"/>
      <c r="I20" s="81"/>
      <c r="J20" s="81"/>
      <c r="K20" s="81"/>
      <c r="L20" s="81"/>
      <c r="M20" s="81"/>
    </row>
    <row r="21" spans="1:13">
      <c r="A21" s="81" t="s">
        <v>50</v>
      </c>
      <c r="B21" s="81"/>
      <c r="C21" s="81"/>
      <c r="D21" s="81"/>
      <c r="E21" s="81"/>
      <c r="F21" s="81"/>
      <c r="G21" s="81"/>
      <c r="H21" s="81"/>
      <c r="I21" s="81"/>
      <c r="J21" s="81"/>
      <c r="K21" s="81"/>
      <c r="L21" s="81"/>
      <c r="M21" s="81"/>
    </row>
    <row r="22" spans="1:13">
      <c r="A22" s="81" t="s">
        <v>44</v>
      </c>
      <c r="B22" s="81"/>
      <c r="C22" s="81"/>
      <c r="D22" s="81"/>
      <c r="E22" s="81"/>
      <c r="F22" s="81"/>
      <c r="G22" s="81"/>
      <c r="H22" s="81"/>
      <c r="I22" s="81"/>
      <c r="J22" s="81"/>
      <c r="K22" s="81"/>
      <c r="L22" s="81"/>
      <c r="M22" s="81"/>
    </row>
    <row r="23" spans="1:13">
      <c r="A23" s="121" t="s">
        <v>53</v>
      </c>
      <c r="B23" s="121"/>
      <c r="C23" s="121"/>
      <c r="D23" s="121"/>
      <c r="E23" s="121"/>
      <c r="F23" s="121"/>
      <c r="G23" s="121"/>
      <c r="H23" s="121"/>
      <c r="I23" s="121"/>
      <c r="J23" s="121"/>
      <c r="K23" s="121"/>
      <c r="L23" s="121"/>
      <c r="M23" s="121"/>
    </row>
    <row r="24" spans="1:13">
      <c r="A24" s="81" t="s">
        <v>45</v>
      </c>
      <c r="B24" s="81"/>
      <c r="C24" s="81"/>
      <c r="D24" s="81"/>
      <c r="E24" s="81"/>
      <c r="F24" s="81"/>
      <c r="G24" s="81"/>
      <c r="H24" s="81"/>
      <c r="I24" s="81"/>
      <c r="J24" s="81"/>
      <c r="K24" s="81"/>
      <c r="L24" s="81"/>
      <c r="M24" s="81"/>
    </row>
    <row r="25" spans="1:13">
      <c r="A25" s="81" t="s">
        <v>46</v>
      </c>
      <c r="B25" s="81"/>
      <c r="C25" s="81"/>
      <c r="D25" s="81"/>
      <c r="E25" s="81"/>
      <c r="F25" s="81"/>
      <c r="G25" s="81"/>
      <c r="H25" s="81"/>
      <c r="I25" s="81"/>
      <c r="J25" s="81"/>
      <c r="K25" s="81"/>
      <c r="L25" s="81"/>
      <c r="M25" s="81"/>
    </row>
    <row r="26" spans="1:13">
      <c r="A26" s="81" t="s">
        <v>47</v>
      </c>
      <c r="B26" s="81"/>
      <c r="C26" s="81"/>
      <c r="D26" s="81"/>
      <c r="E26" s="81"/>
      <c r="F26" s="81"/>
      <c r="G26" s="81"/>
      <c r="H26" s="81"/>
      <c r="I26" s="81"/>
      <c r="J26" s="81"/>
      <c r="K26" s="81"/>
      <c r="L26" s="81"/>
      <c r="M26" s="81"/>
    </row>
    <row r="27" spans="1:13">
      <c r="A27" s="119" t="s">
        <v>51</v>
      </c>
      <c r="B27" s="119"/>
      <c r="C27" s="119"/>
      <c r="D27" s="119"/>
      <c r="E27" s="119"/>
      <c r="F27" s="119"/>
      <c r="G27" s="119"/>
      <c r="H27" s="119"/>
      <c r="I27" s="119"/>
      <c r="J27" s="119"/>
      <c r="K27" s="119"/>
      <c r="L27" s="119"/>
      <c r="M27" s="119"/>
    </row>
    <row r="28" spans="1:13">
      <c r="A28" s="81" t="s">
        <v>52</v>
      </c>
      <c r="B28" s="81"/>
      <c r="C28" s="81"/>
      <c r="D28" s="81"/>
      <c r="E28" s="81"/>
      <c r="F28" s="81"/>
      <c r="G28" s="81"/>
      <c r="H28" s="81"/>
      <c r="I28" s="81"/>
      <c r="J28" s="81"/>
      <c r="K28" s="81"/>
      <c r="L28" s="81"/>
      <c r="M28" s="81"/>
    </row>
    <row r="29" spans="1:13" ht="44.25" customHeight="1">
      <c r="A29" s="117" t="s">
        <v>62</v>
      </c>
      <c r="B29" s="117"/>
      <c r="C29" s="117"/>
      <c r="D29" s="117"/>
      <c r="E29" s="117"/>
      <c r="F29" s="117"/>
      <c r="G29" s="117"/>
      <c r="H29" s="117"/>
      <c r="I29" s="117"/>
      <c r="J29" s="117"/>
      <c r="K29" s="117"/>
      <c r="L29" s="117"/>
      <c r="M29" s="117"/>
    </row>
  </sheetData>
  <sheetProtection deleteColumns="0" deleteRows="0"/>
  <mergeCells count="50">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2"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G57"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846</v>
      </c>
      <c r="B1" s="128"/>
      <c r="C1" s="128"/>
      <c r="D1" s="129"/>
      <c r="E1" s="129"/>
      <c r="F1" s="129"/>
      <c r="G1" s="129"/>
      <c r="H1" s="129"/>
      <c r="I1" s="129"/>
      <c r="J1" s="129"/>
      <c r="K1" s="129"/>
      <c r="L1" s="129"/>
      <c r="M1" s="129"/>
      <c r="N1" s="129"/>
      <c r="O1" s="129"/>
      <c r="P1" s="129"/>
      <c r="Q1" s="129"/>
      <c r="R1" s="129"/>
      <c r="S1" s="129"/>
    </row>
    <row r="2" spans="1:20" ht="16.5" customHeight="1">
      <c r="A2" s="132" t="s">
        <v>63</v>
      </c>
      <c r="B2" s="133"/>
      <c r="C2" s="133"/>
      <c r="D2" s="25">
        <v>43374</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15" t="s">
        <v>9</v>
      </c>
      <c r="H4" s="15" t="s">
        <v>10</v>
      </c>
      <c r="I4" s="11" t="s">
        <v>11</v>
      </c>
      <c r="J4" s="126"/>
      <c r="K4" s="131"/>
      <c r="L4" s="131"/>
      <c r="M4" s="131"/>
      <c r="N4" s="131"/>
      <c r="O4" s="131"/>
      <c r="P4" s="127"/>
      <c r="Q4" s="127"/>
      <c r="R4" s="126"/>
      <c r="S4" s="126"/>
      <c r="T4" s="126"/>
    </row>
    <row r="5" spans="1:20">
      <c r="A5" s="4">
        <v>1</v>
      </c>
      <c r="B5" s="17" t="s">
        <v>66</v>
      </c>
      <c r="C5" s="18" t="s">
        <v>100</v>
      </c>
      <c r="D5" s="18" t="s">
        <v>27</v>
      </c>
      <c r="E5" s="19">
        <v>18250205201</v>
      </c>
      <c r="F5" s="18" t="s">
        <v>84</v>
      </c>
      <c r="G5" s="19">
        <v>30</v>
      </c>
      <c r="H5" s="19">
        <v>28</v>
      </c>
      <c r="I5" s="68">
        <v>58</v>
      </c>
      <c r="J5" s="18">
        <v>8011254157</v>
      </c>
      <c r="K5" s="18" t="s">
        <v>101</v>
      </c>
      <c r="L5" s="18" t="s">
        <v>102</v>
      </c>
      <c r="M5" s="18"/>
      <c r="N5" s="18"/>
      <c r="O5" s="18"/>
      <c r="P5" s="24">
        <v>43374</v>
      </c>
      <c r="Q5" s="18" t="s">
        <v>80</v>
      </c>
      <c r="R5" s="18"/>
      <c r="S5" s="18"/>
      <c r="T5" s="51"/>
    </row>
    <row r="6" spans="1:20">
      <c r="A6" s="4">
        <v>2</v>
      </c>
      <c r="B6" s="17" t="s">
        <v>67</v>
      </c>
      <c r="C6" s="57" t="s">
        <v>103</v>
      </c>
      <c r="D6" s="18" t="s">
        <v>27</v>
      </c>
      <c r="E6" s="69">
        <v>18250204803</v>
      </c>
      <c r="F6" s="18" t="s">
        <v>84</v>
      </c>
      <c r="G6" s="54">
        <v>13</v>
      </c>
      <c r="H6" s="54">
        <v>3</v>
      </c>
      <c r="I6" s="68">
        <f t="shared" ref="I6:I62" si="0">SUM(G6+H6)</f>
        <v>16</v>
      </c>
      <c r="J6" s="69">
        <v>8137901256</v>
      </c>
      <c r="K6" s="18"/>
      <c r="L6" s="56"/>
      <c r="M6" s="18"/>
      <c r="N6" s="18"/>
      <c r="O6" s="18"/>
      <c r="P6" s="24">
        <v>43374</v>
      </c>
      <c r="Q6" s="18" t="s">
        <v>80</v>
      </c>
      <c r="R6" s="18"/>
      <c r="S6" s="18"/>
      <c r="T6" s="18"/>
    </row>
    <row r="7" spans="1:20">
      <c r="A7" s="4">
        <v>3</v>
      </c>
      <c r="B7" s="17" t="s">
        <v>67</v>
      </c>
      <c r="C7" s="57" t="s">
        <v>104</v>
      </c>
      <c r="D7" s="18" t="s">
        <v>27</v>
      </c>
      <c r="E7" s="53" t="s">
        <v>105</v>
      </c>
      <c r="F7" s="18" t="s">
        <v>84</v>
      </c>
      <c r="G7" s="54">
        <v>20</v>
      </c>
      <c r="H7" s="54">
        <v>11</v>
      </c>
      <c r="I7" s="68">
        <f t="shared" si="0"/>
        <v>31</v>
      </c>
      <c r="J7" s="69">
        <v>8011824842</v>
      </c>
      <c r="K7" s="18"/>
      <c r="L7" s="56"/>
      <c r="M7" s="18"/>
      <c r="N7" s="18"/>
      <c r="O7" s="18"/>
      <c r="P7" s="24">
        <v>43374</v>
      </c>
      <c r="Q7" s="18" t="s">
        <v>80</v>
      </c>
      <c r="R7" s="18"/>
      <c r="S7" s="18"/>
      <c r="T7" s="18"/>
    </row>
    <row r="8" spans="1:20" ht="33">
      <c r="A8" s="4">
        <v>4</v>
      </c>
      <c r="B8" s="17" t="s">
        <v>66</v>
      </c>
      <c r="C8" s="57" t="s">
        <v>106</v>
      </c>
      <c r="D8" s="18" t="s">
        <v>27</v>
      </c>
      <c r="E8" s="53" t="s">
        <v>107</v>
      </c>
      <c r="F8" s="18" t="s">
        <v>84</v>
      </c>
      <c r="G8" s="54">
        <v>56</v>
      </c>
      <c r="H8" s="54">
        <v>54</v>
      </c>
      <c r="I8" s="68">
        <f t="shared" si="0"/>
        <v>110</v>
      </c>
      <c r="J8" s="58">
        <v>9954540927</v>
      </c>
      <c r="K8" s="18"/>
      <c r="L8" s="56"/>
      <c r="M8" s="18"/>
      <c r="N8" s="18"/>
      <c r="O8" s="18"/>
      <c r="P8" s="24">
        <v>43376</v>
      </c>
      <c r="Q8" s="18" t="s">
        <v>82</v>
      </c>
      <c r="R8" s="18"/>
      <c r="S8" s="18"/>
      <c r="T8" s="18"/>
    </row>
    <row r="9" spans="1:20" ht="33">
      <c r="A9" s="4">
        <v>5</v>
      </c>
      <c r="B9" s="17" t="s">
        <v>67</v>
      </c>
      <c r="C9" s="57" t="s">
        <v>108</v>
      </c>
      <c r="D9" s="18" t="s">
        <v>27</v>
      </c>
      <c r="E9" s="53" t="s">
        <v>109</v>
      </c>
      <c r="F9" s="18" t="s">
        <v>84</v>
      </c>
      <c r="G9" s="54">
        <v>49</v>
      </c>
      <c r="H9" s="54">
        <v>56</v>
      </c>
      <c r="I9" s="68">
        <f t="shared" si="0"/>
        <v>105</v>
      </c>
      <c r="J9" s="58">
        <v>8638125511</v>
      </c>
      <c r="K9" s="18"/>
      <c r="L9" s="56"/>
      <c r="M9" s="18"/>
      <c r="N9" s="18"/>
      <c r="O9" s="18"/>
      <c r="P9" s="24">
        <v>43376</v>
      </c>
      <c r="Q9" s="18" t="s">
        <v>82</v>
      </c>
      <c r="R9" s="18"/>
      <c r="S9" s="18"/>
      <c r="T9" s="18"/>
    </row>
    <row r="10" spans="1:20">
      <c r="A10" s="4">
        <v>6</v>
      </c>
      <c r="B10" s="17" t="s">
        <v>66</v>
      </c>
      <c r="C10" s="52" t="s">
        <v>96</v>
      </c>
      <c r="D10" s="18" t="s">
        <v>29</v>
      </c>
      <c r="E10" s="53" t="s">
        <v>111</v>
      </c>
      <c r="F10" s="18"/>
      <c r="G10" s="19">
        <v>21</v>
      </c>
      <c r="H10" s="19">
        <v>18</v>
      </c>
      <c r="I10" s="68">
        <f t="shared" si="0"/>
        <v>39</v>
      </c>
      <c r="J10" s="52">
        <v>9954192350</v>
      </c>
      <c r="K10" s="18" t="s">
        <v>119</v>
      </c>
      <c r="L10" s="18"/>
      <c r="M10" s="18"/>
      <c r="N10" s="18"/>
      <c r="O10" s="18"/>
      <c r="P10" s="24">
        <v>43377</v>
      </c>
      <c r="Q10" s="18" t="s">
        <v>83</v>
      </c>
      <c r="R10" s="18"/>
      <c r="S10" s="18"/>
      <c r="T10" s="18"/>
    </row>
    <row r="11" spans="1:20">
      <c r="A11" s="4">
        <v>7</v>
      </c>
      <c r="B11" s="17" t="s">
        <v>66</v>
      </c>
      <c r="C11" s="52" t="s">
        <v>110</v>
      </c>
      <c r="D11" s="18" t="s">
        <v>29</v>
      </c>
      <c r="E11" s="53" t="s">
        <v>112</v>
      </c>
      <c r="F11" s="18"/>
      <c r="G11" s="19">
        <v>13</v>
      </c>
      <c r="H11" s="19">
        <v>6</v>
      </c>
      <c r="I11" s="68">
        <f t="shared" si="0"/>
        <v>19</v>
      </c>
      <c r="J11" s="52">
        <v>9707991435</v>
      </c>
      <c r="K11" s="18" t="s">
        <v>119</v>
      </c>
      <c r="L11" s="18"/>
      <c r="M11" s="18"/>
      <c r="N11" s="18"/>
      <c r="O11" s="18"/>
      <c r="P11" s="24">
        <v>43377</v>
      </c>
      <c r="Q11" s="18" t="s">
        <v>83</v>
      </c>
      <c r="R11" s="18"/>
      <c r="S11" s="18"/>
      <c r="T11" s="18"/>
    </row>
    <row r="12" spans="1:20">
      <c r="A12" s="4">
        <v>8</v>
      </c>
      <c r="B12" s="17" t="s">
        <v>67</v>
      </c>
      <c r="C12" s="52" t="s">
        <v>113</v>
      </c>
      <c r="D12" s="18" t="s">
        <v>29</v>
      </c>
      <c r="E12" s="53" t="s">
        <v>116</v>
      </c>
      <c r="F12" s="18"/>
      <c r="G12" s="72">
        <v>11</v>
      </c>
      <c r="H12" s="72">
        <v>11</v>
      </c>
      <c r="I12" s="68">
        <f t="shared" si="0"/>
        <v>22</v>
      </c>
      <c r="J12" s="52">
        <v>9957247189</v>
      </c>
      <c r="K12" s="18" t="s">
        <v>95</v>
      </c>
      <c r="L12" s="18"/>
      <c r="M12" s="18"/>
      <c r="N12" s="18"/>
      <c r="O12" s="18"/>
      <c r="P12" s="24">
        <v>43377</v>
      </c>
      <c r="Q12" s="18" t="s">
        <v>83</v>
      </c>
      <c r="R12" s="18"/>
      <c r="S12" s="18"/>
      <c r="T12" s="18"/>
    </row>
    <row r="13" spans="1:20">
      <c r="A13" s="4">
        <v>9</v>
      </c>
      <c r="B13" s="17" t="s">
        <v>67</v>
      </c>
      <c r="C13" s="52" t="s">
        <v>114</v>
      </c>
      <c r="D13" s="18" t="s">
        <v>29</v>
      </c>
      <c r="E13" s="53" t="s">
        <v>117</v>
      </c>
      <c r="F13" s="18"/>
      <c r="G13" s="72">
        <v>14</v>
      </c>
      <c r="H13" s="72">
        <v>22</v>
      </c>
      <c r="I13" s="68">
        <f t="shared" si="0"/>
        <v>36</v>
      </c>
      <c r="J13" s="52">
        <v>9954493475</v>
      </c>
      <c r="K13" s="18" t="s">
        <v>95</v>
      </c>
      <c r="L13" s="18"/>
      <c r="M13" s="18"/>
      <c r="N13" s="18"/>
      <c r="O13" s="18"/>
      <c r="P13" s="24">
        <v>43377</v>
      </c>
      <c r="Q13" s="18" t="s">
        <v>83</v>
      </c>
      <c r="R13" s="18"/>
      <c r="S13" s="18"/>
      <c r="T13" s="18"/>
    </row>
    <row r="14" spans="1:20">
      <c r="A14" s="4">
        <v>10</v>
      </c>
      <c r="B14" s="17" t="s">
        <v>67</v>
      </c>
      <c r="C14" s="52" t="s">
        <v>115</v>
      </c>
      <c r="D14" s="18" t="s">
        <v>29</v>
      </c>
      <c r="E14" s="53" t="s">
        <v>118</v>
      </c>
      <c r="F14" s="18"/>
      <c r="G14" s="72">
        <v>13</v>
      </c>
      <c r="H14" s="72">
        <v>9</v>
      </c>
      <c r="I14" s="68">
        <f t="shared" si="0"/>
        <v>22</v>
      </c>
      <c r="J14" s="52">
        <v>7896556275</v>
      </c>
      <c r="K14" s="18" t="s">
        <v>95</v>
      </c>
      <c r="L14" s="18"/>
      <c r="M14" s="18"/>
      <c r="N14" s="18"/>
      <c r="O14" s="18"/>
      <c r="P14" s="24">
        <v>43377</v>
      </c>
      <c r="Q14" s="18" t="s">
        <v>83</v>
      </c>
      <c r="R14" s="18"/>
      <c r="S14" s="18"/>
      <c r="T14" s="18"/>
    </row>
    <row r="15" spans="1:20" ht="33">
      <c r="A15" s="4">
        <v>11</v>
      </c>
      <c r="B15" s="17" t="s">
        <v>66</v>
      </c>
      <c r="C15" s="18" t="s">
        <v>120</v>
      </c>
      <c r="D15" s="18" t="s">
        <v>27</v>
      </c>
      <c r="E15" s="19">
        <v>18250212001</v>
      </c>
      <c r="F15" s="18" t="s">
        <v>84</v>
      </c>
      <c r="G15" s="19">
        <v>27</v>
      </c>
      <c r="H15" s="19">
        <v>28</v>
      </c>
      <c r="I15" s="68">
        <f t="shared" si="0"/>
        <v>55</v>
      </c>
      <c r="J15" s="18">
        <v>9954097986</v>
      </c>
      <c r="K15" s="18"/>
      <c r="L15" s="18"/>
      <c r="M15" s="18"/>
      <c r="N15" s="18"/>
      <c r="O15" s="18"/>
      <c r="P15" s="24">
        <v>43378</v>
      </c>
      <c r="Q15" s="18" t="s">
        <v>85</v>
      </c>
      <c r="R15" s="18"/>
      <c r="S15" s="18"/>
      <c r="T15" s="18"/>
    </row>
    <row r="16" spans="1:20">
      <c r="A16" s="4">
        <v>12</v>
      </c>
      <c r="B16" s="17" t="s">
        <v>66</v>
      </c>
      <c r="C16" s="52" t="s">
        <v>121</v>
      </c>
      <c r="D16" s="18" t="s">
        <v>27</v>
      </c>
      <c r="E16" s="19">
        <v>18250212004</v>
      </c>
      <c r="F16" s="18" t="s">
        <v>87</v>
      </c>
      <c r="G16" s="54">
        <v>21</v>
      </c>
      <c r="H16" s="54">
        <v>13</v>
      </c>
      <c r="I16" s="68">
        <f t="shared" si="0"/>
        <v>34</v>
      </c>
      <c r="J16" s="52">
        <v>9954265275</v>
      </c>
      <c r="K16" s="18"/>
      <c r="L16" s="18"/>
      <c r="M16" s="18"/>
      <c r="N16" s="18"/>
      <c r="O16" s="18"/>
      <c r="P16" s="24">
        <v>43378</v>
      </c>
      <c r="Q16" s="18" t="s">
        <v>85</v>
      </c>
      <c r="R16" s="18"/>
      <c r="S16" s="18"/>
      <c r="T16" s="18"/>
    </row>
    <row r="17" spans="1:20">
      <c r="A17" s="4">
        <v>13</v>
      </c>
      <c r="B17" s="17" t="s">
        <v>67</v>
      </c>
      <c r="C17" s="52" t="s">
        <v>122</v>
      </c>
      <c r="D17" s="18" t="s">
        <v>27</v>
      </c>
      <c r="E17" s="59">
        <v>18250206803</v>
      </c>
      <c r="F17" s="18" t="s">
        <v>87</v>
      </c>
      <c r="G17" s="54">
        <v>52</v>
      </c>
      <c r="H17" s="54">
        <v>30</v>
      </c>
      <c r="I17" s="68">
        <f t="shared" si="0"/>
        <v>82</v>
      </c>
      <c r="J17" s="52">
        <v>9954879388</v>
      </c>
      <c r="K17" s="18"/>
      <c r="L17" s="18"/>
      <c r="M17" s="18"/>
      <c r="N17" s="18"/>
      <c r="O17" s="18"/>
      <c r="P17" s="24">
        <v>43378</v>
      </c>
      <c r="Q17" s="18" t="s">
        <v>85</v>
      </c>
      <c r="R17" s="18"/>
      <c r="S17" s="18"/>
      <c r="T17" s="18"/>
    </row>
    <row r="18" spans="1:20">
      <c r="A18" s="4">
        <v>14</v>
      </c>
      <c r="B18" s="17" t="s">
        <v>66</v>
      </c>
      <c r="C18" s="52" t="s">
        <v>123</v>
      </c>
      <c r="D18" s="18" t="s">
        <v>29</v>
      </c>
      <c r="E18" s="53" t="s">
        <v>125</v>
      </c>
      <c r="F18" s="18"/>
      <c r="G18" s="54">
        <v>14</v>
      </c>
      <c r="H18" s="54">
        <v>14</v>
      </c>
      <c r="I18" s="68">
        <f t="shared" si="0"/>
        <v>28</v>
      </c>
      <c r="J18" s="52">
        <v>8135949851</v>
      </c>
      <c r="K18" s="18" t="s">
        <v>119</v>
      </c>
      <c r="L18" s="18"/>
      <c r="M18" s="18"/>
      <c r="N18" s="18"/>
      <c r="O18" s="18"/>
      <c r="P18" s="24">
        <v>43379</v>
      </c>
      <c r="Q18" s="18" t="s">
        <v>86</v>
      </c>
      <c r="R18" s="18"/>
      <c r="S18" s="18"/>
      <c r="T18" s="18"/>
    </row>
    <row r="19" spans="1:20">
      <c r="A19" s="4">
        <v>15</v>
      </c>
      <c r="B19" s="17" t="s">
        <v>66</v>
      </c>
      <c r="C19" s="52" t="s">
        <v>124</v>
      </c>
      <c r="D19" s="18" t="s">
        <v>29</v>
      </c>
      <c r="E19" s="53" t="s">
        <v>126</v>
      </c>
      <c r="F19" s="18"/>
      <c r="G19" s="54">
        <v>11</v>
      </c>
      <c r="H19" s="54">
        <v>11</v>
      </c>
      <c r="I19" s="68">
        <f t="shared" si="0"/>
        <v>22</v>
      </c>
      <c r="J19" s="52">
        <v>8753978420</v>
      </c>
      <c r="K19" s="18" t="s">
        <v>119</v>
      </c>
      <c r="L19" s="18"/>
      <c r="M19" s="18"/>
      <c r="N19" s="18"/>
      <c r="O19" s="18"/>
      <c r="P19" s="24">
        <v>43379</v>
      </c>
      <c r="Q19" s="18" t="s">
        <v>86</v>
      </c>
      <c r="R19" s="18"/>
      <c r="S19" s="18"/>
      <c r="T19" s="18"/>
    </row>
    <row r="20" spans="1:20">
      <c r="A20" s="4">
        <v>16</v>
      </c>
      <c r="B20" s="17" t="s">
        <v>67</v>
      </c>
      <c r="C20" s="52" t="s">
        <v>127</v>
      </c>
      <c r="D20" s="18" t="s">
        <v>29</v>
      </c>
      <c r="E20" s="53" t="s">
        <v>129</v>
      </c>
      <c r="F20" s="18"/>
      <c r="G20" s="19">
        <v>14</v>
      </c>
      <c r="H20" s="19">
        <v>9</v>
      </c>
      <c r="I20" s="68">
        <f t="shared" si="0"/>
        <v>23</v>
      </c>
      <c r="J20" s="52">
        <v>9435322616</v>
      </c>
      <c r="K20" s="18" t="s">
        <v>95</v>
      </c>
      <c r="L20" s="18"/>
      <c r="M20" s="18"/>
      <c r="N20" s="18"/>
      <c r="O20" s="18"/>
      <c r="P20" s="24">
        <v>43379</v>
      </c>
      <c r="Q20" s="18" t="s">
        <v>86</v>
      </c>
      <c r="R20" s="18"/>
      <c r="S20" s="18"/>
      <c r="T20" s="18"/>
    </row>
    <row r="21" spans="1:20">
      <c r="A21" s="4">
        <v>17</v>
      </c>
      <c r="B21" s="17" t="s">
        <v>67</v>
      </c>
      <c r="C21" s="52" t="s">
        <v>128</v>
      </c>
      <c r="D21" s="18" t="s">
        <v>29</v>
      </c>
      <c r="E21" s="53" t="s">
        <v>130</v>
      </c>
      <c r="F21" s="18"/>
      <c r="G21" s="19">
        <v>12</v>
      </c>
      <c r="H21" s="19">
        <v>12</v>
      </c>
      <c r="I21" s="68">
        <f t="shared" si="0"/>
        <v>24</v>
      </c>
      <c r="J21" s="52">
        <v>9957606032</v>
      </c>
      <c r="K21" s="18" t="s">
        <v>95</v>
      </c>
      <c r="L21" s="18"/>
      <c r="M21" s="18"/>
      <c r="N21" s="18"/>
      <c r="O21" s="18"/>
      <c r="P21" s="24">
        <v>43379</v>
      </c>
      <c r="Q21" s="18" t="s">
        <v>86</v>
      </c>
      <c r="R21" s="18"/>
      <c r="S21" s="18"/>
      <c r="T21" s="18"/>
    </row>
    <row r="22" spans="1:20" ht="33">
      <c r="A22" s="4">
        <v>18</v>
      </c>
      <c r="B22" s="17" t="s">
        <v>66</v>
      </c>
      <c r="C22" s="18" t="s">
        <v>131</v>
      </c>
      <c r="D22" s="18" t="s">
        <v>27</v>
      </c>
      <c r="E22" s="19">
        <v>18250212004</v>
      </c>
      <c r="F22" s="18" t="s">
        <v>84</v>
      </c>
      <c r="G22" s="19">
        <v>22</v>
      </c>
      <c r="H22" s="19">
        <v>19</v>
      </c>
      <c r="I22" s="68">
        <f t="shared" si="0"/>
        <v>41</v>
      </c>
      <c r="J22" s="18">
        <v>9435021879</v>
      </c>
      <c r="K22" s="18"/>
      <c r="L22" s="18"/>
      <c r="M22" s="18"/>
      <c r="N22" s="18"/>
      <c r="O22" s="18"/>
      <c r="P22" s="24">
        <v>43381</v>
      </c>
      <c r="Q22" s="18" t="s">
        <v>80</v>
      </c>
      <c r="R22" s="18"/>
      <c r="S22" s="18"/>
      <c r="T22" s="18"/>
    </row>
    <row r="23" spans="1:20">
      <c r="A23" s="4">
        <v>19</v>
      </c>
      <c r="B23" s="17" t="s">
        <v>66</v>
      </c>
      <c r="C23" s="52" t="s">
        <v>132</v>
      </c>
      <c r="D23" s="18" t="s">
        <v>27</v>
      </c>
      <c r="E23" s="60">
        <v>18250212002</v>
      </c>
      <c r="F23" s="18" t="s">
        <v>84</v>
      </c>
      <c r="G23" s="54">
        <v>24</v>
      </c>
      <c r="H23" s="54">
        <v>19</v>
      </c>
      <c r="I23" s="68">
        <f t="shared" si="0"/>
        <v>43</v>
      </c>
      <c r="J23" s="52">
        <v>8876787955</v>
      </c>
      <c r="K23" s="18"/>
      <c r="L23" s="18"/>
      <c r="M23" s="18"/>
      <c r="N23" s="18"/>
      <c r="O23" s="18"/>
      <c r="P23" s="24">
        <v>43381</v>
      </c>
      <c r="Q23" s="18" t="s">
        <v>80</v>
      </c>
      <c r="R23" s="18"/>
      <c r="S23" s="18"/>
      <c r="T23" s="18"/>
    </row>
    <row r="24" spans="1:20">
      <c r="A24" s="4">
        <v>20</v>
      </c>
      <c r="B24" s="17" t="s">
        <v>67</v>
      </c>
      <c r="C24" s="52" t="s">
        <v>133</v>
      </c>
      <c r="D24" s="18" t="s">
        <v>27</v>
      </c>
      <c r="E24" s="60">
        <v>18250221002</v>
      </c>
      <c r="F24" s="18" t="s">
        <v>87</v>
      </c>
      <c r="G24" s="54">
        <v>40</v>
      </c>
      <c r="H24" s="54">
        <v>17</v>
      </c>
      <c r="I24" s="68">
        <f t="shared" si="0"/>
        <v>57</v>
      </c>
      <c r="J24" s="52">
        <v>9707611043</v>
      </c>
      <c r="K24" s="18"/>
      <c r="L24" s="18"/>
      <c r="M24" s="18"/>
      <c r="N24" s="18"/>
      <c r="O24" s="18"/>
      <c r="P24" s="24">
        <v>43381</v>
      </c>
      <c r="Q24" s="18" t="s">
        <v>80</v>
      </c>
      <c r="R24" s="18"/>
      <c r="S24" s="18"/>
      <c r="T24" s="18"/>
    </row>
    <row r="25" spans="1:20">
      <c r="A25" s="4">
        <v>21</v>
      </c>
      <c r="B25" s="17" t="s">
        <v>67</v>
      </c>
      <c r="C25" s="52" t="s">
        <v>134</v>
      </c>
      <c r="D25" s="18" t="s">
        <v>27</v>
      </c>
      <c r="E25" s="53" t="s">
        <v>135</v>
      </c>
      <c r="F25" s="18" t="s">
        <v>84</v>
      </c>
      <c r="G25" s="54">
        <v>23</v>
      </c>
      <c r="H25" s="54">
        <v>29</v>
      </c>
      <c r="I25" s="68">
        <f t="shared" si="0"/>
        <v>52</v>
      </c>
      <c r="J25" s="55">
        <v>8752048202</v>
      </c>
      <c r="K25" s="18"/>
      <c r="L25" s="18"/>
      <c r="M25" s="18"/>
      <c r="N25" s="18"/>
      <c r="O25" s="18"/>
      <c r="P25" s="24">
        <v>43381</v>
      </c>
      <c r="Q25" s="18" t="s">
        <v>80</v>
      </c>
      <c r="R25" s="18"/>
      <c r="S25" s="18"/>
      <c r="T25" s="18"/>
    </row>
    <row r="26" spans="1:20">
      <c r="A26" s="4">
        <v>22</v>
      </c>
      <c r="B26" s="17" t="s">
        <v>66</v>
      </c>
      <c r="C26" s="52" t="s">
        <v>136</v>
      </c>
      <c r="D26" s="18" t="s">
        <v>29</v>
      </c>
      <c r="E26" s="53" t="s">
        <v>138</v>
      </c>
      <c r="F26" s="18"/>
      <c r="G26" s="54">
        <v>16</v>
      </c>
      <c r="H26" s="54">
        <v>19</v>
      </c>
      <c r="I26" s="68">
        <f t="shared" si="0"/>
        <v>35</v>
      </c>
      <c r="J26" s="52">
        <v>7896555943</v>
      </c>
      <c r="K26" s="18" t="s">
        <v>119</v>
      </c>
      <c r="L26" s="18"/>
      <c r="M26" s="18"/>
      <c r="N26" s="18"/>
      <c r="O26" s="18"/>
      <c r="P26" s="24">
        <v>43382</v>
      </c>
      <c r="Q26" s="18" t="s">
        <v>81</v>
      </c>
      <c r="R26" s="18"/>
      <c r="S26" s="18"/>
      <c r="T26" s="18"/>
    </row>
    <row r="27" spans="1:20">
      <c r="A27" s="4">
        <v>23</v>
      </c>
      <c r="B27" s="17" t="s">
        <v>66</v>
      </c>
      <c r="C27" s="52" t="s">
        <v>137</v>
      </c>
      <c r="D27" s="18" t="s">
        <v>29</v>
      </c>
      <c r="E27" s="53" t="s">
        <v>139</v>
      </c>
      <c r="F27" s="18"/>
      <c r="G27" s="54">
        <v>18</v>
      </c>
      <c r="H27" s="54">
        <v>19</v>
      </c>
      <c r="I27" s="68">
        <f t="shared" si="0"/>
        <v>37</v>
      </c>
      <c r="J27" s="52">
        <v>9706694173</v>
      </c>
      <c r="K27" s="18" t="s">
        <v>119</v>
      </c>
      <c r="L27" s="18"/>
      <c r="M27" s="18"/>
      <c r="N27" s="18"/>
      <c r="O27" s="18"/>
      <c r="P27" s="24">
        <v>43382</v>
      </c>
      <c r="Q27" s="18" t="s">
        <v>81</v>
      </c>
      <c r="R27" s="18"/>
      <c r="S27" s="18"/>
      <c r="T27" s="18"/>
    </row>
    <row r="28" spans="1:20">
      <c r="A28" s="4">
        <v>24</v>
      </c>
      <c r="B28" s="17" t="s">
        <v>67</v>
      </c>
      <c r="C28" s="52" t="s">
        <v>140</v>
      </c>
      <c r="D28" s="18" t="s">
        <v>29</v>
      </c>
      <c r="E28" s="53" t="s">
        <v>142</v>
      </c>
      <c r="F28" s="18"/>
      <c r="G28" s="19">
        <v>20</v>
      </c>
      <c r="H28" s="19">
        <v>14</v>
      </c>
      <c r="I28" s="68">
        <f t="shared" si="0"/>
        <v>34</v>
      </c>
      <c r="J28" s="52">
        <v>7896556390</v>
      </c>
      <c r="K28" s="18" t="s">
        <v>95</v>
      </c>
      <c r="L28" s="18"/>
      <c r="M28" s="18"/>
      <c r="N28" s="18"/>
      <c r="O28" s="18"/>
      <c r="P28" s="24">
        <v>43382</v>
      </c>
      <c r="Q28" s="18" t="s">
        <v>81</v>
      </c>
      <c r="R28" s="18"/>
      <c r="S28" s="18"/>
      <c r="T28" s="18"/>
    </row>
    <row r="29" spans="1:20">
      <c r="A29" s="4">
        <v>25</v>
      </c>
      <c r="B29" s="17" t="s">
        <v>67</v>
      </c>
      <c r="C29" s="52" t="s">
        <v>141</v>
      </c>
      <c r="D29" s="18" t="s">
        <v>29</v>
      </c>
      <c r="E29" s="53" t="s">
        <v>143</v>
      </c>
      <c r="F29" s="18"/>
      <c r="G29" s="19">
        <v>9</v>
      </c>
      <c r="H29" s="19">
        <v>11</v>
      </c>
      <c r="I29" s="68">
        <f t="shared" si="0"/>
        <v>20</v>
      </c>
      <c r="J29" s="52">
        <v>9954546366</v>
      </c>
      <c r="K29" s="18" t="s">
        <v>95</v>
      </c>
      <c r="L29" s="18"/>
      <c r="M29" s="18"/>
      <c r="N29" s="18"/>
      <c r="O29" s="18"/>
      <c r="P29" s="24">
        <v>43382</v>
      </c>
      <c r="Q29" s="18" t="s">
        <v>81</v>
      </c>
      <c r="R29" s="18"/>
      <c r="S29" s="18"/>
      <c r="T29" s="18"/>
    </row>
    <row r="30" spans="1:20" ht="33">
      <c r="A30" s="4">
        <v>26</v>
      </c>
      <c r="B30" s="17" t="s">
        <v>66</v>
      </c>
      <c r="C30" s="18" t="s">
        <v>144</v>
      </c>
      <c r="D30" s="18" t="s">
        <v>27</v>
      </c>
      <c r="E30" s="19">
        <v>18250233701</v>
      </c>
      <c r="F30" s="18" t="s">
        <v>84</v>
      </c>
      <c r="G30" s="19">
        <v>13</v>
      </c>
      <c r="H30" s="19">
        <v>28</v>
      </c>
      <c r="I30" s="68">
        <f t="shared" si="0"/>
        <v>41</v>
      </c>
      <c r="J30" s="18">
        <v>7896020129</v>
      </c>
      <c r="K30" s="18"/>
      <c r="L30" s="18"/>
      <c r="M30" s="18"/>
      <c r="N30" s="18"/>
      <c r="O30" s="18"/>
      <c r="P30" s="24">
        <v>43383</v>
      </c>
      <c r="Q30" s="18" t="s">
        <v>82</v>
      </c>
      <c r="R30" s="18"/>
      <c r="S30" s="18"/>
      <c r="T30" s="18"/>
    </row>
    <row r="31" spans="1:20" ht="33">
      <c r="A31" s="4">
        <v>27</v>
      </c>
      <c r="B31" s="17" t="s">
        <v>66</v>
      </c>
      <c r="C31" s="18" t="s">
        <v>145</v>
      </c>
      <c r="D31" s="18" t="s">
        <v>27</v>
      </c>
      <c r="E31" s="19">
        <v>18250233803</v>
      </c>
      <c r="F31" s="18" t="s">
        <v>84</v>
      </c>
      <c r="G31" s="19">
        <v>11</v>
      </c>
      <c r="H31" s="19">
        <v>13</v>
      </c>
      <c r="I31" s="68">
        <f t="shared" si="0"/>
        <v>24</v>
      </c>
      <c r="J31" s="18">
        <v>9435848546</v>
      </c>
      <c r="K31" s="18"/>
      <c r="L31" s="18"/>
      <c r="M31" s="18"/>
      <c r="N31" s="18"/>
      <c r="O31" s="18"/>
      <c r="P31" s="24">
        <v>43383</v>
      </c>
      <c r="Q31" s="18" t="s">
        <v>82</v>
      </c>
      <c r="R31" s="18"/>
      <c r="S31" s="18"/>
      <c r="T31" s="18"/>
    </row>
    <row r="32" spans="1:20" ht="33">
      <c r="A32" s="4">
        <v>28</v>
      </c>
      <c r="B32" s="17" t="s">
        <v>67</v>
      </c>
      <c r="C32" s="18" t="s">
        <v>146</v>
      </c>
      <c r="D32" s="18" t="s">
        <v>27</v>
      </c>
      <c r="E32" s="19">
        <v>18250233601</v>
      </c>
      <c r="F32" s="18" t="s">
        <v>84</v>
      </c>
      <c r="G32" s="19">
        <v>13</v>
      </c>
      <c r="H32" s="19">
        <v>17</v>
      </c>
      <c r="I32" s="68">
        <f t="shared" si="0"/>
        <v>30</v>
      </c>
      <c r="J32" s="18">
        <v>9613612892</v>
      </c>
      <c r="K32" s="18"/>
      <c r="L32" s="18"/>
      <c r="M32" s="18"/>
      <c r="N32" s="18"/>
      <c r="O32" s="18"/>
      <c r="P32" s="24">
        <v>43383</v>
      </c>
      <c r="Q32" s="18" t="s">
        <v>82</v>
      </c>
      <c r="R32" s="18"/>
      <c r="S32" s="18"/>
      <c r="T32" s="18"/>
    </row>
    <row r="33" spans="1:20" ht="33">
      <c r="A33" s="4">
        <v>29</v>
      </c>
      <c r="B33" s="17" t="s">
        <v>67</v>
      </c>
      <c r="C33" s="18" t="s">
        <v>147</v>
      </c>
      <c r="D33" s="18" t="s">
        <v>27</v>
      </c>
      <c r="E33" s="19">
        <v>18250233602</v>
      </c>
      <c r="F33" s="18" t="s">
        <v>84</v>
      </c>
      <c r="G33" s="19">
        <v>18</v>
      </c>
      <c r="H33" s="19">
        <v>25</v>
      </c>
      <c r="I33" s="68">
        <f t="shared" si="0"/>
        <v>43</v>
      </c>
      <c r="J33" s="18">
        <v>9854578134</v>
      </c>
      <c r="K33" s="18"/>
      <c r="L33" s="18"/>
      <c r="M33" s="18"/>
      <c r="N33" s="18"/>
      <c r="O33" s="18"/>
      <c r="P33" s="24">
        <v>43383</v>
      </c>
      <c r="Q33" s="18" t="s">
        <v>82</v>
      </c>
      <c r="R33" s="18"/>
      <c r="S33" s="18"/>
      <c r="T33" s="18"/>
    </row>
    <row r="34" spans="1:20">
      <c r="A34" s="4">
        <v>30</v>
      </c>
      <c r="B34" s="17" t="s">
        <v>66</v>
      </c>
      <c r="C34" s="52" t="s">
        <v>150</v>
      </c>
      <c r="D34" s="18" t="s">
        <v>29</v>
      </c>
      <c r="E34" s="53" t="s">
        <v>148</v>
      </c>
      <c r="F34" s="18"/>
      <c r="G34" s="19">
        <v>28</v>
      </c>
      <c r="H34" s="19">
        <v>25</v>
      </c>
      <c r="I34" s="68">
        <f t="shared" si="0"/>
        <v>53</v>
      </c>
      <c r="J34" s="52">
        <v>7896159539</v>
      </c>
      <c r="K34" s="18" t="s">
        <v>119</v>
      </c>
      <c r="L34" s="18"/>
      <c r="M34" s="18"/>
      <c r="N34" s="18"/>
      <c r="O34" s="18"/>
      <c r="P34" s="24">
        <v>43384</v>
      </c>
      <c r="Q34" s="18" t="s">
        <v>83</v>
      </c>
      <c r="R34" s="18"/>
      <c r="S34" s="18"/>
      <c r="T34" s="18"/>
    </row>
    <row r="35" spans="1:20">
      <c r="A35" s="4">
        <v>31</v>
      </c>
      <c r="B35" s="17" t="s">
        <v>66</v>
      </c>
      <c r="C35" s="52" t="s">
        <v>151</v>
      </c>
      <c r="D35" s="18" t="s">
        <v>29</v>
      </c>
      <c r="E35" s="53" t="s">
        <v>149</v>
      </c>
      <c r="F35" s="18"/>
      <c r="G35" s="19">
        <v>39</v>
      </c>
      <c r="H35" s="19">
        <v>31</v>
      </c>
      <c r="I35" s="68">
        <f t="shared" si="0"/>
        <v>70</v>
      </c>
      <c r="J35" s="52">
        <v>7896398939</v>
      </c>
      <c r="K35" s="18" t="s">
        <v>119</v>
      </c>
      <c r="L35" s="18"/>
      <c r="M35" s="18"/>
      <c r="N35" s="18"/>
      <c r="O35" s="18"/>
      <c r="P35" s="24">
        <v>43384</v>
      </c>
      <c r="Q35" s="18" t="s">
        <v>83</v>
      </c>
      <c r="R35" s="18"/>
      <c r="S35" s="18"/>
      <c r="T35" s="18"/>
    </row>
    <row r="36" spans="1:20">
      <c r="A36" s="4">
        <v>32</v>
      </c>
      <c r="B36" s="17" t="s">
        <v>67</v>
      </c>
      <c r="C36" s="52" t="s">
        <v>152</v>
      </c>
      <c r="D36" s="18" t="s">
        <v>29</v>
      </c>
      <c r="E36" s="53" t="s">
        <v>154</v>
      </c>
      <c r="F36" s="18"/>
      <c r="G36" s="19">
        <v>27</v>
      </c>
      <c r="H36" s="19">
        <v>26</v>
      </c>
      <c r="I36" s="68">
        <f t="shared" si="0"/>
        <v>53</v>
      </c>
      <c r="J36" s="52">
        <v>995772569</v>
      </c>
      <c r="K36" s="18" t="s">
        <v>156</v>
      </c>
      <c r="L36" s="18"/>
      <c r="M36" s="18"/>
      <c r="N36" s="18"/>
      <c r="O36" s="18"/>
      <c r="P36" s="24">
        <v>43384</v>
      </c>
      <c r="Q36" s="18" t="s">
        <v>83</v>
      </c>
      <c r="R36" s="18"/>
      <c r="S36" s="18"/>
      <c r="T36" s="18"/>
    </row>
    <row r="37" spans="1:20">
      <c r="A37" s="4">
        <v>33</v>
      </c>
      <c r="B37" s="17" t="s">
        <v>67</v>
      </c>
      <c r="C37" s="52" t="s">
        <v>153</v>
      </c>
      <c r="D37" s="18" t="s">
        <v>29</v>
      </c>
      <c r="E37" s="53" t="s">
        <v>155</v>
      </c>
      <c r="F37" s="18"/>
      <c r="G37" s="19">
        <v>19</v>
      </c>
      <c r="H37" s="19">
        <v>16</v>
      </c>
      <c r="I37" s="68">
        <f t="shared" si="0"/>
        <v>35</v>
      </c>
      <c r="J37" s="52">
        <v>9678700611</v>
      </c>
      <c r="K37" s="18" t="s">
        <v>156</v>
      </c>
      <c r="L37" s="18"/>
      <c r="M37" s="18"/>
      <c r="N37" s="18"/>
      <c r="O37" s="18"/>
      <c r="P37" s="24">
        <v>43384</v>
      </c>
      <c r="Q37" s="18" t="s">
        <v>83</v>
      </c>
      <c r="R37" s="18"/>
      <c r="S37" s="18"/>
      <c r="T37" s="18"/>
    </row>
    <row r="38" spans="1:20">
      <c r="A38" s="4">
        <v>34</v>
      </c>
      <c r="B38" s="17" t="s">
        <v>66</v>
      </c>
      <c r="C38" s="18" t="s">
        <v>157</v>
      </c>
      <c r="D38" s="18" t="s">
        <v>27</v>
      </c>
      <c r="E38" s="19">
        <v>18250234701</v>
      </c>
      <c r="F38" s="18" t="s">
        <v>84</v>
      </c>
      <c r="G38" s="19">
        <v>25</v>
      </c>
      <c r="H38" s="19">
        <v>27</v>
      </c>
      <c r="I38" s="68">
        <f t="shared" si="0"/>
        <v>52</v>
      </c>
      <c r="J38" s="18">
        <v>8011865027</v>
      </c>
      <c r="K38" s="18"/>
      <c r="L38" s="18"/>
      <c r="M38" s="18"/>
      <c r="N38" s="18"/>
      <c r="O38" s="18"/>
      <c r="P38" s="24">
        <v>43385</v>
      </c>
      <c r="Q38" s="18" t="s">
        <v>85</v>
      </c>
      <c r="R38" s="18"/>
      <c r="S38" s="18"/>
      <c r="T38" s="18"/>
    </row>
    <row r="39" spans="1:20">
      <c r="A39" s="4">
        <v>35</v>
      </c>
      <c r="B39" s="17" t="s">
        <v>67</v>
      </c>
      <c r="C39" s="18" t="s">
        <v>158</v>
      </c>
      <c r="D39" s="18" t="s">
        <v>27</v>
      </c>
      <c r="E39" s="19">
        <v>18250233604</v>
      </c>
      <c r="F39" s="18" t="s">
        <v>87</v>
      </c>
      <c r="G39" s="19">
        <v>63</v>
      </c>
      <c r="H39" s="19">
        <v>72</v>
      </c>
      <c r="I39" s="68">
        <f t="shared" si="0"/>
        <v>135</v>
      </c>
      <c r="J39" s="18">
        <v>9707845523</v>
      </c>
      <c r="K39" s="18" t="s">
        <v>88</v>
      </c>
      <c r="L39" s="18"/>
      <c r="M39" s="18"/>
      <c r="N39" s="18"/>
      <c r="O39" s="18"/>
      <c r="P39" s="24">
        <v>43385</v>
      </c>
      <c r="Q39" s="18" t="s">
        <v>85</v>
      </c>
      <c r="R39" s="18"/>
      <c r="S39" s="18"/>
      <c r="T39" s="18"/>
    </row>
    <row r="40" spans="1:20">
      <c r="A40" s="4">
        <v>36</v>
      </c>
      <c r="B40" s="17" t="s">
        <v>66</v>
      </c>
      <c r="C40" s="18" t="s">
        <v>159</v>
      </c>
      <c r="D40" s="18" t="s">
        <v>27</v>
      </c>
      <c r="E40" s="19">
        <v>18250207301</v>
      </c>
      <c r="F40" s="18" t="s">
        <v>84</v>
      </c>
      <c r="G40" s="19">
        <v>33</v>
      </c>
      <c r="H40" s="19">
        <v>37</v>
      </c>
      <c r="I40" s="68">
        <f t="shared" si="0"/>
        <v>70</v>
      </c>
      <c r="J40" s="18">
        <v>8011254157</v>
      </c>
      <c r="K40" s="18" t="s">
        <v>119</v>
      </c>
      <c r="L40" s="18"/>
      <c r="M40" s="18"/>
      <c r="N40" s="18"/>
      <c r="O40" s="18"/>
      <c r="P40" s="24">
        <v>43388</v>
      </c>
      <c r="Q40" s="18" t="s">
        <v>80</v>
      </c>
      <c r="R40" s="18"/>
      <c r="S40" s="18"/>
      <c r="T40" s="18"/>
    </row>
    <row r="41" spans="1:20">
      <c r="A41" s="4">
        <v>37</v>
      </c>
      <c r="B41" s="17" t="s">
        <v>67</v>
      </c>
      <c r="C41" s="18" t="s">
        <v>160</v>
      </c>
      <c r="D41" s="18" t="s">
        <v>27</v>
      </c>
      <c r="E41" s="19">
        <v>18250206601</v>
      </c>
      <c r="F41" s="18" t="s">
        <v>84</v>
      </c>
      <c r="G41" s="19">
        <v>27</v>
      </c>
      <c r="H41" s="19">
        <v>26</v>
      </c>
      <c r="I41" s="68">
        <f t="shared" si="0"/>
        <v>53</v>
      </c>
      <c r="J41" s="18">
        <v>9957323131</v>
      </c>
      <c r="K41" s="18" t="s">
        <v>161</v>
      </c>
      <c r="L41" s="18"/>
      <c r="M41" s="18"/>
      <c r="N41" s="18"/>
      <c r="O41" s="18"/>
      <c r="P41" s="24">
        <v>43388</v>
      </c>
      <c r="Q41" s="18" t="s">
        <v>80</v>
      </c>
      <c r="R41" s="18"/>
      <c r="S41" s="18"/>
      <c r="T41" s="18"/>
    </row>
    <row r="42" spans="1:20" ht="33">
      <c r="A42" s="4">
        <v>38</v>
      </c>
      <c r="B42" s="17" t="s">
        <v>66</v>
      </c>
      <c r="C42" s="18" t="s">
        <v>162</v>
      </c>
      <c r="D42" s="18" t="s">
        <v>27</v>
      </c>
      <c r="E42" s="19">
        <v>18250212201</v>
      </c>
      <c r="F42" s="18" t="s">
        <v>84</v>
      </c>
      <c r="G42" s="19">
        <v>25</v>
      </c>
      <c r="H42" s="19">
        <v>32</v>
      </c>
      <c r="I42" s="68">
        <f t="shared" si="0"/>
        <v>57</v>
      </c>
      <c r="J42" s="18">
        <v>9435022411</v>
      </c>
      <c r="K42" s="18" t="s">
        <v>119</v>
      </c>
      <c r="L42" s="18"/>
      <c r="M42" s="18"/>
      <c r="N42" s="18"/>
      <c r="O42" s="18"/>
      <c r="P42" s="24">
        <v>43395</v>
      </c>
      <c r="Q42" s="18" t="s">
        <v>80</v>
      </c>
      <c r="R42" s="18"/>
      <c r="S42" s="18"/>
      <c r="T42" s="18"/>
    </row>
    <row r="43" spans="1:20" ht="33">
      <c r="A43" s="4">
        <v>39</v>
      </c>
      <c r="B43" s="17" t="s">
        <v>66</v>
      </c>
      <c r="C43" s="18" t="s">
        <v>163</v>
      </c>
      <c r="D43" s="18" t="s">
        <v>27</v>
      </c>
      <c r="E43" s="19">
        <v>18250218801</v>
      </c>
      <c r="F43" s="18" t="s">
        <v>84</v>
      </c>
      <c r="G43" s="19">
        <v>18</v>
      </c>
      <c r="H43" s="19">
        <v>11</v>
      </c>
      <c r="I43" s="68">
        <f t="shared" si="0"/>
        <v>29</v>
      </c>
      <c r="J43" s="18">
        <v>9678341616</v>
      </c>
      <c r="K43" s="18" t="s">
        <v>119</v>
      </c>
      <c r="L43" s="18"/>
      <c r="M43" s="18"/>
      <c r="N43" s="18"/>
      <c r="O43" s="18"/>
      <c r="P43" s="24">
        <v>43395</v>
      </c>
      <c r="Q43" s="18" t="s">
        <v>80</v>
      </c>
      <c r="R43" s="18"/>
      <c r="S43" s="18"/>
      <c r="T43" s="18"/>
    </row>
    <row r="44" spans="1:20" ht="33">
      <c r="A44" s="4">
        <v>40</v>
      </c>
      <c r="B44" s="17" t="s">
        <v>67</v>
      </c>
      <c r="C44" s="18" t="s">
        <v>164</v>
      </c>
      <c r="D44" s="18" t="s">
        <v>27</v>
      </c>
      <c r="E44" s="19">
        <v>18250233605</v>
      </c>
      <c r="F44" s="18" t="s">
        <v>165</v>
      </c>
      <c r="G44" s="19">
        <v>63</v>
      </c>
      <c r="H44" s="19">
        <v>82</v>
      </c>
      <c r="I44" s="68">
        <f t="shared" si="0"/>
        <v>145</v>
      </c>
      <c r="J44" s="18">
        <v>9707057287</v>
      </c>
      <c r="K44" s="18" t="s">
        <v>88</v>
      </c>
      <c r="L44" s="18"/>
      <c r="M44" s="18"/>
      <c r="N44" s="18"/>
      <c r="O44" s="18"/>
      <c r="P44" s="24">
        <v>43395</v>
      </c>
      <c r="Q44" s="18" t="s">
        <v>80</v>
      </c>
      <c r="R44" s="18"/>
      <c r="S44" s="18"/>
      <c r="T44" s="18"/>
    </row>
    <row r="45" spans="1:20">
      <c r="A45" s="4">
        <v>41</v>
      </c>
      <c r="B45" s="17" t="s">
        <v>66</v>
      </c>
      <c r="C45" s="18" t="s">
        <v>167</v>
      </c>
      <c r="D45" s="18" t="s">
        <v>29</v>
      </c>
      <c r="E45" s="53" t="s">
        <v>166</v>
      </c>
      <c r="F45" s="18"/>
      <c r="G45" s="19">
        <v>39</v>
      </c>
      <c r="H45" s="19">
        <v>44</v>
      </c>
      <c r="I45" s="68">
        <f t="shared" si="0"/>
        <v>83</v>
      </c>
      <c r="J45" s="52">
        <v>8876186108</v>
      </c>
      <c r="K45" s="18" t="s">
        <v>119</v>
      </c>
      <c r="L45" s="18"/>
      <c r="M45" s="18"/>
      <c r="N45" s="18"/>
      <c r="O45" s="18"/>
      <c r="P45" s="24">
        <v>43396</v>
      </c>
      <c r="Q45" s="18" t="s">
        <v>81</v>
      </c>
      <c r="R45" s="18"/>
      <c r="S45" s="18"/>
      <c r="T45" s="18"/>
    </row>
    <row r="46" spans="1:20">
      <c r="A46" s="4">
        <v>42</v>
      </c>
      <c r="B46" s="17" t="s">
        <v>67</v>
      </c>
      <c r="C46" s="52" t="s">
        <v>168</v>
      </c>
      <c r="D46" s="18" t="s">
        <v>29</v>
      </c>
      <c r="E46" s="53" t="s">
        <v>170</v>
      </c>
      <c r="F46" s="18"/>
      <c r="G46" s="19">
        <v>13</v>
      </c>
      <c r="H46" s="19">
        <v>15</v>
      </c>
      <c r="I46" s="68">
        <f t="shared" si="0"/>
        <v>28</v>
      </c>
      <c r="J46" s="52">
        <v>9678341536</v>
      </c>
      <c r="K46" s="18" t="s">
        <v>156</v>
      </c>
      <c r="L46" s="18"/>
      <c r="M46" s="18"/>
      <c r="N46" s="18"/>
      <c r="O46" s="18"/>
      <c r="P46" s="24">
        <v>43396</v>
      </c>
      <c r="Q46" s="18" t="s">
        <v>81</v>
      </c>
      <c r="R46" s="18"/>
      <c r="S46" s="18"/>
      <c r="T46" s="18"/>
    </row>
    <row r="47" spans="1:20">
      <c r="A47" s="4">
        <v>43</v>
      </c>
      <c r="B47" s="17" t="s">
        <v>67</v>
      </c>
      <c r="C47" s="52" t="s">
        <v>169</v>
      </c>
      <c r="D47" s="18" t="s">
        <v>29</v>
      </c>
      <c r="E47" s="53" t="s">
        <v>171</v>
      </c>
      <c r="F47" s="18"/>
      <c r="G47" s="19">
        <v>36</v>
      </c>
      <c r="H47" s="19">
        <v>43</v>
      </c>
      <c r="I47" s="68">
        <f t="shared" si="0"/>
        <v>79</v>
      </c>
      <c r="J47" s="52">
        <v>8486202968</v>
      </c>
      <c r="K47" s="18" t="s">
        <v>156</v>
      </c>
      <c r="L47" s="18"/>
      <c r="M47" s="18"/>
      <c r="N47" s="18"/>
      <c r="O47" s="18"/>
      <c r="P47" s="24">
        <v>43396</v>
      </c>
      <c r="Q47" s="18" t="s">
        <v>81</v>
      </c>
      <c r="R47" s="18"/>
      <c r="S47" s="18"/>
      <c r="T47" s="18"/>
    </row>
    <row r="48" spans="1:20" ht="33">
      <c r="A48" s="4">
        <v>44</v>
      </c>
      <c r="B48" s="17" t="s">
        <v>66</v>
      </c>
      <c r="C48" s="18" t="s">
        <v>172</v>
      </c>
      <c r="D48" s="18" t="s">
        <v>27</v>
      </c>
      <c r="E48" s="19">
        <v>18250218802</v>
      </c>
      <c r="F48" s="18" t="s">
        <v>84</v>
      </c>
      <c r="G48" s="19">
        <v>20</v>
      </c>
      <c r="H48" s="19">
        <v>23</v>
      </c>
      <c r="I48" s="68">
        <f t="shared" si="0"/>
        <v>43</v>
      </c>
      <c r="J48" s="18">
        <v>8399848903</v>
      </c>
      <c r="K48" s="18" t="s">
        <v>119</v>
      </c>
      <c r="L48" s="18"/>
      <c r="M48" s="18"/>
      <c r="N48" s="18"/>
      <c r="O48" s="18"/>
      <c r="P48" s="24">
        <v>43397</v>
      </c>
      <c r="Q48" s="18" t="s">
        <v>82</v>
      </c>
      <c r="R48" s="18"/>
      <c r="S48" s="18"/>
      <c r="T48" s="18"/>
    </row>
    <row r="49" spans="1:20" ht="33">
      <c r="A49" s="4">
        <v>45</v>
      </c>
      <c r="B49" s="17" t="s">
        <v>67</v>
      </c>
      <c r="C49" s="52" t="s">
        <v>173</v>
      </c>
      <c r="D49" s="18" t="s">
        <v>27</v>
      </c>
      <c r="E49" s="53" t="s">
        <v>175</v>
      </c>
      <c r="F49" s="18" t="s">
        <v>84</v>
      </c>
      <c r="G49" s="54">
        <v>11</v>
      </c>
      <c r="H49" s="54">
        <v>12</v>
      </c>
      <c r="I49" s="68">
        <f t="shared" si="0"/>
        <v>23</v>
      </c>
      <c r="J49" s="55">
        <v>9678301044</v>
      </c>
      <c r="K49" s="18" t="s">
        <v>161</v>
      </c>
      <c r="L49" s="61"/>
      <c r="M49" s="18"/>
      <c r="N49" s="18"/>
      <c r="O49" s="18"/>
      <c r="P49" s="24">
        <v>43397</v>
      </c>
      <c r="Q49" s="18" t="s">
        <v>82</v>
      </c>
      <c r="R49" s="18"/>
      <c r="S49" s="18"/>
      <c r="T49" s="18"/>
    </row>
    <row r="50" spans="1:20" ht="33">
      <c r="A50" s="4">
        <v>46</v>
      </c>
      <c r="B50" s="17" t="s">
        <v>67</v>
      </c>
      <c r="C50" s="52" t="s">
        <v>174</v>
      </c>
      <c r="D50" s="18" t="s">
        <v>27</v>
      </c>
      <c r="E50" s="53" t="s">
        <v>176</v>
      </c>
      <c r="F50" s="18" t="s">
        <v>84</v>
      </c>
      <c r="G50" s="54">
        <v>5</v>
      </c>
      <c r="H50" s="54">
        <v>10</v>
      </c>
      <c r="I50" s="68">
        <f t="shared" si="0"/>
        <v>15</v>
      </c>
      <c r="J50" s="55">
        <v>9859141996</v>
      </c>
      <c r="K50" s="18" t="s">
        <v>161</v>
      </c>
      <c r="L50" s="61"/>
      <c r="M50" s="18"/>
      <c r="N50" s="18"/>
      <c r="O50" s="18"/>
      <c r="P50" s="24">
        <v>43397</v>
      </c>
      <c r="Q50" s="18" t="s">
        <v>82</v>
      </c>
      <c r="R50" s="18"/>
      <c r="S50" s="18"/>
      <c r="T50" s="18"/>
    </row>
    <row r="51" spans="1:20">
      <c r="A51" s="4">
        <v>47</v>
      </c>
      <c r="B51" s="17" t="s">
        <v>66</v>
      </c>
      <c r="C51" s="52" t="s">
        <v>177</v>
      </c>
      <c r="D51" s="18" t="s">
        <v>29</v>
      </c>
      <c r="E51" s="53" t="s">
        <v>179</v>
      </c>
      <c r="F51" s="18"/>
      <c r="G51" s="19">
        <v>18</v>
      </c>
      <c r="H51" s="19">
        <v>15</v>
      </c>
      <c r="I51" s="68">
        <f t="shared" si="0"/>
        <v>33</v>
      </c>
      <c r="J51" s="52">
        <v>9706946326</v>
      </c>
      <c r="K51" s="18" t="s">
        <v>119</v>
      </c>
      <c r="L51" s="18"/>
      <c r="M51" s="18"/>
      <c r="N51" s="18"/>
      <c r="O51" s="18"/>
      <c r="P51" s="24">
        <v>43398</v>
      </c>
      <c r="Q51" s="18" t="s">
        <v>83</v>
      </c>
      <c r="R51" s="18"/>
      <c r="S51" s="18"/>
      <c r="T51" s="18"/>
    </row>
    <row r="52" spans="1:20">
      <c r="A52" s="4">
        <v>48</v>
      </c>
      <c r="B52" s="17" t="s">
        <v>66</v>
      </c>
      <c r="C52" s="52" t="s">
        <v>178</v>
      </c>
      <c r="D52" s="18" t="s">
        <v>29</v>
      </c>
      <c r="E52" s="53" t="s">
        <v>180</v>
      </c>
      <c r="F52" s="18"/>
      <c r="G52" s="19">
        <v>22</v>
      </c>
      <c r="H52" s="19">
        <v>34</v>
      </c>
      <c r="I52" s="68">
        <f t="shared" si="0"/>
        <v>56</v>
      </c>
      <c r="J52" s="52">
        <v>8486165950</v>
      </c>
      <c r="K52" s="18" t="s">
        <v>119</v>
      </c>
      <c r="L52" s="18"/>
      <c r="M52" s="18"/>
      <c r="N52" s="18"/>
      <c r="O52" s="18"/>
      <c r="P52" s="24">
        <v>43398</v>
      </c>
      <c r="Q52" s="18" t="s">
        <v>83</v>
      </c>
      <c r="R52" s="18"/>
      <c r="S52" s="18"/>
      <c r="T52" s="18"/>
    </row>
    <row r="53" spans="1:20">
      <c r="A53" s="4">
        <v>49</v>
      </c>
      <c r="B53" s="17" t="s">
        <v>67</v>
      </c>
      <c r="C53" s="52" t="s">
        <v>181</v>
      </c>
      <c r="D53" s="18" t="s">
        <v>29</v>
      </c>
      <c r="E53" s="53" t="s">
        <v>183</v>
      </c>
      <c r="F53" s="18"/>
      <c r="G53" s="19">
        <v>30</v>
      </c>
      <c r="H53" s="19">
        <v>18</v>
      </c>
      <c r="I53" s="68">
        <f t="shared" si="0"/>
        <v>48</v>
      </c>
      <c r="J53" s="52">
        <v>7896252845</v>
      </c>
      <c r="K53" s="18" t="s">
        <v>156</v>
      </c>
      <c r="L53" s="18"/>
      <c r="M53" s="18"/>
      <c r="N53" s="18"/>
      <c r="O53" s="18"/>
      <c r="P53" s="24">
        <v>43398</v>
      </c>
      <c r="Q53" s="18" t="s">
        <v>83</v>
      </c>
      <c r="R53" s="18"/>
      <c r="S53" s="18"/>
      <c r="T53" s="18"/>
    </row>
    <row r="54" spans="1:20">
      <c r="A54" s="4">
        <v>50</v>
      </c>
      <c r="B54" s="17" t="s">
        <v>67</v>
      </c>
      <c r="C54" s="52" t="s">
        <v>182</v>
      </c>
      <c r="D54" s="18" t="s">
        <v>29</v>
      </c>
      <c r="E54" s="53" t="s">
        <v>184</v>
      </c>
      <c r="F54" s="18"/>
      <c r="G54" s="19">
        <v>26</v>
      </c>
      <c r="H54" s="19">
        <v>24</v>
      </c>
      <c r="I54" s="68">
        <f t="shared" si="0"/>
        <v>50</v>
      </c>
      <c r="J54" s="52">
        <v>9678341520</v>
      </c>
      <c r="K54" s="18" t="s">
        <v>156</v>
      </c>
      <c r="L54" s="18"/>
      <c r="M54" s="18"/>
      <c r="N54" s="18"/>
      <c r="O54" s="18"/>
      <c r="P54" s="24">
        <v>43398</v>
      </c>
      <c r="Q54" s="18" t="s">
        <v>83</v>
      </c>
      <c r="R54" s="18"/>
      <c r="S54" s="18"/>
      <c r="T54" s="18"/>
    </row>
    <row r="55" spans="1:20">
      <c r="A55" s="4">
        <v>51</v>
      </c>
      <c r="B55" s="17" t="s">
        <v>66</v>
      </c>
      <c r="C55" s="18" t="s">
        <v>185</v>
      </c>
      <c r="D55" s="18" t="s">
        <v>27</v>
      </c>
      <c r="E55" s="19">
        <v>18250227901</v>
      </c>
      <c r="F55" s="18" t="s">
        <v>84</v>
      </c>
      <c r="G55" s="19">
        <v>13</v>
      </c>
      <c r="H55" s="19">
        <v>17</v>
      </c>
      <c r="I55" s="68">
        <f t="shared" si="0"/>
        <v>30</v>
      </c>
      <c r="J55" s="18">
        <v>9954019509</v>
      </c>
      <c r="K55" s="18" t="s">
        <v>119</v>
      </c>
      <c r="L55" s="18"/>
      <c r="M55" s="18"/>
      <c r="N55" s="18"/>
      <c r="O55" s="18"/>
      <c r="P55" s="24">
        <v>43399</v>
      </c>
      <c r="Q55" s="18" t="s">
        <v>85</v>
      </c>
      <c r="R55" s="18"/>
      <c r="S55" s="18"/>
      <c r="T55" s="18"/>
    </row>
    <row r="56" spans="1:20">
      <c r="A56" s="4">
        <v>52</v>
      </c>
      <c r="B56" s="17" t="s">
        <v>66</v>
      </c>
      <c r="C56" s="18" t="s">
        <v>186</v>
      </c>
      <c r="D56" s="18" t="s">
        <v>27</v>
      </c>
      <c r="E56" s="19">
        <v>18250227903</v>
      </c>
      <c r="F56" s="18" t="s">
        <v>84</v>
      </c>
      <c r="G56" s="19">
        <v>15</v>
      </c>
      <c r="H56" s="19">
        <v>12</v>
      </c>
      <c r="I56" s="68">
        <f t="shared" si="0"/>
        <v>27</v>
      </c>
      <c r="J56" s="18">
        <v>9957200766</v>
      </c>
      <c r="K56" s="18" t="s">
        <v>119</v>
      </c>
      <c r="L56" s="18"/>
      <c r="M56" s="18"/>
      <c r="N56" s="18"/>
      <c r="O56" s="18"/>
      <c r="P56" s="24">
        <v>43399</v>
      </c>
      <c r="Q56" s="18" t="s">
        <v>85</v>
      </c>
      <c r="R56" s="18"/>
      <c r="S56" s="18"/>
      <c r="T56" s="18"/>
    </row>
    <row r="57" spans="1:20">
      <c r="A57" s="4">
        <v>53</v>
      </c>
      <c r="B57" s="17" t="s">
        <v>66</v>
      </c>
      <c r="C57" s="18" t="s">
        <v>187</v>
      </c>
      <c r="D57" s="18" t="s">
        <v>27</v>
      </c>
      <c r="E57" s="19">
        <v>18250227904</v>
      </c>
      <c r="F57" s="18" t="s">
        <v>84</v>
      </c>
      <c r="G57" s="19">
        <v>2</v>
      </c>
      <c r="H57" s="19">
        <v>15</v>
      </c>
      <c r="I57" s="68">
        <f t="shared" si="0"/>
        <v>17</v>
      </c>
      <c r="J57" s="18">
        <v>9678307943</v>
      </c>
      <c r="K57" s="18" t="s">
        <v>119</v>
      </c>
      <c r="L57" s="18"/>
      <c r="M57" s="18"/>
      <c r="N57" s="18"/>
      <c r="O57" s="18"/>
      <c r="P57" s="24">
        <v>43399</v>
      </c>
      <c r="Q57" s="18" t="s">
        <v>85</v>
      </c>
      <c r="R57" s="18"/>
      <c r="S57" s="18"/>
      <c r="T57" s="18"/>
    </row>
    <row r="58" spans="1:20">
      <c r="A58" s="4">
        <v>54</v>
      </c>
      <c r="B58" s="17" t="s">
        <v>67</v>
      </c>
      <c r="C58" s="52" t="s">
        <v>188</v>
      </c>
      <c r="D58" s="18" t="s">
        <v>27</v>
      </c>
      <c r="E58" s="19">
        <v>18250206602</v>
      </c>
      <c r="F58" s="18" t="s">
        <v>84</v>
      </c>
      <c r="G58" s="54">
        <v>13</v>
      </c>
      <c r="H58" s="54">
        <v>20</v>
      </c>
      <c r="I58" s="68">
        <f t="shared" si="0"/>
        <v>33</v>
      </c>
      <c r="J58" s="18">
        <v>7896667433</v>
      </c>
      <c r="K58" s="18" t="s">
        <v>161</v>
      </c>
      <c r="L58" s="18"/>
      <c r="M58" s="18"/>
      <c r="N58" s="18"/>
      <c r="O58" s="18"/>
      <c r="P58" s="24">
        <v>43399</v>
      </c>
      <c r="Q58" s="18" t="s">
        <v>85</v>
      </c>
      <c r="R58" s="18"/>
      <c r="S58" s="18"/>
      <c r="T58" s="18"/>
    </row>
    <row r="59" spans="1:20">
      <c r="A59" s="4">
        <v>55</v>
      </c>
      <c r="B59" s="17" t="s">
        <v>67</v>
      </c>
      <c r="C59" s="52" t="s">
        <v>189</v>
      </c>
      <c r="D59" s="18" t="s">
        <v>27</v>
      </c>
      <c r="E59" s="19">
        <v>18250206603</v>
      </c>
      <c r="F59" s="18" t="s">
        <v>84</v>
      </c>
      <c r="G59" s="54">
        <v>7</v>
      </c>
      <c r="H59" s="54">
        <v>12</v>
      </c>
      <c r="I59" s="68">
        <f t="shared" si="0"/>
        <v>19</v>
      </c>
      <c r="J59" s="18">
        <v>9613271127</v>
      </c>
      <c r="K59" s="18" t="s">
        <v>161</v>
      </c>
      <c r="L59" s="18"/>
      <c r="M59" s="18"/>
      <c r="N59" s="18"/>
      <c r="O59" s="18"/>
      <c r="P59" s="24">
        <v>43399</v>
      </c>
      <c r="Q59" s="18" t="s">
        <v>85</v>
      </c>
      <c r="R59" s="18"/>
      <c r="S59" s="18"/>
      <c r="T59" s="18"/>
    </row>
    <row r="60" spans="1:20">
      <c r="A60" s="4">
        <v>56</v>
      </c>
      <c r="B60" s="17" t="s">
        <v>67</v>
      </c>
      <c r="C60" s="18" t="s">
        <v>190</v>
      </c>
      <c r="D60" s="18" t="s">
        <v>27</v>
      </c>
      <c r="E60" s="19">
        <v>18250214701</v>
      </c>
      <c r="F60" s="18" t="s">
        <v>84</v>
      </c>
      <c r="G60" s="19">
        <v>9</v>
      </c>
      <c r="H60" s="19">
        <v>7</v>
      </c>
      <c r="I60" s="68">
        <f t="shared" si="0"/>
        <v>16</v>
      </c>
      <c r="J60" s="18">
        <v>9954771350</v>
      </c>
      <c r="K60" s="18" t="s">
        <v>161</v>
      </c>
      <c r="L60" s="18"/>
      <c r="M60" s="18"/>
      <c r="N60" s="18"/>
      <c r="O60" s="18"/>
      <c r="P60" s="24">
        <v>43399</v>
      </c>
      <c r="Q60" s="18" t="s">
        <v>85</v>
      </c>
      <c r="R60" s="18"/>
      <c r="S60" s="18"/>
      <c r="T60" s="18"/>
    </row>
    <row r="61" spans="1:20" ht="33">
      <c r="A61" s="4">
        <v>57</v>
      </c>
      <c r="B61" s="17" t="s">
        <v>66</v>
      </c>
      <c r="C61" s="18" t="s">
        <v>191</v>
      </c>
      <c r="D61" s="18" t="s">
        <v>27</v>
      </c>
      <c r="E61" s="19">
        <v>18250233002</v>
      </c>
      <c r="F61" s="18" t="s">
        <v>84</v>
      </c>
      <c r="G61" s="19">
        <v>29</v>
      </c>
      <c r="H61" s="19">
        <v>37</v>
      </c>
      <c r="I61" s="68">
        <f t="shared" si="0"/>
        <v>66</v>
      </c>
      <c r="J61" s="18">
        <v>8876445186</v>
      </c>
      <c r="K61" s="18" t="s">
        <v>119</v>
      </c>
      <c r="L61" s="18"/>
      <c r="M61" s="18"/>
      <c r="N61" s="18"/>
      <c r="O61" s="18"/>
      <c r="P61" s="24">
        <v>43402</v>
      </c>
      <c r="Q61" s="18" t="s">
        <v>80</v>
      </c>
      <c r="R61" s="18"/>
      <c r="S61" s="18"/>
      <c r="T61" s="18"/>
    </row>
    <row r="62" spans="1:20">
      <c r="A62" s="4">
        <v>58</v>
      </c>
      <c r="B62" s="17" t="s">
        <v>66</v>
      </c>
      <c r="C62" s="18" t="s">
        <v>205</v>
      </c>
      <c r="D62" s="18" t="s">
        <v>27</v>
      </c>
      <c r="E62" s="19">
        <v>18250235503</v>
      </c>
      <c r="F62" s="18" t="s">
        <v>84</v>
      </c>
      <c r="G62" s="19">
        <v>17</v>
      </c>
      <c r="H62" s="19">
        <v>16</v>
      </c>
      <c r="I62" s="68">
        <f t="shared" si="0"/>
        <v>33</v>
      </c>
      <c r="J62" s="18">
        <v>9954105374</v>
      </c>
      <c r="K62" s="18" t="s">
        <v>119</v>
      </c>
      <c r="L62" s="18"/>
      <c r="M62" s="18"/>
      <c r="N62" s="18"/>
      <c r="O62" s="18"/>
      <c r="P62" s="24">
        <v>43402</v>
      </c>
      <c r="Q62" s="18" t="s">
        <v>80</v>
      </c>
      <c r="R62" s="18"/>
      <c r="S62" s="18"/>
      <c r="T62" s="18"/>
    </row>
    <row r="63" spans="1:20">
      <c r="A63" s="4">
        <v>59</v>
      </c>
      <c r="B63" s="17" t="s">
        <v>67</v>
      </c>
      <c r="C63" s="18" t="s">
        <v>192</v>
      </c>
      <c r="D63" s="18" t="s">
        <v>27</v>
      </c>
      <c r="E63" s="19">
        <v>18250214702</v>
      </c>
      <c r="F63" s="18" t="s">
        <v>84</v>
      </c>
      <c r="G63" s="19">
        <v>6</v>
      </c>
      <c r="H63" s="19">
        <v>14</v>
      </c>
      <c r="I63" s="68">
        <f t="shared" ref="I63:I117" si="1">SUM(G63+H63)</f>
        <v>20</v>
      </c>
      <c r="J63" s="18">
        <v>9954852258</v>
      </c>
      <c r="K63" s="18" t="s">
        <v>161</v>
      </c>
      <c r="L63" s="18"/>
      <c r="M63" s="18"/>
      <c r="N63" s="18"/>
      <c r="O63" s="18"/>
      <c r="P63" s="24">
        <v>43402</v>
      </c>
      <c r="Q63" s="18" t="s">
        <v>80</v>
      </c>
      <c r="R63" s="18"/>
      <c r="S63" s="18"/>
      <c r="T63" s="18"/>
    </row>
    <row r="64" spans="1:20" ht="33">
      <c r="A64" s="4">
        <v>60</v>
      </c>
      <c r="B64" s="17" t="s">
        <v>67</v>
      </c>
      <c r="C64" s="18" t="s">
        <v>193</v>
      </c>
      <c r="D64" s="18" t="s">
        <v>27</v>
      </c>
      <c r="E64" s="19">
        <v>18250214703</v>
      </c>
      <c r="F64" s="18" t="s">
        <v>84</v>
      </c>
      <c r="G64" s="19">
        <v>13</v>
      </c>
      <c r="H64" s="19">
        <v>17</v>
      </c>
      <c r="I64" s="68">
        <f t="shared" si="1"/>
        <v>30</v>
      </c>
      <c r="J64" s="18">
        <v>8486080065</v>
      </c>
      <c r="K64" s="18" t="s">
        <v>161</v>
      </c>
      <c r="L64" s="18"/>
      <c r="M64" s="18"/>
      <c r="N64" s="18"/>
      <c r="O64" s="18"/>
      <c r="P64" s="24">
        <v>43402</v>
      </c>
      <c r="Q64" s="18" t="s">
        <v>80</v>
      </c>
      <c r="R64" s="18"/>
      <c r="S64" s="18"/>
      <c r="T64" s="18"/>
    </row>
    <row r="65" spans="1:20" ht="33">
      <c r="A65" s="4">
        <v>61</v>
      </c>
      <c r="B65" s="17" t="s">
        <v>67</v>
      </c>
      <c r="C65" s="18" t="s">
        <v>194</v>
      </c>
      <c r="D65" s="18" t="s">
        <v>27</v>
      </c>
      <c r="E65" s="19">
        <v>18250214704</v>
      </c>
      <c r="F65" s="18" t="s">
        <v>84</v>
      </c>
      <c r="G65" s="19">
        <v>14</v>
      </c>
      <c r="H65" s="19">
        <v>10</v>
      </c>
      <c r="I65" s="68">
        <f t="shared" si="1"/>
        <v>24</v>
      </c>
      <c r="J65" s="18">
        <v>9957412535</v>
      </c>
      <c r="K65" s="18" t="s">
        <v>161</v>
      </c>
      <c r="L65" s="18"/>
      <c r="M65" s="18"/>
      <c r="N65" s="18"/>
      <c r="O65" s="18"/>
      <c r="P65" s="24">
        <v>43402</v>
      </c>
      <c r="Q65" s="18" t="s">
        <v>80</v>
      </c>
      <c r="R65" s="18"/>
      <c r="S65" s="18"/>
      <c r="T65" s="18"/>
    </row>
    <row r="66" spans="1:20">
      <c r="A66" s="4">
        <v>62</v>
      </c>
      <c r="B66" s="17" t="s">
        <v>66</v>
      </c>
      <c r="C66" s="52" t="s">
        <v>196</v>
      </c>
      <c r="D66" s="18" t="s">
        <v>29</v>
      </c>
      <c r="E66" s="53" t="s">
        <v>197</v>
      </c>
      <c r="F66" s="18"/>
      <c r="G66" s="19">
        <v>21</v>
      </c>
      <c r="H66" s="19">
        <v>26</v>
      </c>
      <c r="I66" s="68">
        <f t="shared" si="1"/>
        <v>47</v>
      </c>
      <c r="J66" s="52">
        <v>9678836218</v>
      </c>
      <c r="K66" s="18" t="s">
        <v>119</v>
      </c>
      <c r="L66" s="18"/>
      <c r="M66" s="18"/>
      <c r="N66" s="18"/>
      <c r="O66" s="18"/>
      <c r="P66" s="24">
        <v>43403</v>
      </c>
      <c r="Q66" s="18" t="s">
        <v>81</v>
      </c>
      <c r="R66" s="18"/>
      <c r="S66" s="18"/>
      <c r="T66" s="18"/>
    </row>
    <row r="67" spans="1:20">
      <c r="A67" s="4">
        <v>63</v>
      </c>
      <c r="B67" s="17" t="s">
        <v>66</v>
      </c>
      <c r="C67" s="52" t="s">
        <v>195</v>
      </c>
      <c r="D67" s="18" t="s">
        <v>29</v>
      </c>
      <c r="E67" s="53" t="s">
        <v>198</v>
      </c>
      <c r="F67" s="18"/>
      <c r="G67" s="19">
        <v>7</v>
      </c>
      <c r="H67" s="19">
        <v>13</v>
      </c>
      <c r="I67" s="68">
        <f t="shared" si="1"/>
        <v>20</v>
      </c>
      <c r="J67" s="52">
        <v>8011478699</v>
      </c>
      <c r="K67" s="18" t="s">
        <v>119</v>
      </c>
      <c r="L67" s="18"/>
      <c r="M67" s="18"/>
      <c r="N67" s="18"/>
      <c r="O67" s="18"/>
      <c r="P67" s="24">
        <v>43403</v>
      </c>
      <c r="Q67" s="18" t="s">
        <v>81</v>
      </c>
      <c r="R67" s="18"/>
      <c r="S67" s="18"/>
      <c r="T67" s="18"/>
    </row>
    <row r="68" spans="1:20">
      <c r="A68" s="4">
        <v>64</v>
      </c>
      <c r="B68" s="17" t="s">
        <v>67</v>
      </c>
      <c r="C68" s="52" t="s">
        <v>199</v>
      </c>
      <c r="D68" s="18" t="s">
        <v>29</v>
      </c>
      <c r="E68" s="53" t="s">
        <v>202</v>
      </c>
      <c r="F68" s="18"/>
      <c r="G68" s="19">
        <v>12</v>
      </c>
      <c r="H68" s="19">
        <v>10</v>
      </c>
      <c r="I68" s="68">
        <f t="shared" si="1"/>
        <v>22</v>
      </c>
      <c r="J68" s="52">
        <v>995457430</v>
      </c>
      <c r="K68" s="18" t="s">
        <v>156</v>
      </c>
      <c r="L68" s="18"/>
      <c r="M68" s="18"/>
      <c r="N68" s="18"/>
      <c r="O68" s="18"/>
      <c r="P68" s="24">
        <v>43403</v>
      </c>
      <c r="Q68" s="18" t="s">
        <v>81</v>
      </c>
      <c r="R68" s="18"/>
      <c r="S68" s="18"/>
      <c r="T68" s="18"/>
    </row>
    <row r="69" spans="1:20">
      <c r="A69" s="4">
        <v>65</v>
      </c>
      <c r="B69" s="17" t="s">
        <v>67</v>
      </c>
      <c r="C69" s="52" t="s">
        <v>200</v>
      </c>
      <c r="D69" s="18" t="s">
        <v>29</v>
      </c>
      <c r="E69" s="53" t="s">
        <v>203</v>
      </c>
      <c r="F69" s="18"/>
      <c r="G69" s="19">
        <v>24</v>
      </c>
      <c r="H69" s="19">
        <v>18</v>
      </c>
      <c r="I69" s="68">
        <f t="shared" si="1"/>
        <v>42</v>
      </c>
      <c r="J69" s="52">
        <v>7399752139</v>
      </c>
      <c r="K69" s="18" t="s">
        <v>156</v>
      </c>
      <c r="L69" s="18"/>
      <c r="M69" s="18"/>
      <c r="N69" s="18"/>
      <c r="O69" s="18"/>
      <c r="P69" s="24">
        <v>43403</v>
      </c>
      <c r="Q69" s="18" t="s">
        <v>81</v>
      </c>
      <c r="R69" s="18"/>
      <c r="S69" s="18"/>
      <c r="T69" s="18"/>
    </row>
    <row r="70" spans="1:20">
      <c r="A70" s="4">
        <v>66</v>
      </c>
      <c r="B70" s="17" t="s">
        <v>67</v>
      </c>
      <c r="C70" s="52" t="s">
        <v>201</v>
      </c>
      <c r="D70" s="18" t="s">
        <v>29</v>
      </c>
      <c r="E70" s="53" t="s">
        <v>204</v>
      </c>
      <c r="F70" s="18"/>
      <c r="G70" s="19">
        <v>24</v>
      </c>
      <c r="H70" s="19">
        <v>24</v>
      </c>
      <c r="I70" s="68">
        <f t="shared" si="1"/>
        <v>48</v>
      </c>
      <c r="J70" s="52">
        <v>9954471974</v>
      </c>
      <c r="K70" s="18" t="s">
        <v>156</v>
      </c>
      <c r="L70" s="18"/>
      <c r="M70" s="18"/>
      <c r="N70" s="18"/>
      <c r="O70" s="18"/>
      <c r="P70" s="24">
        <v>43403</v>
      </c>
      <c r="Q70" s="18" t="s">
        <v>81</v>
      </c>
      <c r="R70" s="18"/>
      <c r="S70" s="18"/>
      <c r="T70" s="18"/>
    </row>
    <row r="71" spans="1:20" ht="33">
      <c r="A71" s="4">
        <v>67</v>
      </c>
      <c r="B71" s="17" t="s">
        <v>66</v>
      </c>
      <c r="C71" s="18" t="s">
        <v>206</v>
      </c>
      <c r="D71" s="18" t="s">
        <v>27</v>
      </c>
      <c r="E71" s="19">
        <v>18250234401</v>
      </c>
      <c r="F71" s="18" t="s">
        <v>84</v>
      </c>
      <c r="G71" s="19">
        <v>20</v>
      </c>
      <c r="H71" s="19">
        <v>21</v>
      </c>
      <c r="I71" s="68">
        <f t="shared" si="1"/>
        <v>41</v>
      </c>
      <c r="J71" s="18">
        <v>8011658469</v>
      </c>
      <c r="K71" s="18" t="s">
        <v>119</v>
      </c>
      <c r="L71" s="18"/>
      <c r="M71" s="18"/>
      <c r="N71" s="18"/>
      <c r="O71" s="18"/>
      <c r="P71" s="24">
        <v>43404</v>
      </c>
      <c r="Q71" s="18" t="s">
        <v>82</v>
      </c>
      <c r="R71" s="18"/>
      <c r="S71" s="18"/>
      <c r="T71" s="18"/>
    </row>
    <row r="72" spans="1:20" ht="33">
      <c r="A72" s="4">
        <v>68</v>
      </c>
      <c r="B72" s="17" t="s">
        <v>66</v>
      </c>
      <c r="C72" s="18" t="s">
        <v>207</v>
      </c>
      <c r="D72" s="18" t="s">
        <v>27</v>
      </c>
      <c r="E72" s="19">
        <v>18250234402</v>
      </c>
      <c r="F72" s="18" t="s">
        <v>84</v>
      </c>
      <c r="G72" s="19">
        <v>17</v>
      </c>
      <c r="H72" s="19">
        <v>16</v>
      </c>
      <c r="I72" s="68">
        <f t="shared" si="1"/>
        <v>33</v>
      </c>
      <c r="J72" s="18">
        <v>8753063486</v>
      </c>
      <c r="K72" s="18" t="s">
        <v>119</v>
      </c>
      <c r="L72" s="18"/>
      <c r="M72" s="18"/>
      <c r="N72" s="18"/>
      <c r="O72" s="18"/>
      <c r="P72" s="24">
        <v>43404</v>
      </c>
      <c r="Q72" s="18" t="s">
        <v>82</v>
      </c>
      <c r="R72" s="18"/>
      <c r="S72" s="18"/>
      <c r="T72" s="18"/>
    </row>
    <row r="73" spans="1:20" ht="33">
      <c r="A73" s="4">
        <v>69</v>
      </c>
      <c r="B73" s="17" t="s">
        <v>67</v>
      </c>
      <c r="C73" s="18" t="s">
        <v>208</v>
      </c>
      <c r="D73" s="18" t="s">
        <v>27</v>
      </c>
      <c r="E73" s="19">
        <v>18250221001</v>
      </c>
      <c r="F73" s="18" t="s">
        <v>84</v>
      </c>
      <c r="G73" s="19">
        <v>27</v>
      </c>
      <c r="H73" s="19">
        <v>20</v>
      </c>
      <c r="I73" s="68">
        <f t="shared" si="1"/>
        <v>47</v>
      </c>
      <c r="J73" s="18">
        <v>9957045507</v>
      </c>
      <c r="K73" s="18" t="s">
        <v>88</v>
      </c>
      <c r="L73" s="18"/>
      <c r="M73" s="18"/>
      <c r="N73" s="18"/>
      <c r="O73" s="18"/>
      <c r="P73" s="24">
        <v>43404</v>
      </c>
      <c r="Q73" s="18" t="s">
        <v>82</v>
      </c>
      <c r="R73" s="18"/>
      <c r="S73" s="18"/>
      <c r="T73" s="18"/>
    </row>
    <row r="74" spans="1:20" ht="33">
      <c r="A74" s="4">
        <v>70</v>
      </c>
      <c r="B74" s="17" t="s">
        <v>67</v>
      </c>
      <c r="C74" s="18" t="s">
        <v>209</v>
      </c>
      <c r="D74" s="18" t="s">
        <v>27</v>
      </c>
      <c r="E74" s="19">
        <v>18250215603</v>
      </c>
      <c r="F74" s="18" t="s">
        <v>87</v>
      </c>
      <c r="G74" s="19">
        <v>4</v>
      </c>
      <c r="H74" s="19">
        <v>11</v>
      </c>
      <c r="I74" s="68">
        <f t="shared" si="1"/>
        <v>15</v>
      </c>
      <c r="J74" s="18">
        <v>8402005679</v>
      </c>
      <c r="K74" s="18" t="s">
        <v>88</v>
      </c>
      <c r="L74" s="18"/>
      <c r="M74" s="18"/>
      <c r="N74" s="18"/>
      <c r="O74" s="18"/>
      <c r="P74" s="24">
        <v>43404</v>
      </c>
      <c r="Q74" s="18" t="s">
        <v>82</v>
      </c>
      <c r="R74" s="18"/>
      <c r="S74" s="18"/>
      <c r="T74" s="18"/>
    </row>
    <row r="75" spans="1:20" ht="33">
      <c r="A75" s="4">
        <v>71</v>
      </c>
      <c r="B75" s="17" t="s">
        <v>67</v>
      </c>
      <c r="C75" s="18" t="s">
        <v>210</v>
      </c>
      <c r="D75" s="18" t="s">
        <v>27</v>
      </c>
      <c r="E75" s="19">
        <v>18250234501</v>
      </c>
      <c r="F75" s="18" t="s">
        <v>84</v>
      </c>
      <c r="G75" s="19">
        <v>16</v>
      </c>
      <c r="H75" s="19">
        <v>19</v>
      </c>
      <c r="I75" s="68">
        <f t="shared" si="1"/>
        <v>35</v>
      </c>
      <c r="J75" s="18">
        <v>9954851802</v>
      </c>
      <c r="K75" s="18" t="s">
        <v>88</v>
      </c>
      <c r="L75" s="18"/>
      <c r="M75" s="18"/>
      <c r="N75" s="18"/>
      <c r="O75" s="18"/>
      <c r="P75" s="24">
        <v>43404</v>
      </c>
      <c r="Q75" s="18" t="s">
        <v>82</v>
      </c>
      <c r="R75" s="18"/>
      <c r="S75" s="18"/>
      <c r="T75" s="18"/>
    </row>
    <row r="76" spans="1:20">
      <c r="A76" s="4">
        <v>72</v>
      </c>
      <c r="B76" s="17"/>
      <c r="C76" s="18"/>
      <c r="D76" s="18"/>
      <c r="E76" s="19"/>
      <c r="F76" s="18"/>
      <c r="G76" s="19"/>
      <c r="H76" s="19"/>
      <c r="I76" s="68">
        <f t="shared" si="1"/>
        <v>0</v>
      </c>
      <c r="J76" s="18"/>
      <c r="K76" s="18"/>
      <c r="L76" s="18"/>
      <c r="M76" s="18"/>
      <c r="N76" s="18"/>
      <c r="O76" s="18"/>
      <c r="P76" s="24"/>
      <c r="Q76" s="18"/>
      <c r="R76" s="18"/>
      <c r="S76" s="18"/>
      <c r="T76" s="18"/>
    </row>
    <row r="77" spans="1:20">
      <c r="A77" s="4">
        <v>73</v>
      </c>
      <c r="B77" s="17"/>
      <c r="C77" s="18"/>
      <c r="D77" s="18"/>
      <c r="E77" s="19"/>
      <c r="F77" s="18"/>
      <c r="G77" s="19"/>
      <c r="H77" s="19"/>
      <c r="I77" s="68">
        <f t="shared" si="1"/>
        <v>0</v>
      </c>
      <c r="J77" s="18"/>
      <c r="K77" s="18"/>
      <c r="L77" s="18"/>
      <c r="M77" s="18"/>
      <c r="N77" s="18"/>
      <c r="O77" s="18"/>
      <c r="P77" s="24"/>
      <c r="Q77" s="18"/>
      <c r="R77" s="18"/>
      <c r="S77" s="18"/>
      <c r="T77" s="18"/>
    </row>
    <row r="78" spans="1:20">
      <c r="A78" s="4">
        <v>74</v>
      </c>
      <c r="B78" s="17"/>
      <c r="C78" s="18"/>
      <c r="D78" s="18"/>
      <c r="E78" s="19"/>
      <c r="F78" s="18"/>
      <c r="G78" s="19"/>
      <c r="H78" s="19"/>
      <c r="I78" s="68">
        <f t="shared" si="1"/>
        <v>0</v>
      </c>
      <c r="J78" s="18"/>
      <c r="K78" s="18"/>
      <c r="L78" s="18"/>
      <c r="M78" s="18"/>
      <c r="N78" s="18"/>
      <c r="O78" s="18"/>
      <c r="P78" s="24"/>
      <c r="Q78" s="18"/>
      <c r="R78" s="18"/>
      <c r="S78" s="18"/>
      <c r="T78" s="18"/>
    </row>
    <row r="79" spans="1:20">
      <c r="A79" s="4">
        <v>75</v>
      </c>
      <c r="B79" s="17"/>
      <c r="C79" s="18"/>
      <c r="D79" s="18"/>
      <c r="E79" s="19"/>
      <c r="F79" s="18"/>
      <c r="G79" s="19"/>
      <c r="H79" s="19"/>
      <c r="I79" s="68">
        <f t="shared" si="1"/>
        <v>0</v>
      </c>
      <c r="J79" s="18"/>
      <c r="K79" s="18"/>
      <c r="L79" s="18"/>
      <c r="M79" s="18"/>
      <c r="N79" s="18"/>
      <c r="O79" s="18"/>
      <c r="P79" s="24"/>
      <c r="Q79" s="18"/>
      <c r="R79" s="18"/>
      <c r="S79" s="18"/>
      <c r="T79" s="18"/>
    </row>
    <row r="80" spans="1:20">
      <c r="A80" s="4">
        <v>76</v>
      </c>
      <c r="B80" s="17"/>
      <c r="C80" s="18"/>
      <c r="D80" s="18"/>
      <c r="E80" s="19"/>
      <c r="F80" s="18"/>
      <c r="G80" s="19"/>
      <c r="H80" s="19"/>
      <c r="I80" s="68">
        <f t="shared" si="1"/>
        <v>0</v>
      </c>
      <c r="J80" s="18"/>
      <c r="K80" s="18"/>
      <c r="L80" s="18"/>
      <c r="M80" s="18"/>
      <c r="N80" s="18"/>
      <c r="O80" s="18"/>
      <c r="P80" s="24"/>
      <c r="Q80" s="18"/>
      <c r="R80" s="18"/>
      <c r="S80" s="18"/>
      <c r="T80" s="18"/>
    </row>
    <row r="81" spans="1:20">
      <c r="A81" s="4">
        <v>77</v>
      </c>
      <c r="B81" s="17"/>
      <c r="C81" s="18"/>
      <c r="D81" s="18"/>
      <c r="E81" s="19"/>
      <c r="F81" s="18"/>
      <c r="G81" s="19"/>
      <c r="H81" s="19"/>
      <c r="I81" s="68">
        <f t="shared" si="1"/>
        <v>0</v>
      </c>
      <c r="J81" s="18"/>
      <c r="K81" s="18"/>
      <c r="L81" s="18"/>
      <c r="M81" s="18"/>
      <c r="N81" s="18"/>
      <c r="O81" s="18"/>
      <c r="P81" s="24"/>
      <c r="Q81" s="18"/>
      <c r="R81" s="18"/>
      <c r="S81" s="18"/>
      <c r="T81" s="18"/>
    </row>
    <row r="82" spans="1:20">
      <c r="A82" s="4">
        <v>78</v>
      </c>
      <c r="B82" s="17"/>
      <c r="C82" s="18"/>
      <c r="D82" s="18"/>
      <c r="E82" s="19"/>
      <c r="F82" s="18"/>
      <c r="G82" s="19"/>
      <c r="H82" s="19"/>
      <c r="I82" s="68">
        <f t="shared" si="1"/>
        <v>0</v>
      </c>
      <c r="J82" s="18"/>
      <c r="K82" s="18"/>
      <c r="L82" s="18"/>
      <c r="M82" s="18"/>
      <c r="N82" s="18"/>
      <c r="O82" s="18"/>
      <c r="P82" s="24"/>
      <c r="Q82" s="18"/>
      <c r="R82" s="18"/>
      <c r="S82" s="18"/>
      <c r="T82" s="18"/>
    </row>
    <row r="83" spans="1:20">
      <c r="A83" s="4">
        <v>79</v>
      </c>
      <c r="B83" s="17"/>
      <c r="C83" s="18"/>
      <c r="D83" s="18"/>
      <c r="E83" s="19"/>
      <c r="F83" s="18"/>
      <c r="G83" s="19"/>
      <c r="H83" s="19"/>
      <c r="I83" s="68">
        <f t="shared" si="1"/>
        <v>0</v>
      </c>
      <c r="J83" s="18"/>
      <c r="K83" s="18"/>
      <c r="L83" s="18"/>
      <c r="M83" s="18"/>
      <c r="N83" s="18"/>
      <c r="O83" s="18"/>
      <c r="P83" s="24"/>
      <c r="Q83" s="18"/>
      <c r="R83" s="18"/>
      <c r="S83" s="18"/>
      <c r="T83" s="18"/>
    </row>
    <row r="84" spans="1:20">
      <c r="A84" s="4">
        <v>80</v>
      </c>
      <c r="B84" s="17"/>
      <c r="C84" s="18"/>
      <c r="D84" s="18"/>
      <c r="E84" s="19"/>
      <c r="F84" s="18"/>
      <c r="G84" s="19"/>
      <c r="H84" s="19"/>
      <c r="I84" s="68">
        <f t="shared" si="1"/>
        <v>0</v>
      </c>
      <c r="J84" s="18"/>
      <c r="K84" s="18"/>
      <c r="L84" s="18"/>
      <c r="M84" s="18"/>
      <c r="N84" s="18"/>
      <c r="O84" s="18"/>
      <c r="P84" s="24"/>
      <c r="Q84" s="18"/>
      <c r="R84" s="18"/>
      <c r="S84" s="18"/>
      <c r="T84" s="18"/>
    </row>
    <row r="85" spans="1:20">
      <c r="A85" s="4">
        <v>81</v>
      </c>
      <c r="B85" s="17"/>
      <c r="C85" s="18"/>
      <c r="D85" s="18"/>
      <c r="E85" s="19"/>
      <c r="F85" s="18"/>
      <c r="G85" s="19"/>
      <c r="H85" s="19"/>
      <c r="I85" s="68">
        <f t="shared" si="1"/>
        <v>0</v>
      </c>
      <c r="J85" s="18"/>
      <c r="K85" s="18"/>
      <c r="L85" s="18"/>
      <c r="M85" s="18"/>
      <c r="N85" s="18"/>
      <c r="O85" s="18"/>
      <c r="P85" s="24"/>
      <c r="Q85" s="18"/>
      <c r="R85" s="18"/>
      <c r="S85" s="18"/>
      <c r="T85" s="18"/>
    </row>
    <row r="86" spans="1:20">
      <c r="A86" s="4">
        <v>82</v>
      </c>
      <c r="B86" s="17"/>
      <c r="C86" s="18"/>
      <c r="D86" s="18"/>
      <c r="E86" s="19"/>
      <c r="F86" s="18"/>
      <c r="G86" s="19"/>
      <c r="H86" s="19"/>
      <c r="I86" s="68">
        <f t="shared" si="1"/>
        <v>0</v>
      </c>
      <c r="J86" s="18"/>
      <c r="K86" s="18"/>
      <c r="L86" s="18"/>
      <c r="M86" s="18"/>
      <c r="N86" s="18"/>
      <c r="O86" s="18"/>
      <c r="P86" s="24"/>
      <c r="Q86" s="18"/>
      <c r="R86" s="18"/>
      <c r="S86" s="18"/>
      <c r="T86" s="18"/>
    </row>
    <row r="87" spans="1:20">
      <c r="A87" s="4">
        <v>83</v>
      </c>
      <c r="B87" s="17"/>
      <c r="C87" s="18"/>
      <c r="D87" s="18"/>
      <c r="E87" s="19"/>
      <c r="F87" s="18"/>
      <c r="G87" s="19"/>
      <c r="H87" s="19"/>
      <c r="I87" s="68">
        <f t="shared" si="1"/>
        <v>0</v>
      </c>
      <c r="J87" s="18"/>
      <c r="K87" s="18"/>
      <c r="L87" s="18"/>
      <c r="M87" s="18"/>
      <c r="N87" s="18"/>
      <c r="O87" s="18"/>
      <c r="P87" s="24"/>
      <c r="Q87" s="18"/>
      <c r="R87" s="18"/>
      <c r="S87" s="18"/>
      <c r="T87" s="18"/>
    </row>
    <row r="88" spans="1:20">
      <c r="A88" s="4">
        <v>84</v>
      </c>
      <c r="B88" s="17"/>
      <c r="C88" s="18"/>
      <c r="D88" s="18"/>
      <c r="E88" s="19"/>
      <c r="F88" s="18"/>
      <c r="G88" s="19"/>
      <c r="H88" s="19"/>
      <c r="I88" s="68">
        <f t="shared" si="1"/>
        <v>0</v>
      </c>
      <c r="J88" s="18"/>
      <c r="K88" s="18"/>
      <c r="L88" s="18"/>
      <c r="M88" s="18"/>
      <c r="N88" s="18"/>
      <c r="O88" s="18"/>
      <c r="P88" s="24"/>
      <c r="Q88" s="18"/>
      <c r="R88" s="18"/>
      <c r="S88" s="18"/>
      <c r="T88" s="18"/>
    </row>
    <row r="89" spans="1:20">
      <c r="A89" s="4">
        <v>85</v>
      </c>
      <c r="B89" s="17"/>
      <c r="C89" s="18"/>
      <c r="D89" s="18"/>
      <c r="E89" s="19"/>
      <c r="F89" s="18"/>
      <c r="G89" s="19"/>
      <c r="H89" s="19"/>
      <c r="I89" s="68">
        <f t="shared" si="1"/>
        <v>0</v>
      </c>
      <c r="J89" s="18"/>
      <c r="K89" s="18"/>
      <c r="L89" s="18"/>
      <c r="M89" s="18"/>
      <c r="N89" s="18"/>
      <c r="O89" s="18"/>
      <c r="P89" s="24"/>
      <c r="Q89" s="18"/>
      <c r="R89" s="18"/>
      <c r="S89" s="18"/>
      <c r="T89" s="18"/>
    </row>
    <row r="90" spans="1:20">
      <c r="A90" s="4">
        <v>86</v>
      </c>
      <c r="B90" s="17"/>
      <c r="C90" s="18"/>
      <c r="D90" s="18"/>
      <c r="E90" s="19"/>
      <c r="F90" s="18"/>
      <c r="G90" s="19"/>
      <c r="H90" s="19"/>
      <c r="I90" s="68">
        <f t="shared" si="1"/>
        <v>0</v>
      </c>
      <c r="J90" s="18"/>
      <c r="K90" s="18"/>
      <c r="L90" s="18"/>
      <c r="M90" s="18"/>
      <c r="N90" s="18"/>
      <c r="O90" s="18"/>
      <c r="P90" s="24"/>
      <c r="Q90" s="18"/>
      <c r="R90" s="18"/>
      <c r="S90" s="18"/>
      <c r="T90" s="18"/>
    </row>
    <row r="91" spans="1:20">
      <c r="A91" s="4">
        <v>87</v>
      </c>
      <c r="B91" s="17"/>
      <c r="C91" s="18"/>
      <c r="D91" s="18"/>
      <c r="E91" s="19"/>
      <c r="F91" s="18"/>
      <c r="G91" s="19"/>
      <c r="H91" s="19"/>
      <c r="I91" s="68">
        <f t="shared" si="1"/>
        <v>0</v>
      </c>
      <c r="J91" s="18"/>
      <c r="K91" s="18"/>
      <c r="L91" s="18"/>
      <c r="M91" s="18"/>
      <c r="N91" s="18"/>
      <c r="O91" s="18"/>
      <c r="P91" s="24"/>
      <c r="Q91" s="18"/>
      <c r="R91" s="18"/>
      <c r="S91" s="18"/>
      <c r="T91" s="18"/>
    </row>
    <row r="92" spans="1:20">
      <c r="A92" s="4">
        <v>88</v>
      </c>
      <c r="B92" s="17"/>
      <c r="C92" s="18"/>
      <c r="D92" s="18"/>
      <c r="E92" s="19"/>
      <c r="F92" s="18"/>
      <c r="G92" s="19"/>
      <c r="H92" s="19"/>
      <c r="I92" s="68">
        <f t="shared" si="1"/>
        <v>0</v>
      </c>
      <c r="J92" s="18"/>
      <c r="K92" s="18"/>
      <c r="L92" s="18"/>
      <c r="M92" s="18"/>
      <c r="N92" s="18"/>
      <c r="O92" s="18"/>
      <c r="P92" s="24"/>
      <c r="Q92" s="18"/>
      <c r="R92" s="18"/>
      <c r="S92" s="18"/>
      <c r="T92" s="18"/>
    </row>
    <row r="93" spans="1:20">
      <c r="A93" s="4">
        <v>89</v>
      </c>
      <c r="B93" s="17"/>
      <c r="C93" s="18"/>
      <c r="D93" s="18"/>
      <c r="E93" s="19"/>
      <c r="F93" s="18"/>
      <c r="G93" s="19"/>
      <c r="H93" s="19"/>
      <c r="I93" s="68">
        <f t="shared" si="1"/>
        <v>0</v>
      </c>
      <c r="J93" s="18"/>
      <c r="K93" s="18"/>
      <c r="L93" s="18"/>
      <c r="M93" s="18"/>
      <c r="N93" s="18"/>
      <c r="O93" s="18"/>
      <c r="P93" s="24"/>
      <c r="Q93" s="18"/>
      <c r="R93" s="18"/>
      <c r="S93" s="18"/>
      <c r="T93" s="18"/>
    </row>
    <row r="94" spans="1:20">
      <c r="A94" s="4">
        <v>90</v>
      </c>
      <c r="B94" s="17"/>
      <c r="C94" s="18"/>
      <c r="D94" s="18"/>
      <c r="E94" s="19"/>
      <c r="F94" s="18"/>
      <c r="G94" s="19"/>
      <c r="H94" s="19"/>
      <c r="I94" s="68">
        <f t="shared" si="1"/>
        <v>0</v>
      </c>
      <c r="J94" s="18"/>
      <c r="K94" s="18"/>
      <c r="L94" s="18"/>
      <c r="M94" s="18"/>
      <c r="N94" s="18"/>
      <c r="O94" s="18"/>
      <c r="P94" s="24"/>
      <c r="Q94" s="18"/>
      <c r="R94" s="18"/>
      <c r="S94" s="18"/>
      <c r="T94" s="18"/>
    </row>
    <row r="95" spans="1:20">
      <c r="A95" s="4">
        <v>91</v>
      </c>
      <c r="B95" s="17"/>
      <c r="C95" s="18"/>
      <c r="D95" s="18"/>
      <c r="E95" s="19"/>
      <c r="F95" s="18"/>
      <c r="G95" s="19"/>
      <c r="H95" s="19"/>
      <c r="I95" s="68">
        <f t="shared" si="1"/>
        <v>0</v>
      </c>
      <c r="J95" s="18"/>
      <c r="K95" s="18"/>
      <c r="L95" s="18"/>
      <c r="M95" s="18"/>
      <c r="N95" s="18"/>
      <c r="O95" s="18"/>
      <c r="P95" s="24"/>
      <c r="Q95" s="18"/>
      <c r="R95" s="18"/>
      <c r="S95" s="18"/>
      <c r="T95" s="18"/>
    </row>
    <row r="96" spans="1:20">
      <c r="A96" s="4">
        <v>92</v>
      </c>
      <c r="B96" s="17"/>
      <c r="C96" s="18"/>
      <c r="D96" s="18"/>
      <c r="E96" s="19"/>
      <c r="F96" s="18"/>
      <c r="G96" s="19"/>
      <c r="H96" s="19"/>
      <c r="I96" s="68">
        <f t="shared" si="1"/>
        <v>0</v>
      </c>
      <c r="J96" s="18"/>
      <c r="K96" s="18"/>
      <c r="L96" s="18"/>
      <c r="M96" s="18"/>
      <c r="N96" s="18"/>
      <c r="O96" s="18"/>
      <c r="P96" s="24"/>
      <c r="Q96" s="18"/>
      <c r="R96" s="18"/>
      <c r="S96" s="18"/>
      <c r="T96" s="18"/>
    </row>
    <row r="97" spans="1:20">
      <c r="A97" s="4">
        <v>93</v>
      </c>
      <c r="B97" s="17"/>
      <c r="C97" s="18"/>
      <c r="D97" s="18"/>
      <c r="E97" s="19"/>
      <c r="F97" s="18"/>
      <c r="G97" s="19"/>
      <c r="H97" s="19"/>
      <c r="I97" s="68">
        <f t="shared" si="1"/>
        <v>0</v>
      </c>
      <c r="J97" s="18"/>
      <c r="K97" s="18"/>
      <c r="L97" s="18"/>
      <c r="M97" s="18"/>
      <c r="N97" s="18"/>
      <c r="O97" s="18"/>
      <c r="P97" s="24"/>
      <c r="Q97" s="18"/>
      <c r="R97" s="18"/>
      <c r="S97" s="18"/>
      <c r="T97" s="18"/>
    </row>
    <row r="98" spans="1:20">
      <c r="A98" s="4">
        <v>94</v>
      </c>
      <c r="B98" s="17"/>
      <c r="C98" s="18"/>
      <c r="D98" s="18"/>
      <c r="E98" s="19"/>
      <c r="F98" s="18"/>
      <c r="G98" s="19"/>
      <c r="H98" s="19"/>
      <c r="I98" s="68">
        <f t="shared" si="1"/>
        <v>0</v>
      </c>
      <c r="J98" s="18"/>
      <c r="K98" s="18"/>
      <c r="L98" s="18"/>
      <c r="M98" s="18"/>
      <c r="N98" s="18"/>
      <c r="O98" s="18"/>
      <c r="P98" s="24"/>
      <c r="Q98" s="18"/>
      <c r="R98" s="18"/>
      <c r="S98" s="18"/>
      <c r="T98" s="18"/>
    </row>
    <row r="99" spans="1:20">
      <c r="A99" s="4">
        <v>95</v>
      </c>
      <c r="B99" s="17"/>
      <c r="C99" s="18"/>
      <c r="D99" s="18"/>
      <c r="E99" s="19"/>
      <c r="F99" s="18"/>
      <c r="G99" s="19"/>
      <c r="H99" s="19"/>
      <c r="I99" s="68">
        <f t="shared" si="1"/>
        <v>0</v>
      </c>
      <c r="J99" s="18"/>
      <c r="K99" s="18"/>
      <c r="L99" s="18"/>
      <c r="M99" s="18"/>
      <c r="N99" s="18"/>
      <c r="O99" s="18"/>
      <c r="P99" s="24"/>
      <c r="Q99" s="18"/>
      <c r="R99" s="18"/>
      <c r="S99" s="18"/>
      <c r="T99" s="18"/>
    </row>
    <row r="100" spans="1:20">
      <c r="A100" s="4">
        <v>96</v>
      </c>
      <c r="B100" s="17"/>
      <c r="C100" s="18"/>
      <c r="D100" s="18"/>
      <c r="E100" s="19"/>
      <c r="F100" s="18"/>
      <c r="G100" s="19"/>
      <c r="H100" s="19"/>
      <c r="I100" s="6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ref="I118:I133" si="2">+G118+H118</f>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3">+G134+H134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3"/>
        <v>0</v>
      </c>
      <c r="J164" s="18"/>
      <c r="K164" s="18"/>
      <c r="L164" s="18"/>
      <c r="M164" s="18"/>
      <c r="N164" s="18"/>
      <c r="O164" s="18"/>
      <c r="P164" s="24"/>
      <c r="Q164" s="18"/>
      <c r="R164" s="18"/>
      <c r="S164" s="18"/>
      <c r="T164" s="18"/>
    </row>
    <row r="165" spans="1:20">
      <c r="A165" s="3" t="s">
        <v>11</v>
      </c>
      <c r="B165" s="41"/>
      <c r="C165" s="3">
        <f>COUNTIFS(C5:C164,"*")</f>
        <v>71</v>
      </c>
      <c r="D165" s="3"/>
      <c r="E165" s="13"/>
      <c r="F165" s="3"/>
      <c r="G165" s="13">
        <f>SUM(G5:G164)</f>
        <v>1515</v>
      </c>
      <c r="H165" s="13">
        <f>SUM(H5:H164)</f>
        <v>1543</v>
      </c>
      <c r="I165" s="13">
        <f>SUM(I5:I164)</f>
        <v>3058</v>
      </c>
      <c r="J165" s="3"/>
      <c r="K165" s="7"/>
      <c r="L165" s="21"/>
      <c r="M165" s="21"/>
      <c r="N165" s="7"/>
      <c r="O165" s="7"/>
      <c r="P165" s="14"/>
      <c r="Q165" s="3"/>
      <c r="R165" s="3"/>
      <c r="S165" s="3"/>
      <c r="T165" s="12"/>
    </row>
    <row r="166" spans="1:20">
      <c r="A166" s="46" t="s">
        <v>66</v>
      </c>
      <c r="B166" s="10">
        <f>COUNTIF(B$5:B$164,"Team 1")</f>
        <v>33</v>
      </c>
      <c r="C166" s="46" t="s">
        <v>29</v>
      </c>
      <c r="D166" s="10">
        <f>COUNTIF(D5:D164,"Anganwadi")</f>
        <v>29</v>
      </c>
    </row>
    <row r="167" spans="1:20">
      <c r="A167" s="46" t="s">
        <v>67</v>
      </c>
      <c r="B167" s="10">
        <f>COUNTIF(B$6:B$164,"Team 2")</f>
        <v>38</v>
      </c>
      <c r="C167" s="46" t="s">
        <v>27</v>
      </c>
      <c r="D167" s="10">
        <f>COUNTIF(D5:D164,"School")</f>
        <v>42</v>
      </c>
    </row>
  </sheetData>
  <sheetProtection formatCells="0" deleteColumns="0" deleteRows="0"/>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horizontalDpi="0"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9"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846</v>
      </c>
      <c r="B1" s="128"/>
      <c r="C1" s="128"/>
      <c r="D1" s="129"/>
      <c r="E1" s="129"/>
      <c r="F1" s="129"/>
      <c r="G1" s="129"/>
      <c r="H1" s="129"/>
      <c r="I1" s="129"/>
      <c r="J1" s="129"/>
      <c r="K1" s="129"/>
      <c r="L1" s="129"/>
      <c r="M1" s="129"/>
      <c r="N1" s="129"/>
      <c r="O1" s="129"/>
      <c r="P1" s="129"/>
      <c r="Q1" s="129"/>
      <c r="R1" s="129"/>
      <c r="S1" s="129"/>
    </row>
    <row r="2" spans="1:20">
      <c r="A2" s="132" t="s">
        <v>63</v>
      </c>
      <c r="B2" s="133"/>
      <c r="C2" s="133"/>
      <c r="D2" s="25">
        <v>43405</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23" t="s">
        <v>9</v>
      </c>
      <c r="H4" s="23" t="s">
        <v>10</v>
      </c>
      <c r="I4" s="23" t="s">
        <v>11</v>
      </c>
      <c r="J4" s="126"/>
      <c r="K4" s="131"/>
      <c r="L4" s="131"/>
      <c r="M4" s="131"/>
      <c r="N4" s="131"/>
      <c r="O4" s="131"/>
      <c r="P4" s="127"/>
      <c r="Q4" s="127"/>
      <c r="R4" s="126"/>
      <c r="S4" s="126"/>
      <c r="T4" s="126"/>
    </row>
    <row r="5" spans="1:20">
      <c r="A5" s="4">
        <v>1</v>
      </c>
      <c r="B5" s="17" t="s">
        <v>66</v>
      </c>
      <c r="C5" s="52" t="s">
        <v>211</v>
      </c>
      <c r="D5" s="18" t="s">
        <v>27</v>
      </c>
      <c r="E5" s="53" t="s">
        <v>212</v>
      </c>
      <c r="F5" s="18" t="s">
        <v>84</v>
      </c>
      <c r="G5" s="54">
        <v>20</v>
      </c>
      <c r="H5" s="54">
        <v>31</v>
      </c>
      <c r="I5" s="17">
        <f>SUM(G5:H5)</f>
        <v>51</v>
      </c>
      <c r="J5" s="54">
        <v>8135090078</v>
      </c>
      <c r="K5" s="18" t="s">
        <v>213</v>
      </c>
      <c r="L5" s="18"/>
      <c r="M5" s="18"/>
      <c r="N5" s="18"/>
      <c r="O5" s="18"/>
      <c r="P5" s="24">
        <v>43406</v>
      </c>
      <c r="Q5" s="18" t="s">
        <v>85</v>
      </c>
      <c r="R5" s="18"/>
      <c r="S5" s="18"/>
      <c r="T5" s="18"/>
    </row>
    <row r="6" spans="1:20">
      <c r="A6" s="4">
        <v>2</v>
      </c>
      <c r="B6" s="17" t="s">
        <v>67</v>
      </c>
      <c r="C6" s="52" t="s">
        <v>214</v>
      </c>
      <c r="D6" s="18" t="s">
        <v>27</v>
      </c>
      <c r="E6" s="53" t="s">
        <v>215</v>
      </c>
      <c r="F6" s="18" t="s">
        <v>84</v>
      </c>
      <c r="G6" s="54">
        <v>36</v>
      </c>
      <c r="H6" s="54">
        <v>44</v>
      </c>
      <c r="I6" s="17">
        <f t="shared" ref="I6:I69" si="0">SUM(G6:H6)</f>
        <v>80</v>
      </c>
      <c r="J6" s="54">
        <v>9678952155</v>
      </c>
      <c r="K6" s="18" t="s">
        <v>216</v>
      </c>
      <c r="L6" s="18"/>
      <c r="M6" s="18"/>
      <c r="N6" s="18"/>
      <c r="O6" s="18"/>
      <c r="P6" s="24">
        <v>43406</v>
      </c>
      <c r="Q6" s="18" t="s">
        <v>85</v>
      </c>
      <c r="R6" s="18"/>
      <c r="S6" s="18"/>
      <c r="T6" s="18"/>
    </row>
    <row r="7" spans="1:20">
      <c r="A7" s="4">
        <v>3</v>
      </c>
      <c r="B7" s="17" t="s">
        <v>66</v>
      </c>
      <c r="C7" s="52" t="s">
        <v>218</v>
      </c>
      <c r="D7" s="18" t="s">
        <v>29</v>
      </c>
      <c r="E7" s="53" t="s">
        <v>217</v>
      </c>
      <c r="F7" s="18"/>
      <c r="G7" s="54">
        <v>25</v>
      </c>
      <c r="H7" s="54">
        <v>23</v>
      </c>
      <c r="I7" s="17">
        <f>SUM(G7:H7)</f>
        <v>48</v>
      </c>
      <c r="J7" s="54">
        <v>8011478699</v>
      </c>
      <c r="K7" s="18" t="s">
        <v>119</v>
      </c>
      <c r="L7" s="18"/>
      <c r="M7" s="18"/>
      <c r="N7" s="18"/>
      <c r="O7" s="18"/>
      <c r="P7" s="24">
        <v>43407</v>
      </c>
      <c r="Q7" s="18" t="s">
        <v>86</v>
      </c>
      <c r="R7" s="18"/>
      <c r="S7" s="18"/>
      <c r="T7" s="18"/>
    </row>
    <row r="8" spans="1:20">
      <c r="A8" s="4">
        <v>4</v>
      </c>
      <c r="B8" s="17" t="s">
        <v>67</v>
      </c>
      <c r="C8" s="52" t="s">
        <v>220</v>
      </c>
      <c r="D8" s="18" t="s">
        <v>29</v>
      </c>
      <c r="E8" s="53" t="s">
        <v>219</v>
      </c>
      <c r="F8" s="18"/>
      <c r="G8" s="54">
        <v>23</v>
      </c>
      <c r="H8" s="54">
        <v>30</v>
      </c>
      <c r="I8" s="17">
        <f>SUM(G8:H8)</f>
        <v>53</v>
      </c>
      <c r="J8" s="54">
        <v>9678387905</v>
      </c>
      <c r="K8" s="18" t="s">
        <v>156</v>
      </c>
      <c r="L8" s="18"/>
      <c r="M8" s="18"/>
      <c r="N8" s="18"/>
      <c r="O8" s="18"/>
      <c r="P8" s="24">
        <v>43407</v>
      </c>
      <c r="Q8" s="18" t="s">
        <v>86</v>
      </c>
      <c r="R8" s="18"/>
      <c r="S8" s="18"/>
      <c r="T8" s="18"/>
    </row>
    <row r="9" spans="1:20">
      <c r="A9" s="4">
        <v>5</v>
      </c>
      <c r="B9" s="17" t="s">
        <v>66</v>
      </c>
      <c r="C9" s="52" t="s">
        <v>221</v>
      </c>
      <c r="D9" s="18" t="s">
        <v>27</v>
      </c>
      <c r="E9" s="53" t="s">
        <v>222</v>
      </c>
      <c r="F9" s="18" t="s">
        <v>84</v>
      </c>
      <c r="G9" s="54">
        <v>61</v>
      </c>
      <c r="H9" s="54">
        <v>61</v>
      </c>
      <c r="I9" s="17">
        <f t="shared" si="0"/>
        <v>122</v>
      </c>
      <c r="J9" s="54">
        <v>8473884072</v>
      </c>
      <c r="K9" s="18" t="s">
        <v>213</v>
      </c>
      <c r="L9" s="18"/>
      <c r="M9" s="18"/>
      <c r="N9" s="18"/>
      <c r="O9" s="18"/>
      <c r="P9" s="24">
        <v>43409</v>
      </c>
      <c r="Q9" s="18" t="s">
        <v>80</v>
      </c>
      <c r="R9" s="18"/>
      <c r="S9" s="18"/>
      <c r="T9" s="18"/>
    </row>
    <row r="10" spans="1:20">
      <c r="A10" s="4">
        <v>6</v>
      </c>
      <c r="B10" s="17" t="s">
        <v>67</v>
      </c>
      <c r="C10" s="52" t="s">
        <v>223</v>
      </c>
      <c r="D10" s="18" t="s">
        <v>27</v>
      </c>
      <c r="E10" s="53" t="s">
        <v>224</v>
      </c>
      <c r="F10" s="18" t="s">
        <v>84</v>
      </c>
      <c r="G10" s="54">
        <v>75</v>
      </c>
      <c r="H10" s="54">
        <v>92</v>
      </c>
      <c r="I10" s="17">
        <f t="shared" si="0"/>
        <v>167</v>
      </c>
      <c r="J10" s="54">
        <v>9954061419</v>
      </c>
      <c r="K10" s="18" t="s">
        <v>216</v>
      </c>
      <c r="L10" s="18"/>
      <c r="M10" s="18"/>
      <c r="N10" s="18"/>
      <c r="O10" s="18"/>
      <c r="P10" s="24">
        <v>43409</v>
      </c>
      <c r="Q10" s="18" t="s">
        <v>80</v>
      </c>
      <c r="R10" s="18"/>
      <c r="S10" s="18"/>
      <c r="T10" s="18"/>
    </row>
    <row r="11" spans="1:20" ht="33">
      <c r="A11" s="4">
        <v>7</v>
      </c>
      <c r="B11" s="17" t="s">
        <v>66</v>
      </c>
      <c r="C11" s="52" t="s">
        <v>225</v>
      </c>
      <c r="D11" s="18" t="s">
        <v>27</v>
      </c>
      <c r="E11" s="53" t="s">
        <v>226</v>
      </c>
      <c r="F11" s="18" t="s">
        <v>87</v>
      </c>
      <c r="G11" s="54">
        <v>65</v>
      </c>
      <c r="H11" s="54">
        <v>12</v>
      </c>
      <c r="I11" s="17">
        <f t="shared" si="0"/>
        <v>77</v>
      </c>
      <c r="J11" s="54">
        <v>8723928903</v>
      </c>
      <c r="K11" s="18" t="s">
        <v>213</v>
      </c>
      <c r="L11" s="18"/>
      <c r="M11" s="18"/>
      <c r="N11" s="18"/>
      <c r="O11" s="18"/>
      <c r="P11" s="24">
        <v>43411</v>
      </c>
      <c r="Q11" s="18" t="s">
        <v>82</v>
      </c>
      <c r="R11" s="18"/>
      <c r="S11" s="18"/>
      <c r="T11" s="18"/>
    </row>
    <row r="12" spans="1:20" ht="33">
      <c r="A12" s="4">
        <v>8</v>
      </c>
      <c r="B12" s="17" t="s">
        <v>67</v>
      </c>
      <c r="C12" s="52" t="s">
        <v>227</v>
      </c>
      <c r="D12" s="18" t="s">
        <v>27</v>
      </c>
      <c r="E12" s="53" t="s">
        <v>228</v>
      </c>
      <c r="F12" s="18" t="s">
        <v>84</v>
      </c>
      <c r="G12" s="54">
        <v>53</v>
      </c>
      <c r="H12" s="54">
        <v>58</v>
      </c>
      <c r="I12" s="17">
        <f t="shared" si="0"/>
        <v>111</v>
      </c>
      <c r="J12" s="54">
        <v>9954695082</v>
      </c>
      <c r="K12" s="18" t="s">
        <v>216</v>
      </c>
      <c r="L12" s="18"/>
      <c r="M12" s="18"/>
      <c r="N12" s="18"/>
      <c r="O12" s="18"/>
      <c r="P12" s="24">
        <v>43411</v>
      </c>
      <c r="Q12" s="18" t="s">
        <v>82</v>
      </c>
      <c r="R12" s="18"/>
      <c r="S12" s="18"/>
      <c r="T12" s="18"/>
    </row>
    <row r="13" spans="1:20">
      <c r="A13" s="4">
        <v>9</v>
      </c>
      <c r="B13" s="17" t="s">
        <v>66</v>
      </c>
      <c r="C13" s="52" t="s">
        <v>229</v>
      </c>
      <c r="D13" s="18" t="s">
        <v>29</v>
      </c>
      <c r="E13" s="53" t="s">
        <v>232</v>
      </c>
      <c r="F13" s="18"/>
      <c r="G13" s="54">
        <v>14</v>
      </c>
      <c r="H13" s="54">
        <v>13</v>
      </c>
      <c r="I13" s="17">
        <f t="shared" si="0"/>
        <v>27</v>
      </c>
      <c r="J13" s="54">
        <v>8761086103</v>
      </c>
      <c r="K13" s="18" t="s">
        <v>119</v>
      </c>
      <c r="L13" s="18"/>
      <c r="M13" s="18"/>
      <c r="N13" s="18"/>
      <c r="O13" s="18"/>
      <c r="P13" s="24">
        <v>43412</v>
      </c>
      <c r="Q13" s="18" t="s">
        <v>83</v>
      </c>
      <c r="R13" s="18"/>
      <c r="S13" s="18"/>
      <c r="T13" s="18"/>
    </row>
    <row r="14" spans="1:20">
      <c r="A14" s="4">
        <v>10</v>
      </c>
      <c r="B14" s="17" t="s">
        <v>66</v>
      </c>
      <c r="C14" s="52" t="s">
        <v>230</v>
      </c>
      <c r="D14" s="18" t="s">
        <v>29</v>
      </c>
      <c r="E14" s="53" t="s">
        <v>233</v>
      </c>
      <c r="F14" s="18"/>
      <c r="G14" s="54">
        <v>7</v>
      </c>
      <c r="H14" s="54">
        <v>12</v>
      </c>
      <c r="I14" s="17">
        <f t="shared" si="0"/>
        <v>19</v>
      </c>
      <c r="J14" s="54">
        <v>7896174101</v>
      </c>
      <c r="K14" s="18" t="s">
        <v>119</v>
      </c>
      <c r="L14" s="18"/>
      <c r="M14" s="18"/>
      <c r="N14" s="18"/>
      <c r="O14" s="18"/>
      <c r="P14" s="24">
        <v>43412</v>
      </c>
      <c r="Q14" s="18" t="s">
        <v>83</v>
      </c>
      <c r="R14" s="18"/>
      <c r="S14" s="18"/>
      <c r="T14" s="18"/>
    </row>
    <row r="15" spans="1:20">
      <c r="A15" s="4">
        <v>11</v>
      </c>
      <c r="B15" s="17" t="s">
        <v>66</v>
      </c>
      <c r="C15" s="52" t="s">
        <v>231</v>
      </c>
      <c r="D15" s="18" t="s">
        <v>29</v>
      </c>
      <c r="E15" s="53" t="s">
        <v>234</v>
      </c>
      <c r="F15" s="18"/>
      <c r="G15" s="54">
        <v>21</v>
      </c>
      <c r="H15" s="54">
        <v>15</v>
      </c>
      <c r="I15" s="17">
        <f t="shared" si="0"/>
        <v>36</v>
      </c>
      <c r="J15" s="54">
        <v>9707282170</v>
      </c>
      <c r="K15" s="18" t="s">
        <v>119</v>
      </c>
      <c r="L15" s="18"/>
      <c r="M15" s="18"/>
      <c r="N15" s="18"/>
      <c r="O15" s="18"/>
      <c r="P15" s="24">
        <v>43412</v>
      </c>
      <c r="Q15" s="18" t="s">
        <v>83</v>
      </c>
      <c r="R15" s="18"/>
      <c r="S15" s="18"/>
      <c r="T15" s="18"/>
    </row>
    <row r="16" spans="1:20">
      <c r="A16" s="4">
        <v>12</v>
      </c>
      <c r="B16" s="17" t="s">
        <v>67</v>
      </c>
      <c r="C16" s="52" t="s">
        <v>235</v>
      </c>
      <c r="D16" s="18" t="s">
        <v>29</v>
      </c>
      <c r="E16" s="53" t="s">
        <v>237</v>
      </c>
      <c r="F16" s="18"/>
      <c r="G16" s="72">
        <v>26</v>
      </c>
      <c r="H16" s="72">
        <v>21</v>
      </c>
      <c r="I16" s="17">
        <f t="shared" si="0"/>
        <v>47</v>
      </c>
      <c r="J16" s="54">
        <v>9678872908</v>
      </c>
      <c r="K16" s="18" t="s">
        <v>156</v>
      </c>
      <c r="L16" s="18"/>
      <c r="M16" s="18"/>
      <c r="N16" s="18"/>
      <c r="O16" s="18"/>
      <c r="P16" s="24">
        <v>43412</v>
      </c>
      <c r="Q16" s="18" t="s">
        <v>83</v>
      </c>
      <c r="R16" s="18"/>
      <c r="S16" s="18"/>
      <c r="T16" s="18"/>
    </row>
    <row r="17" spans="1:20">
      <c r="A17" s="4">
        <v>13</v>
      </c>
      <c r="B17" s="17" t="s">
        <v>67</v>
      </c>
      <c r="C17" s="52" t="s">
        <v>236</v>
      </c>
      <c r="D17" s="18" t="s">
        <v>29</v>
      </c>
      <c r="E17" s="53" t="s">
        <v>238</v>
      </c>
      <c r="F17" s="18"/>
      <c r="G17" s="72">
        <v>21</v>
      </c>
      <c r="H17" s="72">
        <v>22</v>
      </c>
      <c r="I17" s="17">
        <f t="shared" si="0"/>
        <v>43</v>
      </c>
      <c r="J17" s="54">
        <v>8011202103</v>
      </c>
      <c r="K17" s="18" t="s">
        <v>156</v>
      </c>
      <c r="L17" s="18"/>
      <c r="M17" s="18"/>
      <c r="N17" s="18"/>
      <c r="O17" s="18"/>
      <c r="P17" s="24">
        <v>43412</v>
      </c>
      <c r="Q17" s="18" t="s">
        <v>83</v>
      </c>
      <c r="R17" s="18"/>
      <c r="S17" s="18"/>
      <c r="T17" s="18"/>
    </row>
    <row r="18" spans="1:20">
      <c r="A18" s="4">
        <v>14</v>
      </c>
      <c r="B18" s="17" t="s">
        <v>66</v>
      </c>
      <c r="C18" s="52" t="s">
        <v>239</v>
      </c>
      <c r="D18" s="18" t="s">
        <v>27</v>
      </c>
      <c r="E18" s="53" t="s">
        <v>240</v>
      </c>
      <c r="F18" s="18" t="s">
        <v>84</v>
      </c>
      <c r="G18" s="54">
        <v>28</v>
      </c>
      <c r="H18" s="54">
        <v>18</v>
      </c>
      <c r="I18" s="17">
        <f t="shared" si="0"/>
        <v>46</v>
      </c>
      <c r="J18" s="54">
        <v>9954105375</v>
      </c>
      <c r="K18" s="18" t="s">
        <v>213</v>
      </c>
      <c r="L18" s="18"/>
      <c r="M18" s="18"/>
      <c r="N18" s="18"/>
      <c r="O18" s="18"/>
      <c r="P18" s="24">
        <v>43413</v>
      </c>
      <c r="Q18" s="18" t="s">
        <v>85</v>
      </c>
      <c r="R18" s="18"/>
      <c r="S18" s="18"/>
      <c r="T18" s="18"/>
    </row>
    <row r="19" spans="1:20">
      <c r="A19" s="4">
        <v>15</v>
      </c>
      <c r="B19" s="17" t="s">
        <v>67</v>
      </c>
      <c r="C19" s="52" t="s">
        <v>241</v>
      </c>
      <c r="D19" s="18" t="s">
        <v>27</v>
      </c>
      <c r="E19" s="53" t="s">
        <v>242</v>
      </c>
      <c r="F19" s="18" t="s">
        <v>84</v>
      </c>
      <c r="G19" s="54">
        <v>22</v>
      </c>
      <c r="H19" s="54">
        <v>20</v>
      </c>
      <c r="I19" s="17">
        <f t="shared" si="0"/>
        <v>42</v>
      </c>
      <c r="J19" s="54">
        <v>9954213456</v>
      </c>
      <c r="K19" s="18" t="s">
        <v>156</v>
      </c>
      <c r="L19" s="18"/>
      <c r="M19" s="18"/>
      <c r="N19" s="18"/>
      <c r="O19" s="18"/>
      <c r="P19" s="24">
        <v>43413</v>
      </c>
      <c r="Q19" s="18" t="s">
        <v>85</v>
      </c>
      <c r="R19" s="18"/>
      <c r="S19" s="18"/>
      <c r="T19" s="18"/>
    </row>
    <row r="20" spans="1:20">
      <c r="A20" s="4">
        <v>16</v>
      </c>
      <c r="B20" s="17" t="s">
        <v>66</v>
      </c>
      <c r="C20" s="52" t="s">
        <v>243</v>
      </c>
      <c r="D20" s="18" t="s">
        <v>27</v>
      </c>
      <c r="E20" s="53" t="s">
        <v>244</v>
      </c>
      <c r="F20" s="18" t="s">
        <v>87</v>
      </c>
      <c r="G20" s="54">
        <v>0</v>
      </c>
      <c r="H20" s="54">
        <v>122</v>
      </c>
      <c r="I20" s="17">
        <f t="shared" si="0"/>
        <v>122</v>
      </c>
      <c r="J20" s="54">
        <v>8473884072</v>
      </c>
      <c r="K20" s="18" t="s">
        <v>213</v>
      </c>
      <c r="L20" s="18"/>
      <c r="M20" s="18"/>
      <c r="N20" s="18"/>
      <c r="O20" s="18"/>
      <c r="P20" s="24">
        <v>43416</v>
      </c>
      <c r="Q20" s="18" t="s">
        <v>80</v>
      </c>
      <c r="R20" s="18"/>
      <c r="S20" s="18"/>
      <c r="T20" s="18"/>
    </row>
    <row r="21" spans="1:20">
      <c r="A21" s="4">
        <v>17</v>
      </c>
      <c r="B21" s="17" t="s">
        <v>67</v>
      </c>
      <c r="C21" s="52" t="s">
        <v>245</v>
      </c>
      <c r="D21" s="18" t="s">
        <v>27</v>
      </c>
      <c r="E21" s="53" t="s">
        <v>246</v>
      </c>
      <c r="F21" s="18" t="s">
        <v>84</v>
      </c>
      <c r="G21" s="54">
        <v>14</v>
      </c>
      <c r="H21" s="54">
        <v>12</v>
      </c>
      <c r="I21" s="17">
        <f t="shared" si="0"/>
        <v>26</v>
      </c>
      <c r="J21" s="54">
        <v>9954192249</v>
      </c>
      <c r="K21" s="18" t="s">
        <v>216</v>
      </c>
      <c r="L21" s="18"/>
      <c r="M21" s="18"/>
      <c r="N21" s="18"/>
      <c r="O21" s="18"/>
      <c r="P21" s="24">
        <v>43416</v>
      </c>
      <c r="Q21" s="18" t="s">
        <v>80</v>
      </c>
      <c r="R21" s="18"/>
      <c r="S21" s="18"/>
      <c r="T21" s="18"/>
    </row>
    <row r="22" spans="1:20" ht="33">
      <c r="A22" s="4">
        <v>18</v>
      </c>
      <c r="B22" s="17" t="s">
        <v>67</v>
      </c>
      <c r="C22" s="18" t="s">
        <v>247</v>
      </c>
      <c r="D22" s="18" t="s">
        <v>27</v>
      </c>
      <c r="E22" s="19">
        <v>18250218204</v>
      </c>
      <c r="F22" s="18" t="s">
        <v>84</v>
      </c>
      <c r="G22" s="19">
        <v>45</v>
      </c>
      <c r="H22" s="19">
        <v>54</v>
      </c>
      <c r="I22" s="17">
        <f t="shared" si="0"/>
        <v>99</v>
      </c>
      <c r="J22" s="70">
        <v>8474878399</v>
      </c>
      <c r="K22" s="18" t="s">
        <v>216</v>
      </c>
      <c r="L22" s="18"/>
      <c r="M22" s="18"/>
      <c r="N22" s="18"/>
      <c r="O22" s="18"/>
      <c r="P22" s="24">
        <v>43416</v>
      </c>
      <c r="Q22" s="18" t="s">
        <v>80</v>
      </c>
      <c r="R22" s="18"/>
      <c r="S22" s="18"/>
      <c r="T22" s="18"/>
    </row>
    <row r="23" spans="1:20" ht="33">
      <c r="A23" s="4">
        <v>19</v>
      </c>
      <c r="B23" s="17" t="s">
        <v>66</v>
      </c>
      <c r="C23" s="18" t="s">
        <v>248</v>
      </c>
      <c r="D23" s="18" t="s">
        <v>27</v>
      </c>
      <c r="E23" s="19">
        <v>18250218605</v>
      </c>
      <c r="F23" s="18" t="s">
        <v>87</v>
      </c>
      <c r="G23" s="19">
        <v>95</v>
      </c>
      <c r="H23" s="19">
        <v>81</v>
      </c>
      <c r="I23" s="17">
        <f t="shared" si="0"/>
        <v>176</v>
      </c>
      <c r="J23" s="70">
        <v>9954350413</v>
      </c>
      <c r="K23" s="18" t="s">
        <v>249</v>
      </c>
      <c r="L23" s="18"/>
      <c r="M23" s="18"/>
      <c r="N23" s="18"/>
      <c r="O23" s="18"/>
      <c r="P23" s="24">
        <v>43418</v>
      </c>
      <c r="Q23" s="18" t="s">
        <v>82</v>
      </c>
      <c r="R23" s="18"/>
      <c r="S23" s="18"/>
      <c r="T23" s="18"/>
    </row>
    <row r="24" spans="1:20" ht="33">
      <c r="A24" s="4">
        <v>20</v>
      </c>
      <c r="B24" s="17" t="s">
        <v>67</v>
      </c>
      <c r="C24" s="18" t="s">
        <v>250</v>
      </c>
      <c r="D24" s="18" t="s">
        <v>27</v>
      </c>
      <c r="E24" s="19">
        <v>18250218205</v>
      </c>
      <c r="F24" s="18" t="s">
        <v>84</v>
      </c>
      <c r="G24" s="19">
        <v>12</v>
      </c>
      <c r="H24" s="19">
        <v>12</v>
      </c>
      <c r="I24" s="17">
        <f t="shared" si="0"/>
        <v>24</v>
      </c>
      <c r="J24" s="70">
        <v>9859630922</v>
      </c>
      <c r="K24" s="18" t="s">
        <v>216</v>
      </c>
      <c r="L24" s="18"/>
      <c r="M24" s="18"/>
      <c r="N24" s="18"/>
      <c r="O24" s="18"/>
      <c r="P24" s="24">
        <v>43418</v>
      </c>
      <c r="Q24" s="18" t="s">
        <v>82</v>
      </c>
      <c r="R24" s="18"/>
      <c r="S24" s="18"/>
      <c r="T24" s="18"/>
    </row>
    <row r="25" spans="1:20" ht="33">
      <c r="A25" s="4">
        <v>21</v>
      </c>
      <c r="B25" s="17" t="s">
        <v>67</v>
      </c>
      <c r="C25" s="57" t="s">
        <v>251</v>
      </c>
      <c r="D25" s="18" t="s">
        <v>27</v>
      </c>
      <c r="E25" s="53" t="s">
        <v>252</v>
      </c>
      <c r="F25" s="18" t="s">
        <v>84</v>
      </c>
      <c r="G25" s="19">
        <v>19</v>
      </c>
      <c r="H25" s="19">
        <v>13</v>
      </c>
      <c r="I25" s="17">
        <f t="shared" si="0"/>
        <v>32</v>
      </c>
      <c r="J25" s="60">
        <v>9957446546</v>
      </c>
      <c r="K25" s="18" t="s">
        <v>216</v>
      </c>
      <c r="L25" s="18"/>
      <c r="M25" s="18"/>
      <c r="N25" s="18"/>
      <c r="O25" s="18"/>
      <c r="P25" s="24">
        <v>43418</v>
      </c>
      <c r="Q25" s="18" t="s">
        <v>82</v>
      </c>
      <c r="R25" s="18"/>
      <c r="S25" s="18"/>
      <c r="T25" s="18"/>
    </row>
    <row r="26" spans="1:20">
      <c r="A26" s="4">
        <v>22</v>
      </c>
      <c r="B26" s="17" t="s">
        <v>66</v>
      </c>
      <c r="C26" s="52" t="s">
        <v>254</v>
      </c>
      <c r="D26" s="18" t="s">
        <v>29</v>
      </c>
      <c r="E26" s="53" t="s">
        <v>253</v>
      </c>
      <c r="F26" s="18"/>
      <c r="G26" s="54">
        <v>56</v>
      </c>
      <c r="H26" s="54">
        <v>48</v>
      </c>
      <c r="I26" s="17">
        <f t="shared" si="0"/>
        <v>104</v>
      </c>
      <c r="J26" s="54">
        <v>9957804288</v>
      </c>
      <c r="K26" s="18" t="s">
        <v>119</v>
      </c>
      <c r="L26" s="18"/>
      <c r="M26" s="18"/>
      <c r="N26" s="18"/>
      <c r="O26" s="18"/>
      <c r="P26" s="24">
        <v>43419</v>
      </c>
      <c r="Q26" s="18" t="s">
        <v>83</v>
      </c>
      <c r="R26" s="18"/>
      <c r="S26" s="18"/>
      <c r="T26" s="18"/>
    </row>
    <row r="27" spans="1:20">
      <c r="A27" s="4">
        <v>23</v>
      </c>
      <c r="B27" s="17" t="s">
        <v>67</v>
      </c>
      <c r="C27" s="52" t="s">
        <v>256</v>
      </c>
      <c r="D27" s="18" t="s">
        <v>29</v>
      </c>
      <c r="E27" s="53" t="s">
        <v>255</v>
      </c>
      <c r="F27" s="18"/>
      <c r="G27" s="54">
        <v>17</v>
      </c>
      <c r="H27" s="54">
        <v>15</v>
      </c>
      <c r="I27" s="17">
        <f t="shared" si="0"/>
        <v>32</v>
      </c>
      <c r="J27" s="54">
        <v>9678330307</v>
      </c>
      <c r="K27" s="18" t="s">
        <v>156</v>
      </c>
      <c r="L27" s="18"/>
      <c r="M27" s="18"/>
      <c r="N27" s="18"/>
      <c r="O27" s="18"/>
      <c r="P27" s="24">
        <v>43419</v>
      </c>
      <c r="Q27" s="18" t="s">
        <v>83</v>
      </c>
      <c r="R27" s="18"/>
      <c r="S27" s="18"/>
      <c r="T27" s="18"/>
    </row>
    <row r="28" spans="1:20">
      <c r="A28" s="4">
        <v>24</v>
      </c>
      <c r="B28" s="17" t="s">
        <v>67</v>
      </c>
      <c r="C28" s="52" t="s">
        <v>257</v>
      </c>
      <c r="D28" s="18" t="s">
        <v>29</v>
      </c>
      <c r="E28" s="53" t="s">
        <v>258</v>
      </c>
      <c r="F28" s="18"/>
      <c r="G28" s="54">
        <v>34</v>
      </c>
      <c r="H28" s="54">
        <v>28</v>
      </c>
      <c r="I28" s="17">
        <f t="shared" si="0"/>
        <v>62</v>
      </c>
      <c r="J28" s="54">
        <v>8473801409</v>
      </c>
      <c r="K28" s="18" t="s">
        <v>156</v>
      </c>
      <c r="L28" s="18"/>
      <c r="M28" s="18"/>
      <c r="N28" s="18"/>
      <c r="O28" s="18"/>
      <c r="P28" s="24">
        <v>43419</v>
      </c>
      <c r="Q28" s="18" t="s">
        <v>83</v>
      </c>
      <c r="R28" s="18"/>
      <c r="S28" s="18"/>
      <c r="T28" s="18"/>
    </row>
    <row r="29" spans="1:20">
      <c r="A29" s="4">
        <v>25</v>
      </c>
      <c r="B29" s="17" t="s">
        <v>66</v>
      </c>
      <c r="C29" s="18" t="s">
        <v>259</v>
      </c>
      <c r="D29" s="18" t="s">
        <v>27</v>
      </c>
      <c r="E29" s="19">
        <v>18250218608</v>
      </c>
      <c r="F29" s="18" t="s">
        <v>84</v>
      </c>
      <c r="G29" s="19">
        <v>46</v>
      </c>
      <c r="H29" s="19">
        <v>43</v>
      </c>
      <c r="I29" s="17">
        <f t="shared" ref="I29" si="1">SUM(G29:H29)</f>
        <v>89</v>
      </c>
      <c r="J29" s="70">
        <v>7002111514</v>
      </c>
      <c r="K29" s="18" t="s">
        <v>249</v>
      </c>
      <c r="L29" s="18"/>
      <c r="M29" s="18"/>
      <c r="N29" s="18"/>
      <c r="O29" s="18"/>
      <c r="P29" s="24">
        <v>43420</v>
      </c>
      <c r="Q29" s="18" t="s">
        <v>85</v>
      </c>
      <c r="R29" s="18"/>
      <c r="S29" s="18"/>
      <c r="T29" s="18"/>
    </row>
    <row r="30" spans="1:20">
      <c r="A30" s="4">
        <v>26</v>
      </c>
      <c r="B30" s="17" t="s">
        <v>67</v>
      </c>
      <c r="C30" s="18" t="s">
        <v>260</v>
      </c>
      <c r="D30" s="18" t="s">
        <v>27</v>
      </c>
      <c r="E30" s="19">
        <v>18250224701</v>
      </c>
      <c r="F30" s="18" t="s">
        <v>84</v>
      </c>
      <c r="G30" s="19">
        <v>16</v>
      </c>
      <c r="H30" s="19">
        <v>23</v>
      </c>
      <c r="I30" s="17">
        <f t="shared" si="0"/>
        <v>39</v>
      </c>
      <c r="J30" s="70">
        <v>9954071448</v>
      </c>
      <c r="K30" s="18" t="s">
        <v>156</v>
      </c>
      <c r="L30" s="18"/>
      <c r="M30" s="18"/>
      <c r="N30" s="18"/>
      <c r="O30" s="18"/>
      <c r="P30" s="24">
        <v>43420</v>
      </c>
      <c r="Q30" s="18" t="s">
        <v>85</v>
      </c>
      <c r="R30" s="18"/>
      <c r="S30" s="18"/>
      <c r="T30" s="18"/>
    </row>
    <row r="31" spans="1:20">
      <c r="A31" s="4">
        <v>27</v>
      </c>
      <c r="B31" s="17" t="s">
        <v>67</v>
      </c>
      <c r="C31" s="18" t="s">
        <v>261</v>
      </c>
      <c r="D31" s="18" t="s">
        <v>27</v>
      </c>
      <c r="E31" s="19">
        <v>18250224702</v>
      </c>
      <c r="F31" s="18" t="s">
        <v>84</v>
      </c>
      <c r="G31" s="19">
        <v>12</v>
      </c>
      <c r="H31" s="19">
        <v>19</v>
      </c>
      <c r="I31" s="17">
        <f t="shared" si="0"/>
        <v>31</v>
      </c>
      <c r="J31" s="70">
        <v>9954580444</v>
      </c>
      <c r="K31" s="18" t="s">
        <v>156</v>
      </c>
      <c r="L31" s="18"/>
      <c r="M31" s="18"/>
      <c r="N31" s="18"/>
      <c r="O31" s="18"/>
      <c r="P31" s="24">
        <v>43420</v>
      </c>
      <c r="Q31" s="18" t="s">
        <v>85</v>
      </c>
      <c r="R31" s="18"/>
      <c r="S31" s="18"/>
      <c r="T31" s="18"/>
    </row>
    <row r="32" spans="1:20">
      <c r="A32" s="4">
        <v>28</v>
      </c>
      <c r="B32" s="17" t="s">
        <v>67</v>
      </c>
      <c r="C32" s="52" t="s">
        <v>262</v>
      </c>
      <c r="D32" s="18" t="s">
        <v>27</v>
      </c>
      <c r="E32" s="53" t="s">
        <v>263</v>
      </c>
      <c r="F32" s="18" t="s">
        <v>84</v>
      </c>
      <c r="G32" s="19">
        <v>9</v>
      </c>
      <c r="H32" s="19">
        <v>11</v>
      </c>
      <c r="I32" s="17">
        <f t="shared" si="0"/>
        <v>20</v>
      </c>
      <c r="J32" s="54">
        <v>9954954381</v>
      </c>
      <c r="K32" s="18" t="s">
        <v>156</v>
      </c>
      <c r="L32" s="18"/>
      <c r="M32" s="18"/>
      <c r="N32" s="18"/>
      <c r="O32" s="18"/>
      <c r="P32" s="24">
        <v>43420</v>
      </c>
      <c r="Q32" s="18" t="s">
        <v>85</v>
      </c>
      <c r="R32" s="18"/>
      <c r="S32" s="18"/>
      <c r="T32" s="18"/>
    </row>
    <row r="33" spans="1:20">
      <c r="A33" s="4">
        <v>29</v>
      </c>
      <c r="B33" s="17" t="s">
        <v>66</v>
      </c>
      <c r="C33" s="52" t="s">
        <v>264</v>
      </c>
      <c r="D33" s="18" t="s">
        <v>29</v>
      </c>
      <c r="E33" s="53" t="s">
        <v>265</v>
      </c>
      <c r="F33" s="18"/>
      <c r="G33" s="54">
        <v>24</v>
      </c>
      <c r="H33" s="54">
        <v>23</v>
      </c>
      <c r="I33" s="17">
        <f t="shared" si="0"/>
        <v>47</v>
      </c>
      <c r="J33" s="54">
        <v>9954620368</v>
      </c>
      <c r="K33" s="18" t="s">
        <v>119</v>
      </c>
      <c r="L33" s="18"/>
      <c r="M33" s="18"/>
      <c r="N33" s="18"/>
      <c r="O33" s="18"/>
      <c r="P33" s="24">
        <v>43421</v>
      </c>
      <c r="Q33" s="18" t="s">
        <v>86</v>
      </c>
      <c r="R33" s="18"/>
      <c r="S33" s="18"/>
      <c r="T33" s="18"/>
    </row>
    <row r="34" spans="1:20">
      <c r="A34" s="4">
        <v>30</v>
      </c>
      <c r="B34" s="17" t="s">
        <v>67</v>
      </c>
      <c r="C34" s="52" t="s">
        <v>267</v>
      </c>
      <c r="D34" s="18" t="s">
        <v>29</v>
      </c>
      <c r="E34" s="53" t="s">
        <v>266</v>
      </c>
      <c r="F34" s="18"/>
      <c r="G34" s="54">
        <v>25</v>
      </c>
      <c r="H34" s="54">
        <v>20</v>
      </c>
      <c r="I34" s="17">
        <f t="shared" si="0"/>
        <v>45</v>
      </c>
      <c r="J34" s="54">
        <v>9678872908</v>
      </c>
      <c r="K34" s="18" t="s">
        <v>156</v>
      </c>
      <c r="L34" s="18"/>
      <c r="M34" s="18"/>
      <c r="N34" s="18"/>
      <c r="O34" s="18"/>
      <c r="P34" s="24">
        <v>43421</v>
      </c>
      <c r="Q34" s="18" t="s">
        <v>86</v>
      </c>
      <c r="R34" s="18"/>
      <c r="S34" s="18"/>
      <c r="T34" s="18"/>
    </row>
    <row r="35" spans="1:20">
      <c r="A35" s="4">
        <v>31</v>
      </c>
      <c r="B35" s="17" t="s">
        <v>66</v>
      </c>
      <c r="C35" s="52" t="s">
        <v>268</v>
      </c>
      <c r="D35" s="18" t="s">
        <v>27</v>
      </c>
      <c r="E35" s="53" t="s">
        <v>269</v>
      </c>
      <c r="F35" s="18" t="s">
        <v>84</v>
      </c>
      <c r="G35" s="54">
        <v>59</v>
      </c>
      <c r="H35" s="54">
        <v>63</v>
      </c>
      <c r="I35" s="17">
        <f t="shared" si="0"/>
        <v>122</v>
      </c>
      <c r="J35" s="54">
        <v>9954892249</v>
      </c>
      <c r="K35" s="18" t="s">
        <v>213</v>
      </c>
      <c r="L35" s="18"/>
      <c r="M35" s="18"/>
      <c r="N35" s="18"/>
      <c r="O35" s="18"/>
      <c r="P35" s="24">
        <v>43423</v>
      </c>
      <c r="Q35" s="18" t="s">
        <v>80</v>
      </c>
      <c r="R35" s="18"/>
      <c r="S35" s="18"/>
      <c r="T35" s="18"/>
    </row>
    <row r="36" spans="1:20">
      <c r="A36" s="4">
        <v>32</v>
      </c>
      <c r="B36" s="17" t="s">
        <v>67</v>
      </c>
      <c r="C36" s="18" t="s">
        <v>270</v>
      </c>
      <c r="D36" s="18" t="s">
        <v>27</v>
      </c>
      <c r="E36" s="19">
        <v>18250226304</v>
      </c>
      <c r="F36" s="18" t="s">
        <v>84</v>
      </c>
      <c r="G36" s="19">
        <v>64</v>
      </c>
      <c r="H36" s="19">
        <v>55</v>
      </c>
      <c r="I36" s="17">
        <f t="shared" si="0"/>
        <v>119</v>
      </c>
      <c r="J36" s="70">
        <v>9954388115</v>
      </c>
      <c r="K36" s="18" t="s">
        <v>216</v>
      </c>
      <c r="L36" s="18"/>
      <c r="M36" s="18"/>
      <c r="N36" s="18"/>
      <c r="O36" s="18"/>
      <c r="P36" s="24">
        <v>43423</v>
      </c>
      <c r="Q36" s="18" t="s">
        <v>80</v>
      </c>
      <c r="R36" s="18"/>
      <c r="S36" s="18"/>
      <c r="T36" s="18"/>
    </row>
    <row r="37" spans="1:20">
      <c r="A37" s="4">
        <v>33</v>
      </c>
      <c r="B37" s="17" t="s">
        <v>66</v>
      </c>
      <c r="C37" s="18" t="s">
        <v>272</v>
      </c>
      <c r="D37" s="18" t="s">
        <v>29</v>
      </c>
      <c r="E37" s="53" t="s">
        <v>271</v>
      </c>
      <c r="F37" s="18"/>
      <c r="G37" s="19">
        <v>54</v>
      </c>
      <c r="H37" s="19">
        <v>58</v>
      </c>
      <c r="I37" s="17">
        <f t="shared" si="0"/>
        <v>112</v>
      </c>
      <c r="J37" s="54">
        <v>9613636404</v>
      </c>
      <c r="K37" s="18" t="s">
        <v>119</v>
      </c>
      <c r="L37" s="18"/>
      <c r="M37" s="18"/>
      <c r="N37" s="18"/>
      <c r="O37" s="18"/>
      <c r="P37" s="24">
        <v>43424</v>
      </c>
      <c r="Q37" s="18" t="s">
        <v>81</v>
      </c>
      <c r="R37" s="18"/>
      <c r="S37" s="18"/>
      <c r="T37" s="18"/>
    </row>
    <row r="38" spans="1:20">
      <c r="A38" s="4">
        <v>34</v>
      </c>
      <c r="B38" s="17" t="s">
        <v>67</v>
      </c>
      <c r="C38" s="52" t="s">
        <v>273</v>
      </c>
      <c r="D38" s="18" t="s">
        <v>29</v>
      </c>
      <c r="E38" s="53" t="s">
        <v>276</v>
      </c>
      <c r="F38" s="18"/>
      <c r="G38" s="72">
        <v>21</v>
      </c>
      <c r="H38" s="72">
        <v>14</v>
      </c>
      <c r="I38" s="17">
        <f t="shared" si="0"/>
        <v>35</v>
      </c>
      <c r="J38" s="54">
        <v>9954760151</v>
      </c>
      <c r="K38" s="18" t="s">
        <v>156</v>
      </c>
      <c r="L38" s="18"/>
      <c r="M38" s="18"/>
      <c r="N38" s="18"/>
      <c r="O38" s="18"/>
      <c r="P38" s="24">
        <v>43424</v>
      </c>
      <c r="Q38" s="18" t="s">
        <v>81</v>
      </c>
      <c r="R38" s="18"/>
      <c r="S38" s="18"/>
      <c r="T38" s="18"/>
    </row>
    <row r="39" spans="1:20">
      <c r="A39" s="4">
        <v>35</v>
      </c>
      <c r="B39" s="17" t="s">
        <v>67</v>
      </c>
      <c r="C39" s="52" t="s">
        <v>274</v>
      </c>
      <c r="D39" s="18" t="s">
        <v>29</v>
      </c>
      <c r="E39" s="53" t="s">
        <v>277</v>
      </c>
      <c r="F39" s="18"/>
      <c r="G39" s="72">
        <v>13</v>
      </c>
      <c r="H39" s="72">
        <v>21</v>
      </c>
      <c r="I39" s="17">
        <f t="shared" si="0"/>
        <v>34</v>
      </c>
      <c r="J39" s="54">
        <v>9678872364</v>
      </c>
      <c r="K39" s="18" t="s">
        <v>156</v>
      </c>
      <c r="L39" s="18"/>
      <c r="M39" s="18"/>
      <c r="N39" s="18"/>
      <c r="O39" s="18"/>
      <c r="P39" s="24">
        <v>43424</v>
      </c>
      <c r="Q39" s="18" t="s">
        <v>81</v>
      </c>
      <c r="R39" s="18"/>
      <c r="S39" s="18"/>
      <c r="T39" s="18"/>
    </row>
    <row r="40" spans="1:20">
      <c r="A40" s="4">
        <v>36</v>
      </c>
      <c r="B40" s="17" t="s">
        <v>67</v>
      </c>
      <c r="C40" s="52" t="s">
        <v>275</v>
      </c>
      <c r="D40" s="18" t="s">
        <v>29</v>
      </c>
      <c r="E40" s="53" t="s">
        <v>278</v>
      </c>
      <c r="F40" s="18"/>
      <c r="G40" s="72">
        <v>12</v>
      </c>
      <c r="H40" s="72">
        <v>10</v>
      </c>
      <c r="I40" s="17">
        <f t="shared" ref="I40" si="2">SUM(G40:H40)</f>
        <v>22</v>
      </c>
      <c r="J40" s="54">
        <v>9085650217</v>
      </c>
      <c r="K40" s="18" t="s">
        <v>156</v>
      </c>
      <c r="L40" s="18"/>
      <c r="M40" s="18"/>
      <c r="N40" s="18"/>
      <c r="O40" s="18"/>
      <c r="P40" s="24">
        <v>43424</v>
      </c>
      <c r="Q40" s="18" t="s">
        <v>81</v>
      </c>
      <c r="R40" s="18"/>
      <c r="S40" s="18"/>
      <c r="T40" s="18"/>
    </row>
    <row r="41" spans="1:20" ht="33">
      <c r="A41" s="4">
        <v>37</v>
      </c>
      <c r="B41" s="17" t="s">
        <v>66</v>
      </c>
      <c r="C41" s="52" t="s">
        <v>279</v>
      </c>
      <c r="D41" s="18" t="s">
        <v>27</v>
      </c>
      <c r="E41" s="53" t="s">
        <v>280</v>
      </c>
      <c r="F41" s="18" t="s">
        <v>84</v>
      </c>
      <c r="G41" s="60">
        <v>34</v>
      </c>
      <c r="H41" s="60">
        <v>44</v>
      </c>
      <c r="I41" s="17">
        <f t="shared" si="0"/>
        <v>78</v>
      </c>
      <c r="J41" s="60">
        <v>9854908096</v>
      </c>
      <c r="K41" s="18" t="s">
        <v>213</v>
      </c>
      <c r="L41" s="18"/>
      <c r="M41" s="18"/>
      <c r="N41" s="18"/>
      <c r="O41" s="18"/>
      <c r="P41" s="24">
        <v>43425</v>
      </c>
      <c r="Q41" s="18" t="s">
        <v>82</v>
      </c>
      <c r="R41" s="18"/>
      <c r="S41" s="18"/>
      <c r="T41" s="18"/>
    </row>
    <row r="42" spans="1:20" ht="33">
      <c r="A42" s="4">
        <v>38</v>
      </c>
      <c r="B42" s="17" t="s">
        <v>67</v>
      </c>
      <c r="C42" s="52" t="s">
        <v>281</v>
      </c>
      <c r="D42" s="18" t="s">
        <v>27</v>
      </c>
      <c r="E42" s="53" t="s">
        <v>282</v>
      </c>
      <c r="F42" s="18" t="s">
        <v>84</v>
      </c>
      <c r="G42" s="60">
        <v>13</v>
      </c>
      <c r="H42" s="60">
        <v>13</v>
      </c>
      <c r="I42" s="17">
        <f t="shared" si="0"/>
        <v>26</v>
      </c>
      <c r="J42" s="60">
        <v>9101231018</v>
      </c>
      <c r="K42" s="18" t="s">
        <v>216</v>
      </c>
      <c r="L42" s="18"/>
      <c r="M42" s="18"/>
      <c r="N42" s="18"/>
      <c r="O42" s="18"/>
      <c r="P42" s="24">
        <v>43425</v>
      </c>
      <c r="Q42" s="18" t="s">
        <v>82</v>
      </c>
      <c r="R42" s="18"/>
      <c r="S42" s="18"/>
      <c r="T42" s="18"/>
    </row>
    <row r="43" spans="1:20" ht="33">
      <c r="A43" s="4">
        <v>39</v>
      </c>
      <c r="B43" s="17" t="s">
        <v>67</v>
      </c>
      <c r="C43" s="18" t="s">
        <v>283</v>
      </c>
      <c r="D43" s="18" t="s">
        <v>27</v>
      </c>
      <c r="E43" s="19">
        <v>18250226401</v>
      </c>
      <c r="F43" s="18" t="s">
        <v>84</v>
      </c>
      <c r="G43" s="19">
        <v>13</v>
      </c>
      <c r="H43" s="19">
        <v>17</v>
      </c>
      <c r="I43" s="17">
        <f t="shared" si="0"/>
        <v>30</v>
      </c>
      <c r="J43" s="70">
        <v>9954255057</v>
      </c>
      <c r="K43" s="18" t="s">
        <v>216</v>
      </c>
      <c r="L43" s="18"/>
      <c r="M43" s="18"/>
      <c r="N43" s="18"/>
      <c r="O43" s="18"/>
      <c r="P43" s="24">
        <v>43425</v>
      </c>
      <c r="Q43" s="18" t="s">
        <v>82</v>
      </c>
      <c r="R43" s="18"/>
      <c r="S43" s="18"/>
      <c r="T43" s="18"/>
    </row>
    <row r="44" spans="1:20">
      <c r="A44" s="4">
        <v>40</v>
      </c>
      <c r="B44" s="17" t="s">
        <v>66</v>
      </c>
      <c r="C44" s="52" t="s">
        <v>284</v>
      </c>
      <c r="D44" s="18" t="s">
        <v>29</v>
      </c>
      <c r="E44" s="53" t="s">
        <v>287</v>
      </c>
      <c r="F44" s="18"/>
      <c r="G44" s="54">
        <v>18</v>
      </c>
      <c r="H44" s="54">
        <v>14</v>
      </c>
      <c r="I44" s="17">
        <f t="shared" si="0"/>
        <v>32</v>
      </c>
      <c r="J44" s="54">
        <v>9678888993</v>
      </c>
      <c r="K44" s="18" t="s">
        <v>119</v>
      </c>
      <c r="L44" s="18"/>
      <c r="M44" s="18"/>
      <c r="N44" s="18"/>
      <c r="O44" s="18"/>
      <c r="P44" s="24">
        <v>43426</v>
      </c>
      <c r="Q44" s="18" t="s">
        <v>83</v>
      </c>
      <c r="R44" s="18"/>
      <c r="S44" s="18"/>
      <c r="T44" s="18"/>
    </row>
    <row r="45" spans="1:20">
      <c r="A45" s="4">
        <v>41</v>
      </c>
      <c r="B45" s="17" t="s">
        <v>66</v>
      </c>
      <c r="C45" s="52" t="s">
        <v>285</v>
      </c>
      <c r="D45" s="18" t="s">
        <v>29</v>
      </c>
      <c r="E45" s="53" t="s">
        <v>288</v>
      </c>
      <c r="F45" s="18"/>
      <c r="G45" s="54">
        <v>7</v>
      </c>
      <c r="H45" s="54">
        <v>7</v>
      </c>
      <c r="I45" s="17">
        <f t="shared" si="0"/>
        <v>14</v>
      </c>
      <c r="J45" s="54">
        <v>7896315590</v>
      </c>
      <c r="K45" s="18" t="s">
        <v>119</v>
      </c>
      <c r="L45" s="18"/>
      <c r="M45" s="18"/>
      <c r="N45" s="18"/>
      <c r="O45" s="18"/>
      <c r="P45" s="24">
        <v>43426</v>
      </c>
      <c r="Q45" s="18" t="s">
        <v>83</v>
      </c>
      <c r="R45" s="18"/>
      <c r="S45" s="18"/>
      <c r="T45" s="18"/>
    </row>
    <row r="46" spans="1:20">
      <c r="A46" s="4">
        <v>42</v>
      </c>
      <c r="B46" s="17" t="s">
        <v>66</v>
      </c>
      <c r="C46" s="52" t="s">
        <v>286</v>
      </c>
      <c r="D46" s="18" t="s">
        <v>29</v>
      </c>
      <c r="E46" s="53" t="s">
        <v>289</v>
      </c>
      <c r="F46" s="18"/>
      <c r="G46" s="54">
        <v>26</v>
      </c>
      <c r="H46" s="54">
        <v>24</v>
      </c>
      <c r="I46" s="17">
        <f t="shared" ref="I46" si="3">SUM(G46:H46)</f>
        <v>50</v>
      </c>
      <c r="J46" s="54">
        <v>9678034534</v>
      </c>
      <c r="K46" s="18" t="s">
        <v>119</v>
      </c>
      <c r="L46" s="18"/>
      <c r="M46" s="18"/>
      <c r="N46" s="18"/>
      <c r="O46" s="18"/>
      <c r="P46" s="24">
        <v>43426</v>
      </c>
      <c r="Q46" s="18" t="s">
        <v>83</v>
      </c>
      <c r="R46" s="18"/>
      <c r="S46" s="18"/>
      <c r="T46" s="18"/>
    </row>
    <row r="47" spans="1:20">
      <c r="A47" s="4">
        <v>43</v>
      </c>
      <c r="B47" s="17" t="s">
        <v>67</v>
      </c>
      <c r="C47" s="52" t="s">
        <v>290</v>
      </c>
      <c r="D47" s="18" t="s">
        <v>29</v>
      </c>
      <c r="E47" s="53" t="s">
        <v>292</v>
      </c>
      <c r="F47" s="18"/>
      <c r="G47" s="72">
        <v>24</v>
      </c>
      <c r="H47" s="72">
        <v>23</v>
      </c>
      <c r="I47" s="17">
        <f t="shared" si="0"/>
        <v>47</v>
      </c>
      <c r="J47" s="54">
        <v>8011826962</v>
      </c>
      <c r="K47" s="18" t="s">
        <v>156</v>
      </c>
      <c r="L47" s="18"/>
      <c r="M47" s="18"/>
      <c r="N47" s="18"/>
      <c r="O47" s="18"/>
      <c r="P47" s="24">
        <v>43426</v>
      </c>
      <c r="Q47" s="18" t="s">
        <v>83</v>
      </c>
      <c r="R47" s="18"/>
      <c r="S47" s="18"/>
      <c r="T47" s="18"/>
    </row>
    <row r="48" spans="1:20">
      <c r="A48" s="4">
        <v>44</v>
      </c>
      <c r="B48" s="17" t="s">
        <v>67</v>
      </c>
      <c r="C48" s="52" t="s">
        <v>291</v>
      </c>
      <c r="D48" s="18" t="s">
        <v>29</v>
      </c>
      <c r="E48" s="53" t="s">
        <v>293</v>
      </c>
      <c r="F48" s="18"/>
      <c r="G48" s="72">
        <v>28</v>
      </c>
      <c r="H48" s="72">
        <v>33</v>
      </c>
      <c r="I48" s="17">
        <f t="shared" si="0"/>
        <v>61</v>
      </c>
      <c r="J48" s="54">
        <v>9854131421</v>
      </c>
      <c r="K48" s="18" t="s">
        <v>156</v>
      </c>
      <c r="L48" s="18"/>
      <c r="M48" s="18"/>
      <c r="N48" s="18"/>
      <c r="O48" s="18"/>
      <c r="P48" s="24">
        <v>43426</v>
      </c>
      <c r="Q48" s="18" t="s">
        <v>83</v>
      </c>
      <c r="R48" s="18"/>
      <c r="S48" s="18"/>
      <c r="T48" s="18"/>
    </row>
    <row r="49" spans="1:20">
      <c r="A49" s="4">
        <v>45</v>
      </c>
      <c r="B49" s="17" t="s">
        <v>66</v>
      </c>
      <c r="C49" s="18" t="s">
        <v>294</v>
      </c>
      <c r="D49" s="18" t="s">
        <v>27</v>
      </c>
      <c r="E49" s="19">
        <v>18250233902</v>
      </c>
      <c r="F49" s="18" t="s">
        <v>84</v>
      </c>
      <c r="G49" s="19">
        <v>20</v>
      </c>
      <c r="H49" s="19">
        <v>18</v>
      </c>
      <c r="I49" s="17">
        <f t="shared" si="0"/>
        <v>38</v>
      </c>
      <c r="J49" s="70">
        <v>9435122771</v>
      </c>
      <c r="K49" s="18" t="s">
        <v>213</v>
      </c>
      <c r="L49" s="18"/>
      <c r="M49" s="18"/>
      <c r="N49" s="18"/>
      <c r="O49" s="18"/>
      <c r="P49" s="24">
        <v>43430</v>
      </c>
      <c r="Q49" s="18" t="s">
        <v>80</v>
      </c>
      <c r="R49" s="18"/>
      <c r="S49" s="18"/>
      <c r="T49" s="18"/>
    </row>
    <row r="50" spans="1:20">
      <c r="A50" s="4">
        <v>46</v>
      </c>
      <c r="B50" s="17" t="s">
        <v>66</v>
      </c>
      <c r="C50" s="52" t="s">
        <v>295</v>
      </c>
      <c r="D50" s="18" t="s">
        <v>27</v>
      </c>
      <c r="E50" s="53" t="s">
        <v>296</v>
      </c>
      <c r="F50" s="18" t="s">
        <v>84</v>
      </c>
      <c r="G50" s="19">
        <v>15</v>
      </c>
      <c r="H50" s="19">
        <v>11</v>
      </c>
      <c r="I50" s="17">
        <f t="shared" si="0"/>
        <v>26</v>
      </c>
      <c r="J50" s="54">
        <v>9954311974</v>
      </c>
      <c r="K50" s="18" t="s">
        <v>213</v>
      </c>
      <c r="L50" s="18"/>
      <c r="M50" s="18"/>
      <c r="N50" s="18"/>
      <c r="O50" s="18"/>
      <c r="P50" s="24">
        <v>43430</v>
      </c>
      <c r="Q50" s="18" t="s">
        <v>80</v>
      </c>
      <c r="R50" s="18"/>
      <c r="S50" s="18"/>
      <c r="T50" s="18"/>
    </row>
    <row r="51" spans="1:20">
      <c r="A51" s="4">
        <v>47</v>
      </c>
      <c r="B51" s="17" t="s">
        <v>66</v>
      </c>
      <c r="C51" s="52" t="s">
        <v>297</v>
      </c>
      <c r="D51" s="18" t="s">
        <v>27</v>
      </c>
      <c r="E51" s="53" t="s">
        <v>298</v>
      </c>
      <c r="F51" s="18" t="s">
        <v>84</v>
      </c>
      <c r="G51" s="19">
        <v>12</v>
      </c>
      <c r="H51" s="19">
        <v>12</v>
      </c>
      <c r="I51" s="17">
        <f t="shared" si="0"/>
        <v>24</v>
      </c>
      <c r="J51" s="54">
        <v>9957068668</v>
      </c>
      <c r="K51" s="18" t="s">
        <v>213</v>
      </c>
      <c r="L51" s="18"/>
      <c r="M51" s="18"/>
      <c r="N51" s="18"/>
      <c r="O51" s="18"/>
      <c r="P51" s="24">
        <v>43430</v>
      </c>
      <c r="Q51" s="18" t="s">
        <v>80</v>
      </c>
      <c r="R51" s="18"/>
      <c r="S51" s="18"/>
      <c r="T51" s="18"/>
    </row>
    <row r="52" spans="1:20">
      <c r="A52" s="4">
        <v>48</v>
      </c>
      <c r="B52" s="17" t="s">
        <v>67</v>
      </c>
      <c r="C52" s="52" t="s">
        <v>299</v>
      </c>
      <c r="D52" s="18" t="s">
        <v>27</v>
      </c>
      <c r="E52" s="53" t="s">
        <v>301</v>
      </c>
      <c r="F52" s="18" t="s">
        <v>84</v>
      </c>
      <c r="G52" s="54">
        <v>15</v>
      </c>
      <c r="H52" s="54">
        <v>17</v>
      </c>
      <c r="I52" s="17">
        <f t="shared" si="0"/>
        <v>32</v>
      </c>
      <c r="J52" s="54">
        <v>9954751053</v>
      </c>
      <c r="K52" s="18" t="s">
        <v>216</v>
      </c>
      <c r="L52" s="18"/>
      <c r="M52" s="18"/>
      <c r="N52" s="18"/>
      <c r="O52" s="18"/>
      <c r="P52" s="24">
        <v>43430</v>
      </c>
      <c r="Q52" s="18" t="s">
        <v>80</v>
      </c>
      <c r="R52" s="18"/>
      <c r="S52" s="18"/>
      <c r="T52" s="18"/>
    </row>
    <row r="53" spans="1:20">
      <c r="A53" s="4">
        <v>49</v>
      </c>
      <c r="B53" s="17" t="s">
        <v>67</v>
      </c>
      <c r="C53" s="52" t="s">
        <v>300</v>
      </c>
      <c r="D53" s="18" t="s">
        <v>27</v>
      </c>
      <c r="E53" s="53" t="s">
        <v>302</v>
      </c>
      <c r="F53" s="18" t="s">
        <v>87</v>
      </c>
      <c r="G53" s="54">
        <v>27</v>
      </c>
      <c r="H53" s="54">
        <v>25</v>
      </c>
      <c r="I53" s="17">
        <f t="shared" si="0"/>
        <v>52</v>
      </c>
      <c r="J53" s="54">
        <v>7399798234</v>
      </c>
      <c r="K53" s="18" t="s">
        <v>216</v>
      </c>
      <c r="L53" s="18"/>
      <c r="M53" s="18"/>
      <c r="N53" s="18"/>
      <c r="O53" s="18"/>
      <c r="P53" s="24">
        <v>43430</v>
      </c>
      <c r="Q53" s="18" t="s">
        <v>80</v>
      </c>
      <c r="R53" s="18"/>
      <c r="S53" s="18"/>
      <c r="T53" s="18"/>
    </row>
    <row r="54" spans="1:20">
      <c r="A54" s="4">
        <v>50</v>
      </c>
      <c r="B54" s="17" t="s">
        <v>66</v>
      </c>
      <c r="C54" s="52" t="s">
        <v>303</v>
      </c>
      <c r="D54" s="18" t="s">
        <v>29</v>
      </c>
      <c r="E54" s="53" t="s">
        <v>305</v>
      </c>
      <c r="F54" s="18"/>
      <c r="G54" s="54">
        <v>23</v>
      </c>
      <c r="H54" s="54">
        <v>13</v>
      </c>
      <c r="I54" s="17">
        <f t="shared" si="0"/>
        <v>36</v>
      </c>
      <c r="J54" s="54">
        <v>9678125310</v>
      </c>
      <c r="K54" s="18" t="s">
        <v>119</v>
      </c>
      <c r="L54" s="18"/>
      <c r="M54" s="18"/>
      <c r="N54" s="18"/>
      <c r="O54" s="18"/>
      <c r="P54" s="24">
        <v>43431</v>
      </c>
      <c r="Q54" s="18" t="s">
        <v>81</v>
      </c>
      <c r="R54" s="18"/>
      <c r="S54" s="18"/>
      <c r="T54" s="18"/>
    </row>
    <row r="55" spans="1:20">
      <c r="A55" s="4">
        <v>51</v>
      </c>
      <c r="B55" s="17" t="s">
        <v>66</v>
      </c>
      <c r="C55" s="52" t="s">
        <v>304</v>
      </c>
      <c r="D55" s="18" t="s">
        <v>29</v>
      </c>
      <c r="E55" s="53" t="s">
        <v>306</v>
      </c>
      <c r="F55" s="18"/>
      <c r="G55" s="54">
        <v>25</v>
      </c>
      <c r="H55" s="54">
        <v>20</v>
      </c>
      <c r="I55" s="17">
        <f t="shared" si="0"/>
        <v>45</v>
      </c>
      <c r="J55" s="54">
        <v>9954842034</v>
      </c>
      <c r="K55" s="18" t="s">
        <v>119</v>
      </c>
      <c r="L55" s="18"/>
      <c r="M55" s="18"/>
      <c r="N55" s="18"/>
      <c r="O55" s="18"/>
      <c r="P55" s="24">
        <v>43431</v>
      </c>
      <c r="Q55" s="18" t="s">
        <v>81</v>
      </c>
      <c r="R55" s="18"/>
      <c r="S55" s="18"/>
      <c r="T55" s="18"/>
    </row>
    <row r="56" spans="1:20">
      <c r="A56" s="4">
        <v>52</v>
      </c>
      <c r="B56" s="17" t="s">
        <v>67</v>
      </c>
      <c r="C56" s="52" t="s">
        <v>90</v>
      </c>
      <c r="D56" s="18" t="s">
        <v>29</v>
      </c>
      <c r="E56" s="53" t="s">
        <v>309</v>
      </c>
      <c r="F56" s="18"/>
      <c r="G56" s="72">
        <v>16</v>
      </c>
      <c r="H56" s="72">
        <v>15</v>
      </c>
      <c r="I56" s="17">
        <f t="shared" si="0"/>
        <v>31</v>
      </c>
      <c r="J56" s="54">
        <v>9957484150</v>
      </c>
      <c r="K56" s="18" t="s">
        <v>156</v>
      </c>
      <c r="L56" s="18"/>
      <c r="M56" s="18"/>
      <c r="N56" s="18"/>
      <c r="O56" s="18"/>
      <c r="P56" s="24">
        <v>43431</v>
      </c>
      <c r="Q56" s="18" t="s">
        <v>81</v>
      </c>
      <c r="R56" s="18"/>
      <c r="S56" s="18"/>
      <c r="T56" s="18"/>
    </row>
    <row r="57" spans="1:20">
      <c r="A57" s="4">
        <v>53</v>
      </c>
      <c r="B57" s="17" t="s">
        <v>67</v>
      </c>
      <c r="C57" s="52" t="s">
        <v>307</v>
      </c>
      <c r="D57" s="18" t="s">
        <v>29</v>
      </c>
      <c r="E57" s="53" t="s">
        <v>310</v>
      </c>
      <c r="F57" s="18"/>
      <c r="G57" s="72">
        <v>16</v>
      </c>
      <c r="H57" s="72">
        <v>21</v>
      </c>
      <c r="I57" s="17">
        <f t="shared" si="0"/>
        <v>37</v>
      </c>
      <c r="J57" s="54">
        <v>9957307791</v>
      </c>
      <c r="K57" s="18" t="s">
        <v>156</v>
      </c>
      <c r="L57" s="18"/>
      <c r="M57" s="18"/>
      <c r="N57" s="18"/>
      <c r="O57" s="18"/>
      <c r="P57" s="24" t="s">
        <v>312</v>
      </c>
      <c r="Q57" s="18" t="s">
        <v>81</v>
      </c>
      <c r="R57" s="18"/>
      <c r="S57" s="18"/>
      <c r="T57" s="18"/>
    </row>
    <row r="58" spans="1:20">
      <c r="A58" s="4">
        <v>54</v>
      </c>
      <c r="B58" s="17" t="s">
        <v>67</v>
      </c>
      <c r="C58" s="52" t="s">
        <v>308</v>
      </c>
      <c r="D58" s="18" t="s">
        <v>29</v>
      </c>
      <c r="E58" s="53" t="s">
        <v>311</v>
      </c>
      <c r="F58" s="18"/>
      <c r="G58" s="72">
        <v>18</v>
      </c>
      <c r="H58" s="72">
        <v>22</v>
      </c>
      <c r="I58" s="17">
        <f t="shared" ref="I58" si="4">SUM(G58:H58)</f>
        <v>40</v>
      </c>
      <c r="J58" s="54">
        <v>9954215240</v>
      </c>
      <c r="K58" s="18" t="s">
        <v>156</v>
      </c>
      <c r="L58" s="18"/>
      <c r="M58" s="18"/>
      <c r="N58" s="18"/>
      <c r="O58" s="18"/>
      <c r="P58" s="24">
        <v>43431</v>
      </c>
      <c r="Q58" s="18" t="s">
        <v>81</v>
      </c>
      <c r="R58" s="18"/>
      <c r="S58" s="18"/>
      <c r="T58" s="18"/>
    </row>
    <row r="59" spans="1:20" ht="33">
      <c r="A59" s="4">
        <v>55</v>
      </c>
      <c r="B59" s="17" t="s">
        <v>66</v>
      </c>
      <c r="C59" s="52" t="s">
        <v>313</v>
      </c>
      <c r="D59" s="18" t="s">
        <v>27</v>
      </c>
      <c r="E59" s="53" t="s">
        <v>314</v>
      </c>
      <c r="F59" s="18" t="s">
        <v>84</v>
      </c>
      <c r="G59" s="54">
        <v>24</v>
      </c>
      <c r="H59" s="54">
        <v>32</v>
      </c>
      <c r="I59" s="17">
        <f t="shared" si="0"/>
        <v>56</v>
      </c>
      <c r="J59" s="54">
        <v>9957736240</v>
      </c>
      <c r="K59" s="18" t="s">
        <v>315</v>
      </c>
      <c r="L59" s="18"/>
      <c r="M59" s="18"/>
      <c r="N59" s="18"/>
      <c r="O59" s="18"/>
      <c r="P59" s="24">
        <v>43432</v>
      </c>
      <c r="Q59" s="18" t="s">
        <v>82</v>
      </c>
      <c r="R59" s="18"/>
      <c r="S59" s="18"/>
      <c r="T59" s="18"/>
    </row>
    <row r="60" spans="1:20" ht="33">
      <c r="A60" s="4">
        <v>56</v>
      </c>
      <c r="B60" s="17" t="s">
        <v>66</v>
      </c>
      <c r="C60" s="52" t="s">
        <v>316</v>
      </c>
      <c r="D60" s="18" t="s">
        <v>27</v>
      </c>
      <c r="E60" s="53" t="s">
        <v>317</v>
      </c>
      <c r="F60" s="18" t="s">
        <v>84</v>
      </c>
      <c r="G60" s="54">
        <v>21</v>
      </c>
      <c r="H60" s="54">
        <v>26</v>
      </c>
      <c r="I60" s="17">
        <f t="shared" si="0"/>
        <v>47</v>
      </c>
      <c r="J60" s="54">
        <v>7896106618</v>
      </c>
      <c r="K60" s="18" t="s">
        <v>315</v>
      </c>
      <c r="L60" s="18"/>
      <c r="M60" s="18"/>
      <c r="N60" s="18"/>
      <c r="O60" s="18"/>
      <c r="P60" s="24">
        <v>43432</v>
      </c>
      <c r="Q60" s="18" t="s">
        <v>82</v>
      </c>
      <c r="R60" s="18"/>
      <c r="S60" s="18"/>
      <c r="T60" s="18"/>
    </row>
    <row r="61" spans="1:20" ht="33">
      <c r="A61" s="4">
        <v>57</v>
      </c>
      <c r="B61" s="17" t="s">
        <v>67</v>
      </c>
      <c r="C61" s="52" t="s">
        <v>318</v>
      </c>
      <c r="D61" s="18" t="s">
        <v>27</v>
      </c>
      <c r="E61" s="53" t="s">
        <v>319</v>
      </c>
      <c r="F61" s="18" t="s">
        <v>84</v>
      </c>
      <c r="G61" s="54">
        <v>14</v>
      </c>
      <c r="H61" s="54">
        <v>18</v>
      </c>
      <c r="I61" s="17">
        <f t="shared" si="0"/>
        <v>32</v>
      </c>
      <c r="J61" s="54">
        <v>9957904161</v>
      </c>
      <c r="K61" s="18" t="s">
        <v>216</v>
      </c>
      <c r="L61" s="18"/>
      <c r="M61" s="18"/>
      <c r="N61" s="18"/>
      <c r="O61" s="18"/>
      <c r="P61" s="24">
        <v>43432</v>
      </c>
      <c r="Q61" s="18" t="s">
        <v>82</v>
      </c>
      <c r="R61" s="18"/>
      <c r="S61" s="18"/>
      <c r="T61" s="18"/>
    </row>
    <row r="62" spans="1:20" ht="33">
      <c r="A62" s="4">
        <v>58</v>
      </c>
      <c r="B62" s="17" t="s">
        <v>67</v>
      </c>
      <c r="C62" s="18" t="s">
        <v>320</v>
      </c>
      <c r="D62" s="18" t="s">
        <v>27</v>
      </c>
      <c r="E62" s="19">
        <v>18250233402</v>
      </c>
      <c r="F62" s="18" t="s">
        <v>87</v>
      </c>
      <c r="G62" s="19">
        <v>37</v>
      </c>
      <c r="H62" s="19">
        <v>40</v>
      </c>
      <c r="I62" s="17">
        <f t="shared" si="0"/>
        <v>77</v>
      </c>
      <c r="J62" s="70">
        <v>9954851841</v>
      </c>
      <c r="K62" s="18" t="s">
        <v>216</v>
      </c>
      <c r="L62" s="18"/>
      <c r="M62" s="18"/>
      <c r="N62" s="18"/>
      <c r="O62" s="18"/>
      <c r="P62" s="24">
        <v>43432</v>
      </c>
      <c r="Q62" s="18" t="s">
        <v>82</v>
      </c>
      <c r="R62" s="18"/>
      <c r="S62" s="18"/>
      <c r="T62" s="18"/>
    </row>
    <row r="63" spans="1:20">
      <c r="A63" s="4">
        <v>59</v>
      </c>
      <c r="B63" s="17" t="s">
        <v>66</v>
      </c>
      <c r="C63" s="61" t="s">
        <v>322</v>
      </c>
      <c r="D63" s="18" t="s">
        <v>29</v>
      </c>
      <c r="E63" s="53" t="s">
        <v>321</v>
      </c>
      <c r="F63" s="18"/>
      <c r="G63" s="19">
        <v>33</v>
      </c>
      <c r="H63" s="19">
        <v>14</v>
      </c>
      <c r="I63" s="17">
        <f t="shared" si="0"/>
        <v>47</v>
      </c>
      <c r="J63" s="54">
        <v>8011385526</v>
      </c>
      <c r="K63" s="18" t="s">
        <v>119</v>
      </c>
      <c r="L63" s="18"/>
      <c r="M63" s="18"/>
      <c r="N63" s="18"/>
      <c r="O63" s="18"/>
      <c r="P63" s="24">
        <v>43433</v>
      </c>
      <c r="Q63" s="18" t="s">
        <v>83</v>
      </c>
      <c r="R63" s="18"/>
      <c r="S63" s="18"/>
      <c r="T63" s="18"/>
    </row>
    <row r="64" spans="1:20">
      <c r="A64" s="4">
        <v>60</v>
      </c>
      <c r="B64" s="17" t="s">
        <v>67</v>
      </c>
      <c r="C64" s="52" t="s">
        <v>323</v>
      </c>
      <c r="D64" s="18" t="s">
        <v>29</v>
      </c>
      <c r="E64" s="53" t="s">
        <v>326</v>
      </c>
      <c r="F64" s="18"/>
      <c r="G64" s="72">
        <v>12</v>
      </c>
      <c r="H64" s="72">
        <v>13</v>
      </c>
      <c r="I64" s="17">
        <f t="shared" ref="I64:I65" si="5">SUM(G64:H64)</f>
        <v>25</v>
      </c>
      <c r="J64" s="54">
        <v>7896251896</v>
      </c>
      <c r="K64" s="18" t="s">
        <v>156</v>
      </c>
      <c r="L64" s="18"/>
      <c r="M64" s="18"/>
      <c r="N64" s="18"/>
      <c r="O64" s="18"/>
      <c r="P64" s="24">
        <v>43433</v>
      </c>
      <c r="Q64" s="18" t="s">
        <v>83</v>
      </c>
      <c r="R64" s="18"/>
      <c r="S64" s="18"/>
      <c r="T64" s="18"/>
    </row>
    <row r="65" spans="1:20">
      <c r="A65" s="4">
        <v>61</v>
      </c>
      <c r="B65" s="17" t="s">
        <v>67</v>
      </c>
      <c r="C65" s="52" t="s">
        <v>324</v>
      </c>
      <c r="D65" s="18" t="s">
        <v>29</v>
      </c>
      <c r="E65" s="53" t="s">
        <v>327</v>
      </c>
      <c r="F65" s="18"/>
      <c r="G65" s="72">
        <v>11</v>
      </c>
      <c r="H65" s="72">
        <v>11</v>
      </c>
      <c r="I65" s="17">
        <f t="shared" si="5"/>
        <v>22</v>
      </c>
      <c r="J65" s="54">
        <v>8011305508</v>
      </c>
      <c r="K65" s="18" t="s">
        <v>156</v>
      </c>
      <c r="L65" s="18"/>
      <c r="M65" s="18"/>
      <c r="N65" s="18"/>
      <c r="O65" s="18"/>
      <c r="P65" s="24">
        <v>43433</v>
      </c>
      <c r="Q65" s="18" t="s">
        <v>83</v>
      </c>
      <c r="R65" s="18"/>
      <c r="S65" s="18"/>
      <c r="T65" s="18"/>
    </row>
    <row r="66" spans="1:20">
      <c r="A66" s="4">
        <v>62</v>
      </c>
      <c r="B66" s="17" t="s">
        <v>67</v>
      </c>
      <c r="C66" s="52" t="s">
        <v>325</v>
      </c>
      <c r="D66" s="18" t="s">
        <v>29</v>
      </c>
      <c r="E66" s="53" t="s">
        <v>328</v>
      </c>
      <c r="F66" s="18"/>
      <c r="G66" s="72">
        <v>11</v>
      </c>
      <c r="H66" s="72">
        <v>13</v>
      </c>
      <c r="I66" s="17">
        <f t="shared" si="0"/>
        <v>24</v>
      </c>
      <c r="J66" s="54">
        <v>9954438146</v>
      </c>
      <c r="K66" s="18" t="s">
        <v>156</v>
      </c>
      <c r="L66" s="18"/>
      <c r="M66" s="18"/>
      <c r="N66" s="18"/>
      <c r="O66" s="18"/>
      <c r="P66" s="24">
        <v>43433</v>
      </c>
      <c r="Q66" s="18" t="s">
        <v>83</v>
      </c>
      <c r="R66" s="18"/>
      <c r="S66" s="18"/>
      <c r="T66" s="18"/>
    </row>
    <row r="67" spans="1:20">
      <c r="A67" s="4">
        <v>63</v>
      </c>
      <c r="B67" s="17" t="s">
        <v>66</v>
      </c>
      <c r="C67" s="18" t="s">
        <v>329</v>
      </c>
      <c r="D67" s="18" t="s">
        <v>27</v>
      </c>
      <c r="E67" s="19">
        <v>18250200303</v>
      </c>
      <c r="F67" s="18" t="s">
        <v>84</v>
      </c>
      <c r="G67" s="19">
        <v>31</v>
      </c>
      <c r="H67" s="19">
        <v>44</v>
      </c>
      <c r="I67" s="17">
        <f t="shared" si="0"/>
        <v>75</v>
      </c>
      <c r="J67" s="70">
        <v>8011865059</v>
      </c>
      <c r="K67" s="18" t="s">
        <v>315</v>
      </c>
      <c r="L67" s="18"/>
      <c r="M67" s="18"/>
      <c r="N67" s="18"/>
      <c r="O67" s="18"/>
      <c r="P67" s="24">
        <v>43434</v>
      </c>
      <c r="Q67" s="18" t="s">
        <v>85</v>
      </c>
      <c r="R67" s="18"/>
      <c r="S67" s="18"/>
      <c r="T67" s="18"/>
    </row>
    <row r="68" spans="1:20">
      <c r="A68" s="4">
        <v>64</v>
      </c>
      <c r="B68" s="17" t="s">
        <v>67</v>
      </c>
      <c r="C68" s="18" t="s">
        <v>330</v>
      </c>
      <c r="D68" s="18" t="s">
        <v>27</v>
      </c>
      <c r="E68" s="19">
        <v>18250233403</v>
      </c>
      <c r="F68" s="18" t="s">
        <v>84</v>
      </c>
      <c r="G68" s="19">
        <v>26</v>
      </c>
      <c r="H68" s="19">
        <v>21</v>
      </c>
      <c r="I68" s="17">
        <f t="shared" si="0"/>
        <v>47</v>
      </c>
      <c r="J68" s="70">
        <v>9706894621</v>
      </c>
      <c r="K68" s="18" t="s">
        <v>216</v>
      </c>
      <c r="L68" s="18"/>
      <c r="M68" s="18"/>
      <c r="N68" s="18"/>
      <c r="O68" s="18"/>
      <c r="P68" s="24">
        <v>43434</v>
      </c>
      <c r="Q68" s="18" t="s">
        <v>85</v>
      </c>
      <c r="R68" s="18"/>
      <c r="S68" s="18"/>
      <c r="T68" s="18"/>
    </row>
    <row r="69" spans="1:20">
      <c r="A69" s="4">
        <v>65</v>
      </c>
      <c r="B69" s="17"/>
      <c r="C69" s="52"/>
      <c r="D69" s="18"/>
      <c r="E69" s="53"/>
      <c r="F69" s="18"/>
      <c r="G69" s="54"/>
      <c r="H69" s="54"/>
      <c r="I69" s="17">
        <f t="shared" si="0"/>
        <v>0</v>
      </c>
      <c r="J69" s="54"/>
      <c r="K69" s="18"/>
      <c r="L69" s="18"/>
      <c r="M69" s="18"/>
      <c r="N69" s="18"/>
      <c r="O69" s="18"/>
      <c r="P69" s="24"/>
      <c r="Q69" s="18"/>
      <c r="R69" s="18"/>
      <c r="S69" s="18"/>
      <c r="T69" s="18"/>
    </row>
    <row r="70" spans="1:20">
      <c r="A70" s="4">
        <v>66</v>
      </c>
      <c r="B70" s="17"/>
      <c r="C70" s="52"/>
      <c r="D70" s="18"/>
      <c r="E70" s="53"/>
      <c r="F70" s="18"/>
      <c r="G70" s="54"/>
      <c r="H70" s="54"/>
      <c r="I70" s="17">
        <f t="shared" ref="I70:I92" si="6">SUM(G70:H70)</f>
        <v>0</v>
      </c>
      <c r="J70" s="54"/>
      <c r="K70" s="18"/>
      <c r="L70" s="18"/>
      <c r="M70" s="18"/>
      <c r="N70" s="18"/>
      <c r="O70" s="18"/>
      <c r="P70" s="24"/>
      <c r="Q70" s="18"/>
      <c r="R70" s="18"/>
      <c r="S70" s="18"/>
      <c r="T70" s="18"/>
    </row>
    <row r="71" spans="1:20">
      <c r="A71" s="4">
        <v>67</v>
      </c>
      <c r="B71" s="17"/>
      <c r="C71" s="52"/>
      <c r="D71" s="18"/>
      <c r="E71" s="53"/>
      <c r="F71" s="18"/>
      <c r="G71" s="54"/>
      <c r="H71" s="54"/>
      <c r="I71" s="17">
        <f t="shared" si="6"/>
        <v>0</v>
      </c>
      <c r="J71" s="54"/>
      <c r="K71" s="18"/>
      <c r="L71" s="18"/>
      <c r="M71" s="18"/>
      <c r="N71" s="18"/>
      <c r="O71" s="18"/>
      <c r="P71" s="24"/>
      <c r="Q71" s="18"/>
      <c r="R71" s="18"/>
      <c r="S71" s="18"/>
      <c r="T71" s="18"/>
    </row>
    <row r="72" spans="1:20">
      <c r="A72" s="4">
        <v>68</v>
      </c>
      <c r="B72" s="17"/>
      <c r="C72" s="52"/>
      <c r="D72" s="18"/>
      <c r="E72" s="53"/>
      <c r="F72" s="18"/>
      <c r="G72" s="54"/>
      <c r="H72" s="54"/>
      <c r="I72" s="17">
        <f t="shared" si="6"/>
        <v>0</v>
      </c>
      <c r="J72" s="54"/>
      <c r="K72" s="18"/>
      <c r="L72" s="18"/>
      <c r="M72" s="18"/>
      <c r="N72" s="18"/>
      <c r="O72" s="18"/>
      <c r="P72" s="24"/>
      <c r="Q72" s="18"/>
      <c r="R72" s="18"/>
      <c r="S72" s="18"/>
      <c r="T72" s="18"/>
    </row>
    <row r="73" spans="1:20">
      <c r="A73" s="4">
        <v>69</v>
      </c>
      <c r="B73" s="17"/>
      <c r="C73" s="18"/>
      <c r="D73" s="18"/>
      <c r="E73" s="19"/>
      <c r="F73" s="18"/>
      <c r="G73" s="19"/>
      <c r="H73" s="19"/>
      <c r="I73" s="17">
        <f t="shared" si="6"/>
        <v>0</v>
      </c>
      <c r="J73" s="18"/>
      <c r="K73" s="18"/>
      <c r="L73" s="18"/>
      <c r="M73" s="18"/>
      <c r="N73" s="18"/>
      <c r="O73" s="18"/>
      <c r="P73" s="24"/>
      <c r="Q73" s="18"/>
      <c r="R73" s="18"/>
      <c r="S73" s="18"/>
      <c r="T73" s="18"/>
    </row>
    <row r="74" spans="1:20">
      <c r="A74" s="4">
        <v>70</v>
      </c>
      <c r="B74" s="17"/>
      <c r="C74" s="18"/>
      <c r="D74" s="18"/>
      <c r="E74" s="19"/>
      <c r="F74" s="18"/>
      <c r="G74" s="19"/>
      <c r="H74" s="19"/>
      <c r="I74" s="17">
        <f t="shared" si="6"/>
        <v>0</v>
      </c>
      <c r="J74" s="18"/>
      <c r="K74" s="18"/>
      <c r="L74" s="18"/>
      <c r="M74" s="18"/>
      <c r="N74" s="18"/>
      <c r="O74" s="18"/>
      <c r="P74" s="24"/>
      <c r="Q74" s="18"/>
      <c r="R74" s="18"/>
      <c r="S74" s="18"/>
      <c r="T74" s="18"/>
    </row>
    <row r="75" spans="1:20">
      <c r="A75" s="4">
        <v>71</v>
      </c>
      <c r="B75" s="17"/>
      <c r="C75" s="18"/>
      <c r="D75" s="18"/>
      <c r="E75" s="19"/>
      <c r="F75" s="18"/>
      <c r="G75" s="19"/>
      <c r="H75" s="19"/>
      <c r="I75" s="17">
        <f t="shared" ref="I75:I76" si="7">SUM(G75:H75)</f>
        <v>0</v>
      </c>
      <c r="J75" s="18"/>
      <c r="K75" s="18"/>
      <c r="L75" s="18"/>
      <c r="M75" s="18"/>
      <c r="N75" s="18"/>
      <c r="O75" s="18"/>
      <c r="P75" s="24"/>
      <c r="Q75" s="18"/>
      <c r="R75" s="18"/>
      <c r="S75" s="18"/>
      <c r="T75" s="18"/>
    </row>
    <row r="76" spans="1:20">
      <c r="A76" s="4">
        <v>72</v>
      </c>
      <c r="B76" s="17"/>
      <c r="C76" s="18"/>
      <c r="D76" s="18"/>
      <c r="E76" s="19"/>
      <c r="F76" s="18"/>
      <c r="G76" s="19"/>
      <c r="H76" s="19"/>
      <c r="I76" s="17">
        <f t="shared" si="7"/>
        <v>0</v>
      </c>
      <c r="J76" s="18"/>
      <c r="K76" s="18"/>
      <c r="L76" s="18"/>
      <c r="M76" s="18"/>
      <c r="N76" s="18"/>
      <c r="O76" s="18"/>
      <c r="P76" s="24"/>
      <c r="Q76" s="18"/>
      <c r="R76" s="18"/>
      <c r="S76" s="18"/>
      <c r="T76" s="18"/>
    </row>
    <row r="77" spans="1:20">
      <c r="A77" s="4">
        <v>73</v>
      </c>
      <c r="B77" s="17"/>
      <c r="C77" s="18"/>
      <c r="D77" s="18"/>
      <c r="E77" s="19"/>
      <c r="F77" s="18"/>
      <c r="G77" s="19"/>
      <c r="H77" s="19"/>
      <c r="I77" s="17">
        <f t="shared" si="6"/>
        <v>0</v>
      </c>
      <c r="J77" s="18"/>
      <c r="K77" s="18"/>
      <c r="L77" s="18"/>
      <c r="M77" s="18"/>
      <c r="N77" s="18"/>
      <c r="O77" s="18"/>
      <c r="P77" s="24"/>
      <c r="Q77" s="18"/>
      <c r="R77" s="18"/>
      <c r="S77" s="18"/>
      <c r="T77" s="18"/>
    </row>
    <row r="78" spans="1:20">
      <c r="A78" s="4">
        <v>74</v>
      </c>
      <c r="B78" s="17"/>
      <c r="C78" s="18"/>
      <c r="D78" s="18"/>
      <c r="E78" s="19"/>
      <c r="F78" s="18"/>
      <c r="G78" s="19"/>
      <c r="H78" s="19"/>
      <c r="I78" s="17">
        <f t="shared" si="6"/>
        <v>0</v>
      </c>
      <c r="J78" s="18"/>
      <c r="K78" s="18"/>
      <c r="L78" s="18"/>
      <c r="M78" s="18"/>
      <c r="N78" s="18"/>
      <c r="O78" s="18"/>
      <c r="P78" s="24"/>
      <c r="Q78" s="18"/>
      <c r="R78" s="18"/>
      <c r="S78" s="18"/>
      <c r="T78" s="18"/>
    </row>
    <row r="79" spans="1:20">
      <c r="A79" s="4">
        <v>75</v>
      </c>
      <c r="B79" s="17"/>
      <c r="C79" s="18"/>
      <c r="D79" s="18"/>
      <c r="E79" s="19"/>
      <c r="F79" s="18"/>
      <c r="G79" s="19"/>
      <c r="H79" s="19"/>
      <c r="I79" s="17">
        <f t="shared" ref="I79:I80" si="8">SUM(G79:H79)</f>
        <v>0</v>
      </c>
      <c r="J79" s="18"/>
      <c r="K79" s="18"/>
      <c r="L79" s="18"/>
      <c r="M79" s="18"/>
      <c r="N79" s="18"/>
      <c r="O79" s="18"/>
      <c r="P79" s="24"/>
      <c r="Q79" s="18"/>
      <c r="R79" s="18"/>
      <c r="S79" s="18"/>
      <c r="T79" s="18"/>
    </row>
    <row r="80" spans="1:20">
      <c r="A80" s="4">
        <v>76</v>
      </c>
      <c r="B80" s="17"/>
      <c r="C80" s="18"/>
      <c r="D80" s="18"/>
      <c r="E80" s="19"/>
      <c r="F80" s="18"/>
      <c r="G80" s="19"/>
      <c r="H80" s="19"/>
      <c r="I80" s="17">
        <f t="shared" si="8"/>
        <v>0</v>
      </c>
      <c r="J80" s="18"/>
      <c r="K80" s="18"/>
      <c r="L80" s="18"/>
      <c r="M80" s="18"/>
      <c r="N80" s="18"/>
      <c r="O80" s="18"/>
      <c r="P80" s="24"/>
      <c r="Q80" s="18"/>
      <c r="R80" s="18"/>
      <c r="S80" s="18"/>
      <c r="T80" s="18"/>
    </row>
    <row r="81" spans="1:20">
      <c r="A81" s="4">
        <v>77</v>
      </c>
      <c r="B81" s="17"/>
      <c r="C81" s="18"/>
      <c r="D81" s="18"/>
      <c r="E81" s="19"/>
      <c r="F81" s="18"/>
      <c r="G81" s="19"/>
      <c r="H81" s="19"/>
      <c r="I81" s="17">
        <f t="shared" ref="I81" si="9">SUM(G81:H81)</f>
        <v>0</v>
      </c>
      <c r="J81" s="18"/>
      <c r="K81" s="18"/>
      <c r="L81" s="18"/>
      <c r="M81" s="18"/>
      <c r="N81" s="18"/>
      <c r="O81" s="18"/>
      <c r="P81" s="24"/>
      <c r="Q81" s="18"/>
      <c r="R81" s="18"/>
      <c r="S81" s="18"/>
      <c r="T81" s="18"/>
    </row>
    <row r="82" spans="1:20">
      <c r="A82" s="4">
        <v>78</v>
      </c>
      <c r="B82" s="17"/>
      <c r="C82" s="18"/>
      <c r="D82" s="18"/>
      <c r="E82" s="19"/>
      <c r="F82" s="18"/>
      <c r="G82" s="19"/>
      <c r="H82" s="19"/>
      <c r="I82" s="17">
        <f t="shared" si="6"/>
        <v>0</v>
      </c>
      <c r="J82" s="18"/>
      <c r="K82" s="18"/>
      <c r="L82" s="18"/>
      <c r="M82" s="18"/>
      <c r="N82" s="18"/>
      <c r="O82" s="18"/>
      <c r="P82" s="24"/>
      <c r="Q82" s="18"/>
      <c r="R82" s="18"/>
      <c r="S82" s="18"/>
      <c r="T82" s="18"/>
    </row>
    <row r="83" spans="1:20">
      <c r="A83" s="4">
        <v>79</v>
      </c>
      <c r="B83" s="17"/>
      <c r="C83" s="18"/>
      <c r="D83" s="18"/>
      <c r="E83" s="19"/>
      <c r="F83" s="18"/>
      <c r="G83" s="19"/>
      <c r="H83" s="19"/>
      <c r="I83" s="17">
        <f t="shared" si="6"/>
        <v>0</v>
      </c>
      <c r="J83" s="18"/>
      <c r="K83" s="18"/>
      <c r="L83" s="18"/>
      <c r="M83" s="18"/>
      <c r="N83" s="18"/>
      <c r="O83" s="18"/>
      <c r="P83" s="24"/>
      <c r="Q83" s="18"/>
      <c r="R83" s="18"/>
      <c r="S83" s="18"/>
      <c r="T83" s="18"/>
    </row>
    <row r="84" spans="1:20">
      <c r="A84" s="4">
        <v>80</v>
      </c>
      <c r="B84" s="17"/>
      <c r="C84" s="18"/>
      <c r="D84" s="18"/>
      <c r="E84" s="19"/>
      <c r="F84" s="18"/>
      <c r="G84" s="19"/>
      <c r="H84" s="19"/>
      <c r="I84" s="17">
        <f t="shared" si="6"/>
        <v>0</v>
      </c>
      <c r="J84" s="18"/>
      <c r="K84" s="18"/>
      <c r="L84" s="18"/>
      <c r="M84" s="18"/>
      <c r="N84" s="18"/>
      <c r="O84" s="18"/>
      <c r="P84" s="24"/>
      <c r="Q84" s="18"/>
      <c r="R84" s="18"/>
      <c r="S84" s="18"/>
      <c r="T84" s="18"/>
    </row>
    <row r="85" spans="1:20">
      <c r="A85" s="4">
        <v>81</v>
      </c>
      <c r="B85" s="17"/>
      <c r="C85" s="18"/>
      <c r="D85" s="18"/>
      <c r="E85" s="19"/>
      <c r="F85" s="18"/>
      <c r="G85" s="19"/>
      <c r="H85" s="19"/>
      <c r="I85" s="17">
        <f t="shared" si="6"/>
        <v>0</v>
      </c>
      <c r="J85" s="18"/>
      <c r="K85" s="18"/>
      <c r="L85" s="18"/>
      <c r="M85" s="18"/>
      <c r="N85" s="18"/>
      <c r="O85" s="18"/>
      <c r="P85" s="24"/>
      <c r="Q85" s="18"/>
      <c r="R85" s="18"/>
      <c r="S85" s="18"/>
      <c r="T85" s="18"/>
    </row>
    <row r="86" spans="1:20">
      <c r="A86" s="4">
        <v>82</v>
      </c>
      <c r="B86" s="17"/>
      <c r="C86" s="18"/>
      <c r="D86" s="18"/>
      <c r="E86" s="19"/>
      <c r="F86" s="18"/>
      <c r="G86" s="19"/>
      <c r="H86" s="19"/>
      <c r="I86" s="17">
        <f t="shared" si="6"/>
        <v>0</v>
      </c>
      <c r="J86" s="18"/>
      <c r="K86" s="18"/>
      <c r="L86" s="18"/>
      <c r="M86" s="18"/>
      <c r="N86" s="18"/>
      <c r="O86" s="18"/>
      <c r="P86" s="24"/>
      <c r="Q86" s="18"/>
      <c r="R86" s="18"/>
      <c r="S86" s="18"/>
      <c r="T86" s="18"/>
    </row>
    <row r="87" spans="1:20">
      <c r="A87" s="4">
        <v>83</v>
      </c>
      <c r="B87" s="17"/>
      <c r="C87" s="18"/>
      <c r="D87" s="18"/>
      <c r="E87" s="19"/>
      <c r="F87" s="18"/>
      <c r="G87" s="19"/>
      <c r="H87" s="19"/>
      <c r="I87" s="17">
        <f t="shared" si="6"/>
        <v>0</v>
      </c>
      <c r="J87" s="18"/>
      <c r="K87" s="18"/>
      <c r="L87" s="18"/>
      <c r="M87" s="18"/>
      <c r="N87" s="18"/>
      <c r="O87" s="18"/>
      <c r="P87" s="24"/>
      <c r="Q87" s="18"/>
      <c r="R87" s="18"/>
      <c r="S87" s="18"/>
      <c r="T87" s="18"/>
    </row>
    <row r="88" spans="1:20">
      <c r="A88" s="4">
        <v>84</v>
      </c>
      <c r="B88" s="17"/>
      <c r="C88" s="18"/>
      <c r="D88" s="18"/>
      <c r="E88" s="19"/>
      <c r="F88" s="18"/>
      <c r="G88" s="19"/>
      <c r="H88" s="19"/>
      <c r="I88" s="17">
        <f t="shared" si="6"/>
        <v>0</v>
      </c>
      <c r="J88" s="18"/>
      <c r="K88" s="18"/>
      <c r="L88" s="18"/>
      <c r="M88" s="18"/>
      <c r="N88" s="18"/>
      <c r="O88" s="18"/>
      <c r="P88" s="24"/>
      <c r="Q88" s="18"/>
      <c r="R88" s="18"/>
      <c r="S88" s="18"/>
      <c r="T88" s="18"/>
    </row>
    <row r="89" spans="1:20">
      <c r="A89" s="4">
        <v>85</v>
      </c>
      <c r="B89" s="17"/>
      <c r="C89" s="18"/>
      <c r="D89" s="18"/>
      <c r="E89" s="19"/>
      <c r="F89" s="18"/>
      <c r="G89" s="19"/>
      <c r="H89" s="19"/>
      <c r="I89" s="17">
        <f t="shared" si="6"/>
        <v>0</v>
      </c>
      <c r="J89" s="18"/>
      <c r="K89" s="18"/>
      <c r="L89" s="18"/>
      <c r="M89" s="18"/>
      <c r="N89" s="18"/>
      <c r="O89" s="18"/>
      <c r="P89" s="24"/>
      <c r="Q89" s="18"/>
      <c r="R89" s="18"/>
      <c r="S89" s="18"/>
      <c r="T89" s="18"/>
    </row>
    <row r="90" spans="1:20">
      <c r="A90" s="4">
        <v>86</v>
      </c>
      <c r="B90" s="17"/>
      <c r="C90" s="18"/>
      <c r="D90" s="18"/>
      <c r="E90" s="19"/>
      <c r="F90" s="18"/>
      <c r="G90" s="19"/>
      <c r="H90" s="19"/>
      <c r="I90" s="17">
        <f t="shared" si="6"/>
        <v>0</v>
      </c>
      <c r="J90" s="18"/>
      <c r="K90" s="18"/>
      <c r="L90" s="18"/>
      <c r="M90" s="18"/>
      <c r="N90" s="18"/>
      <c r="O90" s="18"/>
      <c r="P90" s="24"/>
      <c r="Q90" s="18"/>
      <c r="R90" s="18"/>
      <c r="S90" s="18"/>
      <c r="T90" s="18"/>
    </row>
    <row r="91" spans="1:20">
      <c r="A91" s="4">
        <v>87</v>
      </c>
      <c r="B91" s="17"/>
      <c r="C91" s="18"/>
      <c r="D91" s="18"/>
      <c r="E91" s="19"/>
      <c r="F91" s="18"/>
      <c r="G91" s="19"/>
      <c r="H91" s="19"/>
      <c r="I91" s="17">
        <f t="shared" si="6"/>
        <v>0</v>
      </c>
      <c r="J91" s="18"/>
      <c r="K91" s="18"/>
      <c r="L91" s="18"/>
      <c r="M91" s="18"/>
      <c r="N91" s="18"/>
      <c r="O91" s="18"/>
      <c r="P91" s="24"/>
      <c r="Q91" s="18"/>
      <c r="R91" s="18"/>
      <c r="S91" s="18"/>
      <c r="T91" s="18"/>
    </row>
    <row r="92" spans="1:20">
      <c r="A92" s="4">
        <v>88</v>
      </c>
      <c r="B92" s="17"/>
      <c r="C92" s="18"/>
      <c r="D92" s="18"/>
      <c r="E92" s="19"/>
      <c r="F92" s="18"/>
      <c r="G92" s="19"/>
      <c r="H92" s="19"/>
      <c r="I92" s="17">
        <f t="shared" si="6"/>
        <v>0</v>
      </c>
      <c r="J92" s="18"/>
      <c r="K92" s="18"/>
      <c r="L92" s="18"/>
      <c r="M92" s="18"/>
      <c r="N92" s="18"/>
      <c r="O92" s="18"/>
      <c r="P92" s="24"/>
      <c r="Q92" s="18"/>
      <c r="R92" s="18"/>
      <c r="S92" s="18"/>
      <c r="T92" s="18"/>
    </row>
    <row r="93" spans="1:20">
      <c r="A93" s="4">
        <v>89</v>
      </c>
      <c r="B93" s="17"/>
      <c r="C93" s="18"/>
      <c r="D93" s="18"/>
      <c r="E93" s="19"/>
      <c r="F93" s="18"/>
      <c r="G93" s="19"/>
      <c r="H93" s="19"/>
      <c r="I93" s="17">
        <f t="shared" ref="I93:I134" si="10">+G93+H93</f>
        <v>0</v>
      </c>
      <c r="J93" s="18"/>
      <c r="K93" s="18"/>
      <c r="L93" s="18"/>
      <c r="M93" s="18"/>
      <c r="N93" s="18"/>
      <c r="O93" s="18"/>
      <c r="P93" s="24"/>
      <c r="Q93" s="18"/>
      <c r="R93" s="18"/>
      <c r="S93" s="18"/>
      <c r="T93" s="18"/>
    </row>
    <row r="94" spans="1:20">
      <c r="A94" s="4">
        <v>90</v>
      </c>
      <c r="B94" s="17"/>
      <c r="C94" s="18"/>
      <c r="D94" s="18"/>
      <c r="E94" s="19"/>
      <c r="F94" s="18"/>
      <c r="G94" s="19"/>
      <c r="H94" s="19"/>
      <c r="I94" s="17">
        <f t="shared" si="10"/>
        <v>0</v>
      </c>
      <c r="J94" s="18"/>
      <c r="K94" s="18"/>
      <c r="L94" s="18"/>
      <c r="M94" s="18"/>
      <c r="N94" s="18"/>
      <c r="O94" s="18"/>
      <c r="P94" s="24"/>
      <c r="Q94" s="18"/>
      <c r="R94" s="18"/>
      <c r="S94" s="18"/>
      <c r="T94" s="18"/>
    </row>
    <row r="95" spans="1:20">
      <c r="A95" s="4">
        <v>91</v>
      </c>
      <c r="B95" s="17"/>
      <c r="C95" s="18"/>
      <c r="D95" s="18"/>
      <c r="E95" s="19"/>
      <c r="F95" s="18"/>
      <c r="G95" s="19"/>
      <c r="H95" s="19"/>
      <c r="I95" s="17">
        <f t="shared" si="10"/>
        <v>0</v>
      </c>
      <c r="J95" s="18"/>
      <c r="K95" s="18"/>
      <c r="L95" s="18"/>
      <c r="M95" s="18"/>
      <c r="N95" s="18"/>
      <c r="O95" s="18"/>
      <c r="P95" s="24"/>
      <c r="Q95" s="18"/>
      <c r="R95" s="18"/>
      <c r="S95" s="18"/>
      <c r="T95" s="18"/>
    </row>
    <row r="96" spans="1:20">
      <c r="A96" s="4">
        <v>92</v>
      </c>
      <c r="B96" s="17"/>
      <c r="C96" s="18"/>
      <c r="D96" s="18"/>
      <c r="E96" s="19"/>
      <c r="F96" s="18"/>
      <c r="G96" s="19"/>
      <c r="H96" s="19"/>
      <c r="I96" s="17">
        <f t="shared" si="10"/>
        <v>0</v>
      </c>
      <c r="J96" s="18"/>
      <c r="K96" s="18"/>
      <c r="L96" s="18"/>
      <c r="M96" s="18"/>
      <c r="N96" s="18"/>
      <c r="O96" s="18"/>
      <c r="P96" s="24"/>
      <c r="Q96" s="18"/>
      <c r="R96" s="18"/>
      <c r="S96" s="18"/>
      <c r="T96" s="18"/>
    </row>
    <row r="97" spans="1:20">
      <c r="A97" s="4">
        <v>93</v>
      </c>
      <c r="B97" s="17"/>
      <c r="C97" s="18"/>
      <c r="D97" s="18"/>
      <c r="E97" s="19"/>
      <c r="F97" s="18"/>
      <c r="G97" s="19"/>
      <c r="H97" s="19"/>
      <c r="I97" s="17">
        <f t="shared" si="10"/>
        <v>0</v>
      </c>
      <c r="J97" s="18"/>
      <c r="K97" s="18"/>
      <c r="L97" s="18"/>
      <c r="M97" s="18"/>
      <c r="N97" s="18"/>
      <c r="O97" s="18"/>
      <c r="P97" s="24"/>
      <c r="Q97" s="18"/>
      <c r="R97" s="18"/>
      <c r="S97" s="18"/>
      <c r="T97" s="18"/>
    </row>
    <row r="98" spans="1:20">
      <c r="A98" s="4">
        <v>94</v>
      </c>
      <c r="B98" s="17"/>
      <c r="C98" s="18"/>
      <c r="D98" s="18"/>
      <c r="E98" s="19"/>
      <c r="F98" s="18"/>
      <c r="G98" s="19"/>
      <c r="H98" s="19"/>
      <c r="I98" s="17">
        <f t="shared" si="10"/>
        <v>0</v>
      </c>
      <c r="J98" s="18"/>
      <c r="K98" s="18"/>
      <c r="L98" s="18"/>
      <c r="M98" s="18"/>
      <c r="N98" s="18"/>
      <c r="O98" s="18"/>
      <c r="P98" s="24"/>
      <c r="Q98" s="18"/>
      <c r="R98" s="18"/>
      <c r="S98" s="18"/>
      <c r="T98" s="18"/>
    </row>
    <row r="99" spans="1:20">
      <c r="A99" s="4">
        <v>95</v>
      </c>
      <c r="B99" s="17"/>
      <c r="C99" s="18"/>
      <c r="D99" s="18"/>
      <c r="E99" s="19"/>
      <c r="F99" s="18"/>
      <c r="G99" s="19"/>
      <c r="H99" s="19"/>
      <c r="I99" s="17">
        <f t="shared" si="10"/>
        <v>0</v>
      </c>
      <c r="J99" s="18"/>
      <c r="K99" s="18"/>
      <c r="L99" s="18"/>
      <c r="M99" s="18"/>
      <c r="N99" s="18"/>
      <c r="O99" s="18"/>
      <c r="P99" s="24"/>
      <c r="Q99" s="18"/>
      <c r="R99" s="18"/>
      <c r="S99" s="18"/>
      <c r="T99" s="18"/>
    </row>
    <row r="100" spans="1:20">
      <c r="A100" s="4">
        <v>96</v>
      </c>
      <c r="B100" s="17"/>
      <c r="C100" s="18"/>
      <c r="D100" s="18"/>
      <c r="E100" s="19"/>
      <c r="F100" s="18"/>
      <c r="G100" s="19"/>
      <c r="H100" s="19"/>
      <c r="I100" s="17">
        <f t="shared" si="10"/>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0"/>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0"/>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0"/>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0"/>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0"/>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0"/>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0"/>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0"/>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0"/>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0"/>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0"/>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0"/>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0"/>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0"/>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0"/>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0"/>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0"/>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0"/>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0"/>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0"/>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0"/>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0"/>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0"/>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0"/>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0"/>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0"/>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0"/>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0"/>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0"/>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0"/>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0"/>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0"/>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0"/>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0"/>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1">+G135+H135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1"/>
        <v>0</v>
      </c>
      <c r="J164" s="18"/>
      <c r="K164" s="18"/>
      <c r="L164" s="18"/>
      <c r="M164" s="18"/>
      <c r="N164" s="18"/>
      <c r="O164" s="18"/>
      <c r="P164" s="24"/>
      <c r="Q164" s="18"/>
      <c r="R164" s="18"/>
      <c r="S164" s="18"/>
      <c r="T164" s="18"/>
    </row>
    <row r="165" spans="1:20">
      <c r="A165" s="21" t="s">
        <v>11</v>
      </c>
      <c r="B165" s="41"/>
      <c r="C165" s="21">
        <f>COUNTIFS(C5:C164,"*")</f>
        <v>64</v>
      </c>
      <c r="D165" s="21"/>
      <c r="E165" s="13"/>
      <c r="F165" s="21"/>
      <c r="G165" s="21">
        <f>SUM(G5:G164)</f>
        <v>1714</v>
      </c>
      <c r="H165" s="21">
        <f>SUM(H5:H164)</f>
        <v>1798</v>
      </c>
      <c r="I165" s="21">
        <f>SUM(I5:I164)</f>
        <v>3512</v>
      </c>
      <c r="J165" s="21"/>
      <c r="K165" s="21"/>
      <c r="L165" s="21"/>
      <c r="M165" s="21"/>
      <c r="N165" s="21"/>
      <c r="O165" s="21"/>
      <c r="P165" s="14"/>
      <c r="Q165" s="21"/>
      <c r="R165" s="21"/>
      <c r="S165" s="21"/>
      <c r="T165" s="12"/>
    </row>
    <row r="166" spans="1:20">
      <c r="A166" s="46" t="s">
        <v>66</v>
      </c>
      <c r="B166" s="10">
        <f>COUNTIF(B$5:B$164,"Team 1")</f>
        <v>28</v>
      </c>
      <c r="C166" s="46" t="s">
        <v>29</v>
      </c>
      <c r="D166" s="10">
        <f>COUNTIF(D5:D164,"Anganwadi")</f>
        <v>30</v>
      </c>
    </row>
    <row r="167" spans="1:20">
      <c r="A167" s="46" t="s">
        <v>67</v>
      </c>
      <c r="B167" s="10">
        <f>COUNTIF(B$6:B$164,"Team 2")</f>
        <v>36</v>
      </c>
      <c r="C167" s="46" t="s">
        <v>27</v>
      </c>
      <c r="D167" s="10">
        <f>COUNTIF(D5:D164,"School")</f>
        <v>34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E57"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846</v>
      </c>
      <c r="B1" s="128"/>
      <c r="C1" s="128"/>
      <c r="D1" s="129"/>
      <c r="E1" s="129"/>
      <c r="F1" s="129"/>
      <c r="G1" s="129"/>
      <c r="H1" s="129"/>
      <c r="I1" s="129"/>
      <c r="J1" s="129"/>
      <c r="K1" s="129"/>
      <c r="L1" s="129"/>
      <c r="M1" s="129"/>
      <c r="N1" s="129"/>
      <c r="O1" s="129"/>
      <c r="P1" s="129"/>
      <c r="Q1" s="129"/>
      <c r="R1" s="129"/>
      <c r="S1" s="129"/>
    </row>
    <row r="2" spans="1:20">
      <c r="A2" s="132" t="s">
        <v>63</v>
      </c>
      <c r="B2" s="133"/>
      <c r="C2" s="133"/>
      <c r="D2" s="25">
        <v>43435</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23" t="s">
        <v>9</v>
      </c>
      <c r="H4" s="23" t="s">
        <v>10</v>
      </c>
      <c r="I4" s="23" t="s">
        <v>11</v>
      </c>
      <c r="J4" s="126"/>
      <c r="K4" s="131"/>
      <c r="L4" s="131"/>
      <c r="M4" s="131"/>
      <c r="N4" s="131"/>
      <c r="O4" s="131"/>
      <c r="P4" s="127"/>
      <c r="Q4" s="127"/>
      <c r="R4" s="126"/>
      <c r="S4" s="126"/>
      <c r="T4" s="126"/>
    </row>
    <row r="5" spans="1:20">
      <c r="A5" s="4">
        <v>1</v>
      </c>
      <c r="B5" s="17" t="s">
        <v>66</v>
      </c>
      <c r="C5" s="18" t="s">
        <v>331</v>
      </c>
      <c r="D5" s="18" t="s">
        <v>27</v>
      </c>
      <c r="E5" s="18">
        <v>18250200304</v>
      </c>
      <c r="F5" s="18" t="s">
        <v>332</v>
      </c>
      <c r="G5" s="19">
        <v>23</v>
      </c>
      <c r="H5" s="19">
        <v>10</v>
      </c>
      <c r="I5" s="17">
        <f>+G5+H5</f>
        <v>33</v>
      </c>
      <c r="J5" s="18">
        <v>9957411396</v>
      </c>
      <c r="K5" s="18" t="s">
        <v>315</v>
      </c>
      <c r="L5" s="18"/>
      <c r="M5" s="18"/>
      <c r="N5" s="18"/>
      <c r="O5" s="18"/>
      <c r="P5" s="24">
        <v>43437</v>
      </c>
      <c r="Q5" s="18" t="s">
        <v>80</v>
      </c>
      <c r="R5" s="18"/>
      <c r="S5" s="18"/>
      <c r="T5" s="18"/>
    </row>
    <row r="6" spans="1:20">
      <c r="A6" s="4">
        <v>2</v>
      </c>
      <c r="B6" s="17" t="s">
        <v>66</v>
      </c>
      <c r="C6" s="18" t="s">
        <v>333</v>
      </c>
      <c r="D6" s="18" t="s">
        <v>27</v>
      </c>
      <c r="E6" s="18">
        <v>18250200601</v>
      </c>
      <c r="F6" s="18" t="s">
        <v>84</v>
      </c>
      <c r="G6" s="19">
        <v>18</v>
      </c>
      <c r="H6" s="19">
        <v>16</v>
      </c>
      <c r="I6" s="17">
        <f>+G6+H6</f>
        <v>34</v>
      </c>
      <c r="J6" s="18">
        <v>9435725841</v>
      </c>
      <c r="K6" s="18" t="s">
        <v>315</v>
      </c>
      <c r="L6" s="18"/>
      <c r="M6" s="18"/>
      <c r="N6" s="18"/>
      <c r="O6" s="18"/>
      <c r="P6" s="24">
        <v>43437</v>
      </c>
      <c r="Q6" s="18" t="s">
        <v>80</v>
      </c>
      <c r="R6" s="18"/>
      <c r="S6" s="18"/>
      <c r="T6" s="18"/>
    </row>
    <row r="7" spans="1:20">
      <c r="A7" s="4">
        <v>3</v>
      </c>
      <c r="B7" s="17" t="s">
        <v>67</v>
      </c>
      <c r="C7" s="52" t="s">
        <v>334</v>
      </c>
      <c r="D7" s="18" t="s">
        <v>27</v>
      </c>
      <c r="E7" s="61" t="s">
        <v>335</v>
      </c>
      <c r="F7" s="18" t="s">
        <v>165</v>
      </c>
      <c r="G7" s="19">
        <v>167</v>
      </c>
      <c r="H7" s="19">
        <v>0</v>
      </c>
      <c r="I7" s="17">
        <f t="shared" ref="I7:I70" si="0">+G7+H7</f>
        <v>167</v>
      </c>
      <c r="J7" s="55">
        <v>9678027296</v>
      </c>
      <c r="K7" s="18" t="s">
        <v>156</v>
      </c>
      <c r="L7" s="18"/>
      <c r="M7" s="18"/>
      <c r="N7" s="18"/>
      <c r="O7" s="18"/>
      <c r="P7" s="24">
        <v>43437</v>
      </c>
      <c r="Q7" s="18" t="s">
        <v>80</v>
      </c>
      <c r="R7" s="18"/>
      <c r="S7" s="18"/>
      <c r="T7" s="18"/>
    </row>
    <row r="8" spans="1:20">
      <c r="A8" s="4">
        <v>4</v>
      </c>
      <c r="B8" s="17" t="s">
        <v>66</v>
      </c>
      <c r="C8" s="52" t="s">
        <v>336</v>
      </c>
      <c r="D8" s="18" t="s">
        <v>29</v>
      </c>
      <c r="E8" s="53" t="s">
        <v>339</v>
      </c>
      <c r="F8" s="61"/>
      <c r="G8" s="72">
        <v>12</v>
      </c>
      <c r="H8" s="72">
        <v>21</v>
      </c>
      <c r="I8" s="17">
        <f t="shared" si="0"/>
        <v>33</v>
      </c>
      <c r="J8" s="55">
        <v>8822638505</v>
      </c>
      <c r="K8" s="18" t="s">
        <v>315</v>
      </c>
      <c r="L8" s="53"/>
      <c r="M8" s="18"/>
      <c r="N8" s="18"/>
      <c r="O8" s="18"/>
      <c r="P8" s="24">
        <v>43438</v>
      </c>
      <c r="Q8" s="18" t="s">
        <v>81</v>
      </c>
      <c r="R8" s="18"/>
      <c r="S8" s="18"/>
      <c r="T8" s="18"/>
    </row>
    <row r="9" spans="1:20">
      <c r="A9" s="4">
        <v>5</v>
      </c>
      <c r="B9" s="17" t="s">
        <v>66</v>
      </c>
      <c r="C9" s="52" t="s">
        <v>337</v>
      </c>
      <c r="D9" s="18" t="s">
        <v>29</v>
      </c>
      <c r="E9" s="53" t="s">
        <v>340</v>
      </c>
      <c r="F9" s="61"/>
      <c r="G9" s="72">
        <v>12</v>
      </c>
      <c r="H9" s="72">
        <v>17</v>
      </c>
      <c r="I9" s="17">
        <f t="shared" si="0"/>
        <v>29</v>
      </c>
      <c r="J9" s="55">
        <v>9957045619</v>
      </c>
      <c r="K9" s="18" t="s">
        <v>315</v>
      </c>
      <c r="L9" s="53"/>
      <c r="M9" s="18"/>
      <c r="N9" s="18"/>
      <c r="O9" s="18"/>
      <c r="P9" s="24">
        <v>43438</v>
      </c>
      <c r="Q9" s="18" t="s">
        <v>81</v>
      </c>
      <c r="R9" s="18"/>
      <c r="S9" s="18"/>
      <c r="T9" s="18"/>
    </row>
    <row r="10" spans="1:20">
      <c r="A10" s="4">
        <v>6</v>
      </c>
      <c r="B10" s="17" t="s">
        <v>66</v>
      </c>
      <c r="C10" s="52" t="s">
        <v>338</v>
      </c>
      <c r="D10" s="18" t="s">
        <v>29</v>
      </c>
      <c r="E10" s="53" t="s">
        <v>341</v>
      </c>
      <c r="F10" s="61"/>
      <c r="G10" s="72">
        <v>15</v>
      </c>
      <c r="H10" s="72">
        <v>25</v>
      </c>
      <c r="I10" s="17">
        <f t="shared" si="0"/>
        <v>40</v>
      </c>
      <c r="J10" s="55">
        <v>8751880532</v>
      </c>
      <c r="K10" s="18" t="s">
        <v>315</v>
      </c>
      <c r="L10" s="53"/>
      <c r="M10" s="18"/>
      <c r="N10" s="18"/>
      <c r="O10" s="18"/>
      <c r="P10" s="24">
        <v>43438</v>
      </c>
      <c r="Q10" s="18" t="s">
        <v>81</v>
      </c>
      <c r="R10" s="18"/>
      <c r="S10" s="18"/>
      <c r="T10" s="18"/>
    </row>
    <row r="11" spans="1:20">
      <c r="A11" s="4">
        <v>7</v>
      </c>
      <c r="B11" s="17" t="s">
        <v>67</v>
      </c>
      <c r="C11" s="52" t="s">
        <v>334</v>
      </c>
      <c r="D11" s="18"/>
      <c r="E11" s="61" t="s">
        <v>335</v>
      </c>
      <c r="F11" s="61"/>
      <c r="G11" s="60">
        <v>0</v>
      </c>
      <c r="H11" s="60">
        <v>182</v>
      </c>
      <c r="I11" s="17">
        <f t="shared" si="0"/>
        <v>182</v>
      </c>
      <c r="J11" s="55">
        <v>9678027296</v>
      </c>
      <c r="K11" s="18" t="s">
        <v>156</v>
      </c>
      <c r="L11" s="53"/>
      <c r="M11" s="18"/>
      <c r="N11" s="18"/>
      <c r="O11" s="18"/>
      <c r="P11" s="24">
        <v>43438</v>
      </c>
      <c r="Q11" s="18" t="s">
        <v>81</v>
      </c>
      <c r="R11" s="18"/>
      <c r="S11" s="18"/>
      <c r="T11" s="18"/>
    </row>
    <row r="12" spans="1:20" ht="33">
      <c r="A12" s="4">
        <v>8</v>
      </c>
      <c r="B12" s="17" t="s">
        <v>66</v>
      </c>
      <c r="C12" s="52" t="s">
        <v>342</v>
      </c>
      <c r="D12" s="18" t="s">
        <v>27</v>
      </c>
      <c r="E12" s="61" t="s">
        <v>317</v>
      </c>
      <c r="F12" s="61" t="s">
        <v>84</v>
      </c>
      <c r="G12" s="54">
        <v>32</v>
      </c>
      <c r="H12" s="54">
        <v>25</v>
      </c>
      <c r="I12" s="17">
        <f t="shared" si="0"/>
        <v>57</v>
      </c>
      <c r="J12" s="55">
        <v>8011865059</v>
      </c>
      <c r="K12" s="18" t="s">
        <v>315</v>
      </c>
      <c r="L12" s="53"/>
      <c r="M12" s="18"/>
      <c r="N12" s="18"/>
      <c r="O12" s="18"/>
      <c r="P12" s="24">
        <v>43439</v>
      </c>
      <c r="Q12" s="18" t="s">
        <v>82</v>
      </c>
      <c r="R12" s="18"/>
      <c r="S12" s="18"/>
      <c r="T12" s="18"/>
    </row>
    <row r="13" spans="1:20" ht="33">
      <c r="A13" s="4">
        <v>9</v>
      </c>
      <c r="B13" s="17" t="s">
        <v>66</v>
      </c>
      <c r="C13" s="52" t="s">
        <v>343</v>
      </c>
      <c r="D13" s="18" t="s">
        <v>27</v>
      </c>
      <c r="E13" s="61" t="s">
        <v>344</v>
      </c>
      <c r="F13" s="61" t="s">
        <v>84</v>
      </c>
      <c r="G13" s="54">
        <v>20</v>
      </c>
      <c r="H13" s="54">
        <v>12</v>
      </c>
      <c r="I13" s="17">
        <f t="shared" si="0"/>
        <v>32</v>
      </c>
      <c r="J13" s="55">
        <v>9854464386</v>
      </c>
      <c r="K13" s="18" t="s">
        <v>315</v>
      </c>
      <c r="L13" s="53"/>
      <c r="M13" s="18"/>
      <c r="N13" s="18"/>
      <c r="O13" s="18"/>
      <c r="P13" s="24">
        <v>43439</v>
      </c>
      <c r="Q13" s="18" t="s">
        <v>82</v>
      </c>
      <c r="R13" s="18"/>
      <c r="S13" s="18"/>
      <c r="T13" s="18"/>
    </row>
    <row r="14" spans="1:20" ht="33">
      <c r="A14" s="4">
        <v>10</v>
      </c>
      <c r="B14" s="17" t="s">
        <v>67</v>
      </c>
      <c r="C14" s="52" t="s">
        <v>345</v>
      </c>
      <c r="D14" s="18" t="s">
        <v>27</v>
      </c>
      <c r="E14" s="61" t="s">
        <v>346</v>
      </c>
      <c r="F14" s="61" t="s">
        <v>87</v>
      </c>
      <c r="G14" s="54">
        <v>40</v>
      </c>
      <c r="H14" s="54">
        <v>70</v>
      </c>
      <c r="I14" s="17">
        <f t="shared" si="0"/>
        <v>110</v>
      </c>
      <c r="J14" s="55">
        <v>9957503896</v>
      </c>
      <c r="K14" s="18" t="s">
        <v>347</v>
      </c>
      <c r="L14" s="53"/>
      <c r="M14" s="18"/>
      <c r="N14" s="18"/>
      <c r="O14" s="18"/>
      <c r="P14" s="24">
        <v>43439</v>
      </c>
      <c r="Q14" s="18" t="s">
        <v>82</v>
      </c>
      <c r="R14" s="18"/>
      <c r="S14" s="18"/>
      <c r="T14" s="18"/>
    </row>
    <row r="15" spans="1:20">
      <c r="A15" s="4">
        <v>11</v>
      </c>
      <c r="B15" s="17" t="s">
        <v>66</v>
      </c>
      <c r="C15" s="52" t="s">
        <v>348</v>
      </c>
      <c r="D15" s="18" t="s">
        <v>29</v>
      </c>
      <c r="E15" s="53" t="s">
        <v>351</v>
      </c>
      <c r="F15" s="61"/>
      <c r="G15" s="72">
        <v>17</v>
      </c>
      <c r="H15" s="72">
        <v>14</v>
      </c>
      <c r="I15" s="17">
        <f t="shared" si="0"/>
        <v>31</v>
      </c>
      <c r="J15" s="55">
        <v>9508735395</v>
      </c>
      <c r="K15" s="18" t="s">
        <v>315</v>
      </c>
      <c r="L15" s="53"/>
      <c r="M15" s="18"/>
      <c r="N15" s="18"/>
      <c r="O15" s="18"/>
      <c r="P15" s="24">
        <v>43440</v>
      </c>
      <c r="Q15" s="18" t="s">
        <v>83</v>
      </c>
      <c r="R15" s="18"/>
      <c r="S15" s="18"/>
      <c r="T15" s="18"/>
    </row>
    <row r="16" spans="1:20">
      <c r="A16" s="4">
        <v>12</v>
      </c>
      <c r="B16" s="17" t="s">
        <v>66</v>
      </c>
      <c r="C16" s="52" t="s">
        <v>349</v>
      </c>
      <c r="D16" s="18" t="s">
        <v>29</v>
      </c>
      <c r="E16" s="53" t="s">
        <v>352</v>
      </c>
      <c r="F16" s="61"/>
      <c r="G16" s="72">
        <v>7</v>
      </c>
      <c r="H16" s="72">
        <v>5</v>
      </c>
      <c r="I16" s="17">
        <f t="shared" si="0"/>
        <v>12</v>
      </c>
      <c r="J16" s="55">
        <v>9954868340</v>
      </c>
      <c r="K16" s="18" t="s">
        <v>315</v>
      </c>
      <c r="L16" s="53"/>
      <c r="M16" s="18"/>
      <c r="N16" s="18"/>
      <c r="O16" s="18"/>
      <c r="P16" s="24">
        <v>43440</v>
      </c>
      <c r="Q16" s="18" t="s">
        <v>83</v>
      </c>
      <c r="R16" s="18"/>
      <c r="S16" s="18"/>
      <c r="T16" s="18"/>
    </row>
    <row r="17" spans="1:20">
      <c r="A17" s="4">
        <v>13</v>
      </c>
      <c r="B17" s="17" t="s">
        <v>66</v>
      </c>
      <c r="C17" s="52" t="s">
        <v>350</v>
      </c>
      <c r="D17" s="18" t="s">
        <v>29</v>
      </c>
      <c r="E17" s="53" t="s">
        <v>353</v>
      </c>
      <c r="F17" s="61"/>
      <c r="G17" s="72">
        <v>19</v>
      </c>
      <c r="H17" s="72">
        <v>16</v>
      </c>
      <c r="I17" s="17">
        <f t="shared" si="0"/>
        <v>35</v>
      </c>
      <c r="J17" s="55">
        <v>9864206086</v>
      </c>
      <c r="K17" s="18" t="s">
        <v>315</v>
      </c>
      <c r="L17" s="53"/>
      <c r="M17" s="18"/>
      <c r="N17" s="18"/>
      <c r="O17" s="18"/>
      <c r="P17" s="24">
        <v>43440</v>
      </c>
      <c r="Q17" s="18" t="s">
        <v>83</v>
      </c>
      <c r="R17" s="18"/>
      <c r="S17" s="18"/>
      <c r="T17" s="18"/>
    </row>
    <row r="18" spans="1:20">
      <c r="A18" s="4">
        <v>14</v>
      </c>
      <c r="B18" s="17" t="s">
        <v>67</v>
      </c>
      <c r="C18" s="63" t="s">
        <v>354</v>
      </c>
      <c r="D18" s="18" t="s">
        <v>29</v>
      </c>
      <c r="E18" s="53" t="s">
        <v>355</v>
      </c>
      <c r="F18" s="61"/>
      <c r="G18" s="54">
        <v>57</v>
      </c>
      <c r="H18" s="54">
        <v>64</v>
      </c>
      <c r="I18" s="17">
        <f t="shared" si="0"/>
        <v>121</v>
      </c>
      <c r="J18" s="62">
        <v>9613934945</v>
      </c>
      <c r="K18" s="18" t="s">
        <v>356</v>
      </c>
      <c r="L18" s="53"/>
      <c r="M18" s="18"/>
      <c r="N18" s="18"/>
      <c r="O18" s="18"/>
      <c r="P18" s="24">
        <v>43440</v>
      </c>
      <c r="Q18" s="18" t="s">
        <v>83</v>
      </c>
      <c r="R18" s="18"/>
      <c r="S18" s="18"/>
      <c r="T18" s="18"/>
    </row>
    <row r="19" spans="1:20">
      <c r="A19" s="4">
        <v>15</v>
      </c>
      <c r="B19" s="17" t="s">
        <v>66</v>
      </c>
      <c r="C19" s="52" t="s">
        <v>357</v>
      </c>
      <c r="D19" s="18" t="s">
        <v>27</v>
      </c>
      <c r="E19" s="61" t="s">
        <v>358</v>
      </c>
      <c r="F19" s="61" t="s">
        <v>84</v>
      </c>
      <c r="G19" s="54">
        <v>53</v>
      </c>
      <c r="H19" s="54">
        <v>49</v>
      </c>
      <c r="I19" s="17">
        <f t="shared" ref="I19" si="1">+G19+H19</f>
        <v>102</v>
      </c>
      <c r="J19" s="55">
        <v>7896105905</v>
      </c>
      <c r="K19" s="18" t="s">
        <v>315</v>
      </c>
      <c r="L19" s="18"/>
      <c r="M19" s="18"/>
      <c r="N19" s="18"/>
      <c r="O19" s="18"/>
      <c r="P19" s="24">
        <v>43441</v>
      </c>
      <c r="Q19" s="18" t="s">
        <v>85</v>
      </c>
      <c r="R19" s="18"/>
      <c r="S19" s="18"/>
      <c r="T19" s="18"/>
    </row>
    <row r="20" spans="1:20">
      <c r="A20" s="4">
        <v>16</v>
      </c>
      <c r="B20" s="17" t="s">
        <v>67</v>
      </c>
      <c r="C20" s="18" t="s">
        <v>359</v>
      </c>
      <c r="D20" s="18" t="s">
        <v>27</v>
      </c>
      <c r="E20" s="61" t="s">
        <v>346</v>
      </c>
      <c r="F20" s="18" t="s">
        <v>84</v>
      </c>
      <c r="G20" s="19">
        <v>53</v>
      </c>
      <c r="H20" s="19">
        <v>73</v>
      </c>
      <c r="I20" s="17">
        <f t="shared" si="0"/>
        <v>126</v>
      </c>
      <c r="J20" s="55">
        <v>9859743503</v>
      </c>
      <c r="K20" s="18" t="s">
        <v>347</v>
      </c>
      <c r="L20" s="18"/>
      <c r="M20" s="18"/>
      <c r="N20" s="18"/>
      <c r="O20" s="18"/>
      <c r="P20" s="24">
        <v>43441</v>
      </c>
      <c r="Q20" s="18" t="s">
        <v>85</v>
      </c>
      <c r="R20" s="18"/>
      <c r="S20" s="18"/>
      <c r="T20" s="18"/>
    </row>
    <row r="21" spans="1:20">
      <c r="A21" s="4">
        <v>17</v>
      </c>
      <c r="B21" s="17" t="s">
        <v>66</v>
      </c>
      <c r="C21" s="18" t="s">
        <v>360</v>
      </c>
      <c r="D21" s="18" t="s">
        <v>27</v>
      </c>
      <c r="E21" s="18">
        <v>18250200902</v>
      </c>
      <c r="F21" s="18" t="s">
        <v>332</v>
      </c>
      <c r="G21" s="19">
        <v>161</v>
      </c>
      <c r="H21" s="19">
        <v>0</v>
      </c>
      <c r="I21" s="17">
        <f t="shared" si="0"/>
        <v>161</v>
      </c>
      <c r="J21" s="18">
        <v>8812013976</v>
      </c>
      <c r="K21" s="18" t="s">
        <v>315</v>
      </c>
      <c r="L21" s="18"/>
      <c r="M21" s="18"/>
      <c r="N21" s="18"/>
      <c r="O21" s="18"/>
      <c r="P21" s="24">
        <v>43444</v>
      </c>
      <c r="Q21" s="18" t="s">
        <v>80</v>
      </c>
      <c r="R21" s="18"/>
      <c r="S21" s="18"/>
      <c r="T21" s="18"/>
    </row>
    <row r="22" spans="1:20" ht="33">
      <c r="A22" s="4">
        <v>18</v>
      </c>
      <c r="B22" s="17" t="s">
        <v>67</v>
      </c>
      <c r="C22" s="18" t="s">
        <v>361</v>
      </c>
      <c r="D22" s="18" t="s">
        <v>27</v>
      </c>
      <c r="E22" s="18">
        <v>18250208303</v>
      </c>
      <c r="F22" s="18" t="s">
        <v>84</v>
      </c>
      <c r="G22" s="19">
        <v>84</v>
      </c>
      <c r="H22" s="19">
        <v>76</v>
      </c>
      <c r="I22" s="17">
        <f t="shared" si="0"/>
        <v>160</v>
      </c>
      <c r="J22" s="18">
        <v>9401736970</v>
      </c>
      <c r="K22" s="18" t="s">
        <v>347</v>
      </c>
      <c r="L22" s="18"/>
      <c r="M22" s="18"/>
      <c r="N22" s="18"/>
      <c r="O22" s="18"/>
      <c r="P22" s="24">
        <v>43444</v>
      </c>
      <c r="Q22" s="18" t="s">
        <v>80</v>
      </c>
      <c r="R22" s="18"/>
      <c r="S22" s="18"/>
      <c r="T22" s="18"/>
    </row>
    <row r="23" spans="1:20">
      <c r="A23" s="4">
        <v>19</v>
      </c>
      <c r="B23" s="17" t="s">
        <v>66</v>
      </c>
      <c r="C23" s="18" t="s">
        <v>360</v>
      </c>
      <c r="D23" s="18"/>
      <c r="E23" s="18">
        <v>18250200902</v>
      </c>
      <c r="F23" s="18" t="s">
        <v>332</v>
      </c>
      <c r="G23" s="19">
        <v>0</v>
      </c>
      <c r="H23" s="19">
        <v>165</v>
      </c>
      <c r="I23" s="17">
        <f t="shared" si="0"/>
        <v>165</v>
      </c>
      <c r="J23" s="18">
        <v>8812013976</v>
      </c>
      <c r="K23" s="18" t="s">
        <v>315</v>
      </c>
      <c r="L23" s="18"/>
      <c r="M23" s="18"/>
      <c r="N23" s="18"/>
      <c r="O23" s="18"/>
      <c r="P23" s="24">
        <v>43445</v>
      </c>
      <c r="Q23" s="18" t="s">
        <v>81</v>
      </c>
      <c r="R23" s="18"/>
      <c r="S23" s="18"/>
      <c r="T23" s="18"/>
    </row>
    <row r="24" spans="1:20">
      <c r="A24" s="4">
        <v>20</v>
      </c>
      <c r="B24" s="17" t="s">
        <v>67</v>
      </c>
      <c r="C24" s="63" t="s">
        <v>362</v>
      </c>
      <c r="D24" s="18" t="s">
        <v>29</v>
      </c>
      <c r="E24" s="53" t="s">
        <v>364</v>
      </c>
      <c r="F24" s="61"/>
      <c r="G24" s="64">
        <v>14</v>
      </c>
      <c r="H24" s="64">
        <v>17</v>
      </c>
      <c r="I24" s="17">
        <f t="shared" si="0"/>
        <v>31</v>
      </c>
      <c r="J24" s="62">
        <v>8721069851</v>
      </c>
      <c r="K24" s="18" t="s">
        <v>356</v>
      </c>
      <c r="L24" s="53"/>
      <c r="M24" s="18"/>
      <c r="N24" s="18"/>
      <c r="O24" s="18"/>
      <c r="P24" s="24">
        <v>43445</v>
      </c>
      <c r="Q24" s="18" t="s">
        <v>81</v>
      </c>
      <c r="R24" s="18"/>
      <c r="S24" s="18"/>
      <c r="T24" s="18"/>
    </row>
    <row r="25" spans="1:20">
      <c r="A25" s="4">
        <v>21</v>
      </c>
      <c r="B25" s="17" t="s">
        <v>67</v>
      </c>
      <c r="C25" s="63" t="s">
        <v>363</v>
      </c>
      <c r="D25" s="18" t="s">
        <v>29</v>
      </c>
      <c r="E25" s="53" t="s">
        <v>365</v>
      </c>
      <c r="F25" s="61"/>
      <c r="G25" s="64">
        <v>26</v>
      </c>
      <c r="H25" s="64">
        <v>32</v>
      </c>
      <c r="I25" s="17">
        <f t="shared" si="0"/>
        <v>58</v>
      </c>
      <c r="J25" s="62">
        <v>8011748086</v>
      </c>
      <c r="K25" s="18" t="s">
        <v>356</v>
      </c>
      <c r="L25" s="53"/>
      <c r="M25" s="18"/>
      <c r="N25" s="18"/>
      <c r="O25" s="18"/>
      <c r="P25" s="24">
        <v>43445</v>
      </c>
      <c r="Q25" s="18" t="s">
        <v>81</v>
      </c>
      <c r="R25" s="18"/>
      <c r="S25" s="18"/>
      <c r="T25" s="18"/>
    </row>
    <row r="26" spans="1:20" ht="33">
      <c r="A26" s="4">
        <v>22</v>
      </c>
      <c r="B26" s="17" t="s">
        <v>66</v>
      </c>
      <c r="C26" s="52" t="s">
        <v>366</v>
      </c>
      <c r="D26" s="18" t="s">
        <v>27</v>
      </c>
      <c r="E26" s="61" t="s">
        <v>367</v>
      </c>
      <c r="F26" s="61" t="s">
        <v>165</v>
      </c>
      <c r="G26" s="54">
        <v>217</v>
      </c>
      <c r="H26" s="54">
        <v>0</v>
      </c>
      <c r="I26" s="17">
        <f t="shared" si="0"/>
        <v>217</v>
      </c>
      <c r="J26" s="55">
        <v>9401979225</v>
      </c>
      <c r="K26" s="18" t="s">
        <v>315</v>
      </c>
      <c r="L26" s="53"/>
      <c r="M26" s="18"/>
      <c r="N26" s="18"/>
      <c r="O26" s="18"/>
      <c r="P26" s="24">
        <v>43446</v>
      </c>
      <c r="Q26" s="18" t="s">
        <v>82</v>
      </c>
      <c r="R26" s="18"/>
      <c r="S26" s="18"/>
      <c r="T26" s="18"/>
    </row>
    <row r="27" spans="1:20" ht="33">
      <c r="A27" s="4">
        <v>23</v>
      </c>
      <c r="B27" s="17" t="s">
        <v>67</v>
      </c>
      <c r="C27" s="52" t="s">
        <v>368</v>
      </c>
      <c r="D27" s="18" t="s">
        <v>27</v>
      </c>
      <c r="E27" s="61" t="s">
        <v>369</v>
      </c>
      <c r="F27" s="61" t="s">
        <v>84</v>
      </c>
      <c r="G27" s="54">
        <v>34</v>
      </c>
      <c r="H27" s="54">
        <v>47</v>
      </c>
      <c r="I27" s="17">
        <f t="shared" si="0"/>
        <v>81</v>
      </c>
      <c r="J27" s="55">
        <v>9957503896</v>
      </c>
      <c r="K27" s="18" t="s">
        <v>347</v>
      </c>
      <c r="L27" s="53"/>
      <c r="M27" s="18"/>
      <c r="N27" s="18"/>
      <c r="O27" s="18"/>
      <c r="P27" s="24">
        <v>43446</v>
      </c>
      <c r="Q27" s="18" t="s">
        <v>82</v>
      </c>
      <c r="R27" s="18"/>
      <c r="S27" s="18"/>
      <c r="T27" s="18"/>
    </row>
    <row r="28" spans="1:20">
      <c r="A28" s="4">
        <v>24</v>
      </c>
      <c r="B28" s="17" t="s">
        <v>66</v>
      </c>
      <c r="C28" s="52" t="s">
        <v>366</v>
      </c>
      <c r="D28" s="18"/>
      <c r="E28" s="61" t="s">
        <v>367</v>
      </c>
      <c r="F28" s="61" t="s">
        <v>165</v>
      </c>
      <c r="G28" s="54">
        <v>0</v>
      </c>
      <c r="H28" s="54">
        <v>0</v>
      </c>
      <c r="I28" s="17">
        <f t="shared" ref="I28" si="2">+G28+H28</f>
        <v>0</v>
      </c>
      <c r="J28" s="55">
        <v>9401979225</v>
      </c>
      <c r="K28" s="18" t="s">
        <v>315</v>
      </c>
      <c r="L28" s="53"/>
      <c r="M28" s="18"/>
      <c r="N28" s="18"/>
      <c r="O28" s="18"/>
      <c r="P28" s="24">
        <v>43447</v>
      </c>
      <c r="Q28" s="18" t="s">
        <v>83</v>
      </c>
      <c r="R28" s="18"/>
      <c r="S28" s="18"/>
      <c r="T28" s="18"/>
    </row>
    <row r="29" spans="1:20">
      <c r="A29" s="4">
        <v>25</v>
      </c>
      <c r="B29" s="17" t="s">
        <v>67</v>
      </c>
      <c r="C29" s="63" t="s">
        <v>370</v>
      </c>
      <c r="D29" s="18" t="s">
        <v>29</v>
      </c>
      <c r="E29" s="53" t="s">
        <v>372</v>
      </c>
      <c r="F29" s="18"/>
      <c r="G29" s="64">
        <v>29</v>
      </c>
      <c r="H29" s="64">
        <v>35</v>
      </c>
      <c r="I29" s="17">
        <f t="shared" si="0"/>
        <v>64</v>
      </c>
      <c r="J29" s="62">
        <v>9678239373</v>
      </c>
      <c r="K29" s="18" t="s">
        <v>356</v>
      </c>
      <c r="L29" s="18"/>
      <c r="M29" s="18"/>
      <c r="N29" s="18"/>
      <c r="O29" s="18"/>
      <c r="P29" s="24">
        <v>43447</v>
      </c>
      <c r="Q29" s="18" t="s">
        <v>83</v>
      </c>
      <c r="R29" s="18"/>
      <c r="S29" s="18"/>
      <c r="T29" s="18"/>
    </row>
    <row r="30" spans="1:20">
      <c r="A30" s="4">
        <v>26</v>
      </c>
      <c r="B30" s="17" t="s">
        <v>67</v>
      </c>
      <c r="C30" s="63" t="s">
        <v>371</v>
      </c>
      <c r="D30" s="18" t="s">
        <v>29</v>
      </c>
      <c r="E30" s="53" t="s">
        <v>373</v>
      </c>
      <c r="F30" s="18"/>
      <c r="G30" s="64">
        <v>24</v>
      </c>
      <c r="H30" s="64">
        <v>32</v>
      </c>
      <c r="I30" s="17">
        <f t="shared" si="0"/>
        <v>56</v>
      </c>
      <c r="J30" s="62">
        <v>9577544927</v>
      </c>
      <c r="K30" s="18" t="s">
        <v>356</v>
      </c>
      <c r="L30" s="18"/>
      <c r="M30" s="18"/>
      <c r="N30" s="18"/>
      <c r="O30" s="18"/>
      <c r="P30" s="24">
        <v>43447</v>
      </c>
      <c r="Q30" s="18" t="s">
        <v>83</v>
      </c>
      <c r="R30" s="18"/>
      <c r="S30" s="18"/>
      <c r="T30" s="18"/>
    </row>
    <row r="31" spans="1:20">
      <c r="A31" s="4">
        <v>27</v>
      </c>
      <c r="B31" s="17" t="s">
        <v>66</v>
      </c>
      <c r="C31" s="52" t="s">
        <v>366</v>
      </c>
      <c r="D31" s="18"/>
      <c r="E31" s="61" t="s">
        <v>367</v>
      </c>
      <c r="F31" s="61" t="s">
        <v>165</v>
      </c>
      <c r="G31" s="54">
        <v>0</v>
      </c>
      <c r="H31" s="54">
        <v>184</v>
      </c>
      <c r="I31" s="17">
        <f t="shared" si="0"/>
        <v>184</v>
      </c>
      <c r="J31" s="55">
        <v>9401979225</v>
      </c>
      <c r="K31" s="18" t="s">
        <v>315</v>
      </c>
      <c r="L31" s="18"/>
      <c r="M31" s="18"/>
      <c r="N31" s="18"/>
      <c r="O31" s="18"/>
      <c r="P31" s="24">
        <v>43448</v>
      </c>
      <c r="Q31" s="18" t="s">
        <v>85</v>
      </c>
      <c r="R31" s="18"/>
      <c r="S31" s="18"/>
      <c r="T31" s="18"/>
    </row>
    <row r="32" spans="1:20">
      <c r="A32" s="4">
        <v>28</v>
      </c>
      <c r="B32" s="17" t="s">
        <v>67</v>
      </c>
      <c r="C32" s="52" t="s">
        <v>374</v>
      </c>
      <c r="D32" s="18" t="s">
        <v>27</v>
      </c>
      <c r="E32" s="61" t="s">
        <v>375</v>
      </c>
      <c r="F32" s="18" t="s">
        <v>84</v>
      </c>
      <c r="G32" s="54">
        <v>83</v>
      </c>
      <c r="H32" s="54">
        <v>73</v>
      </c>
      <c r="I32" s="17">
        <f t="shared" si="0"/>
        <v>156</v>
      </c>
      <c r="J32" s="55">
        <v>9864977946</v>
      </c>
      <c r="K32" s="18" t="s">
        <v>356</v>
      </c>
      <c r="L32" s="18"/>
      <c r="M32" s="18"/>
      <c r="N32" s="18"/>
      <c r="O32" s="18"/>
      <c r="P32" s="24">
        <v>43448</v>
      </c>
      <c r="Q32" s="18" t="s">
        <v>85</v>
      </c>
      <c r="R32" s="18"/>
      <c r="S32" s="18"/>
      <c r="T32" s="18"/>
    </row>
    <row r="33" spans="1:20">
      <c r="A33" s="4">
        <v>29</v>
      </c>
      <c r="B33" s="17" t="s">
        <v>66</v>
      </c>
      <c r="C33" s="52" t="s">
        <v>366</v>
      </c>
      <c r="D33" s="18"/>
      <c r="E33" s="61" t="s">
        <v>367</v>
      </c>
      <c r="F33" s="61" t="s">
        <v>165</v>
      </c>
      <c r="G33" s="54">
        <v>0</v>
      </c>
      <c r="H33" s="54">
        <v>0</v>
      </c>
      <c r="I33" s="17">
        <f t="shared" ref="I33" si="3">+G33+H33</f>
        <v>0</v>
      </c>
      <c r="J33" s="55">
        <v>9401979225</v>
      </c>
      <c r="K33" s="18" t="s">
        <v>315</v>
      </c>
      <c r="L33" s="53"/>
      <c r="M33" s="18"/>
      <c r="N33" s="18"/>
      <c r="O33" s="18"/>
      <c r="P33" s="24">
        <v>43449</v>
      </c>
      <c r="Q33" s="18" t="s">
        <v>86</v>
      </c>
      <c r="R33" s="18"/>
      <c r="S33" s="18"/>
      <c r="T33" s="18"/>
    </row>
    <row r="34" spans="1:20">
      <c r="A34" s="4">
        <v>30</v>
      </c>
      <c r="B34" s="17" t="s">
        <v>67</v>
      </c>
      <c r="C34" s="52" t="s">
        <v>376</v>
      </c>
      <c r="D34" s="18" t="s">
        <v>27</v>
      </c>
      <c r="E34" s="61" t="s">
        <v>377</v>
      </c>
      <c r="F34" s="61" t="s">
        <v>84</v>
      </c>
      <c r="G34" s="54">
        <v>26</v>
      </c>
      <c r="H34" s="54">
        <v>24</v>
      </c>
      <c r="I34" s="17">
        <f t="shared" si="0"/>
        <v>50</v>
      </c>
      <c r="J34" s="55">
        <v>9957477538</v>
      </c>
      <c r="K34" s="18" t="s">
        <v>356</v>
      </c>
      <c r="L34" s="53"/>
      <c r="M34" s="18"/>
      <c r="N34" s="18"/>
      <c r="O34" s="18"/>
      <c r="P34" s="24">
        <v>43449</v>
      </c>
      <c r="Q34" s="18" t="s">
        <v>86</v>
      </c>
      <c r="R34" s="18"/>
      <c r="S34" s="18"/>
      <c r="T34" s="18"/>
    </row>
    <row r="35" spans="1:20">
      <c r="A35" s="4">
        <v>31</v>
      </c>
      <c r="B35" s="17" t="s">
        <v>66</v>
      </c>
      <c r="C35" s="52" t="s">
        <v>378</v>
      </c>
      <c r="D35" s="18" t="s">
        <v>29</v>
      </c>
      <c r="E35" s="53" t="s">
        <v>380</v>
      </c>
      <c r="F35" s="61"/>
      <c r="G35" s="72">
        <v>24</v>
      </c>
      <c r="H35" s="72">
        <v>23</v>
      </c>
      <c r="I35" s="17">
        <f t="shared" si="0"/>
        <v>47</v>
      </c>
      <c r="J35" s="52">
        <v>9707446522</v>
      </c>
      <c r="K35" s="18" t="s">
        <v>315</v>
      </c>
      <c r="L35" s="53"/>
      <c r="M35" s="18"/>
      <c r="N35" s="18"/>
      <c r="O35" s="18"/>
      <c r="P35" s="24">
        <v>43816</v>
      </c>
      <c r="Q35" s="18" t="s">
        <v>80</v>
      </c>
      <c r="R35" s="18"/>
      <c r="S35" s="18"/>
      <c r="T35" s="18"/>
    </row>
    <row r="36" spans="1:20">
      <c r="A36" s="4">
        <v>32</v>
      </c>
      <c r="B36" s="17" t="s">
        <v>66</v>
      </c>
      <c r="C36" s="52" t="s">
        <v>379</v>
      </c>
      <c r="D36" s="18" t="s">
        <v>29</v>
      </c>
      <c r="E36" s="53" t="s">
        <v>381</v>
      </c>
      <c r="F36" s="61"/>
      <c r="G36" s="72">
        <v>25</v>
      </c>
      <c r="H36" s="72">
        <v>29</v>
      </c>
      <c r="I36" s="17">
        <f t="shared" si="0"/>
        <v>54</v>
      </c>
      <c r="J36" s="52">
        <v>9577994424</v>
      </c>
      <c r="K36" s="18" t="s">
        <v>315</v>
      </c>
      <c r="L36" s="53"/>
      <c r="M36" s="18"/>
      <c r="N36" s="18"/>
      <c r="O36" s="18"/>
      <c r="P36" s="24">
        <v>43451</v>
      </c>
      <c r="Q36" s="18" t="s">
        <v>80</v>
      </c>
      <c r="R36" s="18"/>
      <c r="S36" s="18"/>
      <c r="T36" s="18"/>
    </row>
    <row r="37" spans="1:20">
      <c r="A37" s="4">
        <v>33</v>
      </c>
      <c r="B37" s="17" t="s">
        <v>67</v>
      </c>
      <c r="C37" s="63" t="s">
        <v>382</v>
      </c>
      <c r="D37" s="18" t="s">
        <v>29</v>
      </c>
      <c r="E37" s="53" t="s">
        <v>384</v>
      </c>
      <c r="F37" s="61"/>
      <c r="G37" s="64">
        <v>11</v>
      </c>
      <c r="H37" s="64">
        <v>6</v>
      </c>
      <c r="I37" s="54">
        <f t="shared" ref="I37:I38" si="4">SUM(G37:H37)</f>
        <v>17</v>
      </c>
      <c r="J37" s="62">
        <v>9678329817</v>
      </c>
      <c r="K37" s="18" t="s">
        <v>356</v>
      </c>
      <c r="L37" s="53"/>
      <c r="M37" s="18"/>
      <c r="N37" s="18"/>
      <c r="O37" s="18"/>
      <c r="P37" s="24">
        <v>43451</v>
      </c>
      <c r="Q37" s="18" t="s">
        <v>80</v>
      </c>
      <c r="R37" s="18"/>
      <c r="S37" s="18"/>
      <c r="T37" s="18"/>
    </row>
    <row r="38" spans="1:20">
      <c r="A38" s="4">
        <v>34</v>
      </c>
      <c r="B38" s="17" t="s">
        <v>67</v>
      </c>
      <c r="C38" s="63" t="s">
        <v>383</v>
      </c>
      <c r="D38" s="18" t="s">
        <v>29</v>
      </c>
      <c r="E38" s="53" t="s">
        <v>385</v>
      </c>
      <c r="F38" s="61"/>
      <c r="G38" s="64">
        <v>47</v>
      </c>
      <c r="H38" s="64">
        <v>45</v>
      </c>
      <c r="I38" s="54">
        <f t="shared" si="4"/>
        <v>92</v>
      </c>
      <c r="J38" s="62">
        <v>7896798507</v>
      </c>
      <c r="K38" s="18" t="s">
        <v>356</v>
      </c>
      <c r="L38" s="53"/>
      <c r="M38" s="18"/>
      <c r="N38" s="18"/>
      <c r="O38" s="18"/>
      <c r="P38" s="24">
        <v>43451</v>
      </c>
      <c r="Q38" s="18" t="s">
        <v>80</v>
      </c>
      <c r="R38" s="18"/>
      <c r="S38" s="18"/>
      <c r="T38" s="18"/>
    </row>
    <row r="39" spans="1:20">
      <c r="A39" s="4">
        <v>35</v>
      </c>
      <c r="B39" s="17" t="s">
        <v>66</v>
      </c>
      <c r="C39" s="52" t="s">
        <v>386</v>
      </c>
      <c r="D39" s="18" t="s">
        <v>29</v>
      </c>
      <c r="E39" s="53" t="s">
        <v>388</v>
      </c>
      <c r="F39" s="18"/>
      <c r="G39" s="72">
        <v>36</v>
      </c>
      <c r="H39" s="72">
        <v>36</v>
      </c>
      <c r="I39" s="17">
        <f t="shared" si="0"/>
        <v>72</v>
      </c>
      <c r="J39" s="52">
        <v>9613466226</v>
      </c>
      <c r="K39" s="18" t="s">
        <v>315</v>
      </c>
      <c r="L39" s="18"/>
      <c r="M39" s="18"/>
      <c r="N39" s="18"/>
      <c r="O39" s="18"/>
      <c r="P39" s="24">
        <v>43452</v>
      </c>
      <c r="Q39" s="18" t="s">
        <v>81</v>
      </c>
      <c r="R39" s="18"/>
      <c r="S39" s="18"/>
      <c r="T39" s="18"/>
    </row>
    <row r="40" spans="1:20">
      <c r="A40" s="4">
        <v>36</v>
      </c>
      <c r="B40" s="17" t="s">
        <v>66</v>
      </c>
      <c r="C40" s="52" t="s">
        <v>387</v>
      </c>
      <c r="D40" s="18" t="s">
        <v>29</v>
      </c>
      <c r="E40" s="53" t="s">
        <v>389</v>
      </c>
      <c r="F40" s="18"/>
      <c r="G40" s="72">
        <v>39</v>
      </c>
      <c r="H40" s="72">
        <v>30</v>
      </c>
      <c r="I40" s="17">
        <f t="shared" si="0"/>
        <v>69</v>
      </c>
      <c r="J40" s="52">
        <v>9508489925</v>
      </c>
      <c r="K40" s="18" t="s">
        <v>315</v>
      </c>
      <c r="L40" s="18"/>
      <c r="M40" s="18"/>
      <c r="N40" s="18"/>
      <c r="O40" s="18"/>
      <c r="P40" s="24">
        <v>43452</v>
      </c>
      <c r="Q40" s="18" t="s">
        <v>81</v>
      </c>
      <c r="R40" s="18"/>
      <c r="S40" s="18"/>
      <c r="T40" s="18"/>
    </row>
    <row r="41" spans="1:20">
      <c r="A41" s="4">
        <v>37</v>
      </c>
      <c r="B41" s="17" t="s">
        <v>67</v>
      </c>
      <c r="C41" s="63" t="s">
        <v>390</v>
      </c>
      <c r="D41" s="18" t="s">
        <v>29</v>
      </c>
      <c r="E41" s="53" t="s">
        <v>392</v>
      </c>
      <c r="F41" s="18"/>
      <c r="G41" s="64">
        <v>24</v>
      </c>
      <c r="H41" s="64">
        <v>26</v>
      </c>
      <c r="I41" s="17">
        <f t="shared" si="0"/>
        <v>50</v>
      </c>
      <c r="J41" s="62">
        <v>9613584121</v>
      </c>
      <c r="K41" s="18" t="s">
        <v>356</v>
      </c>
      <c r="L41" s="18"/>
      <c r="M41" s="18"/>
      <c r="N41" s="18"/>
      <c r="O41" s="18"/>
      <c r="P41" s="24">
        <v>43452</v>
      </c>
      <c r="Q41" s="18" t="s">
        <v>81</v>
      </c>
      <c r="R41" s="18"/>
      <c r="S41" s="18"/>
      <c r="T41" s="18"/>
    </row>
    <row r="42" spans="1:20">
      <c r="A42" s="4">
        <v>38</v>
      </c>
      <c r="B42" s="17" t="s">
        <v>67</v>
      </c>
      <c r="C42" s="63" t="s">
        <v>391</v>
      </c>
      <c r="D42" s="18" t="s">
        <v>29</v>
      </c>
      <c r="E42" s="53" t="s">
        <v>393</v>
      </c>
      <c r="F42" s="18"/>
      <c r="G42" s="64">
        <v>24</v>
      </c>
      <c r="H42" s="64">
        <v>21</v>
      </c>
      <c r="I42" s="17">
        <f t="shared" si="0"/>
        <v>45</v>
      </c>
      <c r="J42" s="62">
        <v>7086404197</v>
      </c>
      <c r="K42" s="18" t="s">
        <v>356</v>
      </c>
      <c r="L42" s="18"/>
      <c r="M42" s="18"/>
      <c r="N42" s="18"/>
      <c r="O42" s="18"/>
      <c r="P42" s="24">
        <v>43452</v>
      </c>
      <c r="Q42" s="18" t="s">
        <v>81</v>
      </c>
      <c r="R42" s="18"/>
      <c r="S42" s="18"/>
      <c r="T42" s="18"/>
    </row>
    <row r="43" spans="1:20" ht="33">
      <c r="A43" s="4">
        <v>39</v>
      </c>
      <c r="B43" s="17" t="s">
        <v>66</v>
      </c>
      <c r="C43" s="52" t="s">
        <v>394</v>
      </c>
      <c r="D43" s="18" t="s">
        <v>29</v>
      </c>
      <c r="E43" s="53" t="s">
        <v>395</v>
      </c>
      <c r="F43" s="18"/>
      <c r="G43" s="72">
        <v>46</v>
      </c>
      <c r="H43" s="72">
        <v>42</v>
      </c>
      <c r="I43" s="17">
        <f t="shared" si="0"/>
        <v>88</v>
      </c>
      <c r="J43" s="52">
        <v>8876756107</v>
      </c>
      <c r="K43" s="18" t="s">
        <v>315</v>
      </c>
      <c r="L43" s="53"/>
      <c r="M43" s="18"/>
      <c r="N43" s="18"/>
      <c r="O43" s="18"/>
      <c r="P43" s="24">
        <v>43453</v>
      </c>
      <c r="Q43" s="18" t="s">
        <v>82</v>
      </c>
      <c r="R43" s="18"/>
      <c r="S43" s="18"/>
      <c r="T43" s="18"/>
    </row>
    <row r="44" spans="1:20" ht="33">
      <c r="A44" s="4">
        <v>40</v>
      </c>
      <c r="B44" s="17" t="s">
        <v>67</v>
      </c>
      <c r="C44" s="63" t="s">
        <v>396</v>
      </c>
      <c r="D44" s="18" t="s">
        <v>29</v>
      </c>
      <c r="E44" s="53" t="s">
        <v>398</v>
      </c>
      <c r="F44" s="18"/>
      <c r="G44" s="64">
        <v>47</v>
      </c>
      <c r="H44" s="64">
        <v>22</v>
      </c>
      <c r="I44" s="17">
        <f t="shared" si="0"/>
        <v>69</v>
      </c>
      <c r="J44" s="62">
        <v>9678692318</v>
      </c>
      <c r="K44" s="18" t="s">
        <v>356</v>
      </c>
      <c r="L44" s="53"/>
      <c r="M44" s="18"/>
      <c r="N44" s="18"/>
      <c r="O44" s="18"/>
      <c r="P44" s="24">
        <v>43453</v>
      </c>
      <c r="Q44" s="18" t="s">
        <v>82</v>
      </c>
      <c r="R44" s="18"/>
      <c r="S44" s="18"/>
      <c r="T44" s="18"/>
    </row>
    <row r="45" spans="1:20" ht="33">
      <c r="A45" s="4">
        <v>41</v>
      </c>
      <c r="B45" s="17" t="s">
        <v>67</v>
      </c>
      <c r="C45" s="63" t="s">
        <v>397</v>
      </c>
      <c r="D45" s="18" t="s">
        <v>29</v>
      </c>
      <c r="E45" s="53" t="s">
        <v>399</v>
      </c>
      <c r="F45" s="18"/>
      <c r="G45" s="64">
        <v>22</v>
      </c>
      <c r="H45" s="64">
        <v>37</v>
      </c>
      <c r="I45" s="17">
        <f t="shared" ref="I45:I50" si="5">+G45+H45</f>
        <v>59</v>
      </c>
      <c r="J45" s="62">
        <v>8749957491</v>
      </c>
      <c r="K45" s="18" t="s">
        <v>356</v>
      </c>
      <c r="L45" s="53"/>
      <c r="M45" s="18"/>
      <c r="N45" s="18"/>
      <c r="O45" s="18"/>
      <c r="P45" s="24">
        <v>43453</v>
      </c>
      <c r="Q45" s="18" t="s">
        <v>82</v>
      </c>
      <c r="R45" s="18"/>
      <c r="S45" s="18"/>
      <c r="T45" s="18"/>
    </row>
    <row r="46" spans="1:20">
      <c r="A46" s="4">
        <v>42</v>
      </c>
      <c r="B46" s="17" t="s">
        <v>66</v>
      </c>
      <c r="C46" s="52" t="s">
        <v>400</v>
      </c>
      <c r="D46" s="18" t="s">
        <v>29</v>
      </c>
      <c r="E46" s="53" t="s">
        <v>401</v>
      </c>
      <c r="F46" s="18"/>
      <c r="G46" s="72">
        <v>39</v>
      </c>
      <c r="H46" s="72">
        <v>42</v>
      </c>
      <c r="I46" s="17">
        <f t="shared" si="5"/>
        <v>81</v>
      </c>
      <c r="J46" s="52">
        <v>9678125971</v>
      </c>
      <c r="K46" s="18" t="s">
        <v>315</v>
      </c>
      <c r="L46" s="53"/>
      <c r="M46" s="18"/>
      <c r="N46" s="18"/>
      <c r="O46" s="18"/>
      <c r="P46" s="24">
        <v>43454</v>
      </c>
      <c r="Q46" s="18" t="s">
        <v>83</v>
      </c>
      <c r="R46" s="18"/>
      <c r="S46" s="18"/>
      <c r="T46" s="18"/>
    </row>
    <row r="47" spans="1:20">
      <c r="A47" s="4">
        <v>43</v>
      </c>
      <c r="B47" s="17" t="s">
        <v>67</v>
      </c>
      <c r="C47" s="63" t="s">
        <v>402</v>
      </c>
      <c r="D47" s="18" t="s">
        <v>29</v>
      </c>
      <c r="E47" s="53" t="s">
        <v>403</v>
      </c>
      <c r="F47" s="18"/>
      <c r="G47" s="60">
        <v>68</v>
      </c>
      <c r="H47" s="64">
        <v>66</v>
      </c>
      <c r="I47" s="17">
        <f t="shared" si="5"/>
        <v>134</v>
      </c>
      <c r="J47" s="62">
        <v>9859471408</v>
      </c>
      <c r="K47" s="18" t="s">
        <v>356</v>
      </c>
      <c r="L47" s="53"/>
      <c r="M47" s="18"/>
      <c r="N47" s="18"/>
      <c r="O47" s="18"/>
      <c r="P47" s="24">
        <v>43454</v>
      </c>
      <c r="Q47" s="18" t="s">
        <v>83</v>
      </c>
      <c r="R47" s="18"/>
      <c r="S47" s="18"/>
      <c r="T47" s="18"/>
    </row>
    <row r="48" spans="1:20">
      <c r="A48" s="4">
        <v>44</v>
      </c>
      <c r="B48" s="17" t="s">
        <v>66</v>
      </c>
      <c r="C48" s="52" t="s">
        <v>404</v>
      </c>
      <c r="D48" s="18" t="s">
        <v>29</v>
      </c>
      <c r="E48" s="53" t="s">
        <v>406</v>
      </c>
      <c r="F48" s="18"/>
      <c r="G48" s="72">
        <v>35</v>
      </c>
      <c r="H48" s="72">
        <v>31</v>
      </c>
      <c r="I48" s="17">
        <f t="shared" si="5"/>
        <v>66</v>
      </c>
      <c r="J48" s="52">
        <v>9707473833</v>
      </c>
      <c r="K48" s="18" t="s">
        <v>315</v>
      </c>
      <c r="L48" s="53"/>
      <c r="M48" s="18"/>
      <c r="N48" s="18"/>
      <c r="O48" s="18"/>
      <c r="P48" s="24">
        <v>43455</v>
      </c>
      <c r="Q48" s="18" t="s">
        <v>85</v>
      </c>
      <c r="R48" s="18"/>
      <c r="S48" s="18"/>
      <c r="T48" s="18"/>
    </row>
    <row r="49" spans="1:20">
      <c r="A49" s="4">
        <v>45</v>
      </c>
      <c r="B49" s="17" t="s">
        <v>66</v>
      </c>
      <c r="C49" s="52" t="s">
        <v>405</v>
      </c>
      <c r="D49" s="18" t="s">
        <v>29</v>
      </c>
      <c r="E49" s="53" t="s">
        <v>407</v>
      </c>
      <c r="F49" s="18"/>
      <c r="G49" s="72">
        <v>19</v>
      </c>
      <c r="H49" s="72">
        <v>10</v>
      </c>
      <c r="I49" s="17">
        <f t="shared" si="5"/>
        <v>29</v>
      </c>
      <c r="J49" s="52">
        <v>8749958142</v>
      </c>
      <c r="K49" s="18" t="s">
        <v>315</v>
      </c>
      <c r="L49" s="53"/>
      <c r="M49" s="18"/>
      <c r="N49" s="18"/>
      <c r="O49" s="18"/>
      <c r="P49" s="24">
        <v>43455</v>
      </c>
      <c r="Q49" s="18" t="s">
        <v>85</v>
      </c>
      <c r="R49" s="18"/>
      <c r="S49" s="18"/>
      <c r="T49" s="18"/>
    </row>
    <row r="50" spans="1:20">
      <c r="A50" s="4">
        <v>46</v>
      </c>
      <c r="B50" s="17" t="s">
        <v>67</v>
      </c>
      <c r="C50" s="63" t="s">
        <v>408</v>
      </c>
      <c r="D50" s="18" t="s">
        <v>29</v>
      </c>
      <c r="E50" s="53" t="s">
        <v>410</v>
      </c>
      <c r="F50" s="18"/>
      <c r="G50" s="64">
        <v>9</v>
      </c>
      <c r="H50" s="64">
        <v>13</v>
      </c>
      <c r="I50" s="17">
        <f t="shared" si="5"/>
        <v>22</v>
      </c>
      <c r="J50" s="62">
        <v>8812832898</v>
      </c>
      <c r="K50" s="18" t="s">
        <v>356</v>
      </c>
      <c r="L50" s="53"/>
      <c r="M50" s="18"/>
      <c r="N50" s="18"/>
      <c r="O50" s="18"/>
      <c r="P50" s="24">
        <v>43455</v>
      </c>
      <c r="Q50" s="18" t="s">
        <v>85</v>
      </c>
      <c r="R50" s="18"/>
      <c r="S50" s="18"/>
      <c r="T50" s="18"/>
    </row>
    <row r="51" spans="1:20">
      <c r="A51" s="4">
        <v>47</v>
      </c>
      <c r="B51" s="17" t="s">
        <v>67</v>
      </c>
      <c r="C51" s="63" t="s">
        <v>409</v>
      </c>
      <c r="D51" s="18" t="s">
        <v>29</v>
      </c>
      <c r="E51" s="53" t="s">
        <v>411</v>
      </c>
      <c r="F51" s="18"/>
      <c r="G51" s="64">
        <v>30</v>
      </c>
      <c r="H51" s="64">
        <v>26</v>
      </c>
      <c r="I51" s="17">
        <f t="shared" si="0"/>
        <v>56</v>
      </c>
      <c r="J51" s="62">
        <v>8011348169</v>
      </c>
      <c r="K51" s="18" t="s">
        <v>356</v>
      </c>
      <c r="L51" s="53"/>
      <c r="M51" s="18"/>
      <c r="N51" s="18"/>
      <c r="O51" s="18"/>
      <c r="P51" s="24">
        <v>43455</v>
      </c>
      <c r="Q51" s="18" t="s">
        <v>85</v>
      </c>
      <c r="R51" s="18"/>
      <c r="S51" s="18"/>
      <c r="T51" s="18"/>
    </row>
    <row r="52" spans="1:20">
      <c r="A52" s="4">
        <v>48</v>
      </c>
      <c r="B52" s="17" t="s">
        <v>66</v>
      </c>
      <c r="C52" s="52" t="s">
        <v>412</v>
      </c>
      <c r="D52" s="18" t="s">
        <v>29</v>
      </c>
      <c r="E52" s="53" t="s">
        <v>414</v>
      </c>
      <c r="F52" s="18"/>
      <c r="G52" s="72">
        <v>9</v>
      </c>
      <c r="H52" s="72">
        <v>16</v>
      </c>
      <c r="I52" s="17">
        <f t="shared" si="0"/>
        <v>25</v>
      </c>
      <c r="J52" s="52">
        <v>9954770994</v>
      </c>
      <c r="K52" s="18" t="s">
        <v>315</v>
      </c>
      <c r="L52" s="53"/>
      <c r="M52" s="18"/>
      <c r="N52" s="18"/>
      <c r="O52" s="18"/>
      <c r="P52" s="24">
        <v>43458</v>
      </c>
      <c r="Q52" s="18" t="s">
        <v>80</v>
      </c>
      <c r="R52" s="18"/>
      <c r="S52" s="18"/>
      <c r="T52" s="18"/>
    </row>
    <row r="53" spans="1:20">
      <c r="A53" s="4">
        <v>49</v>
      </c>
      <c r="B53" s="17" t="s">
        <v>66</v>
      </c>
      <c r="C53" s="52" t="s">
        <v>413</v>
      </c>
      <c r="D53" s="18" t="s">
        <v>29</v>
      </c>
      <c r="E53" s="53" t="s">
        <v>415</v>
      </c>
      <c r="F53" s="18"/>
      <c r="G53" s="72">
        <v>34</v>
      </c>
      <c r="H53" s="72">
        <v>31</v>
      </c>
      <c r="I53" s="17">
        <f t="shared" si="0"/>
        <v>65</v>
      </c>
      <c r="J53" s="52" t="s">
        <v>416</v>
      </c>
      <c r="K53" s="18" t="s">
        <v>315</v>
      </c>
      <c r="L53" s="53"/>
      <c r="M53" s="18"/>
      <c r="N53" s="18"/>
      <c r="O53" s="18"/>
      <c r="P53" s="24">
        <v>43458</v>
      </c>
      <c r="Q53" s="18" t="s">
        <v>80</v>
      </c>
      <c r="R53" s="18"/>
      <c r="S53" s="18"/>
      <c r="T53" s="18"/>
    </row>
    <row r="54" spans="1:20">
      <c r="A54" s="4">
        <v>50</v>
      </c>
      <c r="B54" s="17" t="s">
        <v>67</v>
      </c>
      <c r="C54" s="63" t="s">
        <v>417</v>
      </c>
      <c r="D54" s="18" t="s">
        <v>29</v>
      </c>
      <c r="E54" s="53" t="s">
        <v>418</v>
      </c>
      <c r="F54" s="18"/>
      <c r="G54" s="60">
        <v>91</v>
      </c>
      <c r="H54" s="60">
        <v>0</v>
      </c>
      <c r="I54" s="17">
        <f t="shared" ref="I54:I56" si="6">+G54+H54</f>
        <v>91</v>
      </c>
      <c r="J54" s="62">
        <v>8753914217</v>
      </c>
      <c r="K54" s="18" t="s">
        <v>315</v>
      </c>
      <c r="L54" s="53"/>
      <c r="M54" s="18"/>
      <c r="N54" s="18"/>
      <c r="O54" s="18"/>
      <c r="P54" s="24">
        <v>43458</v>
      </c>
      <c r="Q54" s="18" t="s">
        <v>80</v>
      </c>
      <c r="R54" s="18"/>
      <c r="S54" s="18"/>
      <c r="T54" s="18"/>
    </row>
    <row r="55" spans="1:20" ht="33">
      <c r="A55" s="4">
        <v>51</v>
      </c>
      <c r="B55" s="17" t="s">
        <v>66</v>
      </c>
      <c r="C55" s="52" t="s">
        <v>419</v>
      </c>
      <c r="D55" s="18" t="s">
        <v>29</v>
      </c>
      <c r="E55" s="53" t="s">
        <v>421</v>
      </c>
      <c r="F55" s="18"/>
      <c r="G55" s="72">
        <v>12</v>
      </c>
      <c r="H55" s="72">
        <v>9</v>
      </c>
      <c r="I55" s="17">
        <f t="shared" si="6"/>
        <v>21</v>
      </c>
      <c r="J55" s="52">
        <v>9954271928</v>
      </c>
      <c r="K55" s="18" t="s">
        <v>315</v>
      </c>
      <c r="L55" s="53"/>
      <c r="M55" s="18"/>
      <c r="N55" s="18"/>
      <c r="O55" s="18"/>
      <c r="P55" s="24">
        <v>43460</v>
      </c>
      <c r="Q55" s="18" t="s">
        <v>82</v>
      </c>
      <c r="R55" s="18"/>
      <c r="S55" s="18"/>
      <c r="T55" s="18"/>
    </row>
    <row r="56" spans="1:20" ht="33">
      <c r="A56" s="4">
        <v>52</v>
      </c>
      <c r="B56" s="17" t="s">
        <v>66</v>
      </c>
      <c r="C56" s="52" t="s">
        <v>420</v>
      </c>
      <c r="D56" s="18" t="s">
        <v>29</v>
      </c>
      <c r="E56" s="53" t="s">
        <v>422</v>
      </c>
      <c r="F56" s="18"/>
      <c r="G56" s="72">
        <v>23</v>
      </c>
      <c r="H56" s="72">
        <v>23</v>
      </c>
      <c r="I56" s="17">
        <f t="shared" si="6"/>
        <v>46</v>
      </c>
      <c r="J56" s="52">
        <v>9957803455</v>
      </c>
      <c r="K56" s="18" t="s">
        <v>315</v>
      </c>
      <c r="L56" s="53"/>
      <c r="M56" s="18"/>
      <c r="N56" s="18"/>
      <c r="O56" s="18"/>
      <c r="P56" s="24">
        <v>43460</v>
      </c>
      <c r="Q56" s="18" t="s">
        <v>82</v>
      </c>
      <c r="R56" s="18"/>
      <c r="S56" s="18"/>
      <c r="T56" s="18"/>
    </row>
    <row r="57" spans="1:20" ht="33">
      <c r="A57" s="4">
        <v>53</v>
      </c>
      <c r="B57" s="17" t="s">
        <v>67</v>
      </c>
      <c r="C57" s="63" t="s">
        <v>417</v>
      </c>
      <c r="D57" s="18"/>
      <c r="E57" s="53" t="s">
        <v>418</v>
      </c>
      <c r="F57" s="18"/>
      <c r="G57" s="60">
        <v>0</v>
      </c>
      <c r="H57" s="60">
        <v>104</v>
      </c>
      <c r="I57" s="17">
        <f t="shared" ref="I57" si="7">+G57+H57</f>
        <v>104</v>
      </c>
      <c r="J57" s="62">
        <v>8753914217</v>
      </c>
      <c r="K57" s="18" t="s">
        <v>315</v>
      </c>
      <c r="L57" s="18"/>
      <c r="M57" s="18"/>
      <c r="N57" s="18"/>
      <c r="O57" s="18"/>
      <c r="P57" s="24">
        <v>43460</v>
      </c>
      <c r="Q57" s="18" t="s">
        <v>82</v>
      </c>
      <c r="R57" s="18"/>
      <c r="S57" s="18"/>
      <c r="T57" s="18"/>
    </row>
    <row r="58" spans="1:20">
      <c r="A58" s="4">
        <v>54</v>
      </c>
      <c r="B58" s="17" t="s">
        <v>66</v>
      </c>
      <c r="C58" s="52" t="s">
        <v>315</v>
      </c>
      <c r="D58" s="18" t="s">
        <v>29</v>
      </c>
      <c r="E58" s="53" t="s">
        <v>424</v>
      </c>
      <c r="F58" s="18"/>
      <c r="G58" s="72">
        <v>21</v>
      </c>
      <c r="H58" s="72">
        <v>34</v>
      </c>
      <c r="I58" s="17">
        <f t="shared" si="0"/>
        <v>55</v>
      </c>
      <c r="J58" s="52" t="s">
        <v>416</v>
      </c>
      <c r="K58" s="18" t="s">
        <v>315</v>
      </c>
      <c r="L58" s="18"/>
      <c r="M58" s="18"/>
      <c r="N58" s="18"/>
      <c r="O58" s="18"/>
      <c r="P58" s="24">
        <v>43461</v>
      </c>
      <c r="Q58" s="18" t="s">
        <v>83</v>
      </c>
      <c r="R58" s="18"/>
      <c r="S58" s="18"/>
      <c r="T58" s="18"/>
    </row>
    <row r="59" spans="1:20">
      <c r="A59" s="4">
        <v>55</v>
      </c>
      <c r="B59" s="17" t="s">
        <v>66</v>
      </c>
      <c r="C59" s="52" t="s">
        <v>423</v>
      </c>
      <c r="D59" s="18" t="s">
        <v>29</v>
      </c>
      <c r="E59" s="53" t="s">
        <v>425</v>
      </c>
      <c r="F59" s="18"/>
      <c r="G59" s="72">
        <v>16</v>
      </c>
      <c r="H59" s="72">
        <v>18</v>
      </c>
      <c r="I59" s="17">
        <f t="shared" si="0"/>
        <v>34</v>
      </c>
      <c r="J59" s="52">
        <v>9707897143</v>
      </c>
      <c r="K59" s="18" t="s">
        <v>315</v>
      </c>
      <c r="L59" s="18"/>
      <c r="M59" s="18"/>
      <c r="N59" s="18"/>
      <c r="O59" s="18"/>
      <c r="P59" s="24">
        <v>43461</v>
      </c>
      <c r="Q59" s="18" t="s">
        <v>83</v>
      </c>
      <c r="R59" s="18"/>
      <c r="S59" s="18"/>
      <c r="T59" s="18"/>
    </row>
    <row r="60" spans="1:20">
      <c r="A60" s="4">
        <v>56</v>
      </c>
      <c r="B60" s="17" t="s">
        <v>67</v>
      </c>
      <c r="C60" s="63" t="s">
        <v>426</v>
      </c>
      <c r="D60" s="18" t="s">
        <v>29</v>
      </c>
      <c r="E60" s="53" t="s">
        <v>427</v>
      </c>
      <c r="F60" s="18"/>
      <c r="G60" s="64">
        <v>53</v>
      </c>
      <c r="H60" s="64">
        <v>66</v>
      </c>
      <c r="I60" s="17">
        <f t="shared" si="0"/>
        <v>119</v>
      </c>
      <c r="J60" s="62">
        <v>9854386862</v>
      </c>
      <c r="K60" s="18" t="s">
        <v>356</v>
      </c>
      <c r="L60" s="18"/>
      <c r="M60" s="18"/>
      <c r="N60" s="18"/>
      <c r="O60" s="18"/>
      <c r="P60" s="24">
        <v>43461</v>
      </c>
      <c r="Q60" s="18" t="s">
        <v>83</v>
      </c>
      <c r="R60" s="18"/>
      <c r="S60" s="18"/>
      <c r="T60" s="18"/>
    </row>
    <row r="61" spans="1:20">
      <c r="A61" s="4">
        <v>57</v>
      </c>
      <c r="B61" s="17" t="s">
        <v>66</v>
      </c>
      <c r="C61" s="52" t="s">
        <v>428</v>
      </c>
      <c r="D61" s="18" t="s">
        <v>29</v>
      </c>
      <c r="E61" s="53" t="s">
        <v>429</v>
      </c>
      <c r="F61" s="18"/>
      <c r="G61" s="72">
        <v>27</v>
      </c>
      <c r="H61" s="72">
        <v>14</v>
      </c>
      <c r="I61" s="17">
        <f t="shared" si="0"/>
        <v>41</v>
      </c>
      <c r="J61" s="52">
        <v>9957135435</v>
      </c>
      <c r="K61" s="18" t="s">
        <v>315</v>
      </c>
      <c r="L61" s="53"/>
      <c r="M61" s="18"/>
      <c r="N61" s="18"/>
      <c r="O61" s="18"/>
      <c r="P61" s="24">
        <v>43462</v>
      </c>
      <c r="Q61" s="18" t="s">
        <v>85</v>
      </c>
      <c r="R61" s="18"/>
      <c r="S61" s="18"/>
      <c r="T61" s="18"/>
    </row>
    <row r="62" spans="1:20">
      <c r="A62" s="4">
        <v>58</v>
      </c>
      <c r="B62" s="17" t="s">
        <v>66</v>
      </c>
      <c r="C62" s="52" t="s">
        <v>430</v>
      </c>
      <c r="D62" s="18" t="s">
        <v>29</v>
      </c>
      <c r="E62" s="53" t="s">
        <v>431</v>
      </c>
      <c r="F62" s="18"/>
      <c r="G62" s="72">
        <v>14</v>
      </c>
      <c r="H62" s="72">
        <v>15</v>
      </c>
      <c r="I62" s="17">
        <f t="shared" si="0"/>
        <v>29</v>
      </c>
      <c r="J62" s="52">
        <v>9864062630</v>
      </c>
      <c r="K62" s="18" t="s">
        <v>315</v>
      </c>
      <c r="L62" s="53"/>
      <c r="M62" s="18"/>
      <c r="N62" s="18"/>
      <c r="O62" s="18"/>
      <c r="P62" s="24">
        <v>43462</v>
      </c>
      <c r="Q62" s="18" t="s">
        <v>85</v>
      </c>
      <c r="R62" s="18"/>
      <c r="S62" s="18"/>
      <c r="T62" s="18"/>
    </row>
    <row r="63" spans="1:20">
      <c r="A63" s="4">
        <v>59</v>
      </c>
      <c r="B63" s="17" t="s">
        <v>67</v>
      </c>
      <c r="C63" s="63" t="s">
        <v>432</v>
      </c>
      <c r="D63" s="18" t="s">
        <v>29</v>
      </c>
      <c r="E63" s="53" t="s">
        <v>433</v>
      </c>
      <c r="F63" s="18"/>
      <c r="G63" s="64">
        <v>67</v>
      </c>
      <c r="H63" s="64">
        <v>66</v>
      </c>
      <c r="I63" s="17">
        <f t="shared" si="0"/>
        <v>133</v>
      </c>
      <c r="J63" s="62">
        <v>9859212290</v>
      </c>
      <c r="K63" s="18" t="s">
        <v>356</v>
      </c>
      <c r="L63" s="53"/>
      <c r="M63" s="18"/>
      <c r="N63" s="18"/>
      <c r="O63" s="18"/>
      <c r="P63" s="24">
        <v>43462</v>
      </c>
      <c r="Q63" s="18" t="s">
        <v>85</v>
      </c>
      <c r="R63" s="18"/>
      <c r="S63" s="18"/>
      <c r="T63" s="18"/>
    </row>
    <row r="64" spans="1:20">
      <c r="A64" s="4">
        <v>60</v>
      </c>
      <c r="B64" s="17" t="s">
        <v>66</v>
      </c>
      <c r="C64" s="52" t="s">
        <v>434</v>
      </c>
      <c r="D64" s="18" t="s">
        <v>29</v>
      </c>
      <c r="E64" s="53" t="s">
        <v>436</v>
      </c>
      <c r="F64" s="18"/>
      <c r="G64" s="72">
        <v>21</v>
      </c>
      <c r="H64" s="72">
        <v>16</v>
      </c>
      <c r="I64" s="17">
        <f t="shared" si="0"/>
        <v>37</v>
      </c>
      <c r="J64" s="52">
        <v>9678125948</v>
      </c>
      <c r="K64" s="18" t="s">
        <v>315</v>
      </c>
      <c r="L64" s="53"/>
      <c r="M64" s="18"/>
      <c r="N64" s="18"/>
      <c r="O64" s="18"/>
      <c r="P64" s="24">
        <v>43463</v>
      </c>
      <c r="Q64" s="18" t="s">
        <v>86</v>
      </c>
      <c r="R64" s="18"/>
      <c r="S64" s="18"/>
      <c r="T64" s="18"/>
    </row>
    <row r="65" spans="1:20">
      <c r="A65" s="4">
        <v>61</v>
      </c>
      <c r="B65" s="17" t="s">
        <v>66</v>
      </c>
      <c r="C65" s="52" t="s">
        <v>435</v>
      </c>
      <c r="D65" s="18" t="s">
        <v>29</v>
      </c>
      <c r="E65" s="53" t="s">
        <v>437</v>
      </c>
      <c r="F65" s="18"/>
      <c r="G65" s="72">
        <v>22</v>
      </c>
      <c r="H65" s="72">
        <v>17</v>
      </c>
      <c r="I65" s="17">
        <f t="shared" si="0"/>
        <v>39</v>
      </c>
      <c r="J65" s="52">
        <v>9613191349</v>
      </c>
      <c r="K65" s="18" t="s">
        <v>315</v>
      </c>
      <c r="L65" s="53"/>
      <c r="M65" s="18"/>
      <c r="N65" s="18"/>
      <c r="O65" s="18"/>
      <c r="P65" s="24">
        <v>43463</v>
      </c>
      <c r="Q65" s="18" t="s">
        <v>86</v>
      </c>
      <c r="R65" s="18"/>
      <c r="S65" s="18"/>
      <c r="T65" s="18"/>
    </row>
    <row r="66" spans="1:20">
      <c r="A66" s="4">
        <v>62</v>
      </c>
      <c r="B66" s="17" t="s">
        <v>67</v>
      </c>
      <c r="C66" s="63" t="s">
        <v>438</v>
      </c>
      <c r="D66" s="18" t="s">
        <v>29</v>
      </c>
      <c r="E66" s="53" t="s">
        <v>439</v>
      </c>
      <c r="F66" s="18"/>
      <c r="G66" s="64">
        <v>38</v>
      </c>
      <c r="H66" s="64">
        <v>33</v>
      </c>
      <c r="I66" s="17">
        <f t="shared" si="0"/>
        <v>71</v>
      </c>
      <c r="J66" s="62">
        <v>9859756857</v>
      </c>
      <c r="K66" s="18" t="s">
        <v>356</v>
      </c>
      <c r="L66" s="18"/>
      <c r="M66" s="18"/>
      <c r="N66" s="18"/>
      <c r="O66" s="18"/>
      <c r="P66" s="24">
        <v>43463</v>
      </c>
      <c r="Q66" s="18" t="s">
        <v>86</v>
      </c>
      <c r="R66" s="18"/>
      <c r="S66" s="18"/>
      <c r="T66" s="18"/>
    </row>
    <row r="67" spans="1:20">
      <c r="A67" s="4">
        <v>63</v>
      </c>
      <c r="B67" s="17" t="s">
        <v>66</v>
      </c>
      <c r="C67" s="52" t="s">
        <v>440</v>
      </c>
      <c r="D67" s="18" t="s">
        <v>29</v>
      </c>
      <c r="E67" s="53" t="s">
        <v>442</v>
      </c>
      <c r="F67" s="18"/>
      <c r="G67" s="72">
        <v>15</v>
      </c>
      <c r="H67" s="72">
        <v>9</v>
      </c>
      <c r="I67" s="17">
        <f t="shared" ref="I67" si="8">+G67+H67</f>
        <v>24</v>
      </c>
      <c r="J67" s="52">
        <v>8011834363</v>
      </c>
      <c r="K67" s="18" t="s">
        <v>315</v>
      </c>
      <c r="L67" s="18"/>
      <c r="M67" s="18"/>
      <c r="N67" s="18"/>
      <c r="O67" s="18"/>
      <c r="P67" s="24">
        <v>43465</v>
      </c>
      <c r="Q67" s="18" t="s">
        <v>80</v>
      </c>
      <c r="R67" s="18"/>
      <c r="S67" s="18"/>
      <c r="T67" s="18"/>
    </row>
    <row r="68" spans="1:20">
      <c r="A68" s="4">
        <v>64</v>
      </c>
      <c r="B68" s="17" t="s">
        <v>66</v>
      </c>
      <c r="C68" s="52" t="s">
        <v>441</v>
      </c>
      <c r="D68" s="18" t="s">
        <v>29</v>
      </c>
      <c r="E68" s="53" t="s">
        <v>443</v>
      </c>
      <c r="F68" s="18"/>
      <c r="G68" s="72">
        <v>5</v>
      </c>
      <c r="H68" s="72">
        <v>17</v>
      </c>
      <c r="I68" s="17">
        <f t="shared" si="0"/>
        <v>22</v>
      </c>
      <c r="J68" s="52">
        <v>9613270398</v>
      </c>
      <c r="K68" s="18" t="s">
        <v>315</v>
      </c>
      <c r="L68" s="18"/>
      <c r="M68" s="18"/>
      <c r="N68" s="18"/>
      <c r="O68" s="18"/>
      <c r="P68" s="24">
        <v>43465</v>
      </c>
      <c r="Q68" s="18" t="s">
        <v>80</v>
      </c>
      <c r="R68" s="18"/>
      <c r="S68" s="18"/>
      <c r="T68" s="18"/>
    </row>
    <row r="69" spans="1:20">
      <c r="A69" s="4">
        <v>65</v>
      </c>
      <c r="B69" s="17" t="s">
        <v>67</v>
      </c>
      <c r="C69" s="63" t="s">
        <v>444</v>
      </c>
      <c r="D69" s="18" t="s">
        <v>29</v>
      </c>
      <c r="E69" s="53" t="s">
        <v>445</v>
      </c>
      <c r="F69" s="18"/>
      <c r="G69" s="64">
        <v>54</v>
      </c>
      <c r="H69" s="64">
        <v>46</v>
      </c>
      <c r="I69" s="17">
        <f t="shared" si="0"/>
        <v>100</v>
      </c>
      <c r="J69" s="62">
        <v>9577772300</v>
      </c>
      <c r="K69" s="18" t="s">
        <v>356</v>
      </c>
      <c r="L69" s="53"/>
      <c r="M69" s="18"/>
      <c r="N69" s="18"/>
      <c r="O69" s="18"/>
      <c r="P69" s="24">
        <v>43465</v>
      </c>
      <c r="Q69" s="18" t="s">
        <v>80</v>
      </c>
      <c r="R69" s="18"/>
      <c r="S69" s="18"/>
      <c r="T69" s="18"/>
    </row>
    <row r="70" spans="1:20">
      <c r="A70" s="4">
        <v>66</v>
      </c>
      <c r="B70" s="17"/>
      <c r="C70" s="52"/>
      <c r="D70" s="18"/>
      <c r="E70" s="61"/>
      <c r="F70" s="18"/>
      <c r="G70" s="54"/>
      <c r="H70" s="54"/>
      <c r="I70" s="17">
        <f t="shared" si="0"/>
        <v>0</v>
      </c>
      <c r="J70" s="55"/>
      <c r="K70" s="18"/>
      <c r="L70" s="53"/>
      <c r="M70" s="18"/>
      <c r="N70" s="18"/>
      <c r="O70" s="18"/>
      <c r="P70" s="24"/>
      <c r="Q70" s="18"/>
      <c r="R70" s="18"/>
      <c r="S70" s="18"/>
      <c r="T70" s="18"/>
    </row>
    <row r="71" spans="1:20">
      <c r="A71" s="4">
        <v>67</v>
      </c>
      <c r="B71" s="17"/>
      <c r="C71" s="52"/>
      <c r="D71" s="18"/>
      <c r="E71" s="61"/>
      <c r="F71" s="18"/>
      <c r="G71" s="54"/>
      <c r="H71" s="54"/>
      <c r="I71" s="17">
        <f t="shared" ref="I71:I134" si="9">+G71+H71</f>
        <v>0</v>
      </c>
      <c r="J71" s="55"/>
      <c r="K71" s="18"/>
      <c r="L71" s="53"/>
      <c r="M71" s="18"/>
      <c r="N71" s="18"/>
      <c r="O71" s="18"/>
      <c r="P71" s="24"/>
      <c r="Q71" s="18"/>
      <c r="R71" s="18"/>
      <c r="S71" s="18"/>
      <c r="T71" s="18"/>
    </row>
    <row r="72" spans="1:20">
      <c r="A72" s="4">
        <v>68</v>
      </c>
      <c r="B72" s="17"/>
      <c r="C72" s="52"/>
      <c r="D72" s="18"/>
      <c r="E72" s="61"/>
      <c r="F72" s="18"/>
      <c r="G72" s="60"/>
      <c r="H72" s="60"/>
      <c r="I72" s="17">
        <f t="shared" si="9"/>
        <v>0</v>
      </c>
      <c r="J72" s="55"/>
      <c r="K72" s="18"/>
      <c r="L72" s="53"/>
      <c r="M72" s="18"/>
      <c r="N72" s="18"/>
      <c r="O72" s="18"/>
      <c r="P72" s="24"/>
      <c r="Q72" s="18"/>
      <c r="R72" s="18"/>
      <c r="S72" s="18"/>
      <c r="T72" s="18"/>
    </row>
    <row r="73" spans="1:20">
      <c r="A73" s="4">
        <v>69</v>
      </c>
      <c r="B73" s="17"/>
      <c r="C73" s="57"/>
      <c r="D73" s="18"/>
      <c r="E73" s="61"/>
      <c r="F73" s="18"/>
      <c r="G73" s="60"/>
      <c r="H73" s="60"/>
      <c r="I73" s="17">
        <f t="shared" si="9"/>
        <v>0</v>
      </c>
      <c r="J73" s="55"/>
      <c r="K73" s="18"/>
      <c r="L73" s="53"/>
      <c r="M73" s="18"/>
      <c r="N73" s="18"/>
      <c r="O73" s="18"/>
      <c r="P73" s="24"/>
      <c r="Q73" s="18"/>
      <c r="R73" s="18"/>
      <c r="S73" s="18"/>
      <c r="T73" s="18"/>
    </row>
    <row r="74" spans="1:20">
      <c r="A74" s="4">
        <v>70</v>
      </c>
      <c r="B74" s="17"/>
      <c r="C74" s="52"/>
      <c r="D74" s="18"/>
      <c r="E74" s="61"/>
      <c r="F74" s="18"/>
      <c r="G74" s="19"/>
      <c r="H74" s="19"/>
      <c r="I74" s="17">
        <f t="shared" si="9"/>
        <v>0</v>
      </c>
      <c r="J74" s="55"/>
      <c r="K74" s="18"/>
      <c r="L74" s="18"/>
      <c r="M74" s="18"/>
      <c r="N74" s="18"/>
      <c r="O74" s="18"/>
      <c r="P74" s="24"/>
      <c r="Q74" s="18"/>
      <c r="R74" s="18"/>
      <c r="S74" s="18"/>
      <c r="T74" s="18"/>
    </row>
    <row r="75" spans="1:20">
      <c r="A75" s="4">
        <v>71</v>
      </c>
      <c r="B75" s="17"/>
      <c r="C75" s="52"/>
      <c r="D75" s="18"/>
      <c r="E75" s="61"/>
      <c r="F75" s="18"/>
      <c r="G75" s="54"/>
      <c r="H75" s="54"/>
      <c r="I75" s="17">
        <f t="shared" si="9"/>
        <v>0</v>
      </c>
      <c r="J75" s="55"/>
      <c r="K75" s="18"/>
      <c r="L75" s="53"/>
      <c r="M75" s="18"/>
      <c r="N75" s="18"/>
      <c r="O75" s="18"/>
      <c r="P75" s="24"/>
      <c r="Q75" s="18"/>
      <c r="R75" s="18"/>
      <c r="S75" s="18"/>
      <c r="T75" s="18"/>
    </row>
    <row r="76" spans="1:20">
      <c r="A76" s="4">
        <v>72</v>
      </c>
      <c r="B76" s="17"/>
      <c r="C76" s="52"/>
      <c r="D76" s="18"/>
      <c r="E76" s="61"/>
      <c r="F76" s="18"/>
      <c r="G76" s="54"/>
      <c r="H76" s="54"/>
      <c r="I76" s="17">
        <f t="shared" si="9"/>
        <v>0</v>
      </c>
      <c r="J76" s="55"/>
      <c r="K76" s="18"/>
      <c r="L76" s="53"/>
      <c r="M76" s="18"/>
      <c r="N76" s="18"/>
      <c r="O76" s="18"/>
      <c r="P76" s="24"/>
      <c r="Q76" s="18"/>
      <c r="R76" s="18"/>
      <c r="S76" s="18"/>
      <c r="T76" s="18"/>
    </row>
    <row r="77" spans="1:20">
      <c r="A77" s="4">
        <v>73</v>
      </c>
      <c r="B77" s="17"/>
      <c r="C77" s="18"/>
      <c r="D77" s="18"/>
      <c r="E77" s="61"/>
      <c r="F77" s="18"/>
      <c r="G77" s="19"/>
      <c r="H77" s="19"/>
      <c r="I77" s="17">
        <f t="shared" si="9"/>
        <v>0</v>
      </c>
      <c r="J77" s="55"/>
      <c r="K77" s="18"/>
      <c r="L77" s="18"/>
      <c r="M77" s="18"/>
      <c r="N77" s="18"/>
      <c r="O77" s="18"/>
      <c r="P77" s="24"/>
      <c r="Q77" s="18"/>
      <c r="R77" s="18"/>
      <c r="S77" s="18"/>
      <c r="T77" s="18"/>
    </row>
    <row r="78" spans="1:20">
      <c r="A78" s="4">
        <v>74</v>
      </c>
      <c r="B78" s="17"/>
      <c r="C78" s="52"/>
      <c r="D78" s="18"/>
      <c r="E78" s="61"/>
      <c r="F78" s="18"/>
      <c r="G78" s="54"/>
      <c r="H78" s="54"/>
      <c r="I78" s="17">
        <f t="shared" si="9"/>
        <v>0</v>
      </c>
      <c r="J78" s="55"/>
      <c r="K78" s="18"/>
      <c r="L78" s="18"/>
      <c r="M78" s="18"/>
      <c r="N78" s="18"/>
      <c r="O78" s="18"/>
      <c r="P78" s="24"/>
      <c r="Q78" s="18"/>
      <c r="R78" s="18"/>
      <c r="S78" s="18"/>
      <c r="T78" s="18"/>
    </row>
    <row r="79" spans="1:20">
      <c r="A79" s="4">
        <v>75</v>
      </c>
      <c r="B79" s="17"/>
      <c r="C79" s="52"/>
      <c r="D79" s="18"/>
      <c r="E79" s="53"/>
      <c r="F79" s="18"/>
      <c r="G79" s="54"/>
      <c r="H79" s="54"/>
      <c r="I79" s="17">
        <f t="shared" si="9"/>
        <v>0</v>
      </c>
      <c r="J79" s="55"/>
      <c r="K79" s="18"/>
      <c r="L79" s="53"/>
      <c r="M79" s="18"/>
      <c r="N79" s="18"/>
      <c r="O79" s="18"/>
      <c r="P79" s="24"/>
      <c r="Q79" s="18"/>
      <c r="R79" s="18"/>
      <c r="S79" s="18"/>
      <c r="T79" s="18"/>
    </row>
    <row r="80" spans="1:20">
      <c r="A80" s="4">
        <v>76</v>
      </c>
      <c r="B80" s="17"/>
      <c r="C80" s="52"/>
      <c r="D80" s="18"/>
      <c r="E80" s="53"/>
      <c r="F80" s="18"/>
      <c r="G80" s="54"/>
      <c r="H80" s="54"/>
      <c r="I80" s="17">
        <f t="shared" si="9"/>
        <v>0</v>
      </c>
      <c r="J80" s="55"/>
      <c r="K80" s="18"/>
      <c r="L80" s="53"/>
      <c r="M80" s="18"/>
      <c r="N80" s="18"/>
      <c r="O80" s="18"/>
      <c r="P80" s="24"/>
      <c r="Q80" s="18"/>
      <c r="R80" s="18"/>
      <c r="S80" s="18"/>
      <c r="T80" s="18"/>
    </row>
    <row r="81" spans="1:20">
      <c r="A81" s="4">
        <v>77</v>
      </c>
      <c r="B81" s="17"/>
      <c r="C81" s="52"/>
      <c r="D81" s="18"/>
      <c r="E81" s="53"/>
      <c r="F81" s="18"/>
      <c r="G81" s="54"/>
      <c r="H81" s="54"/>
      <c r="I81" s="17">
        <f t="shared" si="9"/>
        <v>0</v>
      </c>
      <c r="J81" s="55"/>
      <c r="K81" s="18"/>
      <c r="L81" s="53"/>
      <c r="M81" s="18"/>
      <c r="N81" s="18"/>
      <c r="O81" s="18"/>
      <c r="P81" s="24"/>
      <c r="Q81" s="18"/>
      <c r="R81" s="18"/>
      <c r="S81" s="18"/>
      <c r="T81" s="18"/>
    </row>
    <row r="82" spans="1:20">
      <c r="A82" s="4">
        <v>78</v>
      </c>
      <c r="B82" s="17"/>
      <c r="C82" s="52"/>
      <c r="D82" s="18"/>
      <c r="E82" s="53"/>
      <c r="F82" s="18"/>
      <c r="G82" s="54"/>
      <c r="H82" s="54"/>
      <c r="I82" s="17">
        <f t="shared" si="9"/>
        <v>0</v>
      </c>
      <c r="J82" s="55"/>
      <c r="K82" s="18"/>
      <c r="L82" s="53"/>
      <c r="M82" s="18"/>
      <c r="N82" s="18"/>
      <c r="O82" s="18"/>
      <c r="P82" s="24"/>
      <c r="Q82" s="18"/>
      <c r="R82" s="18"/>
      <c r="S82" s="18"/>
      <c r="T82" s="18"/>
    </row>
    <row r="83" spans="1:20">
      <c r="A83" s="4">
        <v>79</v>
      </c>
      <c r="B83" s="17"/>
      <c r="C83" s="52"/>
      <c r="D83" s="18"/>
      <c r="E83" s="53"/>
      <c r="F83" s="18"/>
      <c r="G83" s="19"/>
      <c r="H83" s="19"/>
      <c r="I83" s="17">
        <f t="shared" si="9"/>
        <v>0</v>
      </c>
      <c r="J83" s="55"/>
      <c r="K83" s="18"/>
      <c r="L83" s="53"/>
      <c r="M83" s="18"/>
      <c r="N83" s="18"/>
      <c r="O83" s="18"/>
      <c r="P83" s="24"/>
      <c r="Q83" s="18"/>
      <c r="R83" s="18"/>
      <c r="S83" s="18"/>
      <c r="T83" s="18"/>
    </row>
    <row r="84" spans="1:20">
      <c r="A84" s="4">
        <v>80</v>
      </c>
      <c r="B84" s="17"/>
      <c r="C84" s="52"/>
      <c r="D84" s="18"/>
      <c r="E84" s="53"/>
      <c r="F84" s="18"/>
      <c r="G84" s="19"/>
      <c r="H84" s="19"/>
      <c r="I84" s="17">
        <f t="shared" si="9"/>
        <v>0</v>
      </c>
      <c r="J84" s="55"/>
      <c r="K84" s="18"/>
      <c r="L84" s="53"/>
      <c r="M84" s="18"/>
      <c r="N84" s="18"/>
      <c r="O84" s="18"/>
      <c r="P84" s="24"/>
      <c r="Q84" s="18"/>
      <c r="R84" s="18"/>
      <c r="S84" s="18"/>
      <c r="T84" s="18"/>
    </row>
    <row r="85" spans="1:20">
      <c r="A85" s="4">
        <v>81</v>
      </c>
      <c r="B85" s="17"/>
      <c r="C85" s="52"/>
      <c r="D85" s="18"/>
      <c r="E85" s="53"/>
      <c r="F85" s="18"/>
      <c r="G85" s="19"/>
      <c r="H85" s="19"/>
      <c r="I85" s="17">
        <f t="shared" si="9"/>
        <v>0</v>
      </c>
      <c r="J85" s="55"/>
      <c r="K85" s="18"/>
      <c r="L85" s="53"/>
      <c r="M85" s="18"/>
      <c r="N85" s="18"/>
      <c r="O85" s="18"/>
      <c r="P85" s="24"/>
      <c r="Q85" s="18"/>
      <c r="R85" s="18"/>
      <c r="S85" s="18"/>
      <c r="T85" s="18"/>
    </row>
    <row r="86" spans="1:20">
      <c r="A86" s="4">
        <v>82</v>
      </c>
      <c r="B86" s="17"/>
      <c r="C86" s="52"/>
      <c r="D86" s="18"/>
      <c r="E86" s="53"/>
      <c r="F86" s="18"/>
      <c r="G86" s="19"/>
      <c r="H86" s="19"/>
      <c r="I86" s="17">
        <f t="shared" si="9"/>
        <v>0</v>
      </c>
      <c r="J86" s="55"/>
      <c r="K86" s="18"/>
      <c r="L86" s="53"/>
      <c r="M86" s="18"/>
      <c r="N86" s="18"/>
      <c r="O86" s="18"/>
      <c r="P86" s="24"/>
      <c r="Q86" s="18"/>
      <c r="R86" s="18"/>
      <c r="S86" s="18"/>
      <c r="T86" s="18"/>
    </row>
    <row r="87" spans="1:20">
      <c r="A87" s="4">
        <v>83</v>
      </c>
      <c r="B87" s="17"/>
      <c r="C87" s="52"/>
      <c r="D87" s="18"/>
      <c r="E87" s="53"/>
      <c r="F87" s="18"/>
      <c r="G87" s="19"/>
      <c r="H87" s="19"/>
      <c r="I87" s="17">
        <f t="shared" si="9"/>
        <v>0</v>
      </c>
      <c r="J87" s="55"/>
      <c r="K87" s="18"/>
      <c r="L87" s="53"/>
      <c r="M87" s="18"/>
      <c r="N87" s="18"/>
      <c r="O87" s="18"/>
      <c r="P87" s="24"/>
      <c r="Q87" s="18"/>
      <c r="R87" s="18"/>
      <c r="S87" s="18"/>
      <c r="T87" s="18"/>
    </row>
    <row r="88" spans="1:20">
      <c r="A88" s="4">
        <v>84</v>
      </c>
      <c r="B88" s="17"/>
      <c r="C88" s="52"/>
      <c r="D88" s="18"/>
      <c r="E88" s="53"/>
      <c r="F88" s="18"/>
      <c r="G88" s="19"/>
      <c r="H88" s="19"/>
      <c r="I88" s="17">
        <f t="shared" si="9"/>
        <v>0</v>
      </c>
      <c r="J88" s="55"/>
      <c r="K88" s="18"/>
      <c r="L88" s="53"/>
      <c r="M88" s="18"/>
      <c r="N88" s="18"/>
      <c r="O88" s="18"/>
      <c r="P88" s="24"/>
      <c r="Q88" s="18"/>
      <c r="R88" s="18"/>
      <c r="S88" s="18"/>
      <c r="T88" s="18"/>
    </row>
    <row r="89" spans="1:20">
      <c r="A89" s="4">
        <v>85</v>
      </c>
      <c r="B89" s="17"/>
      <c r="C89" s="52"/>
      <c r="D89" s="18"/>
      <c r="E89" s="53"/>
      <c r="F89" s="18"/>
      <c r="G89" s="19"/>
      <c r="H89" s="19"/>
      <c r="I89" s="17">
        <f t="shared" si="9"/>
        <v>0</v>
      </c>
      <c r="J89" s="55"/>
      <c r="K89" s="18"/>
      <c r="L89" s="56"/>
      <c r="M89" s="18"/>
      <c r="N89" s="18"/>
      <c r="O89" s="18"/>
      <c r="P89" s="24"/>
      <c r="Q89" s="18"/>
      <c r="R89" s="18"/>
      <c r="S89" s="18"/>
      <c r="T89" s="18"/>
    </row>
    <row r="90" spans="1:20">
      <c r="A90" s="4">
        <v>86</v>
      </c>
      <c r="B90" s="17"/>
      <c r="C90" s="18"/>
      <c r="D90" s="18"/>
      <c r="E90" s="19"/>
      <c r="F90" s="18"/>
      <c r="G90" s="19"/>
      <c r="H90" s="19"/>
      <c r="I90" s="17">
        <f t="shared" si="9"/>
        <v>0</v>
      </c>
      <c r="J90" s="58"/>
      <c r="K90" s="53"/>
      <c r="L90" s="53"/>
      <c r="M90" s="18"/>
      <c r="N90" s="18"/>
      <c r="O90" s="18"/>
      <c r="P90" s="24"/>
      <c r="Q90" s="18"/>
      <c r="R90" s="18"/>
      <c r="S90" s="18"/>
      <c r="T90" s="18"/>
    </row>
    <row r="91" spans="1:20">
      <c r="A91" s="4">
        <v>87</v>
      </c>
      <c r="B91" s="17"/>
      <c r="C91" s="57"/>
      <c r="D91" s="18"/>
      <c r="E91" s="53"/>
      <c r="F91" s="18"/>
      <c r="G91" s="19"/>
      <c r="H91" s="19"/>
      <c r="I91" s="17">
        <f t="shared" si="9"/>
        <v>0</v>
      </c>
      <c r="J91" s="58"/>
      <c r="K91" s="53"/>
      <c r="L91" s="53"/>
      <c r="M91" s="18"/>
      <c r="N91" s="18"/>
      <c r="O91" s="18"/>
      <c r="P91" s="24"/>
      <c r="Q91" s="18"/>
      <c r="R91" s="18"/>
      <c r="S91" s="18"/>
      <c r="T91" s="18"/>
    </row>
    <row r="92" spans="1:20">
      <c r="A92" s="4">
        <v>88</v>
      </c>
      <c r="B92" s="17"/>
      <c r="C92" s="57"/>
      <c r="D92" s="18"/>
      <c r="E92" s="53"/>
      <c r="F92" s="18"/>
      <c r="G92" s="19"/>
      <c r="H92" s="19"/>
      <c r="I92" s="17">
        <f t="shared" si="9"/>
        <v>0</v>
      </c>
      <c r="J92" s="58"/>
      <c r="K92" s="53"/>
      <c r="L92" s="53"/>
      <c r="M92" s="18"/>
      <c r="N92" s="18"/>
      <c r="O92" s="18"/>
      <c r="P92" s="24"/>
      <c r="Q92" s="18"/>
      <c r="R92" s="18"/>
      <c r="S92" s="18"/>
      <c r="T92" s="18"/>
    </row>
    <row r="93" spans="1:20">
      <c r="A93" s="4">
        <v>89</v>
      </c>
      <c r="B93" s="17"/>
      <c r="C93" s="57"/>
      <c r="D93" s="18"/>
      <c r="E93" s="53"/>
      <c r="F93" s="18"/>
      <c r="G93" s="60"/>
      <c r="H93" s="60"/>
      <c r="I93" s="17">
        <f t="shared" si="9"/>
        <v>0</v>
      </c>
      <c r="J93" s="58"/>
      <c r="K93" s="18"/>
      <c r="L93" s="53"/>
      <c r="M93" s="18"/>
      <c r="N93" s="18"/>
      <c r="O93" s="18"/>
      <c r="P93" s="24"/>
      <c r="Q93" s="18"/>
      <c r="R93" s="18"/>
      <c r="S93" s="18"/>
      <c r="T93" s="18"/>
    </row>
    <row r="94" spans="1:20">
      <c r="A94" s="4">
        <v>90</v>
      </c>
      <c r="B94" s="17"/>
      <c r="C94" s="57"/>
      <c r="D94" s="18"/>
      <c r="E94" s="53"/>
      <c r="F94" s="18"/>
      <c r="G94" s="60"/>
      <c r="H94" s="60"/>
      <c r="I94" s="17">
        <f t="shared" si="9"/>
        <v>0</v>
      </c>
      <c r="J94" s="58"/>
      <c r="K94" s="18"/>
      <c r="L94" s="53"/>
      <c r="M94" s="18"/>
      <c r="N94" s="18"/>
      <c r="O94" s="18"/>
      <c r="P94" s="24"/>
      <c r="Q94" s="18"/>
      <c r="R94" s="18"/>
      <c r="S94" s="18"/>
      <c r="T94" s="18"/>
    </row>
    <row r="95" spans="1:20">
      <c r="A95" s="4">
        <v>91</v>
      </c>
      <c r="B95" s="17"/>
      <c r="C95" s="57"/>
      <c r="D95" s="18"/>
      <c r="E95" s="53"/>
      <c r="F95" s="18"/>
      <c r="G95" s="60"/>
      <c r="H95" s="60"/>
      <c r="I95" s="17">
        <f t="shared" si="9"/>
        <v>0</v>
      </c>
      <c r="J95" s="58"/>
      <c r="K95" s="18"/>
      <c r="L95" s="53"/>
      <c r="M95" s="18"/>
      <c r="N95" s="18"/>
      <c r="O95" s="18"/>
      <c r="P95" s="24"/>
      <c r="Q95" s="18"/>
      <c r="R95" s="18"/>
      <c r="S95" s="18"/>
      <c r="T95" s="18"/>
    </row>
    <row r="96" spans="1:20">
      <c r="A96" s="4">
        <v>92</v>
      </c>
      <c r="B96" s="17"/>
      <c r="C96" s="18"/>
      <c r="D96" s="18"/>
      <c r="E96" s="53"/>
      <c r="F96" s="18"/>
      <c r="G96" s="19"/>
      <c r="H96" s="19"/>
      <c r="I96" s="17">
        <f t="shared" si="9"/>
        <v>0</v>
      </c>
      <c r="J96" s="55"/>
      <c r="K96" s="18"/>
      <c r="L96" s="18"/>
      <c r="M96" s="18"/>
      <c r="N96" s="18"/>
      <c r="O96" s="18"/>
      <c r="P96" s="24"/>
      <c r="Q96" s="18"/>
      <c r="R96" s="18"/>
      <c r="S96" s="18"/>
      <c r="T96" s="18"/>
    </row>
    <row r="97" spans="1:20">
      <c r="A97" s="4">
        <v>93</v>
      </c>
      <c r="B97" s="17"/>
      <c r="C97" s="52"/>
      <c r="D97" s="18"/>
      <c r="E97" s="53"/>
      <c r="F97" s="18"/>
      <c r="G97" s="60"/>
      <c r="H97" s="60"/>
      <c r="I97" s="60">
        <v>0</v>
      </c>
      <c r="J97" s="55"/>
      <c r="K97" s="18"/>
      <c r="L97" s="53"/>
      <c r="M97" s="18"/>
      <c r="N97" s="52"/>
      <c r="O97" s="52"/>
      <c r="P97" s="24"/>
      <c r="Q97" s="18"/>
      <c r="R97" s="18"/>
      <c r="S97" s="18"/>
      <c r="T97" s="18"/>
    </row>
    <row r="98" spans="1:20">
      <c r="A98" s="4">
        <v>94</v>
      </c>
      <c r="B98" s="17"/>
      <c r="C98" s="52"/>
      <c r="D98" s="18"/>
      <c r="E98" s="53"/>
      <c r="F98" s="18"/>
      <c r="G98" s="60"/>
      <c r="H98" s="60"/>
      <c r="I98" s="60">
        <v>0</v>
      </c>
      <c r="J98" s="55"/>
      <c r="K98" s="18"/>
      <c r="L98" s="53"/>
      <c r="M98" s="18"/>
      <c r="N98" s="52"/>
      <c r="O98" s="52"/>
      <c r="P98" s="24"/>
      <c r="Q98" s="18"/>
      <c r="R98" s="18"/>
      <c r="S98" s="18"/>
      <c r="T98" s="18"/>
    </row>
    <row r="99" spans="1:20">
      <c r="A99" s="4">
        <v>95</v>
      </c>
      <c r="B99" s="17"/>
      <c r="C99" s="52"/>
      <c r="D99" s="18"/>
      <c r="E99" s="53"/>
      <c r="F99" s="18"/>
      <c r="G99" s="60"/>
      <c r="H99" s="60"/>
      <c r="I99" s="60">
        <v>0</v>
      </c>
      <c r="J99" s="55"/>
      <c r="K99" s="18"/>
      <c r="L99" s="53"/>
      <c r="M99" s="18"/>
      <c r="N99" s="52"/>
      <c r="O99" s="52"/>
      <c r="P99" s="24"/>
      <c r="Q99" s="18"/>
      <c r="R99" s="18"/>
      <c r="S99" s="18"/>
      <c r="T99" s="18"/>
    </row>
    <row r="100" spans="1:20">
      <c r="A100" s="4">
        <v>96</v>
      </c>
      <c r="B100" s="17"/>
      <c r="C100" s="52"/>
      <c r="D100" s="18"/>
      <c r="E100" s="53"/>
      <c r="F100" s="18"/>
      <c r="G100" s="60"/>
      <c r="H100" s="60"/>
      <c r="I100" s="60">
        <v>0</v>
      </c>
      <c r="J100" s="55"/>
      <c r="K100" s="18"/>
      <c r="L100" s="53"/>
      <c r="M100" s="18"/>
      <c r="N100" s="52"/>
      <c r="O100" s="52"/>
      <c r="P100" s="24"/>
      <c r="Q100" s="18"/>
      <c r="R100" s="18"/>
      <c r="S100" s="18"/>
      <c r="T100" s="18"/>
    </row>
    <row r="101" spans="1:20">
      <c r="A101" s="4">
        <v>97</v>
      </c>
      <c r="B101" s="17"/>
      <c r="C101" s="52"/>
      <c r="D101" s="18"/>
      <c r="E101" s="53"/>
      <c r="F101" s="18"/>
      <c r="G101" s="54"/>
      <c r="H101" s="54"/>
      <c r="I101" s="17">
        <f t="shared" si="9"/>
        <v>0</v>
      </c>
      <c r="J101" s="55"/>
      <c r="K101" s="18"/>
      <c r="L101" s="53"/>
      <c r="M101" s="18"/>
      <c r="N101" s="18"/>
      <c r="O101" s="18"/>
      <c r="P101" s="24"/>
      <c r="Q101" s="18"/>
      <c r="R101" s="18"/>
      <c r="S101" s="18"/>
      <c r="T101" s="18"/>
    </row>
    <row r="102" spans="1:20">
      <c r="A102" s="4">
        <v>98</v>
      </c>
      <c r="B102" s="17"/>
      <c r="C102" s="52"/>
      <c r="D102" s="18"/>
      <c r="E102" s="53"/>
      <c r="F102" s="18"/>
      <c r="G102" s="54"/>
      <c r="H102" s="54"/>
      <c r="I102" s="17">
        <f t="shared" si="9"/>
        <v>0</v>
      </c>
      <c r="J102" s="55"/>
      <c r="K102" s="18"/>
      <c r="L102" s="53"/>
      <c r="M102" s="18"/>
      <c r="N102" s="18"/>
      <c r="O102" s="18"/>
      <c r="P102" s="24"/>
      <c r="Q102" s="18"/>
      <c r="R102" s="18"/>
      <c r="S102" s="18"/>
      <c r="T102" s="18"/>
    </row>
    <row r="103" spans="1:20">
      <c r="A103" s="4">
        <v>99</v>
      </c>
      <c r="B103" s="17"/>
      <c r="C103" s="52"/>
      <c r="D103" s="18"/>
      <c r="E103" s="53"/>
      <c r="F103" s="18"/>
      <c r="G103" s="54"/>
      <c r="H103" s="54"/>
      <c r="I103" s="17">
        <f t="shared" si="9"/>
        <v>0</v>
      </c>
      <c r="J103" s="55"/>
      <c r="K103" s="18"/>
      <c r="L103" s="53"/>
      <c r="M103" s="18"/>
      <c r="N103" s="18"/>
      <c r="O103" s="18"/>
      <c r="P103" s="24"/>
      <c r="Q103" s="18"/>
      <c r="R103" s="18"/>
      <c r="S103" s="18"/>
      <c r="T103" s="18"/>
    </row>
    <row r="104" spans="1:20">
      <c r="A104" s="4">
        <v>100</v>
      </c>
      <c r="B104" s="17"/>
      <c r="C104" s="52"/>
      <c r="D104" s="18"/>
      <c r="E104" s="53"/>
      <c r="F104" s="18"/>
      <c r="G104" s="19"/>
      <c r="H104" s="19"/>
      <c r="I104" s="17">
        <f t="shared" si="9"/>
        <v>0</v>
      </c>
      <c r="J104" s="55"/>
      <c r="K104" s="18"/>
      <c r="L104" s="18"/>
      <c r="M104" s="18"/>
      <c r="N104" s="52"/>
      <c r="O104" s="52"/>
      <c r="P104" s="24"/>
      <c r="Q104" s="18"/>
      <c r="R104" s="18"/>
      <c r="S104" s="18"/>
      <c r="T104" s="18"/>
    </row>
    <row r="105" spans="1:20">
      <c r="A105" s="4">
        <v>101</v>
      </c>
      <c r="B105" s="17"/>
      <c r="C105" s="52"/>
      <c r="D105" s="18"/>
      <c r="E105" s="53"/>
      <c r="F105" s="18"/>
      <c r="G105" s="19"/>
      <c r="H105" s="19"/>
      <c r="I105" s="17">
        <f t="shared" si="9"/>
        <v>0</v>
      </c>
      <c r="J105" s="55"/>
      <c r="K105" s="18"/>
      <c r="L105" s="18"/>
      <c r="M105" s="18"/>
      <c r="N105" s="52"/>
      <c r="O105" s="52"/>
      <c r="P105" s="24"/>
      <c r="Q105" s="18"/>
      <c r="R105" s="18"/>
      <c r="S105" s="18"/>
      <c r="T105" s="18"/>
    </row>
    <row r="106" spans="1:20">
      <c r="A106" s="4">
        <v>102</v>
      </c>
      <c r="B106" s="17"/>
      <c r="C106" s="18"/>
      <c r="D106" s="18"/>
      <c r="E106" s="19"/>
      <c r="F106" s="18"/>
      <c r="G106" s="19"/>
      <c r="H106" s="19"/>
      <c r="I106" s="17">
        <f t="shared" si="9"/>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9"/>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9"/>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9"/>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9"/>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9"/>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9"/>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9"/>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9"/>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9"/>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9"/>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9"/>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9"/>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9"/>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9"/>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9"/>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9"/>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9"/>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9"/>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9"/>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9"/>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9"/>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9"/>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9"/>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9"/>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9"/>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9"/>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9"/>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9"/>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0">+G135+H135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0"/>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0"/>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0"/>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0"/>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0"/>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0"/>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0"/>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0"/>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0"/>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0"/>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0"/>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0"/>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0"/>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0"/>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0"/>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0"/>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0"/>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0"/>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0"/>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0"/>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0"/>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0"/>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0"/>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0"/>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0"/>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0"/>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0"/>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0"/>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0"/>
        <v>0</v>
      </c>
      <c r="J164" s="18"/>
      <c r="K164" s="18"/>
      <c r="L164" s="18"/>
      <c r="M164" s="18"/>
      <c r="N164" s="18"/>
      <c r="O164" s="18"/>
      <c r="P164" s="24"/>
      <c r="Q164" s="18"/>
      <c r="R164" s="18"/>
      <c r="S164" s="18"/>
      <c r="T164" s="18"/>
    </row>
    <row r="165" spans="1:20">
      <c r="A165" s="21" t="s">
        <v>11</v>
      </c>
      <c r="B165" s="41"/>
      <c r="C165" s="21">
        <f>COUNTIFS(C5:C164,"*")</f>
        <v>65</v>
      </c>
      <c r="D165" s="21"/>
      <c r="E165" s="13"/>
      <c r="F165" s="21"/>
      <c r="G165" s="21">
        <f>SUM(G5:G164)</f>
        <v>2310</v>
      </c>
      <c r="H165" s="21">
        <f>SUM(H5:H164)</f>
        <v>2323</v>
      </c>
      <c r="I165" s="21">
        <f>SUM(I5:I164)</f>
        <v>4633</v>
      </c>
      <c r="J165" s="21"/>
      <c r="K165" s="21"/>
      <c r="L165" s="21"/>
      <c r="M165" s="21"/>
      <c r="N165" s="21"/>
      <c r="O165" s="21"/>
      <c r="P165" s="14"/>
      <c r="Q165" s="21"/>
      <c r="R165" s="21"/>
      <c r="S165" s="21"/>
      <c r="T165" s="12"/>
    </row>
    <row r="166" spans="1:20">
      <c r="A166" s="46" t="s">
        <v>66</v>
      </c>
      <c r="B166" s="10">
        <f>COUNTIF(B$5:B$164,"Team 1")</f>
        <v>37</v>
      </c>
      <c r="C166" s="46" t="s">
        <v>29</v>
      </c>
      <c r="D166" s="10">
        <f>COUNTIF(D5:D164,"Anganwadi")</f>
        <v>45</v>
      </c>
    </row>
    <row r="167" spans="1:20">
      <c r="A167" s="46" t="s">
        <v>67</v>
      </c>
      <c r="B167" s="10">
        <f>COUNTIF(B$6:B$164,"Team 2")</f>
        <v>28</v>
      </c>
      <c r="C167" s="46" t="s">
        <v>27</v>
      </c>
      <c r="D167" s="10">
        <f>COUNTIF(D5:D164,"School")</f>
        <v>14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28"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846</v>
      </c>
      <c r="B1" s="128"/>
      <c r="C1" s="128"/>
      <c r="D1" s="129"/>
      <c r="E1" s="129"/>
      <c r="F1" s="129"/>
      <c r="G1" s="129"/>
      <c r="H1" s="129"/>
      <c r="I1" s="129"/>
      <c r="J1" s="129"/>
      <c r="K1" s="129"/>
      <c r="L1" s="129"/>
      <c r="M1" s="129"/>
      <c r="N1" s="129"/>
      <c r="O1" s="129"/>
      <c r="P1" s="129"/>
      <c r="Q1" s="129"/>
      <c r="R1" s="129"/>
      <c r="S1" s="129"/>
    </row>
    <row r="2" spans="1:20">
      <c r="A2" s="132" t="s">
        <v>63</v>
      </c>
      <c r="B2" s="133"/>
      <c r="C2" s="133"/>
      <c r="D2" s="25">
        <v>43466</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23" t="s">
        <v>9</v>
      </c>
      <c r="H4" s="23" t="s">
        <v>10</v>
      </c>
      <c r="I4" s="23" t="s">
        <v>11</v>
      </c>
      <c r="J4" s="126"/>
      <c r="K4" s="131"/>
      <c r="L4" s="131"/>
      <c r="M4" s="131"/>
      <c r="N4" s="131"/>
      <c r="O4" s="131"/>
      <c r="P4" s="127"/>
      <c r="Q4" s="127"/>
      <c r="R4" s="126"/>
      <c r="S4" s="126"/>
      <c r="T4" s="126"/>
    </row>
    <row r="5" spans="1:20" ht="33">
      <c r="A5" s="4">
        <v>1</v>
      </c>
      <c r="B5" s="17" t="s">
        <v>66</v>
      </c>
      <c r="C5" s="57" t="s">
        <v>446</v>
      </c>
      <c r="D5" s="18" t="s">
        <v>29</v>
      </c>
      <c r="E5" s="53" t="s">
        <v>447</v>
      </c>
      <c r="F5" s="18"/>
      <c r="G5" s="59">
        <v>42</v>
      </c>
      <c r="H5" s="59">
        <v>29</v>
      </c>
      <c r="I5" s="17">
        <f t="shared" ref="I5" si="0">+G5+H5</f>
        <v>71</v>
      </c>
      <c r="J5" s="60">
        <v>7896926961</v>
      </c>
      <c r="K5" s="18" t="s">
        <v>448</v>
      </c>
      <c r="L5" s="53"/>
      <c r="M5" s="18"/>
      <c r="N5" s="18"/>
      <c r="O5" s="18"/>
      <c r="P5" s="24">
        <v>43467</v>
      </c>
      <c r="Q5" s="18" t="s">
        <v>82</v>
      </c>
      <c r="R5" s="18"/>
      <c r="S5" s="18"/>
      <c r="T5" s="18"/>
    </row>
    <row r="6" spans="1:20" ht="33">
      <c r="A6" s="4">
        <v>2</v>
      </c>
      <c r="B6" s="17" t="s">
        <v>67</v>
      </c>
      <c r="C6" s="63" t="s">
        <v>449</v>
      </c>
      <c r="D6" s="18" t="s">
        <v>29</v>
      </c>
      <c r="E6" s="53" t="s">
        <v>450</v>
      </c>
      <c r="F6" s="18"/>
      <c r="G6" s="64">
        <v>48</v>
      </c>
      <c r="H6" s="64">
        <v>76</v>
      </c>
      <c r="I6" s="17">
        <f>+G6+H6</f>
        <v>124</v>
      </c>
      <c r="J6" s="62">
        <v>9678841086</v>
      </c>
      <c r="K6" s="18" t="s">
        <v>356</v>
      </c>
      <c r="L6" s="53"/>
      <c r="M6" s="18"/>
      <c r="N6" s="52"/>
      <c r="O6" s="52"/>
      <c r="P6" s="24">
        <v>43467</v>
      </c>
      <c r="Q6" s="18" t="s">
        <v>82</v>
      </c>
      <c r="R6" s="18"/>
      <c r="S6" s="18"/>
      <c r="T6" s="18"/>
    </row>
    <row r="7" spans="1:20">
      <c r="A7" s="4">
        <v>3</v>
      </c>
      <c r="B7" s="17" t="s">
        <v>66</v>
      </c>
      <c r="C7" s="52" t="s">
        <v>451</v>
      </c>
      <c r="D7" s="18" t="s">
        <v>29</v>
      </c>
      <c r="E7" s="53" t="s">
        <v>453</v>
      </c>
      <c r="F7" s="18"/>
      <c r="G7" s="72">
        <v>21</v>
      </c>
      <c r="H7" s="72">
        <v>22</v>
      </c>
      <c r="I7" s="17">
        <f t="shared" ref="I7:I70" si="1">+G7+H7</f>
        <v>43</v>
      </c>
      <c r="J7" s="54">
        <v>9957104165</v>
      </c>
      <c r="K7" s="18" t="s">
        <v>448</v>
      </c>
      <c r="L7" s="53"/>
      <c r="M7" s="18"/>
      <c r="N7" s="52"/>
      <c r="O7" s="52"/>
      <c r="P7" s="24">
        <v>43468</v>
      </c>
      <c r="Q7" s="18" t="s">
        <v>83</v>
      </c>
      <c r="R7" s="18"/>
      <c r="S7" s="18"/>
      <c r="T7" s="18"/>
    </row>
    <row r="8" spans="1:20">
      <c r="A8" s="4">
        <v>4</v>
      </c>
      <c r="B8" s="17" t="s">
        <v>66</v>
      </c>
      <c r="C8" s="52" t="s">
        <v>452</v>
      </c>
      <c r="D8" s="18" t="s">
        <v>29</v>
      </c>
      <c r="E8" s="53" t="s">
        <v>454</v>
      </c>
      <c r="F8" s="18"/>
      <c r="G8" s="72">
        <v>27</v>
      </c>
      <c r="H8" s="72">
        <v>28</v>
      </c>
      <c r="I8" s="17">
        <f t="shared" si="1"/>
        <v>55</v>
      </c>
      <c r="J8" s="54">
        <v>8822857528</v>
      </c>
      <c r="K8" s="18" t="s">
        <v>448</v>
      </c>
      <c r="L8" s="53"/>
      <c r="M8" s="18"/>
      <c r="N8" s="52"/>
      <c r="O8" s="52"/>
      <c r="P8" s="24">
        <v>43468</v>
      </c>
      <c r="Q8" s="18" t="s">
        <v>83</v>
      </c>
      <c r="R8" s="18"/>
      <c r="S8" s="18"/>
      <c r="T8" s="18"/>
    </row>
    <row r="9" spans="1:20">
      <c r="A9" s="4">
        <v>5</v>
      </c>
      <c r="B9" s="17" t="s">
        <v>67</v>
      </c>
      <c r="C9" s="63" t="s">
        <v>455</v>
      </c>
      <c r="D9" s="18" t="s">
        <v>29</v>
      </c>
      <c r="E9" s="53" t="s">
        <v>456</v>
      </c>
      <c r="F9" s="18"/>
      <c r="G9" s="64">
        <v>45</v>
      </c>
      <c r="H9" s="64">
        <v>44</v>
      </c>
      <c r="I9" s="17">
        <f t="shared" si="1"/>
        <v>89</v>
      </c>
      <c r="J9" s="62">
        <v>9859218919</v>
      </c>
      <c r="K9" s="18" t="s">
        <v>356</v>
      </c>
      <c r="L9" s="18"/>
      <c r="M9" s="18"/>
      <c r="N9" s="18"/>
      <c r="O9" s="18"/>
      <c r="P9" s="24">
        <v>43468</v>
      </c>
      <c r="Q9" s="18" t="s">
        <v>83</v>
      </c>
      <c r="R9" s="18"/>
      <c r="S9" s="18"/>
      <c r="T9" s="18"/>
    </row>
    <row r="10" spans="1:20">
      <c r="A10" s="4">
        <v>6</v>
      </c>
      <c r="B10" s="17" t="s">
        <v>66</v>
      </c>
      <c r="C10" s="52" t="s">
        <v>94</v>
      </c>
      <c r="D10" s="18" t="s">
        <v>29</v>
      </c>
      <c r="E10" s="53" t="s">
        <v>458</v>
      </c>
      <c r="F10" s="18"/>
      <c r="G10" s="72">
        <v>22</v>
      </c>
      <c r="H10" s="72">
        <v>36</v>
      </c>
      <c r="I10" s="17">
        <f t="shared" si="1"/>
        <v>58</v>
      </c>
      <c r="J10" s="54">
        <v>8135934677</v>
      </c>
      <c r="K10" s="18" t="s">
        <v>448</v>
      </c>
      <c r="L10" s="18"/>
      <c r="M10" s="18"/>
      <c r="N10" s="18"/>
      <c r="O10" s="18"/>
      <c r="P10" s="24">
        <v>43469</v>
      </c>
      <c r="Q10" s="18" t="s">
        <v>85</v>
      </c>
      <c r="R10" s="18"/>
      <c r="S10" s="18"/>
      <c r="T10" s="18"/>
    </row>
    <row r="11" spans="1:20">
      <c r="A11" s="4">
        <v>7</v>
      </c>
      <c r="B11" s="17" t="s">
        <v>66</v>
      </c>
      <c r="C11" s="52" t="s">
        <v>457</v>
      </c>
      <c r="D11" s="18" t="s">
        <v>29</v>
      </c>
      <c r="E11" s="53" t="s">
        <v>459</v>
      </c>
      <c r="F11" s="18"/>
      <c r="G11" s="72">
        <v>18</v>
      </c>
      <c r="H11" s="72">
        <v>17</v>
      </c>
      <c r="I11" s="17">
        <f t="shared" si="1"/>
        <v>35</v>
      </c>
      <c r="J11" s="54">
        <v>9678330782</v>
      </c>
      <c r="K11" s="18" t="s">
        <v>448</v>
      </c>
      <c r="L11" s="18"/>
      <c r="M11" s="18"/>
      <c r="N11" s="52"/>
      <c r="O11" s="52"/>
      <c r="P11" s="24">
        <v>43469</v>
      </c>
      <c r="Q11" s="18" t="s">
        <v>85</v>
      </c>
      <c r="R11" s="18"/>
      <c r="S11" s="18"/>
      <c r="T11" s="18"/>
    </row>
    <row r="12" spans="1:20">
      <c r="A12" s="4">
        <v>8</v>
      </c>
      <c r="B12" s="17" t="s">
        <v>67</v>
      </c>
      <c r="C12" s="63" t="s">
        <v>460</v>
      </c>
      <c r="D12" s="18" t="s">
        <v>29</v>
      </c>
      <c r="E12" s="53" t="s">
        <v>461</v>
      </c>
      <c r="F12" s="18"/>
      <c r="G12" s="64">
        <v>74</v>
      </c>
      <c r="H12" s="64">
        <v>69</v>
      </c>
      <c r="I12" s="17">
        <f t="shared" si="1"/>
        <v>143</v>
      </c>
      <c r="J12" s="62">
        <v>8011996840</v>
      </c>
      <c r="K12" s="18" t="s">
        <v>356</v>
      </c>
      <c r="L12" s="56"/>
      <c r="M12" s="18"/>
      <c r="N12" s="52"/>
      <c r="O12" s="52"/>
      <c r="P12" s="24">
        <v>43469</v>
      </c>
      <c r="Q12" s="18" t="s">
        <v>85</v>
      </c>
      <c r="R12" s="18"/>
      <c r="S12" s="18"/>
      <c r="T12" s="18"/>
    </row>
    <row r="13" spans="1:20">
      <c r="A13" s="4">
        <v>9</v>
      </c>
      <c r="B13" s="17" t="s">
        <v>66</v>
      </c>
      <c r="C13" s="52" t="s">
        <v>462</v>
      </c>
      <c r="D13" s="18" t="s">
        <v>27</v>
      </c>
      <c r="E13" s="53" t="s">
        <v>463</v>
      </c>
      <c r="F13" s="18" t="s">
        <v>84</v>
      </c>
      <c r="G13" s="54">
        <v>46</v>
      </c>
      <c r="H13" s="54">
        <v>34</v>
      </c>
      <c r="I13" s="17">
        <f t="shared" si="1"/>
        <v>80</v>
      </c>
      <c r="J13" s="54">
        <v>9954289123</v>
      </c>
      <c r="K13" s="18" t="s">
        <v>315</v>
      </c>
      <c r="L13" s="18"/>
      <c r="M13" s="18"/>
      <c r="N13" s="52"/>
      <c r="O13" s="52"/>
      <c r="P13" s="24">
        <v>43472</v>
      </c>
      <c r="Q13" s="18" t="s">
        <v>80</v>
      </c>
      <c r="R13" s="18"/>
      <c r="S13" s="18"/>
      <c r="T13" s="18"/>
    </row>
    <row r="14" spans="1:20">
      <c r="A14" s="4">
        <v>10</v>
      </c>
      <c r="B14" s="17" t="s">
        <v>67</v>
      </c>
      <c r="C14" s="61" t="s">
        <v>464</v>
      </c>
      <c r="D14" s="18" t="s">
        <v>27</v>
      </c>
      <c r="E14" s="53" t="s">
        <v>465</v>
      </c>
      <c r="F14" s="18" t="s">
        <v>84</v>
      </c>
      <c r="G14" s="54">
        <v>23</v>
      </c>
      <c r="H14" s="54">
        <v>33</v>
      </c>
      <c r="I14" s="17">
        <f t="shared" si="1"/>
        <v>56</v>
      </c>
      <c r="J14" s="54">
        <v>9435020288</v>
      </c>
      <c r="K14" s="18" t="s">
        <v>347</v>
      </c>
      <c r="L14" s="53"/>
      <c r="M14" s="18"/>
      <c r="N14" s="18"/>
      <c r="O14" s="18"/>
      <c r="P14" s="24">
        <v>43472</v>
      </c>
      <c r="Q14" s="18" t="s">
        <v>80</v>
      </c>
      <c r="R14" s="18"/>
      <c r="S14" s="18"/>
      <c r="T14" s="18"/>
    </row>
    <row r="15" spans="1:20">
      <c r="A15" s="4">
        <v>11</v>
      </c>
      <c r="B15" s="17" t="s">
        <v>67</v>
      </c>
      <c r="C15" s="52" t="s">
        <v>466</v>
      </c>
      <c r="D15" s="18" t="s">
        <v>27</v>
      </c>
      <c r="E15" s="53" t="s">
        <v>467</v>
      </c>
      <c r="F15" s="18" t="s">
        <v>84</v>
      </c>
      <c r="G15" s="54">
        <v>37</v>
      </c>
      <c r="H15" s="54">
        <v>25</v>
      </c>
      <c r="I15" s="17">
        <f>SUM(G15:H15)</f>
        <v>62</v>
      </c>
      <c r="J15" s="54">
        <v>9577544870</v>
      </c>
      <c r="K15" s="18" t="s">
        <v>347</v>
      </c>
      <c r="L15" s="53"/>
      <c r="M15" s="18"/>
      <c r="N15" s="18"/>
      <c r="O15" s="18"/>
      <c r="P15" s="24">
        <v>43472</v>
      </c>
      <c r="Q15" s="18" t="s">
        <v>80</v>
      </c>
      <c r="R15" s="18"/>
      <c r="S15" s="18"/>
      <c r="T15" s="18"/>
    </row>
    <row r="16" spans="1:20">
      <c r="A16" s="4">
        <v>12</v>
      </c>
      <c r="B16" s="17" t="s">
        <v>66</v>
      </c>
      <c r="C16" s="52" t="s">
        <v>468</v>
      </c>
      <c r="D16" s="18" t="s">
        <v>29</v>
      </c>
      <c r="E16" s="53" t="s">
        <v>470</v>
      </c>
      <c r="F16" s="18"/>
      <c r="G16" s="72">
        <v>22</v>
      </c>
      <c r="H16" s="72">
        <v>13</v>
      </c>
      <c r="I16" s="17">
        <f t="shared" ref="I16:I27" si="2">SUM(G16:H16)</f>
        <v>35</v>
      </c>
      <c r="J16" s="54">
        <v>9678341673</v>
      </c>
      <c r="K16" s="18" t="s">
        <v>448</v>
      </c>
      <c r="L16" s="53"/>
      <c r="M16" s="18"/>
      <c r="N16" s="18"/>
      <c r="O16" s="18"/>
      <c r="P16" s="24">
        <v>43473</v>
      </c>
      <c r="Q16" s="18" t="s">
        <v>81</v>
      </c>
      <c r="R16" s="18"/>
      <c r="S16" s="18"/>
      <c r="T16" s="18"/>
    </row>
    <row r="17" spans="1:20">
      <c r="A17" s="4">
        <v>13</v>
      </c>
      <c r="B17" s="17" t="s">
        <v>66</v>
      </c>
      <c r="C17" s="52" t="s">
        <v>469</v>
      </c>
      <c r="D17" s="18" t="s">
        <v>29</v>
      </c>
      <c r="E17" s="53" t="s">
        <v>471</v>
      </c>
      <c r="F17" s="18"/>
      <c r="G17" s="72">
        <v>36</v>
      </c>
      <c r="H17" s="72">
        <v>16</v>
      </c>
      <c r="I17" s="17">
        <f t="shared" si="2"/>
        <v>52</v>
      </c>
      <c r="J17" s="54">
        <v>9678835086</v>
      </c>
      <c r="K17" s="18" t="s">
        <v>448</v>
      </c>
      <c r="L17" s="18"/>
      <c r="M17" s="18"/>
      <c r="N17" s="52"/>
      <c r="O17" s="52"/>
      <c r="P17" s="24">
        <v>43473</v>
      </c>
      <c r="Q17" s="18" t="s">
        <v>81</v>
      </c>
      <c r="R17" s="18"/>
      <c r="S17" s="18"/>
      <c r="T17" s="18"/>
    </row>
    <row r="18" spans="1:20">
      <c r="A18" s="4">
        <v>14</v>
      </c>
      <c r="B18" s="17" t="s">
        <v>67</v>
      </c>
      <c r="C18" s="63" t="s">
        <v>472</v>
      </c>
      <c r="D18" s="18" t="s">
        <v>29</v>
      </c>
      <c r="E18" s="53" t="s">
        <v>474</v>
      </c>
      <c r="F18" s="18"/>
      <c r="G18" s="64">
        <v>21</v>
      </c>
      <c r="H18" s="64">
        <v>25</v>
      </c>
      <c r="I18" s="17">
        <f t="shared" si="2"/>
        <v>46</v>
      </c>
      <c r="J18" s="62">
        <v>9577544580</v>
      </c>
      <c r="K18" s="18" t="s">
        <v>356</v>
      </c>
      <c r="L18" s="18"/>
      <c r="M18" s="18"/>
      <c r="N18" s="52"/>
      <c r="O18" s="52"/>
      <c r="P18" s="24">
        <v>43473</v>
      </c>
      <c r="Q18" s="18" t="s">
        <v>81</v>
      </c>
      <c r="R18" s="18"/>
      <c r="S18" s="18"/>
      <c r="T18" s="18"/>
    </row>
    <row r="19" spans="1:20">
      <c r="A19" s="4">
        <v>15</v>
      </c>
      <c r="B19" s="17" t="s">
        <v>67</v>
      </c>
      <c r="C19" s="63" t="s">
        <v>473</v>
      </c>
      <c r="D19" s="18" t="s">
        <v>29</v>
      </c>
      <c r="E19" s="53" t="s">
        <v>475</v>
      </c>
      <c r="F19" s="18"/>
      <c r="G19" s="64">
        <v>29</v>
      </c>
      <c r="H19" s="64">
        <v>31</v>
      </c>
      <c r="I19" s="17">
        <f t="shared" si="2"/>
        <v>60</v>
      </c>
      <c r="J19" s="62">
        <v>9706656551</v>
      </c>
      <c r="K19" s="18" t="s">
        <v>356</v>
      </c>
      <c r="L19" s="18"/>
      <c r="M19" s="18"/>
      <c r="N19" s="52"/>
      <c r="O19" s="52"/>
      <c r="P19" s="24">
        <v>43473</v>
      </c>
      <c r="Q19" s="18" t="s">
        <v>81</v>
      </c>
      <c r="R19" s="18"/>
      <c r="S19" s="18"/>
      <c r="T19" s="18"/>
    </row>
    <row r="20" spans="1:20" ht="33">
      <c r="A20" s="4">
        <v>16</v>
      </c>
      <c r="B20" s="17" t="s">
        <v>66</v>
      </c>
      <c r="C20" s="52" t="s">
        <v>476</v>
      </c>
      <c r="D20" s="18" t="s">
        <v>27</v>
      </c>
      <c r="E20" s="53" t="s">
        <v>479</v>
      </c>
      <c r="F20" s="18" t="s">
        <v>84</v>
      </c>
      <c r="G20" s="54">
        <v>12</v>
      </c>
      <c r="H20" s="54">
        <v>10</v>
      </c>
      <c r="I20" s="17">
        <f t="shared" si="2"/>
        <v>22</v>
      </c>
      <c r="J20" s="52">
        <v>8472906353</v>
      </c>
      <c r="K20" s="18" t="s">
        <v>315</v>
      </c>
      <c r="L20" s="18"/>
      <c r="M20" s="18"/>
      <c r="N20" s="18"/>
      <c r="O20" s="18"/>
      <c r="P20" s="24">
        <v>43474</v>
      </c>
      <c r="Q20" s="18" t="s">
        <v>82</v>
      </c>
      <c r="R20" s="18"/>
      <c r="S20" s="18"/>
      <c r="T20" s="18"/>
    </row>
    <row r="21" spans="1:20" ht="33">
      <c r="A21" s="4">
        <v>17</v>
      </c>
      <c r="B21" s="17" t="s">
        <v>66</v>
      </c>
      <c r="C21" s="52" t="s">
        <v>477</v>
      </c>
      <c r="D21" s="18" t="s">
        <v>27</v>
      </c>
      <c r="E21" s="53" t="s">
        <v>480</v>
      </c>
      <c r="F21" s="18" t="s">
        <v>84</v>
      </c>
      <c r="G21" s="54">
        <v>5</v>
      </c>
      <c r="H21" s="54">
        <v>9</v>
      </c>
      <c r="I21" s="17">
        <f t="shared" si="2"/>
        <v>14</v>
      </c>
      <c r="J21" s="52">
        <v>7896128962</v>
      </c>
      <c r="K21" s="18" t="s">
        <v>315</v>
      </c>
      <c r="L21" s="18"/>
      <c r="M21" s="18"/>
      <c r="N21" s="18"/>
      <c r="O21" s="18"/>
      <c r="P21" s="24">
        <v>43474</v>
      </c>
      <c r="Q21" s="18" t="s">
        <v>82</v>
      </c>
      <c r="R21" s="18"/>
      <c r="S21" s="18"/>
      <c r="T21" s="18"/>
    </row>
    <row r="22" spans="1:20" ht="33">
      <c r="A22" s="4">
        <v>18</v>
      </c>
      <c r="B22" s="17" t="s">
        <v>66</v>
      </c>
      <c r="C22" s="52" t="s">
        <v>478</v>
      </c>
      <c r="D22" s="18" t="s">
        <v>27</v>
      </c>
      <c r="E22" s="53" t="s">
        <v>481</v>
      </c>
      <c r="F22" s="18" t="s">
        <v>84</v>
      </c>
      <c r="G22" s="19">
        <v>21</v>
      </c>
      <c r="H22" s="19">
        <v>15</v>
      </c>
      <c r="I22" s="17">
        <f t="shared" si="2"/>
        <v>36</v>
      </c>
      <c r="J22" s="52">
        <v>9957086519</v>
      </c>
      <c r="K22" s="18" t="s">
        <v>315</v>
      </c>
      <c r="L22" s="56"/>
      <c r="M22" s="18"/>
      <c r="N22" s="57"/>
      <c r="O22" s="57"/>
      <c r="P22" s="24">
        <v>43474</v>
      </c>
      <c r="Q22" s="18" t="s">
        <v>82</v>
      </c>
      <c r="R22" s="18"/>
      <c r="S22" s="18"/>
      <c r="T22" s="18"/>
    </row>
    <row r="23" spans="1:20" ht="33">
      <c r="A23" s="4">
        <v>19</v>
      </c>
      <c r="B23" s="17" t="s">
        <v>67</v>
      </c>
      <c r="C23" s="52" t="s">
        <v>482</v>
      </c>
      <c r="D23" s="18" t="s">
        <v>27</v>
      </c>
      <c r="E23" s="53" t="s">
        <v>485</v>
      </c>
      <c r="F23" s="18" t="s">
        <v>84</v>
      </c>
      <c r="G23" s="60">
        <v>16</v>
      </c>
      <c r="H23" s="60">
        <v>19</v>
      </c>
      <c r="I23" s="17">
        <f t="shared" si="2"/>
        <v>35</v>
      </c>
      <c r="J23" s="52">
        <v>9854533033</v>
      </c>
      <c r="K23" s="18" t="s">
        <v>347</v>
      </c>
      <c r="L23" s="56"/>
      <c r="M23" s="18"/>
      <c r="N23" s="57"/>
      <c r="O23" s="57"/>
      <c r="P23" s="24">
        <v>43474</v>
      </c>
      <c r="Q23" s="18" t="s">
        <v>82</v>
      </c>
      <c r="R23" s="18"/>
      <c r="S23" s="18"/>
      <c r="T23" s="18"/>
    </row>
    <row r="24" spans="1:20" ht="33">
      <c r="A24" s="4">
        <v>20</v>
      </c>
      <c r="B24" s="17" t="s">
        <v>67</v>
      </c>
      <c r="C24" s="52" t="s">
        <v>483</v>
      </c>
      <c r="D24" s="18" t="s">
        <v>27</v>
      </c>
      <c r="E24" s="53" t="s">
        <v>486</v>
      </c>
      <c r="F24" s="18" t="s">
        <v>84</v>
      </c>
      <c r="G24" s="60">
        <v>13</v>
      </c>
      <c r="H24" s="60">
        <v>14</v>
      </c>
      <c r="I24" s="17">
        <f t="shared" si="2"/>
        <v>27</v>
      </c>
      <c r="J24" s="52">
        <v>9859437402</v>
      </c>
      <c r="K24" s="18" t="s">
        <v>347</v>
      </c>
      <c r="L24" s="18"/>
      <c r="M24" s="18"/>
      <c r="N24" s="18"/>
      <c r="O24" s="18"/>
      <c r="P24" s="24">
        <v>43474</v>
      </c>
      <c r="Q24" s="18" t="s">
        <v>82</v>
      </c>
      <c r="R24" s="18"/>
      <c r="S24" s="18"/>
      <c r="T24" s="18"/>
    </row>
    <row r="25" spans="1:20" ht="33">
      <c r="A25" s="4">
        <v>21</v>
      </c>
      <c r="B25" s="17" t="s">
        <v>67</v>
      </c>
      <c r="C25" s="52" t="s">
        <v>484</v>
      </c>
      <c r="D25" s="18" t="s">
        <v>27</v>
      </c>
      <c r="E25" s="53" t="s">
        <v>487</v>
      </c>
      <c r="F25" s="18" t="s">
        <v>84</v>
      </c>
      <c r="G25" s="54">
        <v>18</v>
      </c>
      <c r="H25" s="54">
        <v>9</v>
      </c>
      <c r="I25" s="17">
        <f t="shared" si="2"/>
        <v>27</v>
      </c>
      <c r="J25" s="52">
        <v>9954540991</v>
      </c>
      <c r="K25" s="18" t="s">
        <v>347</v>
      </c>
      <c r="L25" s="18"/>
      <c r="M25" s="18"/>
      <c r="N25" s="18"/>
      <c r="O25" s="18"/>
      <c r="P25" s="24">
        <v>43474</v>
      </c>
      <c r="Q25" s="18" t="s">
        <v>82</v>
      </c>
      <c r="R25" s="18"/>
      <c r="S25" s="18"/>
      <c r="T25" s="18"/>
    </row>
    <row r="26" spans="1:20">
      <c r="A26" s="4">
        <v>22</v>
      </c>
      <c r="B26" s="17" t="s">
        <v>66</v>
      </c>
      <c r="C26" s="52" t="s">
        <v>488</v>
      </c>
      <c r="D26" s="18" t="s">
        <v>29</v>
      </c>
      <c r="E26" s="53" t="s">
        <v>490</v>
      </c>
      <c r="F26" s="18"/>
      <c r="G26" s="72">
        <v>32</v>
      </c>
      <c r="H26" s="72">
        <v>26</v>
      </c>
      <c r="I26" s="17">
        <f t="shared" si="2"/>
        <v>58</v>
      </c>
      <c r="J26" s="52">
        <v>9678358323</v>
      </c>
      <c r="K26" s="18" t="s">
        <v>315</v>
      </c>
      <c r="L26" s="56"/>
      <c r="M26" s="18"/>
      <c r="N26" s="52"/>
      <c r="O26" s="52"/>
      <c r="P26" s="24">
        <v>43475</v>
      </c>
      <c r="Q26" s="18" t="s">
        <v>83</v>
      </c>
      <c r="R26" s="18"/>
      <c r="S26" s="18"/>
      <c r="T26" s="18"/>
    </row>
    <row r="27" spans="1:20">
      <c r="A27" s="4">
        <v>23</v>
      </c>
      <c r="B27" s="17" t="s">
        <v>66</v>
      </c>
      <c r="C27" s="52" t="s">
        <v>489</v>
      </c>
      <c r="D27" s="18" t="s">
        <v>29</v>
      </c>
      <c r="E27" s="53" t="s">
        <v>491</v>
      </c>
      <c r="F27" s="18"/>
      <c r="G27" s="72">
        <v>20</v>
      </c>
      <c r="H27" s="72">
        <v>13</v>
      </c>
      <c r="I27" s="17">
        <f t="shared" si="2"/>
        <v>33</v>
      </c>
      <c r="J27" s="52">
        <v>8011249930</v>
      </c>
      <c r="K27" s="18" t="s">
        <v>315</v>
      </c>
      <c r="L27" s="56"/>
      <c r="M27" s="18"/>
      <c r="N27" s="52"/>
      <c r="O27" s="52"/>
      <c r="P27" s="24">
        <v>43475</v>
      </c>
      <c r="Q27" s="18" t="s">
        <v>83</v>
      </c>
      <c r="R27" s="18"/>
      <c r="S27" s="18"/>
      <c r="T27" s="18"/>
    </row>
    <row r="28" spans="1:20">
      <c r="A28" s="4">
        <v>24</v>
      </c>
      <c r="B28" s="17" t="s">
        <v>67</v>
      </c>
      <c r="C28" s="63" t="s">
        <v>492</v>
      </c>
      <c r="D28" s="18" t="s">
        <v>29</v>
      </c>
      <c r="E28" s="53" t="s">
        <v>494</v>
      </c>
      <c r="F28" s="18"/>
      <c r="G28" s="64">
        <v>31</v>
      </c>
      <c r="H28" s="64">
        <v>28</v>
      </c>
      <c r="I28" s="17">
        <f t="shared" si="1"/>
        <v>59</v>
      </c>
      <c r="J28" s="62">
        <v>9954192379</v>
      </c>
      <c r="K28" s="18" t="s">
        <v>356</v>
      </c>
      <c r="L28" s="18"/>
      <c r="M28" s="18"/>
      <c r="N28" s="18"/>
      <c r="O28" s="18"/>
      <c r="P28" s="24">
        <v>43475</v>
      </c>
      <c r="Q28" s="18" t="s">
        <v>83</v>
      </c>
      <c r="R28" s="18"/>
      <c r="S28" s="18"/>
      <c r="T28" s="18"/>
    </row>
    <row r="29" spans="1:20">
      <c r="A29" s="4">
        <v>25</v>
      </c>
      <c r="B29" s="17" t="s">
        <v>67</v>
      </c>
      <c r="C29" s="63" t="s">
        <v>493</v>
      </c>
      <c r="D29" s="18" t="s">
        <v>29</v>
      </c>
      <c r="E29" s="53" t="s">
        <v>495</v>
      </c>
      <c r="F29" s="18"/>
      <c r="G29" s="64">
        <v>40</v>
      </c>
      <c r="H29" s="64">
        <v>37</v>
      </c>
      <c r="I29" s="17">
        <f t="shared" si="1"/>
        <v>77</v>
      </c>
      <c r="J29" s="62">
        <v>9854317352</v>
      </c>
      <c r="K29" s="18" t="s">
        <v>356</v>
      </c>
      <c r="L29" s="18"/>
      <c r="M29" s="18"/>
      <c r="N29" s="18"/>
      <c r="O29" s="18"/>
      <c r="P29" s="24">
        <v>43475</v>
      </c>
      <c r="Q29" s="18" t="s">
        <v>83</v>
      </c>
      <c r="R29" s="18"/>
      <c r="S29" s="18"/>
      <c r="T29" s="18"/>
    </row>
    <row r="30" spans="1:20">
      <c r="A30" s="4">
        <v>26</v>
      </c>
      <c r="B30" s="17" t="s">
        <v>66</v>
      </c>
      <c r="C30" s="52" t="s">
        <v>496</v>
      </c>
      <c r="D30" s="18" t="s">
        <v>27</v>
      </c>
      <c r="E30" s="53" t="s">
        <v>499</v>
      </c>
      <c r="F30" s="18" t="s">
        <v>84</v>
      </c>
      <c r="G30" s="60">
        <v>17</v>
      </c>
      <c r="H30" s="60">
        <v>19</v>
      </c>
      <c r="I30" s="17">
        <f t="shared" ref="I30:I36" si="3">+G30+H30</f>
        <v>36</v>
      </c>
      <c r="J30" s="52">
        <v>9957086519</v>
      </c>
      <c r="K30" s="18" t="s">
        <v>315</v>
      </c>
      <c r="L30" s="53"/>
      <c r="M30" s="18"/>
      <c r="N30" s="52"/>
      <c r="O30" s="52"/>
      <c r="P30" s="24">
        <v>43476</v>
      </c>
      <c r="Q30" s="18" t="s">
        <v>85</v>
      </c>
      <c r="R30" s="18"/>
      <c r="S30" s="18"/>
      <c r="T30" s="18"/>
    </row>
    <row r="31" spans="1:20">
      <c r="A31" s="4">
        <v>27</v>
      </c>
      <c r="B31" s="17" t="s">
        <v>66</v>
      </c>
      <c r="C31" s="52" t="s">
        <v>497</v>
      </c>
      <c r="D31" s="18" t="s">
        <v>27</v>
      </c>
      <c r="E31" s="53" t="s">
        <v>500</v>
      </c>
      <c r="F31" s="18" t="s">
        <v>84</v>
      </c>
      <c r="G31" s="54">
        <v>11</v>
      </c>
      <c r="H31" s="54">
        <v>7</v>
      </c>
      <c r="I31" s="17">
        <f t="shared" si="3"/>
        <v>18</v>
      </c>
      <c r="J31" s="52">
        <v>9957806855</v>
      </c>
      <c r="K31" s="18" t="s">
        <v>315</v>
      </c>
      <c r="L31" s="53"/>
      <c r="M31" s="18"/>
      <c r="N31" s="52"/>
      <c r="O31" s="52"/>
      <c r="P31" s="24">
        <v>43476</v>
      </c>
      <c r="Q31" s="18" t="s">
        <v>85</v>
      </c>
      <c r="R31" s="18"/>
      <c r="S31" s="18"/>
      <c r="T31" s="18"/>
    </row>
    <row r="32" spans="1:20">
      <c r="A32" s="4">
        <v>28</v>
      </c>
      <c r="B32" s="17" t="s">
        <v>66</v>
      </c>
      <c r="C32" s="52" t="s">
        <v>498</v>
      </c>
      <c r="D32" s="18" t="s">
        <v>27</v>
      </c>
      <c r="E32" s="53" t="s">
        <v>501</v>
      </c>
      <c r="F32" s="18" t="s">
        <v>84</v>
      </c>
      <c r="G32" s="54">
        <v>26</v>
      </c>
      <c r="H32" s="54">
        <v>19</v>
      </c>
      <c r="I32" s="17">
        <f t="shared" si="3"/>
        <v>45</v>
      </c>
      <c r="J32" s="52">
        <v>7896115917</v>
      </c>
      <c r="K32" s="18" t="s">
        <v>315</v>
      </c>
      <c r="L32" s="53"/>
      <c r="M32" s="18"/>
      <c r="N32" s="52"/>
      <c r="O32" s="52"/>
      <c r="P32" s="24">
        <v>43476</v>
      </c>
      <c r="Q32" s="18" t="s">
        <v>85</v>
      </c>
      <c r="R32" s="18"/>
      <c r="S32" s="18"/>
      <c r="T32" s="18"/>
    </row>
    <row r="33" spans="1:20">
      <c r="A33" s="4">
        <v>29</v>
      </c>
      <c r="B33" s="17" t="s">
        <v>67</v>
      </c>
      <c r="C33" s="57" t="s">
        <v>502</v>
      </c>
      <c r="D33" s="18" t="s">
        <v>27</v>
      </c>
      <c r="E33" s="53" t="s">
        <v>503</v>
      </c>
      <c r="F33" s="18" t="s">
        <v>332</v>
      </c>
      <c r="G33" s="60">
        <v>62</v>
      </c>
      <c r="H33" s="60">
        <v>82</v>
      </c>
      <c r="I33" s="17">
        <f t="shared" si="3"/>
        <v>144</v>
      </c>
      <c r="J33" s="52">
        <v>8473802172</v>
      </c>
      <c r="K33" s="18" t="s">
        <v>347</v>
      </c>
      <c r="L33" s="53"/>
      <c r="M33" s="18"/>
      <c r="N33" s="52"/>
      <c r="O33" s="52"/>
      <c r="P33" s="24">
        <v>43476</v>
      </c>
      <c r="Q33" s="18" t="s">
        <v>85</v>
      </c>
      <c r="R33" s="18"/>
      <c r="S33" s="18"/>
      <c r="T33" s="18"/>
    </row>
    <row r="34" spans="1:20">
      <c r="A34" s="4">
        <v>30</v>
      </c>
      <c r="B34" s="17" t="s">
        <v>66</v>
      </c>
      <c r="C34" s="57" t="s">
        <v>504</v>
      </c>
      <c r="D34" s="18" t="s">
        <v>27</v>
      </c>
      <c r="E34" s="53" t="s">
        <v>505</v>
      </c>
      <c r="F34" s="18" t="s">
        <v>84</v>
      </c>
      <c r="G34" s="60">
        <v>25</v>
      </c>
      <c r="H34" s="60">
        <v>25</v>
      </c>
      <c r="I34" s="17">
        <f t="shared" si="3"/>
        <v>50</v>
      </c>
      <c r="J34" s="52">
        <v>9954412306</v>
      </c>
      <c r="K34" s="18" t="s">
        <v>506</v>
      </c>
      <c r="L34" s="53"/>
      <c r="M34" s="18"/>
      <c r="N34" s="52"/>
      <c r="O34" s="52"/>
      <c r="P34" s="24">
        <v>43479</v>
      </c>
      <c r="Q34" s="18" t="s">
        <v>80</v>
      </c>
      <c r="R34" s="18"/>
      <c r="S34" s="18"/>
      <c r="T34" s="18"/>
    </row>
    <row r="35" spans="1:20">
      <c r="A35" s="4">
        <v>31</v>
      </c>
      <c r="B35" s="17" t="s">
        <v>67</v>
      </c>
      <c r="C35" s="57" t="s">
        <v>507</v>
      </c>
      <c r="D35" s="18" t="s">
        <v>27</v>
      </c>
      <c r="E35" s="53" t="s">
        <v>508</v>
      </c>
      <c r="F35" s="18" t="s">
        <v>84</v>
      </c>
      <c r="G35" s="60">
        <v>20</v>
      </c>
      <c r="H35" s="60">
        <v>21</v>
      </c>
      <c r="I35" s="17">
        <f t="shared" si="3"/>
        <v>41</v>
      </c>
      <c r="J35" s="52">
        <v>9613558871</v>
      </c>
      <c r="K35" s="18" t="s">
        <v>347</v>
      </c>
      <c r="L35" s="53"/>
      <c r="M35" s="18"/>
      <c r="N35" s="52"/>
      <c r="O35" s="52"/>
      <c r="P35" s="24">
        <v>43479</v>
      </c>
      <c r="Q35" s="18" t="s">
        <v>80</v>
      </c>
      <c r="R35" s="18"/>
      <c r="S35" s="18"/>
      <c r="T35" s="18"/>
    </row>
    <row r="36" spans="1:20">
      <c r="A36" s="4">
        <v>32</v>
      </c>
      <c r="B36" s="17" t="s">
        <v>66</v>
      </c>
      <c r="C36" s="52" t="s">
        <v>509</v>
      </c>
      <c r="D36" s="18" t="s">
        <v>29</v>
      </c>
      <c r="E36" s="53" t="s">
        <v>511</v>
      </c>
      <c r="F36" s="18"/>
      <c r="G36" s="72">
        <v>17</v>
      </c>
      <c r="H36" s="72">
        <v>9</v>
      </c>
      <c r="I36" s="17">
        <f t="shared" si="3"/>
        <v>26</v>
      </c>
      <c r="J36" s="52">
        <v>7896691172</v>
      </c>
      <c r="K36" s="18" t="s">
        <v>448</v>
      </c>
      <c r="L36" s="53"/>
      <c r="M36" s="18"/>
      <c r="N36" s="52"/>
      <c r="O36" s="52"/>
      <c r="P36" s="24">
        <v>43482</v>
      </c>
      <c r="Q36" s="18" t="s">
        <v>83</v>
      </c>
      <c r="R36" s="18"/>
      <c r="S36" s="18"/>
      <c r="T36" s="18"/>
    </row>
    <row r="37" spans="1:20">
      <c r="A37" s="4">
        <v>33</v>
      </c>
      <c r="B37" s="17" t="s">
        <v>66</v>
      </c>
      <c r="C37" s="52" t="s">
        <v>510</v>
      </c>
      <c r="D37" s="18" t="s">
        <v>29</v>
      </c>
      <c r="E37" s="53" t="s">
        <v>512</v>
      </c>
      <c r="F37" s="18"/>
      <c r="G37" s="72">
        <v>26</v>
      </c>
      <c r="H37" s="72">
        <v>22</v>
      </c>
      <c r="I37" s="17">
        <f t="shared" si="1"/>
        <v>48</v>
      </c>
      <c r="J37" s="52">
        <v>7896864137</v>
      </c>
      <c r="K37" s="18" t="s">
        <v>448</v>
      </c>
      <c r="L37" s="53"/>
      <c r="M37" s="18"/>
      <c r="N37" s="18"/>
      <c r="O37" s="18"/>
      <c r="P37" s="24">
        <v>43482</v>
      </c>
      <c r="Q37" s="18" t="s">
        <v>83</v>
      </c>
      <c r="R37" s="18"/>
      <c r="S37" s="18"/>
      <c r="T37" s="18"/>
    </row>
    <row r="38" spans="1:20">
      <c r="A38" s="4">
        <v>34</v>
      </c>
      <c r="B38" s="17" t="s">
        <v>67</v>
      </c>
      <c r="C38" s="63" t="s">
        <v>522</v>
      </c>
      <c r="D38" s="18" t="s">
        <v>29</v>
      </c>
      <c r="E38" s="53" t="s">
        <v>513</v>
      </c>
      <c r="F38" s="18"/>
      <c r="G38" s="64">
        <v>40</v>
      </c>
      <c r="H38" s="64">
        <v>41</v>
      </c>
      <c r="I38" s="17">
        <f t="shared" si="1"/>
        <v>81</v>
      </c>
      <c r="J38" s="62">
        <v>9859364922</v>
      </c>
      <c r="K38" s="18" t="s">
        <v>356</v>
      </c>
      <c r="L38" s="53"/>
      <c r="M38" s="18"/>
      <c r="N38" s="18"/>
      <c r="O38" s="18"/>
      <c r="P38" s="24">
        <v>43482</v>
      </c>
      <c r="Q38" s="18" t="s">
        <v>83</v>
      </c>
      <c r="R38" s="18"/>
      <c r="S38" s="18"/>
      <c r="T38" s="18"/>
    </row>
    <row r="39" spans="1:20">
      <c r="A39" s="4">
        <v>35</v>
      </c>
      <c r="B39" s="17" t="s">
        <v>66</v>
      </c>
      <c r="C39" s="52" t="s">
        <v>514</v>
      </c>
      <c r="D39" s="18" t="s">
        <v>27</v>
      </c>
      <c r="E39" s="53" t="s">
        <v>518</v>
      </c>
      <c r="F39" s="18" t="s">
        <v>84</v>
      </c>
      <c r="G39" s="54">
        <v>16</v>
      </c>
      <c r="H39" s="54">
        <v>16</v>
      </c>
      <c r="I39" s="17">
        <f t="shared" si="1"/>
        <v>32</v>
      </c>
      <c r="J39" s="52">
        <v>9954496551</v>
      </c>
      <c r="K39" s="18" t="s">
        <v>506</v>
      </c>
      <c r="L39" s="53"/>
      <c r="M39" s="18"/>
      <c r="N39" s="18"/>
      <c r="O39" s="18"/>
      <c r="P39" s="24">
        <v>43483</v>
      </c>
      <c r="Q39" s="18" t="s">
        <v>85</v>
      </c>
      <c r="R39" s="18"/>
      <c r="S39" s="18"/>
      <c r="T39" s="18"/>
    </row>
    <row r="40" spans="1:20">
      <c r="A40" s="4">
        <v>36</v>
      </c>
      <c r="B40" s="17" t="s">
        <v>66</v>
      </c>
      <c r="C40" s="52" t="s">
        <v>515</v>
      </c>
      <c r="D40" s="18" t="s">
        <v>27</v>
      </c>
      <c r="E40" s="53" t="s">
        <v>519</v>
      </c>
      <c r="F40" s="18" t="s">
        <v>84</v>
      </c>
      <c r="G40" s="54">
        <v>11</v>
      </c>
      <c r="H40" s="54">
        <v>22</v>
      </c>
      <c r="I40" s="17">
        <f t="shared" si="1"/>
        <v>33</v>
      </c>
      <c r="J40" s="52">
        <v>9954673740</v>
      </c>
      <c r="K40" s="18" t="s">
        <v>506</v>
      </c>
      <c r="L40" s="18"/>
      <c r="M40" s="18"/>
      <c r="N40" s="18"/>
      <c r="O40" s="18"/>
      <c r="P40" s="24">
        <v>43483</v>
      </c>
      <c r="Q40" s="18" t="s">
        <v>85</v>
      </c>
      <c r="R40" s="18"/>
      <c r="S40" s="18"/>
      <c r="T40" s="18"/>
    </row>
    <row r="41" spans="1:20">
      <c r="A41" s="4">
        <v>37</v>
      </c>
      <c r="B41" s="17" t="s">
        <v>66</v>
      </c>
      <c r="C41" s="52" t="s">
        <v>516</v>
      </c>
      <c r="D41" s="18" t="s">
        <v>27</v>
      </c>
      <c r="E41" s="53" t="s">
        <v>517</v>
      </c>
      <c r="F41" s="18" t="s">
        <v>84</v>
      </c>
      <c r="G41" s="54">
        <v>20</v>
      </c>
      <c r="H41" s="54">
        <v>20</v>
      </c>
      <c r="I41" s="17">
        <f t="shared" si="1"/>
        <v>40</v>
      </c>
      <c r="J41" s="52">
        <v>8134058885</v>
      </c>
      <c r="K41" s="18" t="s">
        <v>506</v>
      </c>
      <c r="L41" s="18"/>
      <c r="M41" s="18"/>
      <c r="N41" s="18"/>
      <c r="O41" s="18"/>
      <c r="P41" s="24">
        <v>43483</v>
      </c>
      <c r="Q41" s="18" t="s">
        <v>85</v>
      </c>
      <c r="R41" s="18"/>
      <c r="S41" s="18"/>
      <c r="T41" s="18"/>
    </row>
    <row r="42" spans="1:20">
      <c r="A42" s="4">
        <v>38</v>
      </c>
      <c r="B42" s="17" t="s">
        <v>67</v>
      </c>
      <c r="C42" s="52" t="s">
        <v>520</v>
      </c>
      <c r="D42" s="18" t="s">
        <v>27</v>
      </c>
      <c r="E42" s="53" t="s">
        <v>521</v>
      </c>
      <c r="F42" s="18" t="s">
        <v>84</v>
      </c>
      <c r="G42" s="54">
        <v>48</v>
      </c>
      <c r="H42" s="54">
        <v>47</v>
      </c>
      <c r="I42" s="17">
        <f t="shared" si="1"/>
        <v>95</v>
      </c>
      <c r="J42" s="52">
        <v>9401229141</v>
      </c>
      <c r="K42" s="18" t="s">
        <v>356</v>
      </c>
      <c r="L42" s="53"/>
      <c r="M42" s="18"/>
      <c r="N42" s="18"/>
      <c r="O42" s="18"/>
      <c r="P42" s="24">
        <v>43483</v>
      </c>
      <c r="Q42" s="18" t="s">
        <v>85</v>
      </c>
      <c r="R42" s="18"/>
      <c r="S42" s="18"/>
      <c r="T42" s="18"/>
    </row>
    <row r="43" spans="1:20">
      <c r="A43" s="4">
        <v>39</v>
      </c>
      <c r="B43" s="17" t="s">
        <v>66</v>
      </c>
      <c r="C43" s="52" t="s">
        <v>523</v>
      </c>
      <c r="D43" s="18" t="s">
        <v>27</v>
      </c>
      <c r="E43" s="53" t="s">
        <v>526</v>
      </c>
      <c r="F43" s="18" t="s">
        <v>84</v>
      </c>
      <c r="G43" s="54">
        <v>12</v>
      </c>
      <c r="H43" s="54">
        <v>8</v>
      </c>
      <c r="I43" s="17">
        <f t="shared" si="1"/>
        <v>20</v>
      </c>
      <c r="J43" s="52">
        <v>9954526648</v>
      </c>
      <c r="K43" s="18" t="s">
        <v>506</v>
      </c>
      <c r="L43" s="53"/>
      <c r="M43" s="18"/>
      <c r="N43" s="18"/>
      <c r="O43" s="18"/>
      <c r="P43" s="24">
        <v>43486</v>
      </c>
      <c r="Q43" s="18" t="s">
        <v>80</v>
      </c>
      <c r="R43" s="18"/>
      <c r="S43" s="18"/>
      <c r="T43" s="18"/>
    </row>
    <row r="44" spans="1:20">
      <c r="A44" s="4">
        <v>40</v>
      </c>
      <c r="B44" s="17" t="s">
        <v>66</v>
      </c>
      <c r="C44" s="52" t="s">
        <v>524</v>
      </c>
      <c r="D44" s="18" t="s">
        <v>27</v>
      </c>
      <c r="E44" s="53" t="s">
        <v>527</v>
      </c>
      <c r="F44" s="18" t="s">
        <v>84</v>
      </c>
      <c r="G44" s="54">
        <v>39</v>
      </c>
      <c r="H44" s="54">
        <v>18</v>
      </c>
      <c r="I44" s="17">
        <f t="shared" si="1"/>
        <v>57</v>
      </c>
      <c r="J44" s="52">
        <v>8472912221</v>
      </c>
      <c r="K44" s="18" t="s">
        <v>506</v>
      </c>
      <c r="L44" s="53"/>
      <c r="M44" s="18"/>
      <c r="N44" s="18"/>
      <c r="O44" s="18"/>
      <c r="P44" s="24">
        <v>43486</v>
      </c>
      <c r="Q44" s="18" t="s">
        <v>80</v>
      </c>
      <c r="R44" s="18"/>
      <c r="S44" s="18"/>
      <c r="T44" s="18"/>
    </row>
    <row r="45" spans="1:20">
      <c r="A45" s="4">
        <v>41</v>
      </c>
      <c r="B45" s="17" t="s">
        <v>66</v>
      </c>
      <c r="C45" s="52" t="s">
        <v>525</v>
      </c>
      <c r="D45" s="18" t="s">
        <v>27</v>
      </c>
      <c r="E45" s="53" t="s">
        <v>528</v>
      </c>
      <c r="F45" s="18" t="s">
        <v>84</v>
      </c>
      <c r="G45" s="54">
        <v>16</v>
      </c>
      <c r="H45" s="54">
        <v>11</v>
      </c>
      <c r="I45" s="17">
        <f t="shared" si="1"/>
        <v>27</v>
      </c>
      <c r="J45" s="52">
        <v>9957726460</v>
      </c>
      <c r="K45" s="18" t="s">
        <v>506</v>
      </c>
      <c r="L45" s="53"/>
      <c r="M45" s="18"/>
      <c r="N45" s="18"/>
      <c r="O45" s="18"/>
      <c r="P45" s="24">
        <v>43486</v>
      </c>
      <c r="Q45" s="18" t="s">
        <v>80</v>
      </c>
      <c r="R45" s="18"/>
      <c r="S45" s="18"/>
      <c r="T45" s="18"/>
    </row>
    <row r="46" spans="1:20">
      <c r="A46" s="4">
        <v>42</v>
      </c>
      <c r="B46" s="17" t="s">
        <v>67</v>
      </c>
      <c r="C46" s="52" t="s">
        <v>529</v>
      </c>
      <c r="D46" s="18" t="s">
        <v>27</v>
      </c>
      <c r="E46" s="53" t="s">
        <v>530</v>
      </c>
      <c r="F46" s="18" t="s">
        <v>332</v>
      </c>
      <c r="G46" s="19">
        <v>30</v>
      </c>
      <c r="H46" s="19">
        <v>22</v>
      </c>
      <c r="I46" s="17">
        <f t="shared" si="1"/>
        <v>52</v>
      </c>
      <c r="J46" s="52">
        <v>8876002441</v>
      </c>
      <c r="K46" s="18" t="s">
        <v>347</v>
      </c>
      <c r="L46" s="18"/>
      <c r="M46" s="18"/>
      <c r="N46" s="18"/>
      <c r="O46" s="18"/>
      <c r="P46" s="24">
        <v>43486</v>
      </c>
      <c r="Q46" s="18" t="s">
        <v>80</v>
      </c>
      <c r="R46" s="18"/>
      <c r="S46" s="18"/>
      <c r="T46" s="18"/>
    </row>
    <row r="47" spans="1:20">
      <c r="A47" s="4">
        <v>43</v>
      </c>
      <c r="B47" s="17" t="s">
        <v>66</v>
      </c>
      <c r="C47" s="52" t="s">
        <v>531</v>
      </c>
      <c r="D47" s="18" t="s">
        <v>29</v>
      </c>
      <c r="E47" s="53" t="s">
        <v>534</v>
      </c>
      <c r="F47" s="18"/>
      <c r="G47" s="72">
        <v>17</v>
      </c>
      <c r="H47" s="72">
        <v>16</v>
      </c>
      <c r="I47" s="17">
        <f t="shared" si="1"/>
        <v>33</v>
      </c>
      <c r="J47" s="52">
        <v>9678862784</v>
      </c>
      <c r="K47" s="18" t="s">
        <v>448</v>
      </c>
      <c r="L47" s="18"/>
      <c r="M47" s="18"/>
      <c r="N47" s="18"/>
      <c r="O47" s="18"/>
      <c r="P47" s="24">
        <v>43487</v>
      </c>
      <c r="Q47" s="18" t="s">
        <v>81</v>
      </c>
      <c r="R47" s="18"/>
      <c r="S47" s="18"/>
      <c r="T47" s="18"/>
    </row>
    <row r="48" spans="1:20">
      <c r="A48" s="4">
        <v>44</v>
      </c>
      <c r="B48" s="17" t="s">
        <v>66</v>
      </c>
      <c r="C48" s="52" t="s">
        <v>532</v>
      </c>
      <c r="D48" s="18" t="s">
        <v>29</v>
      </c>
      <c r="E48" s="53" t="s">
        <v>535</v>
      </c>
      <c r="F48" s="18"/>
      <c r="G48" s="72">
        <v>14</v>
      </c>
      <c r="H48" s="72">
        <v>15</v>
      </c>
      <c r="I48" s="17">
        <f t="shared" si="1"/>
        <v>29</v>
      </c>
      <c r="J48" s="52">
        <v>9954189935</v>
      </c>
      <c r="K48" s="18" t="s">
        <v>448</v>
      </c>
      <c r="L48" s="18"/>
      <c r="M48" s="18"/>
      <c r="N48" s="18"/>
      <c r="O48" s="18"/>
      <c r="P48" s="24">
        <v>43487</v>
      </c>
      <c r="Q48" s="18" t="s">
        <v>81</v>
      </c>
      <c r="R48" s="18"/>
      <c r="S48" s="18"/>
      <c r="T48" s="18"/>
    </row>
    <row r="49" spans="1:20">
      <c r="A49" s="4">
        <v>45</v>
      </c>
      <c r="B49" s="17" t="s">
        <v>66</v>
      </c>
      <c r="C49" s="52" t="s">
        <v>533</v>
      </c>
      <c r="D49" s="18" t="s">
        <v>29</v>
      </c>
      <c r="E49" s="53" t="s">
        <v>536</v>
      </c>
      <c r="F49" s="18"/>
      <c r="G49" s="72">
        <v>25</v>
      </c>
      <c r="H49" s="72">
        <v>31</v>
      </c>
      <c r="I49" s="17">
        <f t="shared" si="1"/>
        <v>56</v>
      </c>
      <c r="J49" s="52">
        <v>9954468797</v>
      </c>
      <c r="K49" s="18" t="s">
        <v>448</v>
      </c>
      <c r="L49" s="56"/>
      <c r="M49" s="18"/>
      <c r="N49" s="18"/>
      <c r="O49" s="18"/>
      <c r="P49" s="24">
        <v>43487</v>
      </c>
      <c r="Q49" s="18" t="s">
        <v>81</v>
      </c>
      <c r="R49" s="18"/>
      <c r="S49" s="18"/>
      <c r="T49" s="18"/>
    </row>
    <row r="50" spans="1:20">
      <c r="A50" s="4">
        <v>46</v>
      </c>
      <c r="B50" s="17" t="s">
        <v>67</v>
      </c>
      <c r="C50" s="63" t="s">
        <v>537</v>
      </c>
      <c r="D50" s="18" t="s">
        <v>29</v>
      </c>
      <c r="E50" s="53" t="s">
        <v>538</v>
      </c>
      <c r="F50" s="18"/>
      <c r="G50" s="64">
        <v>49</v>
      </c>
      <c r="H50" s="64">
        <v>53</v>
      </c>
      <c r="I50" s="17">
        <f t="shared" si="1"/>
        <v>102</v>
      </c>
      <c r="J50" s="62">
        <v>9859193656</v>
      </c>
      <c r="K50" s="18" t="s">
        <v>356</v>
      </c>
      <c r="L50" s="53"/>
      <c r="M50" s="18"/>
      <c r="N50" s="18"/>
      <c r="O50" s="18"/>
      <c r="P50" s="24">
        <v>43487</v>
      </c>
      <c r="Q50" s="18" t="s">
        <v>81</v>
      </c>
      <c r="R50" s="18"/>
      <c r="S50" s="18"/>
      <c r="T50" s="18"/>
    </row>
    <row r="51" spans="1:20">
      <c r="A51" s="4">
        <v>47</v>
      </c>
      <c r="B51" s="17" t="s">
        <v>66</v>
      </c>
      <c r="C51" s="52" t="s">
        <v>89</v>
      </c>
      <c r="D51" s="18" t="s">
        <v>29</v>
      </c>
      <c r="E51" s="53" t="s">
        <v>540</v>
      </c>
      <c r="F51" s="18"/>
      <c r="G51" s="72">
        <v>20</v>
      </c>
      <c r="H51" s="72">
        <v>15</v>
      </c>
      <c r="I51" s="17">
        <f t="shared" si="1"/>
        <v>35</v>
      </c>
      <c r="J51" s="52">
        <v>9678794820</v>
      </c>
      <c r="K51" s="18" t="s">
        <v>448</v>
      </c>
      <c r="L51" s="53"/>
      <c r="M51" s="18"/>
      <c r="N51" s="18"/>
      <c r="O51" s="18"/>
      <c r="P51" s="24">
        <v>43489</v>
      </c>
      <c r="Q51" s="18" t="s">
        <v>83</v>
      </c>
      <c r="R51" s="18"/>
      <c r="S51" s="18"/>
      <c r="T51" s="18"/>
    </row>
    <row r="52" spans="1:20">
      <c r="A52" s="4">
        <v>48</v>
      </c>
      <c r="B52" s="17" t="s">
        <v>66</v>
      </c>
      <c r="C52" s="52" t="s">
        <v>506</v>
      </c>
      <c r="D52" s="18" t="s">
        <v>29</v>
      </c>
      <c r="E52" s="53" t="s">
        <v>541</v>
      </c>
      <c r="F52" s="18"/>
      <c r="G52" s="72">
        <v>20</v>
      </c>
      <c r="H52" s="72">
        <v>11</v>
      </c>
      <c r="I52" s="17">
        <f t="shared" si="1"/>
        <v>31</v>
      </c>
      <c r="J52" s="52">
        <v>8876173229</v>
      </c>
      <c r="K52" s="18" t="s">
        <v>448</v>
      </c>
      <c r="L52" s="53"/>
      <c r="M52" s="18"/>
      <c r="N52" s="18"/>
      <c r="O52" s="18"/>
      <c r="P52" s="24">
        <v>43489</v>
      </c>
      <c r="Q52" s="18" t="s">
        <v>83</v>
      </c>
      <c r="R52" s="18"/>
      <c r="S52" s="18"/>
      <c r="T52" s="18"/>
    </row>
    <row r="53" spans="1:20">
      <c r="A53" s="4">
        <v>49</v>
      </c>
      <c r="B53" s="17" t="s">
        <v>66</v>
      </c>
      <c r="C53" s="52" t="s">
        <v>539</v>
      </c>
      <c r="D53" s="18" t="s">
        <v>29</v>
      </c>
      <c r="E53" s="53" t="s">
        <v>542</v>
      </c>
      <c r="F53" s="18"/>
      <c r="G53" s="72">
        <v>10</v>
      </c>
      <c r="H53" s="72">
        <v>11</v>
      </c>
      <c r="I53" s="17">
        <f t="shared" si="1"/>
        <v>21</v>
      </c>
      <c r="J53" s="52">
        <v>8011249608</v>
      </c>
      <c r="K53" s="18" t="s">
        <v>448</v>
      </c>
      <c r="L53" s="53"/>
      <c r="M53" s="18"/>
      <c r="N53" s="18"/>
      <c r="O53" s="18"/>
      <c r="P53" s="24">
        <v>43489</v>
      </c>
      <c r="Q53" s="18" t="s">
        <v>83</v>
      </c>
      <c r="R53" s="18"/>
      <c r="S53" s="18"/>
      <c r="T53" s="18"/>
    </row>
    <row r="54" spans="1:20">
      <c r="A54" s="4">
        <v>50</v>
      </c>
      <c r="B54" s="17" t="s">
        <v>67</v>
      </c>
      <c r="C54" s="63" t="s">
        <v>543</v>
      </c>
      <c r="D54" s="18" t="s">
        <v>29</v>
      </c>
      <c r="E54" s="53" t="s">
        <v>544</v>
      </c>
      <c r="F54" s="18"/>
      <c r="G54" s="64">
        <v>45</v>
      </c>
      <c r="H54" s="64">
        <v>45</v>
      </c>
      <c r="I54" s="17">
        <f t="shared" si="1"/>
        <v>90</v>
      </c>
      <c r="J54" s="62">
        <v>8749959422</v>
      </c>
      <c r="K54" s="18" t="s">
        <v>356</v>
      </c>
      <c r="L54" s="53"/>
      <c r="M54" s="18"/>
      <c r="N54" s="18"/>
      <c r="O54" s="18"/>
      <c r="P54" s="24">
        <v>43489</v>
      </c>
      <c r="Q54" s="18" t="s">
        <v>83</v>
      </c>
      <c r="R54" s="18"/>
      <c r="S54" s="18"/>
      <c r="T54" s="18"/>
    </row>
    <row r="55" spans="1:20">
      <c r="A55" s="4">
        <v>51</v>
      </c>
      <c r="B55" s="17" t="s">
        <v>66</v>
      </c>
      <c r="C55" s="52" t="s">
        <v>545</v>
      </c>
      <c r="D55" s="18" t="s">
        <v>27</v>
      </c>
      <c r="E55" s="53" t="s">
        <v>546</v>
      </c>
      <c r="F55" s="18"/>
      <c r="G55" s="54">
        <v>29</v>
      </c>
      <c r="H55" s="54">
        <v>31</v>
      </c>
      <c r="I55" s="17">
        <f t="shared" si="1"/>
        <v>60</v>
      </c>
      <c r="J55" s="52">
        <v>9957308065</v>
      </c>
      <c r="K55" s="18" t="s">
        <v>506</v>
      </c>
      <c r="L55" s="53"/>
      <c r="M55" s="18"/>
      <c r="N55" s="18"/>
      <c r="O55" s="18"/>
      <c r="P55" s="24">
        <v>43490</v>
      </c>
      <c r="Q55" s="18" t="s">
        <v>85</v>
      </c>
      <c r="R55" s="18"/>
      <c r="S55" s="18"/>
      <c r="T55" s="18"/>
    </row>
    <row r="56" spans="1:20">
      <c r="A56" s="4">
        <v>52</v>
      </c>
      <c r="B56" s="17" t="s">
        <v>66</v>
      </c>
      <c r="C56" s="52" t="s">
        <v>547</v>
      </c>
      <c r="D56" s="18" t="s">
        <v>27</v>
      </c>
      <c r="E56" s="53" t="s">
        <v>548</v>
      </c>
      <c r="F56" s="18"/>
      <c r="G56" s="54">
        <v>21</v>
      </c>
      <c r="H56" s="54">
        <v>26</v>
      </c>
      <c r="I56" s="17">
        <f t="shared" si="1"/>
        <v>47</v>
      </c>
      <c r="J56" s="52">
        <v>9954160613</v>
      </c>
      <c r="K56" s="18" t="s">
        <v>506</v>
      </c>
      <c r="L56" s="56"/>
      <c r="M56" s="18"/>
      <c r="N56" s="18"/>
      <c r="O56" s="18"/>
      <c r="P56" s="24">
        <v>43490</v>
      </c>
      <c r="Q56" s="18" t="s">
        <v>85</v>
      </c>
      <c r="R56" s="18"/>
      <c r="S56" s="18"/>
      <c r="T56" s="18"/>
    </row>
    <row r="57" spans="1:20">
      <c r="A57" s="4">
        <v>53</v>
      </c>
      <c r="B57" s="17" t="s">
        <v>67</v>
      </c>
      <c r="C57" s="52" t="s">
        <v>549</v>
      </c>
      <c r="D57" s="18" t="s">
        <v>27</v>
      </c>
      <c r="E57" s="53" t="s">
        <v>550</v>
      </c>
      <c r="F57" s="18" t="s">
        <v>84</v>
      </c>
      <c r="G57" s="54">
        <v>25</v>
      </c>
      <c r="H57" s="54">
        <v>35</v>
      </c>
      <c r="I57" s="17">
        <f t="shared" si="1"/>
        <v>60</v>
      </c>
      <c r="J57" s="52">
        <v>9435720819</v>
      </c>
      <c r="K57" s="18" t="s">
        <v>347</v>
      </c>
      <c r="L57" s="56"/>
      <c r="M57" s="18"/>
      <c r="N57" s="18"/>
      <c r="O57" s="18"/>
      <c r="P57" s="24">
        <v>43490</v>
      </c>
      <c r="Q57" s="18" t="s">
        <v>85</v>
      </c>
      <c r="R57" s="18"/>
      <c r="S57" s="18"/>
      <c r="T57" s="18"/>
    </row>
    <row r="58" spans="1:20">
      <c r="A58" s="4">
        <v>54</v>
      </c>
      <c r="B58" s="17" t="s">
        <v>67</v>
      </c>
      <c r="C58" s="63" t="s">
        <v>551</v>
      </c>
      <c r="D58" s="18" t="s">
        <v>27</v>
      </c>
      <c r="E58" s="53" t="s">
        <v>552</v>
      </c>
      <c r="F58" s="18" t="s">
        <v>87</v>
      </c>
      <c r="G58" s="64">
        <v>19</v>
      </c>
      <c r="H58" s="64">
        <v>31</v>
      </c>
      <c r="I58" s="17">
        <f t="shared" si="1"/>
        <v>50</v>
      </c>
      <c r="J58" s="52">
        <v>9577546262</v>
      </c>
      <c r="K58" s="18" t="s">
        <v>347</v>
      </c>
      <c r="L58" s="56"/>
      <c r="M58" s="18"/>
      <c r="N58" s="18"/>
      <c r="O58" s="18"/>
      <c r="P58" s="24">
        <v>43490</v>
      </c>
      <c r="Q58" s="18" t="s">
        <v>85</v>
      </c>
      <c r="R58" s="18"/>
      <c r="S58" s="18"/>
      <c r="T58" s="18"/>
    </row>
    <row r="59" spans="1:20">
      <c r="A59" s="4">
        <v>55</v>
      </c>
      <c r="B59" s="17" t="s">
        <v>66</v>
      </c>
      <c r="C59" s="52" t="s">
        <v>553</v>
      </c>
      <c r="D59" s="18" t="s">
        <v>27</v>
      </c>
      <c r="E59" s="53" t="s">
        <v>554</v>
      </c>
      <c r="F59" s="18" t="s">
        <v>84</v>
      </c>
      <c r="G59" s="60">
        <v>58</v>
      </c>
      <c r="H59" s="60">
        <v>76</v>
      </c>
      <c r="I59" s="17">
        <f t="shared" si="1"/>
        <v>134</v>
      </c>
      <c r="J59" s="52">
        <v>9854565401</v>
      </c>
      <c r="K59" s="18" t="s">
        <v>506</v>
      </c>
      <c r="L59" s="56"/>
      <c r="M59" s="18"/>
      <c r="N59" s="18"/>
      <c r="O59" s="18"/>
      <c r="P59" s="24">
        <v>43493</v>
      </c>
      <c r="Q59" s="18" t="s">
        <v>80</v>
      </c>
      <c r="R59" s="18"/>
      <c r="S59" s="18"/>
      <c r="T59" s="18"/>
    </row>
    <row r="60" spans="1:20">
      <c r="A60" s="4">
        <v>56</v>
      </c>
      <c r="B60" s="17" t="s">
        <v>67</v>
      </c>
      <c r="C60" s="52" t="s">
        <v>555</v>
      </c>
      <c r="D60" s="18" t="s">
        <v>27</v>
      </c>
      <c r="E60" s="53" t="s">
        <v>556</v>
      </c>
      <c r="F60" s="18" t="s">
        <v>87</v>
      </c>
      <c r="G60" s="60">
        <v>85</v>
      </c>
      <c r="H60" s="60">
        <v>0</v>
      </c>
      <c r="I60" s="17">
        <f t="shared" si="1"/>
        <v>85</v>
      </c>
      <c r="J60" s="52">
        <v>9957125155</v>
      </c>
      <c r="K60" s="18" t="s">
        <v>347</v>
      </c>
      <c r="L60" s="53"/>
      <c r="M60" s="18"/>
      <c r="N60" s="18"/>
      <c r="O60" s="18"/>
      <c r="P60" s="24">
        <v>43493</v>
      </c>
      <c r="Q60" s="18" t="s">
        <v>80</v>
      </c>
      <c r="R60" s="18"/>
      <c r="S60" s="18"/>
      <c r="T60" s="18"/>
    </row>
    <row r="61" spans="1:20">
      <c r="A61" s="4">
        <v>57</v>
      </c>
      <c r="B61" s="17" t="s">
        <v>66</v>
      </c>
      <c r="C61" s="52" t="s">
        <v>557</v>
      </c>
      <c r="D61" s="18" t="s">
        <v>29</v>
      </c>
      <c r="E61" s="53" t="s">
        <v>559</v>
      </c>
      <c r="F61" s="18"/>
      <c r="G61" s="72">
        <v>32</v>
      </c>
      <c r="H61" s="72">
        <v>37</v>
      </c>
      <c r="I61" s="17">
        <f t="shared" si="1"/>
        <v>69</v>
      </c>
      <c r="J61" s="52">
        <v>9854463703</v>
      </c>
      <c r="K61" s="18" t="s">
        <v>448</v>
      </c>
      <c r="L61" s="53"/>
      <c r="M61" s="18"/>
      <c r="N61" s="18"/>
      <c r="O61" s="18"/>
      <c r="P61" s="24">
        <v>43494</v>
      </c>
      <c r="Q61" s="18" t="s">
        <v>81</v>
      </c>
      <c r="R61" s="18"/>
      <c r="S61" s="18"/>
      <c r="T61" s="18"/>
    </row>
    <row r="62" spans="1:20">
      <c r="A62" s="4">
        <v>58</v>
      </c>
      <c r="B62" s="17" t="s">
        <v>66</v>
      </c>
      <c r="C62" s="52" t="s">
        <v>558</v>
      </c>
      <c r="D62" s="18" t="s">
        <v>29</v>
      </c>
      <c r="E62" s="53" t="s">
        <v>560</v>
      </c>
      <c r="F62" s="18"/>
      <c r="G62" s="72">
        <v>14</v>
      </c>
      <c r="H62" s="72">
        <v>19</v>
      </c>
      <c r="I62" s="17">
        <f t="shared" si="1"/>
        <v>33</v>
      </c>
      <c r="J62" s="52">
        <v>9678743230</v>
      </c>
      <c r="K62" s="18" t="s">
        <v>448</v>
      </c>
      <c r="L62" s="53"/>
      <c r="M62" s="18"/>
      <c r="N62" s="18"/>
      <c r="O62" s="18"/>
      <c r="P62" s="24">
        <v>43494</v>
      </c>
      <c r="Q62" s="18" t="s">
        <v>81</v>
      </c>
      <c r="R62" s="18"/>
      <c r="S62" s="18"/>
      <c r="T62" s="18"/>
    </row>
    <row r="63" spans="1:20">
      <c r="A63" s="4">
        <v>59</v>
      </c>
      <c r="B63" s="17" t="s">
        <v>67</v>
      </c>
      <c r="C63" s="63" t="s">
        <v>561</v>
      </c>
      <c r="D63" s="18" t="s">
        <v>29</v>
      </c>
      <c r="E63" s="53" t="s">
        <v>562</v>
      </c>
      <c r="F63" s="18"/>
      <c r="G63" s="64">
        <v>22</v>
      </c>
      <c r="H63" s="64">
        <v>43</v>
      </c>
      <c r="I63" s="17">
        <f t="shared" si="1"/>
        <v>65</v>
      </c>
      <c r="J63" s="62">
        <v>8751967683</v>
      </c>
      <c r="K63" s="18" t="s">
        <v>356</v>
      </c>
      <c r="L63" s="53"/>
      <c r="M63" s="18"/>
      <c r="N63" s="18"/>
      <c r="O63" s="18"/>
      <c r="P63" s="24">
        <v>43494</v>
      </c>
      <c r="Q63" s="18" t="s">
        <v>81</v>
      </c>
      <c r="R63" s="18"/>
      <c r="S63" s="18"/>
      <c r="T63" s="18"/>
    </row>
    <row r="64" spans="1:20" ht="33">
      <c r="A64" s="4">
        <v>60</v>
      </c>
      <c r="B64" s="17" t="s">
        <v>66</v>
      </c>
      <c r="C64" s="52" t="s">
        <v>563</v>
      </c>
      <c r="D64" s="18" t="s">
        <v>27</v>
      </c>
      <c r="E64" s="53" t="s">
        <v>564</v>
      </c>
      <c r="F64" s="18" t="s">
        <v>87</v>
      </c>
      <c r="G64" s="54">
        <v>104</v>
      </c>
      <c r="H64" s="54">
        <v>0</v>
      </c>
      <c r="I64" s="17">
        <f t="shared" si="1"/>
        <v>104</v>
      </c>
      <c r="J64" s="52">
        <v>7896782900</v>
      </c>
      <c r="K64" s="18" t="s">
        <v>506</v>
      </c>
      <c r="L64" s="53"/>
      <c r="M64" s="18"/>
      <c r="N64" s="18"/>
      <c r="O64" s="18"/>
      <c r="P64" s="24">
        <v>43495</v>
      </c>
      <c r="Q64" s="18" t="s">
        <v>82</v>
      </c>
      <c r="R64" s="18"/>
      <c r="S64" s="18"/>
      <c r="T64" s="18"/>
    </row>
    <row r="65" spans="1:20" ht="33">
      <c r="A65" s="4">
        <v>61</v>
      </c>
      <c r="B65" s="17" t="s">
        <v>67</v>
      </c>
      <c r="C65" s="52" t="s">
        <v>555</v>
      </c>
      <c r="D65" s="18"/>
      <c r="E65" s="53" t="s">
        <v>556</v>
      </c>
      <c r="F65" s="18" t="s">
        <v>87</v>
      </c>
      <c r="G65" s="60">
        <v>0</v>
      </c>
      <c r="H65" s="60">
        <v>111</v>
      </c>
      <c r="I65" s="17">
        <f t="shared" ref="I65:I66" si="4">+G65+H65</f>
        <v>111</v>
      </c>
      <c r="J65" s="52">
        <v>9957125155</v>
      </c>
      <c r="K65" s="18" t="s">
        <v>347</v>
      </c>
      <c r="L65" s="53"/>
      <c r="M65" s="18"/>
      <c r="N65" s="18"/>
      <c r="O65" s="18"/>
      <c r="P65" s="24">
        <v>43495</v>
      </c>
      <c r="Q65" s="18" t="s">
        <v>82</v>
      </c>
      <c r="R65" s="18"/>
      <c r="S65" s="18"/>
      <c r="T65" s="18"/>
    </row>
    <row r="66" spans="1:20">
      <c r="A66" s="4">
        <v>62</v>
      </c>
      <c r="B66" s="17" t="s">
        <v>66</v>
      </c>
      <c r="C66" s="52" t="s">
        <v>563</v>
      </c>
      <c r="D66" s="18"/>
      <c r="E66" s="53" t="s">
        <v>564</v>
      </c>
      <c r="F66" s="18" t="s">
        <v>87</v>
      </c>
      <c r="G66" s="54">
        <v>0</v>
      </c>
      <c r="H66" s="54">
        <v>117</v>
      </c>
      <c r="I66" s="17">
        <f t="shared" si="4"/>
        <v>117</v>
      </c>
      <c r="J66" s="52">
        <v>7896782900</v>
      </c>
      <c r="K66" s="18" t="s">
        <v>506</v>
      </c>
      <c r="L66" s="18"/>
      <c r="M66" s="18"/>
      <c r="N66" s="18"/>
      <c r="O66" s="18"/>
      <c r="P66" s="24">
        <v>43496</v>
      </c>
      <c r="Q66" s="18" t="s">
        <v>83</v>
      </c>
      <c r="R66" s="18"/>
      <c r="S66" s="18"/>
      <c r="T66" s="18"/>
    </row>
    <row r="67" spans="1:20">
      <c r="A67" s="4">
        <v>63</v>
      </c>
      <c r="B67" s="17" t="s">
        <v>67</v>
      </c>
      <c r="C67" s="52" t="s">
        <v>565</v>
      </c>
      <c r="D67" s="18" t="s">
        <v>27</v>
      </c>
      <c r="E67" s="53" t="s">
        <v>567</v>
      </c>
      <c r="F67" s="18" t="s">
        <v>84</v>
      </c>
      <c r="G67" s="54">
        <v>25</v>
      </c>
      <c r="H67" s="54">
        <v>16</v>
      </c>
      <c r="I67" s="17">
        <f t="shared" si="1"/>
        <v>41</v>
      </c>
      <c r="J67" s="52">
        <v>9435725620</v>
      </c>
      <c r="K67" s="18" t="s">
        <v>347</v>
      </c>
      <c r="L67" s="56"/>
      <c r="M67" s="18"/>
      <c r="N67" s="18"/>
      <c r="O67" s="18"/>
      <c r="P67" s="24">
        <v>43496</v>
      </c>
      <c r="Q67" s="18" t="s">
        <v>83</v>
      </c>
      <c r="R67" s="18"/>
      <c r="S67" s="18"/>
      <c r="T67" s="18"/>
    </row>
    <row r="68" spans="1:20">
      <c r="A68" s="4">
        <v>64</v>
      </c>
      <c r="B68" s="17" t="s">
        <v>67</v>
      </c>
      <c r="C68" s="52" t="s">
        <v>566</v>
      </c>
      <c r="D68" s="18" t="s">
        <v>27</v>
      </c>
      <c r="E68" s="53" t="s">
        <v>568</v>
      </c>
      <c r="F68" s="18" t="s">
        <v>84</v>
      </c>
      <c r="G68" s="54">
        <v>16</v>
      </c>
      <c r="H68" s="54">
        <v>13</v>
      </c>
      <c r="I68" s="17">
        <f t="shared" si="1"/>
        <v>29</v>
      </c>
      <c r="J68" s="52">
        <v>8402035467</v>
      </c>
      <c r="K68" s="18" t="s">
        <v>347</v>
      </c>
      <c r="L68" s="56"/>
      <c r="M68" s="18"/>
      <c r="N68" s="18"/>
      <c r="O68" s="18"/>
      <c r="P68" s="24">
        <v>43496</v>
      </c>
      <c r="Q68" s="18" t="s">
        <v>83</v>
      </c>
      <c r="R68" s="18"/>
      <c r="S68" s="18"/>
      <c r="T68" s="18"/>
    </row>
    <row r="69" spans="1:20">
      <c r="A69" s="4">
        <v>65</v>
      </c>
      <c r="B69" s="17"/>
      <c r="C69" s="52"/>
      <c r="D69" s="18"/>
      <c r="E69" s="53"/>
      <c r="F69" s="18"/>
      <c r="G69" s="54"/>
      <c r="H69" s="54"/>
      <c r="I69" s="17">
        <f t="shared" si="1"/>
        <v>0</v>
      </c>
      <c r="J69" s="52"/>
      <c r="K69" s="18"/>
      <c r="L69" s="53"/>
      <c r="M69" s="18"/>
      <c r="N69" s="18"/>
      <c r="O69" s="18"/>
      <c r="P69" s="24"/>
      <c r="Q69" s="18"/>
      <c r="R69" s="18"/>
      <c r="S69" s="18"/>
      <c r="T69" s="18"/>
    </row>
    <row r="70" spans="1:20">
      <c r="A70" s="4">
        <v>66</v>
      </c>
      <c r="B70" s="17"/>
      <c r="C70" s="52"/>
      <c r="D70" s="18"/>
      <c r="E70" s="53"/>
      <c r="F70" s="18"/>
      <c r="G70" s="54"/>
      <c r="H70" s="54"/>
      <c r="I70" s="17">
        <f t="shared" si="1"/>
        <v>0</v>
      </c>
      <c r="J70" s="52"/>
      <c r="K70" s="18"/>
      <c r="L70" s="53"/>
      <c r="M70" s="18"/>
      <c r="N70" s="18"/>
      <c r="O70" s="18"/>
      <c r="P70" s="24"/>
      <c r="Q70" s="18"/>
      <c r="R70" s="18"/>
      <c r="S70" s="18"/>
      <c r="T70" s="18"/>
    </row>
    <row r="71" spans="1:20">
      <c r="A71" s="4">
        <v>67</v>
      </c>
      <c r="B71" s="17"/>
      <c r="C71" s="52"/>
      <c r="D71" s="18"/>
      <c r="E71" s="53"/>
      <c r="F71" s="18"/>
      <c r="G71" s="54"/>
      <c r="H71" s="54"/>
      <c r="I71" s="17">
        <f t="shared" ref="I71:I164" si="5">+G71+H71</f>
        <v>0</v>
      </c>
      <c r="J71" s="52"/>
      <c r="K71" s="18"/>
      <c r="L71" s="53"/>
      <c r="M71" s="18"/>
      <c r="N71" s="18"/>
      <c r="O71" s="18"/>
      <c r="P71" s="24"/>
      <c r="Q71" s="18"/>
      <c r="R71" s="18"/>
      <c r="S71" s="18"/>
      <c r="T71" s="18"/>
    </row>
    <row r="72" spans="1:20">
      <c r="A72" s="4">
        <v>68</v>
      </c>
      <c r="B72" s="17"/>
      <c r="C72" s="52"/>
      <c r="D72" s="18"/>
      <c r="E72" s="53"/>
      <c r="F72" s="18"/>
      <c r="G72" s="54"/>
      <c r="H72" s="54"/>
      <c r="I72" s="17">
        <f t="shared" si="5"/>
        <v>0</v>
      </c>
      <c r="J72" s="52"/>
      <c r="K72" s="18"/>
      <c r="L72" s="53"/>
      <c r="M72" s="18"/>
      <c r="N72" s="18"/>
      <c r="O72" s="18"/>
      <c r="P72" s="24"/>
      <c r="Q72" s="18"/>
      <c r="R72" s="18"/>
      <c r="S72" s="18"/>
      <c r="T72" s="18"/>
    </row>
    <row r="73" spans="1:20">
      <c r="A73" s="4">
        <v>69</v>
      </c>
      <c r="B73" s="17"/>
      <c r="C73" s="52"/>
      <c r="D73" s="18"/>
      <c r="E73" s="53"/>
      <c r="F73" s="18"/>
      <c r="G73" s="54"/>
      <c r="H73" s="54"/>
      <c r="I73" s="17">
        <f t="shared" si="5"/>
        <v>0</v>
      </c>
      <c r="J73" s="52"/>
      <c r="K73" s="18"/>
      <c r="L73" s="53"/>
      <c r="M73" s="18"/>
      <c r="N73" s="18"/>
      <c r="O73" s="18"/>
      <c r="P73" s="24"/>
      <c r="Q73" s="18"/>
      <c r="R73" s="18"/>
      <c r="S73" s="18"/>
      <c r="T73" s="18"/>
    </row>
    <row r="74" spans="1:20">
      <c r="A74" s="4">
        <v>70</v>
      </c>
      <c r="B74" s="17"/>
      <c r="C74" s="52"/>
      <c r="D74" s="18"/>
      <c r="E74" s="53"/>
      <c r="F74" s="18"/>
      <c r="G74" s="54"/>
      <c r="H74" s="54"/>
      <c r="I74" s="17">
        <f t="shared" si="5"/>
        <v>0</v>
      </c>
      <c r="J74" s="52"/>
      <c r="K74" s="18"/>
      <c r="L74" s="53"/>
      <c r="M74" s="18"/>
      <c r="N74" s="18"/>
      <c r="O74" s="18"/>
      <c r="P74" s="24"/>
      <c r="Q74" s="18"/>
      <c r="R74" s="18"/>
      <c r="S74" s="18"/>
      <c r="T74" s="18"/>
    </row>
    <row r="75" spans="1:20">
      <c r="A75" s="4">
        <v>71</v>
      </c>
      <c r="B75" s="17"/>
      <c r="C75" s="52"/>
      <c r="D75" s="18"/>
      <c r="E75" s="53"/>
      <c r="F75" s="18"/>
      <c r="G75" s="54"/>
      <c r="H75" s="54"/>
      <c r="I75" s="17">
        <f t="shared" si="5"/>
        <v>0</v>
      </c>
      <c r="J75" s="52"/>
      <c r="K75" s="18"/>
      <c r="L75" s="18"/>
      <c r="M75" s="18"/>
      <c r="N75" s="18"/>
      <c r="O75" s="18"/>
      <c r="P75" s="24"/>
      <c r="Q75" s="18"/>
      <c r="R75" s="18"/>
      <c r="S75" s="18"/>
      <c r="T75" s="18"/>
    </row>
    <row r="76" spans="1:20">
      <c r="A76" s="4">
        <v>72</v>
      </c>
      <c r="B76" s="17"/>
      <c r="C76" s="52"/>
      <c r="D76" s="18"/>
      <c r="E76" s="53"/>
      <c r="F76" s="18"/>
      <c r="G76" s="54"/>
      <c r="H76" s="54"/>
      <c r="I76" s="17">
        <f t="shared" si="5"/>
        <v>0</v>
      </c>
      <c r="J76" s="52"/>
      <c r="K76" s="18"/>
      <c r="L76" s="18"/>
      <c r="M76" s="18"/>
      <c r="N76" s="18"/>
      <c r="O76" s="18"/>
      <c r="P76" s="24"/>
      <c r="Q76" s="18"/>
      <c r="R76" s="18"/>
      <c r="S76" s="18"/>
      <c r="T76" s="18"/>
    </row>
    <row r="77" spans="1:20">
      <c r="A77" s="4">
        <v>73</v>
      </c>
      <c r="B77" s="17"/>
      <c r="C77" s="52"/>
      <c r="D77" s="18"/>
      <c r="E77" s="53"/>
      <c r="F77" s="18"/>
      <c r="G77" s="54"/>
      <c r="H77" s="54"/>
      <c r="I77" s="17">
        <f t="shared" si="5"/>
        <v>0</v>
      </c>
      <c r="J77" s="52"/>
      <c r="K77" s="18"/>
      <c r="L77" s="18"/>
      <c r="M77" s="18"/>
      <c r="N77" s="52"/>
      <c r="O77" s="52"/>
      <c r="P77" s="24"/>
      <c r="Q77" s="18"/>
      <c r="R77" s="18"/>
      <c r="S77" s="18"/>
      <c r="T77" s="18"/>
    </row>
    <row r="78" spans="1:20">
      <c r="A78" s="4">
        <v>74</v>
      </c>
      <c r="B78" s="17"/>
      <c r="C78" s="52"/>
      <c r="D78" s="18"/>
      <c r="E78" s="53"/>
      <c r="F78" s="18"/>
      <c r="G78" s="54"/>
      <c r="H78" s="54"/>
      <c r="I78" s="17">
        <f t="shared" si="5"/>
        <v>0</v>
      </c>
      <c r="J78" s="52"/>
      <c r="K78" s="18"/>
      <c r="L78" s="18"/>
      <c r="M78" s="18"/>
      <c r="N78" s="52"/>
      <c r="O78" s="52"/>
      <c r="P78" s="24"/>
      <c r="Q78" s="18"/>
      <c r="R78" s="18"/>
      <c r="S78" s="18"/>
      <c r="T78" s="18"/>
    </row>
    <row r="79" spans="1:20">
      <c r="A79" s="4">
        <v>75</v>
      </c>
      <c r="B79" s="17"/>
      <c r="C79" s="52"/>
      <c r="D79" s="18"/>
      <c r="E79" s="53"/>
      <c r="F79" s="18"/>
      <c r="G79" s="60"/>
      <c r="H79" s="60"/>
      <c r="I79" s="17">
        <f t="shared" si="5"/>
        <v>0</v>
      </c>
      <c r="J79" s="52"/>
      <c r="K79" s="18"/>
      <c r="L79" s="18"/>
      <c r="M79" s="18"/>
      <c r="N79" s="52"/>
      <c r="O79" s="52"/>
      <c r="P79" s="24"/>
      <c r="Q79" s="18"/>
      <c r="R79" s="18"/>
      <c r="S79" s="18"/>
      <c r="T79" s="18"/>
    </row>
    <row r="80" spans="1:20">
      <c r="A80" s="4">
        <v>76</v>
      </c>
      <c r="B80" s="17"/>
      <c r="C80" s="52"/>
      <c r="D80" s="18"/>
      <c r="E80" s="53"/>
      <c r="F80" s="18"/>
      <c r="G80" s="54"/>
      <c r="H80" s="54"/>
      <c r="I80" s="17">
        <f t="shared" si="5"/>
        <v>0</v>
      </c>
      <c r="J80" s="52"/>
      <c r="K80" s="18"/>
      <c r="L80" s="18"/>
      <c r="M80" s="18"/>
      <c r="N80" s="52"/>
      <c r="O80" s="52"/>
      <c r="P80" s="24"/>
      <c r="Q80" s="18"/>
      <c r="R80" s="18"/>
      <c r="S80" s="18"/>
      <c r="T80" s="18"/>
    </row>
    <row r="81" spans="1:20">
      <c r="A81" s="4">
        <v>77</v>
      </c>
      <c r="B81" s="17"/>
      <c r="C81" s="52"/>
      <c r="D81" s="18"/>
      <c r="E81" s="53"/>
      <c r="F81" s="18"/>
      <c r="G81" s="60"/>
      <c r="H81" s="60"/>
      <c r="I81" s="17">
        <f t="shared" si="5"/>
        <v>0</v>
      </c>
      <c r="J81" s="52"/>
      <c r="K81" s="18"/>
      <c r="L81" s="18"/>
      <c r="M81" s="18"/>
      <c r="N81" s="52"/>
      <c r="O81" s="52"/>
      <c r="P81" s="24"/>
      <c r="Q81" s="18"/>
      <c r="R81" s="18"/>
      <c r="S81" s="18"/>
      <c r="T81" s="18"/>
    </row>
    <row r="82" spans="1:20">
      <c r="A82" s="4">
        <v>78</v>
      </c>
      <c r="B82" s="17"/>
      <c r="C82" s="52"/>
      <c r="D82" s="18"/>
      <c r="E82" s="53"/>
      <c r="F82" s="18"/>
      <c r="G82" s="60"/>
      <c r="H82" s="60"/>
      <c r="I82" s="17">
        <f t="shared" si="5"/>
        <v>0</v>
      </c>
      <c r="J82" s="52"/>
      <c r="K82" s="18"/>
      <c r="L82" s="18"/>
      <c r="M82" s="18"/>
      <c r="N82" s="52"/>
      <c r="O82" s="52"/>
      <c r="P82" s="24"/>
      <c r="Q82" s="18"/>
      <c r="R82" s="18"/>
      <c r="S82" s="18"/>
      <c r="T82" s="18"/>
    </row>
    <row r="83" spans="1:20">
      <c r="A83" s="4">
        <v>79</v>
      </c>
      <c r="B83" s="17"/>
      <c r="C83" s="52"/>
      <c r="D83" s="18"/>
      <c r="E83" s="53"/>
      <c r="F83" s="18"/>
      <c r="G83" s="60"/>
      <c r="H83" s="60"/>
      <c r="I83" s="17">
        <f t="shared" si="5"/>
        <v>0</v>
      </c>
      <c r="J83" s="52"/>
      <c r="K83" s="18"/>
      <c r="L83" s="18"/>
      <c r="M83" s="18"/>
      <c r="N83" s="52"/>
      <c r="O83" s="52"/>
      <c r="P83" s="24"/>
      <c r="Q83" s="18"/>
      <c r="R83" s="18"/>
      <c r="S83" s="18"/>
      <c r="T83" s="18"/>
    </row>
    <row r="84" spans="1:20">
      <c r="A84" s="4">
        <v>80</v>
      </c>
      <c r="B84" s="17"/>
      <c r="C84" s="52"/>
      <c r="D84" s="18"/>
      <c r="E84" s="53"/>
      <c r="F84" s="18"/>
      <c r="G84" s="60"/>
      <c r="H84" s="60"/>
      <c r="I84" s="17">
        <f t="shared" si="5"/>
        <v>0</v>
      </c>
      <c r="J84" s="52"/>
      <c r="K84" s="18"/>
      <c r="L84" s="18"/>
      <c r="M84" s="18"/>
      <c r="N84" s="18"/>
      <c r="O84" s="18"/>
      <c r="P84" s="24"/>
      <c r="Q84" s="18"/>
      <c r="R84" s="18"/>
      <c r="S84" s="18"/>
      <c r="T84" s="18"/>
    </row>
    <row r="85" spans="1:20">
      <c r="A85" s="4">
        <v>81</v>
      </c>
      <c r="B85" s="17"/>
      <c r="C85" s="52"/>
      <c r="D85" s="18"/>
      <c r="E85" s="53"/>
      <c r="F85" s="18"/>
      <c r="G85" s="60"/>
      <c r="H85" s="60"/>
      <c r="I85" s="17">
        <f t="shared" si="5"/>
        <v>0</v>
      </c>
      <c r="J85" s="52"/>
      <c r="K85" s="18"/>
      <c r="L85" s="18"/>
      <c r="M85" s="18"/>
      <c r="N85" s="18"/>
      <c r="O85" s="18"/>
      <c r="P85" s="24"/>
      <c r="Q85" s="18"/>
      <c r="R85" s="18"/>
      <c r="S85" s="18"/>
      <c r="T85" s="18"/>
    </row>
    <row r="86" spans="1:20">
      <c r="A86" s="4">
        <v>82</v>
      </c>
      <c r="B86" s="17"/>
      <c r="C86" s="52"/>
      <c r="D86" s="18"/>
      <c r="E86" s="53"/>
      <c r="F86" s="18"/>
      <c r="G86" s="54"/>
      <c r="H86" s="54"/>
      <c r="I86" s="17">
        <f t="shared" si="5"/>
        <v>0</v>
      </c>
      <c r="J86" s="52"/>
      <c r="K86" s="18"/>
      <c r="L86" s="18"/>
      <c r="M86" s="18"/>
      <c r="N86" s="52"/>
      <c r="O86" s="52"/>
      <c r="P86" s="24"/>
      <c r="Q86" s="18"/>
      <c r="R86" s="18"/>
      <c r="S86" s="18"/>
      <c r="T86" s="18"/>
    </row>
    <row r="87" spans="1:20">
      <c r="A87" s="4">
        <v>83</v>
      </c>
      <c r="B87" s="17"/>
      <c r="C87" s="52"/>
      <c r="D87" s="18"/>
      <c r="E87" s="53"/>
      <c r="F87" s="18"/>
      <c r="G87" s="54"/>
      <c r="H87" s="54"/>
      <c r="I87" s="17">
        <f t="shared" si="5"/>
        <v>0</v>
      </c>
      <c r="J87" s="52"/>
      <c r="K87" s="18"/>
      <c r="L87" s="18"/>
      <c r="M87" s="18"/>
      <c r="N87" s="52"/>
      <c r="O87" s="52"/>
      <c r="P87" s="24"/>
      <c r="Q87" s="18"/>
      <c r="R87" s="18"/>
      <c r="S87" s="18"/>
      <c r="T87" s="18"/>
    </row>
    <row r="88" spans="1:20">
      <c r="A88" s="4">
        <v>84</v>
      </c>
      <c r="B88" s="17"/>
      <c r="C88" s="52"/>
      <c r="D88" s="18"/>
      <c r="E88" s="53"/>
      <c r="F88" s="18"/>
      <c r="G88" s="54"/>
      <c r="H88" s="54"/>
      <c r="I88" s="17">
        <f t="shared" si="5"/>
        <v>0</v>
      </c>
      <c r="J88" s="52"/>
      <c r="K88" s="18"/>
      <c r="L88" s="18"/>
      <c r="M88" s="18"/>
      <c r="N88" s="52"/>
      <c r="O88" s="52"/>
      <c r="P88" s="24"/>
      <c r="Q88" s="18"/>
      <c r="R88" s="18"/>
      <c r="S88" s="18"/>
      <c r="T88" s="18"/>
    </row>
    <row r="89" spans="1:20">
      <c r="A89" s="4">
        <v>85</v>
      </c>
      <c r="B89" s="17"/>
      <c r="C89" s="52"/>
      <c r="D89" s="18"/>
      <c r="E89" s="53"/>
      <c r="F89" s="18"/>
      <c r="G89" s="54"/>
      <c r="H89" s="54"/>
      <c r="I89" s="17">
        <f t="shared" si="5"/>
        <v>0</v>
      </c>
      <c r="J89" s="52"/>
      <c r="K89" s="18"/>
      <c r="L89" s="18"/>
      <c r="M89" s="18"/>
      <c r="N89" s="52"/>
      <c r="O89" s="52"/>
      <c r="P89" s="24"/>
      <c r="Q89" s="18"/>
      <c r="R89" s="18"/>
      <c r="S89" s="18"/>
      <c r="T89" s="18"/>
    </row>
    <row r="90" spans="1:20">
      <c r="A90" s="4">
        <v>86</v>
      </c>
      <c r="B90" s="17"/>
      <c r="C90" s="52"/>
      <c r="D90" s="18"/>
      <c r="E90" s="53"/>
      <c r="F90" s="18"/>
      <c r="G90" s="54"/>
      <c r="H90" s="54"/>
      <c r="I90" s="17">
        <f t="shared" si="5"/>
        <v>0</v>
      </c>
      <c r="J90" s="52"/>
      <c r="K90" s="18"/>
      <c r="L90" s="18"/>
      <c r="M90" s="18"/>
      <c r="N90" s="52"/>
      <c r="O90" s="52"/>
      <c r="P90" s="24"/>
      <c r="Q90" s="18"/>
      <c r="R90" s="18"/>
      <c r="S90" s="18"/>
      <c r="T90" s="18"/>
    </row>
    <row r="91" spans="1:20">
      <c r="A91" s="4">
        <v>87</v>
      </c>
      <c r="B91" s="17"/>
      <c r="C91" s="52"/>
      <c r="D91" s="18"/>
      <c r="E91" s="53"/>
      <c r="F91" s="18"/>
      <c r="G91" s="54"/>
      <c r="H91" s="54"/>
      <c r="I91" s="17">
        <f t="shared" si="5"/>
        <v>0</v>
      </c>
      <c r="J91" s="52"/>
      <c r="K91" s="18"/>
      <c r="L91" s="18"/>
      <c r="M91" s="18"/>
      <c r="N91" s="52"/>
      <c r="O91" s="52"/>
      <c r="P91" s="24"/>
      <c r="Q91" s="18"/>
      <c r="R91" s="18"/>
      <c r="S91" s="18"/>
      <c r="T91" s="18"/>
    </row>
    <row r="92" spans="1:20">
      <c r="A92" s="4">
        <v>88</v>
      </c>
      <c r="B92" s="17"/>
      <c r="C92" s="52"/>
      <c r="D92" s="18"/>
      <c r="E92" s="53"/>
      <c r="F92" s="18"/>
      <c r="G92" s="54"/>
      <c r="H92" s="54"/>
      <c r="I92" s="17">
        <f t="shared" si="5"/>
        <v>0</v>
      </c>
      <c r="J92" s="52"/>
      <c r="K92" s="18"/>
      <c r="L92" s="18"/>
      <c r="M92" s="18"/>
      <c r="N92" s="52"/>
      <c r="O92" s="52"/>
      <c r="P92" s="24"/>
      <c r="Q92" s="18"/>
      <c r="R92" s="18"/>
      <c r="S92" s="18"/>
      <c r="T92" s="18"/>
    </row>
    <row r="93" spans="1:20">
      <c r="A93" s="4">
        <v>89</v>
      </c>
      <c r="B93" s="17"/>
      <c r="C93" s="52"/>
      <c r="D93" s="18"/>
      <c r="E93" s="53"/>
      <c r="F93" s="18"/>
      <c r="G93" s="54"/>
      <c r="H93" s="54"/>
      <c r="I93" s="17">
        <f t="shared" si="5"/>
        <v>0</v>
      </c>
      <c r="J93" s="52"/>
      <c r="K93" s="18"/>
      <c r="L93" s="18"/>
      <c r="M93" s="18"/>
      <c r="N93" s="52"/>
      <c r="O93" s="52"/>
      <c r="P93" s="24"/>
      <c r="Q93" s="18"/>
      <c r="R93" s="18"/>
      <c r="S93" s="18"/>
      <c r="T93" s="18"/>
    </row>
    <row r="94" spans="1:20">
      <c r="A94" s="4">
        <v>90</v>
      </c>
      <c r="B94" s="17"/>
      <c r="C94" s="52"/>
      <c r="D94" s="18"/>
      <c r="E94" s="53"/>
      <c r="F94" s="18"/>
      <c r="G94" s="54"/>
      <c r="H94" s="54"/>
      <c r="I94" s="17">
        <f t="shared" si="5"/>
        <v>0</v>
      </c>
      <c r="J94" s="52"/>
      <c r="K94" s="18"/>
      <c r="L94" s="18"/>
      <c r="M94" s="18"/>
      <c r="N94" s="18"/>
      <c r="O94" s="18"/>
      <c r="P94" s="24"/>
      <c r="Q94" s="18"/>
      <c r="R94" s="18"/>
      <c r="S94" s="18"/>
      <c r="T94" s="18"/>
    </row>
    <row r="95" spans="1:20">
      <c r="A95" s="4">
        <v>91</v>
      </c>
      <c r="B95" s="17"/>
      <c r="C95" s="52"/>
      <c r="D95" s="18"/>
      <c r="E95" s="53"/>
      <c r="F95" s="18"/>
      <c r="G95" s="54"/>
      <c r="H95" s="54"/>
      <c r="I95" s="17">
        <f t="shared" si="5"/>
        <v>0</v>
      </c>
      <c r="J95" s="52"/>
      <c r="K95" s="18"/>
      <c r="L95" s="18"/>
      <c r="M95" s="18"/>
      <c r="N95" s="18"/>
      <c r="O95" s="18"/>
      <c r="P95" s="24"/>
      <c r="Q95" s="18"/>
      <c r="R95" s="18"/>
      <c r="S95" s="18"/>
      <c r="T95" s="18"/>
    </row>
    <row r="96" spans="1:20">
      <c r="A96" s="4">
        <v>92</v>
      </c>
      <c r="B96" s="17"/>
      <c r="C96" s="52"/>
      <c r="D96" s="18"/>
      <c r="E96" s="53"/>
      <c r="F96" s="18"/>
      <c r="G96" s="54"/>
      <c r="H96" s="54"/>
      <c r="I96" s="17">
        <f t="shared" si="5"/>
        <v>0</v>
      </c>
      <c r="J96" s="52"/>
      <c r="K96" s="18"/>
      <c r="L96" s="18"/>
      <c r="M96" s="18"/>
      <c r="N96" s="18"/>
      <c r="O96" s="18"/>
      <c r="P96" s="24"/>
      <c r="Q96" s="18"/>
      <c r="R96" s="18"/>
      <c r="S96" s="18"/>
      <c r="T96" s="18"/>
    </row>
    <row r="97" spans="1:20">
      <c r="A97" s="4">
        <v>93</v>
      </c>
      <c r="B97" s="17"/>
      <c r="C97" s="52"/>
      <c r="D97" s="18"/>
      <c r="E97" s="53"/>
      <c r="F97" s="18"/>
      <c r="G97" s="54"/>
      <c r="H97" s="54"/>
      <c r="I97" s="17">
        <f t="shared" si="5"/>
        <v>0</v>
      </c>
      <c r="J97" s="52"/>
      <c r="K97" s="18"/>
      <c r="L97" s="18"/>
      <c r="M97" s="18"/>
      <c r="N97" s="52"/>
      <c r="O97" s="52"/>
      <c r="P97" s="24"/>
      <c r="Q97" s="18"/>
      <c r="R97" s="18"/>
      <c r="S97" s="18"/>
      <c r="T97" s="18"/>
    </row>
    <row r="98" spans="1:20">
      <c r="A98" s="4">
        <v>94</v>
      </c>
      <c r="B98" s="17"/>
      <c r="C98" s="52"/>
      <c r="D98" s="18"/>
      <c r="E98" s="53"/>
      <c r="F98" s="18"/>
      <c r="G98" s="54"/>
      <c r="H98" s="54"/>
      <c r="I98" s="17">
        <f t="shared" si="5"/>
        <v>0</v>
      </c>
      <c r="J98" s="52"/>
      <c r="K98" s="18"/>
      <c r="L98" s="18"/>
      <c r="M98" s="18"/>
      <c r="N98" s="52"/>
      <c r="O98" s="52"/>
      <c r="P98" s="24"/>
      <c r="Q98" s="18"/>
      <c r="R98" s="18"/>
      <c r="S98" s="18"/>
      <c r="T98" s="18"/>
    </row>
    <row r="99" spans="1:20">
      <c r="A99" s="4">
        <v>95</v>
      </c>
      <c r="B99" s="17"/>
      <c r="C99" s="52"/>
      <c r="D99" s="18"/>
      <c r="E99" s="53"/>
      <c r="F99" s="18"/>
      <c r="G99" s="60"/>
      <c r="H99" s="60"/>
      <c r="I99" s="17">
        <f t="shared" si="5"/>
        <v>0</v>
      </c>
      <c r="J99" s="52"/>
      <c r="K99" s="18"/>
      <c r="L99" s="18"/>
      <c r="M99" s="18"/>
      <c r="N99" s="52"/>
      <c r="O99" s="52"/>
      <c r="P99" s="24"/>
      <c r="Q99" s="18"/>
      <c r="R99" s="18"/>
      <c r="S99" s="18"/>
      <c r="T99" s="18"/>
    </row>
    <row r="100" spans="1:20">
      <c r="A100" s="4">
        <v>96</v>
      </c>
      <c r="B100" s="17"/>
      <c r="C100" s="52"/>
      <c r="D100" s="18"/>
      <c r="E100" s="53"/>
      <c r="F100" s="18"/>
      <c r="G100" s="60"/>
      <c r="H100" s="60"/>
      <c r="I100" s="17">
        <f t="shared" si="5"/>
        <v>0</v>
      </c>
      <c r="J100" s="52"/>
      <c r="K100" s="18"/>
      <c r="L100" s="18"/>
      <c r="M100" s="18"/>
      <c r="N100" s="52"/>
      <c r="O100" s="52"/>
      <c r="P100" s="24"/>
      <c r="Q100" s="18"/>
      <c r="R100" s="18"/>
      <c r="S100" s="18"/>
      <c r="T100" s="18"/>
    </row>
    <row r="101" spans="1:20">
      <c r="A101" s="4">
        <v>97</v>
      </c>
      <c r="B101" s="17"/>
      <c r="C101" s="52"/>
      <c r="D101" s="18"/>
      <c r="E101" s="53"/>
      <c r="F101" s="18"/>
      <c r="G101" s="60"/>
      <c r="H101" s="60"/>
      <c r="I101" s="17">
        <f t="shared" si="5"/>
        <v>0</v>
      </c>
      <c r="J101" s="52"/>
      <c r="K101" s="18"/>
      <c r="L101" s="18"/>
      <c r="M101" s="18"/>
      <c r="N101" s="52"/>
      <c r="O101" s="52"/>
      <c r="P101" s="24"/>
      <c r="Q101" s="18"/>
      <c r="R101" s="18"/>
      <c r="S101" s="18"/>
      <c r="T101" s="18"/>
    </row>
    <row r="102" spans="1:20">
      <c r="A102" s="4">
        <v>98</v>
      </c>
      <c r="B102" s="17"/>
      <c r="C102" s="52"/>
      <c r="D102" s="18"/>
      <c r="E102" s="71"/>
      <c r="F102" s="18"/>
      <c r="G102" s="54"/>
      <c r="H102" s="54"/>
      <c r="I102" s="17">
        <f t="shared" si="5"/>
        <v>0</v>
      </c>
      <c r="J102" s="52"/>
      <c r="K102" s="18"/>
      <c r="L102" s="18"/>
      <c r="M102" s="18"/>
      <c r="N102" s="52"/>
      <c r="O102" s="52"/>
      <c r="P102" s="24"/>
      <c r="Q102" s="18"/>
      <c r="R102" s="18"/>
      <c r="S102" s="18"/>
      <c r="T102" s="18"/>
    </row>
    <row r="103" spans="1:20">
      <c r="A103" s="4">
        <v>99</v>
      </c>
      <c r="B103" s="17"/>
      <c r="C103" s="52"/>
      <c r="D103" s="18"/>
      <c r="E103" s="53"/>
      <c r="F103" s="18"/>
      <c r="G103" s="60"/>
      <c r="H103" s="60"/>
      <c r="I103" s="17">
        <f t="shared" si="5"/>
        <v>0</v>
      </c>
      <c r="J103" s="52"/>
      <c r="K103" s="18"/>
      <c r="L103" s="18"/>
      <c r="M103" s="18"/>
      <c r="N103" s="18"/>
      <c r="O103" s="18"/>
      <c r="P103" s="24"/>
      <c r="Q103" s="18"/>
      <c r="R103" s="18"/>
      <c r="S103" s="18"/>
      <c r="T103" s="18"/>
    </row>
    <row r="104" spans="1:20">
      <c r="A104" s="4">
        <v>100</v>
      </c>
      <c r="B104" s="17"/>
      <c r="C104" s="52"/>
      <c r="D104" s="18"/>
      <c r="E104" s="53"/>
      <c r="F104" s="18"/>
      <c r="G104" s="60"/>
      <c r="H104" s="60"/>
      <c r="I104" s="17">
        <f t="shared" si="5"/>
        <v>0</v>
      </c>
      <c r="J104" s="52"/>
      <c r="K104" s="18"/>
      <c r="L104" s="18"/>
      <c r="M104" s="18"/>
      <c r="N104" s="18"/>
      <c r="O104" s="18"/>
      <c r="P104" s="24"/>
      <c r="Q104" s="18"/>
      <c r="R104" s="18"/>
      <c r="S104" s="18"/>
      <c r="T104" s="18"/>
    </row>
    <row r="105" spans="1:20">
      <c r="A105" s="4">
        <v>101</v>
      </c>
      <c r="B105" s="17"/>
      <c r="C105" s="52"/>
      <c r="D105" s="18"/>
      <c r="E105" s="53"/>
      <c r="F105" s="18"/>
      <c r="G105" s="54"/>
      <c r="H105" s="54"/>
      <c r="I105" s="17">
        <f t="shared" si="5"/>
        <v>0</v>
      </c>
      <c r="J105" s="52"/>
      <c r="K105" s="18"/>
      <c r="L105" s="18"/>
      <c r="M105" s="18"/>
      <c r="N105" s="52"/>
      <c r="O105" s="52"/>
      <c r="P105" s="24"/>
      <c r="Q105" s="18"/>
      <c r="R105" s="18"/>
      <c r="S105" s="18"/>
      <c r="T105" s="18"/>
    </row>
    <row r="106" spans="1:20">
      <c r="A106" s="4">
        <v>102</v>
      </c>
      <c r="B106" s="17"/>
      <c r="C106" s="52"/>
      <c r="D106" s="18"/>
      <c r="E106" s="53"/>
      <c r="F106" s="18"/>
      <c r="G106" s="54"/>
      <c r="H106" s="54"/>
      <c r="I106" s="17">
        <f t="shared" si="5"/>
        <v>0</v>
      </c>
      <c r="J106" s="52"/>
      <c r="K106" s="18"/>
      <c r="L106" s="18"/>
      <c r="M106" s="18"/>
      <c r="N106" s="52"/>
      <c r="O106" s="52"/>
      <c r="P106" s="24"/>
      <c r="Q106" s="18"/>
      <c r="R106" s="18"/>
      <c r="S106" s="18"/>
      <c r="T106" s="18"/>
    </row>
    <row r="107" spans="1:20">
      <c r="A107" s="4">
        <v>103</v>
      </c>
      <c r="B107" s="17"/>
      <c r="C107" s="52"/>
      <c r="D107" s="18"/>
      <c r="E107" s="53"/>
      <c r="F107" s="18"/>
      <c r="G107" s="60"/>
      <c r="H107" s="60"/>
      <c r="I107" s="17"/>
      <c r="J107" s="52"/>
      <c r="K107" s="18"/>
      <c r="L107" s="18"/>
      <c r="M107" s="18"/>
      <c r="N107" s="52"/>
      <c r="O107" s="52"/>
      <c r="P107" s="24"/>
      <c r="Q107" s="18"/>
      <c r="R107" s="18"/>
      <c r="S107" s="18"/>
      <c r="T107" s="18"/>
    </row>
    <row r="108" spans="1:20">
      <c r="A108" s="4">
        <v>104</v>
      </c>
      <c r="B108" s="17"/>
      <c r="C108" s="52"/>
      <c r="D108" s="18"/>
      <c r="E108" s="53"/>
      <c r="F108" s="18"/>
      <c r="G108" s="60"/>
      <c r="H108" s="60"/>
      <c r="I108" s="17"/>
      <c r="J108" s="52"/>
      <c r="K108" s="18"/>
      <c r="L108" s="18"/>
      <c r="M108" s="18"/>
      <c r="N108" s="52"/>
      <c r="O108" s="52"/>
      <c r="P108" s="24"/>
      <c r="Q108" s="18"/>
      <c r="R108" s="18"/>
      <c r="S108" s="18"/>
      <c r="T108" s="18"/>
    </row>
    <row r="109" spans="1:20">
      <c r="A109" s="4">
        <v>105</v>
      </c>
      <c r="B109" s="17"/>
      <c r="C109" s="18"/>
      <c r="D109" s="18"/>
      <c r="E109" s="53"/>
      <c r="F109" s="18"/>
      <c r="G109" s="19"/>
      <c r="H109" s="19"/>
      <c r="I109" s="17"/>
      <c r="J109" s="52"/>
      <c r="K109" s="18"/>
      <c r="L109" s="53"/>
      <c r="M109" s="18"/>
      <c r="N109" s="18"/>
      <c r="O109" s="18"/>
      <c r="P109" s="24"/>
      <c r="Q109" s="18"/>
      <c r="R109" s="18"/>
      <c r="S109" s="18"/>
      <c r="T109" s="18"/>
    </row>
    <row r="110" spans="1:20">
      <c r="A110" s="4">
        <v>106</v>
      </c>
      <c r="B110" s="17"/>
      <c r="C110" s="18"/>
      <c r="D110" s="18"/>
      <c r="E110" s="53"/>
      <c r="F110" s="18"/>
      <c r="G110" s="19"/>
      <c r="H110" s="19"/>
      <c r="I110" s="17"/>
      <c r="J110" s="52"/>
      <c r="K110" s="18"/>
      <c r="L110" s="53"/>
      <c r="M110" s="18"/>
      <c r="N110" s="18"/>
      <c r="O110" s="18"/>
      <c r="P110" s="24"/>
      <c r="Q110" s="18"/>
      <c r="R110" s="18"/>
      <c r="S110" s="18"/>
      <c r="T110" s="18"/>
    </row>
    <row r="111" spans="1:20">
      <c r="A111" s="4">
        <v>107</v>
      </c>
      <c r="B111" s="17"/>
      <c r="C111" s="63"/>
      <c r="D111" s="18"/>
      <c r="E111" s="53"/>
      <c r="F111" s="18"/>
      <c r="G111" s="64"/>
      <c r="H111" s="64"/>
      <c r="I111" s="17"/>
      <c r="J111" s="65"/>
      <c r="K111" s="18"/>
      <c r="L111" s="53"/>
      <c r="M111" s="18"/>
      <c r="N111" s="18"/>
      <c r="O111" s="18"/>
      <c r="P111" s="24"/>
      <c r="Q111" s="18"/>
      <c r="R111" s="18"/>
      <c r="S111" s="18"/>
      <c r="T111" s="18"/>
    </row>
    <row r="112" spans="1:20">
      <c r="A112" s="4">
        <v>108</v>
      </c>
      <c r="B112" s="17"/>
      <c r="C112" s="63"/>
      <c r="D112" s="18"/>
      <c r="E112" s="53"/>
      <c r="F112" s="18"/>
      <c r="G112" s="64"/>
      <c r="H112" s="64"/>
      <c r="I112" s="17"/>
      <c r="J112" s="65"/>
      <c r="K112" s="18"/>
      <c r="L112" s="53"/>
      <c r="M112" s="18"/>
      <c r="N112" s="18"/>
      <c r="O112" s="18"/>
      <c r="P112" s="24"/>
      <c r="Q112" s="18"/>
      <c r="R112" s="18"/>
      <c r="S112" s="18"/>
      <c r="T112" s="18"/>
    </row>
    <row r="113" spans="1:20">
      <c r="A113" s="4">
        <v>109</v>
      </c>
      <c r="B113" s="17"/>
      <c r="C113" s="63"/>
      <c r="D113" s="18"/>
      <c r="E113" s="53"/>
      <c r="F113" s="18"/>
      <c r="G113" s="64"/>
      <c r="H113" s="64"/>
      <c r="I113" s="17"/>
      <c r="J113" s="65"/>
      <c r="K113" s="18"/>
      <c r="L113" s="53"/>
      <c r="M113" s="18"/>
      <c r="N113" s="18"/>
      <c r="O113" s="18"/>
      <c r="P113" s="24"/>
      <c r="Q113" s="18"/>
      <c r="R113" s="18"/>
      <c r="S113" s="18"/>
      <c r="T113" s="18"/>
    </row>
    <row r="114" spans="1:20">
      <c r="A114" s="4">
        <v>110</v>
      </c>
      <c r="B114" s="17"/>
      <c r="C114" s="63"/>
      <c r="D114" s="18"/>
      <c r="E114" s="53"/>
      <c r="F114" s="18"/>
      <c r="G114" s="64"/>
      <c r="H114" s="64"/>
      <c r="I114" s="17"/>
      <c r="J114" s="65"/>
      <c r="K114" s="18"/>
      <c r="L114" s="53"/>
      <c r="M114" s="18"/>
      <c r="N114" s="18"/>
      <c r="O114" s="18"/>
      <c r="P114" s="24"/>
      <c r="Q114" s="18"/>
      <c r="R114" s="18"/>
      <c r="S114" s="18"/>
      <c r="T114" s="18"/>
    </row>
    <row r="115" spans="1:20">
      <c r="A115" s="4">
        <v>111</v>
      </c>
      <c r="B115" s="17"/>
      <c r="C115" s="52"/>
      <c r="D115" s="18"/>
      <c r="E115" s="53"/>
      <c r="F115" s="18"/>
      <c r="G115" s="54"/>
      <c r="H115" s="54"/>
      <c r="I115" s="17"/>
      <c r="J115" s="52"/>
      <c r="K115" s="18"/>
      <c r="L115" s="53"/>
      <c r="M115" s="18"/>
      <c r="N115" s="18"/>
      <c r="O115" s="18"/>
      <c r="P115" s="24"/>
      <c r="Q115" s="18"/>
      <c r="R115" s="18"/>
      <c r="S115" s="18"/>
      <c r="T115" s="18"/>
    </row>
    <row r="116" spans="1:20">
      <c r="A116" s="4">
        <v>112</v>
      </c>
      <c r="B116" s="17"/>
      <c r="C116" s="52"/>
      <c r="D116" s="18"/>
      <c r="E116" s="53"/>
      <c r="F116" s="18"/>
      <c r="G116" s="54"/>
      <c r="H116" s="54"/>
      <c r="I116" s="17"/>
      <c r="J116" s="52"/>
      <c r="K116" s="18"/>
      <c r="L116" s="53"/>
      <c r="M116" s="18"/>
      <c r="N116" s="18"/>
      <c r="O116" s="18"/>
      <c r="P116" s="24"/>
      <c r="Q116" s="18"/>
      <c r="R116" s="18"/>
      <c r="S116" s="18"/>
      <c r="T116" s="18"/>
    </row>
    <row r="117" spans="1:20">
      <c r="A117" s="4">
        <v>113</v>
      </c>
      <c r="B117" s="17"/>
      <c r="C117" s="52"/>
      <c r="D117" s="18"/>
      <c r="E117" s="53"/>
      <c r="F117" s="18"/>
      <c r="G117" s="54"/>
      <c r="H117" s="54"/>
      <c r="I117" s="17"/>
      <c r="J117" s="52"/>
      <c r="K117" s="18"/>
      <c r="L117" s="53"/>
      <c r="M117" s="18"/>
      <c r="N117" s="18"/>
      <c r="O117" s="18"/>
      <c r="P117" s="24"/>
      <c r="Q117" s="18"/>
      <c r="R117" s="18"/>
      <c r="S117" s="18"/>
      <c r="T117" s="18"/>
    </row>
    <row r="118" spans="1:20">
      <c r="A118" s="4">
        <v>114</v>
      </c>
      <c r="B118" s="17"/>
      <c r="C118" s="52"/>
      <c r="D118" s="18"/>
      <c r="E118" s="53"/>
      <c r="F118" s="18"/>
      <c r="G118" s="54"/>
      <c r="H118" s="54"/>
      <c r="I118" s="17"/>
      <c r="J118" s="52"/>
      <c r="K118" s="18"/>
      <c r="L118" s="53"/>
      <c r="M118" s="18"/>
      <c r="N118" s="18"/>
      <c r="O118" s="18"/>
      <c r="P118" s="24"/>
      <c r="Q118" s="18"/>
      <c r="R118" s="18"/>
      <c r="S118" s="18"/>
      <c r="T118" s="18"/>
    </row>
    <row r="119" spans="1:20">
      <c r="A119" s="4">
        <v>115</v>
      </c>
      <c r="B119" s="17"/>
      <c r="C119" s="52"/>
      <c r="D119" s="18"/>
      <c r="E119" s="53"/>
      <c r="F119" s="18"/>
      <c r="G119" s="54"/>
      <c r="H119" s="54"/>
      <c r="I119" s="17"/>
      <c r="J119" s="52"/>
      <c r="K119" s="18"/>
      <c r="L119" s="53"/>
      <c r="M119" s="18"/>
      <c r="N119" s="18"/>
      <c r="O119" s="18"/>
      <c r="P119" s="24"/>
      <c r="Q119" s="18"/>
      <c r="R119" s="18"/>
      <c r="S119" s="18"/>
      <c r="T119" s="18"/>
    </row>
    <row r="120" spans="1:20">
      <c r="A120" s="4">
        <v>116</v>
      </c>
      <c r="B120" s="17"/>
      <c r="C120" s="52"/>
      <c r="D120" s="18"/>
      <c r="E120" s="53"/>
      <c r="F120" s="18"/>
      <c r="G120" s="54"/>
      <c r="H120" s="54"/>
      <c r="I120" s="17"/>
      <c r="J120" s="52"/>
      <c r="K120" s="18"/>
      <c r="L120" s="53"/>
      <c r="M120" s="18"/>
      <c r="N120" s="18"/>
      <c r="O120" s="18"/>
      <c r="P120" s="24"/>
      <c r="Q120" s="18"/>
      <c r="R120" s="18"/>
      <c r="S120" s="18"/>
      <c r="T120" s="18"/>
    </row>
    <row r="121" spans="1:20">
      <c r="A121" s="4">
        <v>117</v>
      </c>
      <c r="B121" s="17"/>
      <c r="C121" s="63"/>
      <c r="D121" s="18"/>
      <c r="E121" s="53"/>
      <c r="F121" s="18"/>
      <c r="G121" s="19"/>
      <c r="H121" s="19"/>
      <c r="I121" s="17"/>
      <c r="J121" s="66"/>
      <c r="K121" s="18"/>
      <c r="L121" s="53"/>
      <c r="M121" s="18"/>
      <c r="N121" s="18"/>
      <c r="O121" s="18"/>
      <c r="P121" s="24"/>
      <c r="Q121" s="18"/>
      <c r="R121" s="18"/>
      <c r="S121" s="18"/>
      <c r="T121" s="18"/>
    </row>
    <row r="122" spans="1:20">
      <c r="A122" s="4">
        <v>118</v>
      </c>
      <c r="B122" s="17"/>
      <c r="C122" s="63"/>
      <c r="D122" s="18"/>
      <c r="E122" s="53"/>
      <c r="F122" s="18"/>
      <c r="G122" s="19"/>
      <c r="H122" s="19"/>
      <c r="I122" s="17"/>
      <c r="J122" s="66"/>
      <c r="K122" s="18"/>
      <c r="L122" s="53"/>
      <c r="M122" s="18"/>
      <c r="N122" s="18"/>
      <c r="O122" s="18"/>
      <c r="P122" s="24"/>
      <c r="Q122" s="18"/>
      <c r="R122" s="18"/>
      <c r="S122" s="18"/>
      <c r="T122" s="18"/>
    </row>
    <row r="123" spans="1:20">
      <c r="A123" s="4">
        <v>119</v>
      </c>
      <c r="B123" s="17"/>
      <c r="C123" s="18"/>
      <c r="D123" s="18"/>
      <c r="E123" s="53"/>
      <c r="F123" s="18"/>
      <c r="G123" s="19"/>
      <c r="H123" s="19"/>
      <c r="I123" s="17"/>
      <c r="J123" s="62"/>
      <c r="K123" s="18"/>
      <c r="L123" s="18"/>
      <c r="M123" s="18"/>
      <c r="N123" s="18"/>
      <c r="O123" s="18"/>
      <c r="P123" s="24"/>
      <c r="Q123" s="18"/>
      <c r="R123" s="18"/>
      <c r="S123" s="18"/>
      <c r="T123" s="18"/>
    </row>
    <row r="124" spans="1:20">
      <c r="A124" s="4">
        <v>120</v>
      </c>
      <c r="B124" s="17"/>
      <c r="C124" s="52"/>
      <c r="D124" s="18"/>
      <c r="E124" s="53"/>
      <c r="F124" s="18"/>
      <c r="G124" s="54"/>
      <c r="H124" s="54"/>
      <c r="I124" s="17"/>
      <c r="J124" s="52"/>
      <c r="K124" s="18"/>
      <c r="L124" s="53"/>
      <c r="M124" s="18"/>
      <c r="N124" s="18"/>
      <c r="O124" s="18"/>
      <c r="P124" s="24"/>
      <c r="Q124" s="18"/>
      <c r="R124" s="18"/>
      <c r="S124" s="18"/>
      <c r="T124" s="18"/>
    </row>
    <row r="125" spans="1:20">
      <c r="A125" s="4">
        <v>121</v>
      </c>
      <c r="B125" s="17"/>
      <c r="C125" s="52"/>
      <c r="D125" s="18"/>
      <c r="E125" s="53"/>
      <c r="F125" s="18"/>
      <c r="G125" s="54"/>
      <c r="H125" s="54"/>
      <c r="I125" s="17"/>
      <c r="J125" s="52"/>
      <c r="K125" s="18"/>
      <c r="L125" s="53"/>
      <c r="M125" s="18"/>
      <c r="N125" s="18"/>
      <c r="O125" s="18"/>
      <c r="P125" s="24"/>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5"/>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5"/>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1"/>
      <c r="C165" s="21">
        <f>COUNTIFS(C5:C164,"*")</f>
        <v>64</v>
      </c>
      <c r="D165" s="21"/>
      <c r="E165" s="13"/>
      <c r="F165" s="21"/>
      <c r="G165" s="21">
        <f>SUM(G5:G164)</f>
        <v>1805</v>
      </c>
      <c r="H165" s="21">
        <f>SUM(H5:H164)</f>
        <v>1839</v>
      </c>
      <c r="I165" s="21">
        <f>SUM(I5:I164)</f>
        <v>3644</v>
      </c>
      <c r="J165" s="21"/>
      <c r="K165" s="21"/>
      <c r="L165" s="21"/>
      <c r="M165" s="21"/>
      <c r="N165" s="21"/>
      <c r="O165" s="21"/>
      <c r="P165" s="14"/>
      <c r="Q165" s="21"/>
      <c r="R165" s="21"/>
      <c r="S165" s="21"/>
      <c r="T165" s="12"/>
    </row>
    <row r="166" spans="1:20">
      <c r="A166" s="46" t="s">
        <v>66</v>
      </c>
      <c r="B166" s="10">
        <f>COUNTIF(B$5:B$164,"Team 1")</f>
        <v>38</v>
      </c>
      <c r="C166" s="46" t="s">
        <v>29</v>
      </c>
      <c r="D166" s="10">
        <f>COUNTIF(D5:D164,"Anganwadi")</f>
        <v>30</v>
      </c>
    </row>
    <row r="167" spans="1:20">
      <c r="A167" s="46" t="s">
        <v>67</v>
      </c>
      <c r="B167" s="10">
        <f>COUNTIF(B$6:B$164,"Team 2")</f>
        <v>26</v>
      </c>
      <c r="C167" s="46" t="s">
        <v>27</v>
      </c>
      <c r="D167" s="10">
        <f>COUNTIF(D5:D164,"School")</f>
        <v>32</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53"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847</v>
      </c>
      <c r="B1" s="128"/>
      <c r="C1" s="128"/>
      <c r="D1" s="129"/>
      <c r="E1" s="129"/>
      <c r="F1" s="129"/>
      <c r="G1" s="129"/>
      <c r="H1" s="129"/>
      <c r="I1" s="129"/>
      <c r="J1" s="129"/>
      <c r="K1" s="129"/>
      <c r="L1" s="129"/>
      <c r="M1" s="129"/>
      <c r="N1" s="129"/>
      <c r="O1" s="129"/>
      <c r="P1" s="129"/>
      <c r="Q1" s="129"/>
      <c r="R1" s="129"/>
      <c r="S1" s="129"/>
    </row>
    <row r="2" spans="1:20">
      <c r="A2" s="132" t="s">
        <v>63</v>
      </c>
      <c r="B2" s="133"/>
      <c r="C2" s="133"/>
      <c r="D2" s="25">
        <v>43497</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23" t="s">
        <v>9</v>
      </c>
      <c r="H4" s="23" t="s">
        <v>10</v>
      </c>
      <c r="I4" s="23" t="s">
        <v>11</v>
      </c>
      <c r="J4" s="126"/>
      <c r="K4" s="131"/>
      <c r="L4" s="131"/>
      <c r="M4" s="131"/>
      <c r="N4" s="131"/>
      <c r="O4" s="131"/>
      <c r="P4" s="127"/>
      <c r="Q4" s="127"/>
      <c r="R4" s="126"/>
      <c r="S4" s="126"/>
      <c r="T4" s="126"/>
    </row>
    <row r="5" spans="1:20">
      <c r="A5" s="4">
        <v>1</v>
      </c>
      <c r="B5" s="17" t="s">
        <v>66</v>
      </c>
      <c r="C5" s="57" t="s">
        <v>569</v>
      </c>
      <c r="D5" s="18" t="s">
        <v>27</v>
      </c>
      <c r="E5" s="53" t="s">
        <v>570</v>
      </c>
      <c r="F5" s="18" t="s">
        <v>84</v>
      </c>
      <c r="G5" s="60">
        <v>29</v>
      </c>
      <c r="H5" s="60">
        <v>20</v>
      </c>
      <c r="I5" s="17">
        <f>+G5+H5</f>
        <v>49</v>
      </c>
      <c r="J5" s="57">
        <v>9678125837</v>
      </c>
      <c r="K5" s="18" t="s">
        <v>506</v>
      </c>
      <c r="L5" s="18"/>
      <c r="M5" s="18"/>
      <c r="N5" s="18"/>
      <c r="O5" s="18"/>
      <c r="P5" s="24">
        <v>43497</v>
      </c>
      <c r="Q5" s="18" t="s">
        <v>85</v>
      </c>
      <c r="R5" s="18"/>
      <c r="S5" s="18"/>
      <c r="T5" s="18"/>
    </row>
    <row r="6" spans="1:20">
      <c r="A6" s="4">
        <v>2</v>
      </c>
      <c r="B6" s="17" t="s">
        <v>66</v>
      </c>
      <c r="C6" s="57" t="s">
        <v>571</v>
      </c>
      <c r="D6" s="18" t="s">
        <v>27</v>
      </c>
      <c r="E6" s="53" t="s">
        <v>572</v>
      </c>
      <c r="F6" s="18" t="s">
        <v>84</v>
      </c>
      <c r="G6" s="60">
        <v>12</v>
      </c>
      <c r="H6" s="60">
        <v>14</v>
      </c>
      <c r="I6" s="17">
        <f t="shared" ref="I6:I10" si="0">+G6+H6</f>
        <v>26</v>
      </c>
      <c r="J6" s="57">
        <v>9954350506</v>
      </c>
      <c r="K6" s="18" t="s">
        <v>506</v>
      </c>
      <c r="L6" s="53"/>
      <c r="M6" s="18"/>
      <c r="N6" s="18"/>
      <c r="O6" s="18"/>
      <c r="P6" s="24">
        <v>43497</v>
      </c>
      <c r="Q6" s="18" t="s">
        <v>85</v>
      </c>
      <c r="R6" s="18"/>
      <c r="S6" s="18"/>
      <c r="T6" s="18"/>
    </row>
    <row r="7" spans="1:20">
      <c r="A7" s="4">
        <v>3</v>
      </c>
      <c r="B7" s="17" t="s">
        <v>67</v>
      </c>
      <c r="C7" s="57" t="s">
        <v>573</v>
      </c>
      <c r="D7" s="18" t="s">
        <v>27</v>
      </c>
      <c r="E7" s="53" t="s">
        <v>574</v>
      </c>
      <c r="F7" s="18" t="s">
        <v>84</v>
      </c>
      <c r="G7" s="60">
        <v>75</v>
      </c>
      <c r="H7" s="60">
        <v>88</v>
      </c>
      <c r="I7" s="17">
        <f t="shared" si="0"/>
        <v>163</v>
      </c>
      <c r="J7" s="57">
        <v>9707579469</v>
      </c>
      <c r="K7" s="18" t="s">
        <v>575</v>
      </c>
      <c r="L7" s="53"/>
      <c r="M7" s="18"/>
      <c r="N7" s="18"/>
      <c r="O7" s="18"/>
      <c r="P7" s="24">
        <v>43497</v>
      </c>
      <c r="Q7" s="18" t="s">
        <v>85</v>
      </c>
      <c r="R7" s="18"/>
      <c r="S7" s="18"/>
      <c r="T7" s="18"/>
    </row>
    <row r="8" spans="1:20">
      <c r="A8" s="4">
        <v>4</v>
      </c>
      <c r="B8" s="17" t="s">
        <v>66</v>
      </c>
      <c r="C8" s="57" t="s">
        <v>576</v>
      </c>
      <c r="D8" s="18" t="s">
        <v>27</v>
      </c>
      <c r="E8" s="53" t="s">
        <v>577</v>
      </c>
      <c r="F8" s="18" t="s">
        <v>84</v>
      </c>
      <c r="G8" s="60">
        <v>6</v>
      </c>
      <c r="H8" s="60">
        <v>10</v>
      </c>
      <c r="I8" s="17">
        <f t="shared" si="0"/>
        <v>16</v>
      </c>
      <c r="J8" s="57">
        <v>9613657206</v>
      </c>
      <c r="K8" s="18" t="s">
        <v>448</v>
      </c>
      <c r="L8" s="53"/>
      <c r="M8" s="18"/>
      <c r="N8" s="18"/>
      <c r="O8" s="18"/>
      <c r="P8" s="24">
        <v>43500</v>
      </c>
      <c r="Q8" s="18" t="s">
        <v>80</v>
      </c>
      <c r="R8" s="18"/>
      <c r="S8" s="18"/>
      <c r="T8" s="18"/>
    </row>
    <row r="9" spans="1:20" ht="33">
      <c r="A9" s="4">
        <v>5</v>
      </c>
      <c r="B9" s="17" t="s">
        <v>66</v>
      </c>
      <c r="C9" s="18" t="s">
        <v>578</v>
      </c>
      <c r="D9" s="18" t="s">
        <v>27</v>
      </c>
      <c r="E9" s="53" t="s">
        <v>577</v>
      </c>
      <c r="F9" s="18" t="s">
        <v>84</v>
      </c>
      <c r="G9" s="19">
        <v>44</v>
      </c>
      <c r="H9" s="19">
        <v>25</v>
      </c>
      <c r="I9" s="17">
        <f t="shared" si="0"/>
        <v>69</v>
      </c>
      <c r="J9" s="52">
        <v>9678341610</v>
      </c>
      <c r="K9" s="18" t="s">
        <v>448</v>
      </c>
      <c r="L9" s="18"/>
      <c r="M9" s="18"/>
      <c r="N9" s="18"/>
      <c r="O9" s="18"/>
      <c r="P9" s="24">
        <v>43500</v>
      </c>
      <c r="Q9" s="18" t="s">
        <v>80</v>
      </c>
      <c r="R9" s="18"/>
      <c r="S9" s="18"/>
      <c r="T9" s="18"/>
    </row>
    <row r="10" spans="1:20">
      <c r="A10" s="4">
        <v>6</v>
      </c>
      <c r="B10" s="17" t="s">
        <v>66</v>
      </c>
      <c r="C10" s="52" t="s">
        <v>579</v>
      </c>
      <c r="D10" s="18" t="s">
        <v>27</v>
      </c>
      <c r="E10" s="53" t="s">
        <v>580</v>
      </c>
      <c r="F10" s="18" t="s">
        <v>84</v>
      </c>
      <c r="G10" s="54">
        <v>12</v>
      </c>
      <c r="H10" s="54">
        <v>12</v>
      </c>
      <c r="I10" s="17">
        <f t="shared" si="0"/>
        <v>24</v>
      </c>
      <c r="J10" s="52">
        <v>7086840639</v>
      </c>
      <c r="K10" s="18" t="s">
        <v>448</v>
      </c>
      <c r="L10" s="18"/>
      <c r="M10" s="18"/>
      <c r="N10" s="18"/>
      <c r="O10" s="18"/>
      <c r="P10" s="24">
        <v>43500</v>
      </c>
      <c r="Q10" s="18" t="s">
        <v>80</v>
      </c>
      <c r="R10" s="18"/>
      <c r="S10" s="18"/>
      <c r="T10" s="18"/>
    </row>
    <row r="11" spans="1:20">
      <c r="A11" s="4">
        <v>7</v>
      </c>
      <c r="B11" s="17" t="s">
        <v>67</v>
      </c>
      <c r="C11" s="52" t="s">
        <v>581</v>
      </c>
      <c r="D11" s="18"/>
      <c r="E11" s="53" t="s">
        <v>584</v>
      </c>
      <c r="F11" s="18" t="s">
        <v>84</v>
      </c>
      <c r="G11" s="54">
        <v>16</v>
      </c>
      <c r="H11" s="54">
        <v>12</v>
      </c>
      <c r="I11" s="17">
        <f t="shared" ref="I11:I70" si="1">+G11+H11</f>
        <v>28</v>
      </c>
      <c r="J11" s="52">
        <v>9854347750</v>
      </c>
      <c r="K11" s="18" t="s">
        <v>587</v>
      </c>
      <c r="L11" s="53"/>
      <c r="M11" s="18"/>
      <c r="N11" s="18"/>
      <c r="O11" s="18"/>
      <c r="P11" s="24">
        <v>43500</v>
      </c>
      <c r="Q11" s="18" t="s">
        <v>80</v>
      </c>
      <c r="R11" s="18"/>
      <c r="S11" s="18"/>
      <c r="T11" s="18"/>
    </row>
    <row r="12" spans="1:20">
      <c r="A12" s="4">
        <v>8</v>
      </c>
      <c r="B12" s="17" t="s">
        <v>67</v>
      </c>
      <c r="C12" s="52" t="s">
        <v>582</v>
      </c>
      <c r="D12" s="18"/>
      <c r="E12" s="53" t="s">
        <v>585</v>
      </c>
      <c r="F12" s="18" t="s">
        <v>84</v>
      </c>
      <c r="G12" s="60">
        <v>1</v>
      </c>
      <c r="H12" s="60">
        <v>17</v>
      </c>
      <c r="I12" s="17">
        <f t="shared" si="1"/>
        <v>18</v>
      </c>
      <c r="J12" s="52">
        <v>8011251090</v>
      </c>
      <c r="K12" s="18" t="s">
        <v>587</v>
      </c>
      <c r="L12" s="53"/>
      <c r="M12" s="18"/>
      <c r="N12" s="18"/>
      <c r="O12" s="18"/>
      <c r="P12" s="24">
        <v>43500</v>
      </c>
      <c r="Q12" s="18" t="s">
        <v>80</v>
      </c>
      <c r="R12" s="18"/>
      <c r="S12" s="18"/>
      <c r="T12" s="18"/>
    </row>
    <row r="13" spans="1:20">
      <c r="A13" s="4">
        <v>9</v>
      </c>
      <c r="B13" s="17" t="s">
        <v>67</v>
      </c>
      <c r="C13" s="52" t="s">
        <v>583</v>
      </c>
      <c r="D13" s="18"/>
      <c r="E13" s="53" t="s">
        <v>586</v>
      </c>
      <c r="F13" s="18" t="s">
        <v>84</v>
      </c>
      <c r="G13" s="60">
        <v>16</v>
      </c>
      <c r="H13" s="60">
        <v>16</v>
      </c>
      <c r="I13" s="17">
        <f t="shared" si="1"/>
        <v>32</v>
      </c>
      <c r="J13" s="52">
        <v>9859942338</v>
      </c>
      <c r="K13" s="18" t="s">
        <v>587</v>
      </c>
      <c r="L13" s="53"/>
      <c r="M13" s="18"/>
      <c r="N13" s="18"/>
      <c r="O13" s="18"/>
      <c r="P13" s="24">
        <v>43500</v>
      </c>
      <c r="Q13" s="18" t="s">
        <v>80</v>
      </c>
      <c r="R13" s="18"/>
      <c r="S13" s="18"/>
      <c r="T13" s="18"/>
    </row>
    <row r="14" spans="1:20">
      <c r="A14" s="4">
        <v>10</v>
      </c>
      <c r="B14" s="17" t="s">
        <v>66</v>
      </c>
      <c r="C14" s="52" t="s">
        <v>588</v>
      </c>
      <c r="D14" s="18" t="s">
        <v>29</v>
      </c>
      <c r="E14" s="53" t="s">
        <v>591</v>
      </c>
      <c r="F14" s="18"/>
      <c r="G14" s="72">
        <v>16</v>
      </c>
      <c r="H14" s="72">
        <v>33</v>
      </c>
      <c r="I14" s="17">
        <f t="shared" si="1"/>
        <v>49</v>
      </c>
      <c r="J14" s="52">
        <v>9706736148</v>
      </c>
      <c r="K14" s="18" t="s">
        <v>448</v>
      </c>
      <c r="L14" s="53"/>
      <c r="M14" s="18"/>
      <c r="N14" s="18"/>
      <c r="O14" s="18"/>
      <c r="P14" s="24">
        <v>43501</v>
      </c>
      <c r="Q14" s="18" t="s">
        <v>81</v>
      </c>
      <c r="R14" s="18"/>
      <c r="S14" s="18"/>
      <c r="T14" s="18"/>
    </row>
    <row r="15" spans="1:20">
      <c r="A15" s="4">
        <v>11</v>
      </c>
      <c r="B15" s="17" t="s">
        <v>66</v>
      </c>
      <c r="C15" s="52" t="s">
        <v>589</v>
      </c>
      <c r="D15" s="18" t="s">
        <v>29</v>
      </c>
      <c r="E15" s="53" t="s">
        <v>592</v>
      </c>
      <c r="F15" s="18"/>
      <c r="G15" s="72">
        <v>16</v>
      </c>
      <c r="H15" s="72">
        <v>15</v>
      </c>
      <c r="I15" s="17">
        <f t="shared" si="1"/>
        <v>31</v>
      </c>
      <c r="J15" s="52">
        <v>8011070100</v>
      </c>
      <c r="K15" s="18" t="s">
        <v>448</v>
      </c>
      <c r="L15" s="53"/>
      <c r="M15" s="18"/>
      <c r="N15" s="18"/>
      <c r="O15" s="18"/>
      <c r="P15" s="24">
        <v>43501</v>
      </c>
      <c r="Q15" s="18" t="s">
        <v>81</v>
      </c>
      <c r="R15" s="18"/>
      <c r="S15" s="18"/>
      <c r="T15" s="18"/>
    </row>
    <row r="16" spans="1:20">
      <c r="A16" s="4">
        <v>12</v>
      </c>
      <c r="B16" s="17" t="s">
        <v>66</v>
      </c>
      <c r="C16" s="52" t="s">
        <v>590</v>
      </c>
      <c r="D16" s="18" t="s">
        <v>29</v>
      </c>
      <c r="E16" s="53" t="s">
        <v>593</v>
      </c>
      <c r="F16" s="18"/>
      <c r="G16" s="72">
        <v>14</v>
      </c>
      <c r="H16" s="72">
        <v>23</v>
      </c>
      <c r="I16" s="17">
        <f t="shared" si="1"/>
        <v>37</v>
      </c>
      <c r="J16" s="52">
        <v>9508239214</v>
      </c>
      <c r="K16" s="18" t="s">
        <v>448</v>
      </c>
      <c r="L16" s="53"/>
      <c r="M16" s="18"/>
      <c r="N16" s="18"/>
      <c r="O16" s="18"/>
      <c r="P16" s="24">
        <v>43501</v>
      </c>
      <c r="Q16" s="18" t="s">
        <v>81</v>
      </c>
      <c r="R16" s="18"/>
      <c r="S16" s="18"/>
      <c r="T16" s="18"/>
    </row>
    <row r="17" spans="1:20">
      <c r="A17" s="4">
        <v>13</v>
      </c>
      <c r="B17" s="17" t="s">
        <v>67</v>
      </c>
      <c r="C17" s="52" t="s">
        <v>594</v>
      </c>
      <c r="D17" s="18" t="s">
        <v>29</v>
      </c>
      <c r="E17" s="53" t="s">
        <v>597</v>
      </c>
      <c r="F17" s="18"/>
      <c r="G17" s="72">
        <v>12</v>
      </c>
      <c r="H17" s="72">
        <v>10</v>
      </c>
      <c r="I17" s="17">
        <f t="shared" si="1"/>
        <v>22</v>
      </c>
      <c r="J17" s="52">
        <v>8471984019</v>
      </c>
      <c r="K17" s="18" t="s">
        <v>587</v>
      </c>
      <c r="L17" s="53"/>
      <c r="M17" s="18"/>
      <c r="N17" s="18"/>
      <c r="O17" s="18"/>
      <c r="P17" s="24">
        <v>43501</v>
      </c>
      <c r="Q17" s="18" t="s">
        <v>81</v>
      </c>
      <c r="R17" s="18"/>
      <c r="S17" s="18"/>
      <c r="T17" s="18"/>
    </row>
    <row r="18" spans="1:20">
      <c r="A18" s="4">
        <v>14</v>
      </c>
      <c r="B18" s="17" t="s">
        <v>67</v>
      </c>
      <c r="C18" s="52" t="s">
        <v>595</v>
      </c>
      <c r="D18" s="18" t="s">
        <v>29</v>
      </c>
      <c r="E18" s="53" t="s">
        <v>598</v>
      </c>
      <c r="F18" s="18"/>
      <c r="G18" s="72">
        <v>33</v>
      </c>
      <c r="H18" s="72">
        <v>29</v>
      </c>
      <c r="I18" s="17">
        <f t="shared" si="1"/>
        <v>62</v>
      </c>
      <c r="J18" s="52">
        <v>9957436855</v>
      </c>
      <c r="K18" s="18" t="s">
        <v>587</v>
      </c>
      <c r="L18" s="53"/>
      <c r="M18" s="18"/>
      <c r="N18" s="18"/>
      <c r="O18" s="18"/>
      <c r="P18" s="24">
        <v>43501</v>
      </c>
      <c r="Q18" s="18" t="s">
        <v>81</v>
      </c>
      <c r="R18" s="18"/>
      <c r="S18" s="18"/>
      <c r="T18" s="18"/>
    </row>
    <row r="19" spans="1:20">
      <c r="A19" s="4">
        <v>15</v>
      </c>
      <c r="B19" s="17" t="s">
        <v>67</v>
      </c>
      <c r="C19" s="52" t="s">
        <v>596</v>
      </c>
      <c r="D19" s="18" t="s">
        <v>29</v>
      </c>
      <c r="E19" s="53" t="s">
        <v>599</v>
      </c>
      <c r="F19" s="18"/>
      <c r="G19" s="72">
        <v>23</v>
      </c>
      <c r="H19" s="72">
        <v>25</v>
      </c>
      <c r="I19" s="17">
        <f t="shared" si="1"/>
        <v>48</v>
      </c>
      <c r="J19" s="52">
        <v>7399104810</v>
      </c>
      <c r="K19" s="18" t="s">
        <v>587</v>
      </c>
      <c r="L19" s="53"/>
      <c r="M19" s="18"/>
      <c r="N19" s="18"/>
      <c r="O19" s="18"/>
      <c r="P19" s="24">
        <v>43501</v>
      </c>
      <c r="Q19" s="18" t="s">
        <v>81</v>
      </c>
      <c r="R19" s="18"/>
      <c r="S19" s="18"/>
      <c r="T19" s="18"/>
    </row>
    <row r="20" spans="1:20">
      <c r="A20" s="4">
        <v>16</v>
      </c>
      <c r="B20" s="17" t="s">
        <v>66</v>
      </c>
      <c r="C20" s="18" t="s">
        <v>600</v>
      </c>
      <c r="D20" s="18" t="s">
        <v>27</v>
      </c>
      <c r="E20" s="53" t="s">
        <v>603</v>
      </c>
      <c r="F20" s="18" t="s">
        <v>84</v>
      </c>
      <c r="G20" s="19">
        <v>11</v>
      </c>
      <c r="H20" s="19">
        <v>13</v>
      </c>
      <c r="I20" s="17">
        <f t="shared" si="1"/>
        <v>24</v>
      </c>
      <c r="J20" s="52">
        <v>9854193999</v>
      </c>
      <c r="K20" s="18" t="s">
        <v>448</v>
      </c>
      <c r="L20" s="18"/>
      <c r="M20" s="18"/>
      <c r="N20" s="18"/>
      <c r="O20" s="18"/>
      <c r="P20" s="24">
        <v>43502</v>
      </c>
      <c r="Q20" s="18" t="s">
        <v>606</v>
      </c>
      <c r="R20" s="18"/>
      <c r="S20" s="18"/>
      <c r="T20" s="18"/>
    </row>
    <row r="21" spans="1:20">
      <c r="A21" s="4">
        <v>17</v>
      </c>
      <c r="B21" s="17" t="s">
        <v>66</v>
      </c>
      <c r="C21" s="52" t="s">
        <v>601</v>
      </c>
      <c r="D21" s="18" t="s">
        <v>27</v>
      </c>
      <c r="E21" s="53" t="s">
        <v>604</v>
      </c>
      <c r="F21" s="18" t="s">
        <v>84</v>
      </c>
      <c r="G21" s="19">
        <v>11</v>
      </c>
      <c r="H21" s="19">
        <v>12</v>
      </c>
      <c r="I21" s="17">
        <f t="shared" si="1"/>
        <v>23</v>
      </c>
      <c r="J21" s="52">
        <v>9954664579</v>
      </c>
      <c r="K21" s="18" t="s">
        <v>448</v>
      </c>
      <c r="L21" s="18"/>
      <c r="M21" s="18"/>
      <c r="N21" s="18"/>
      <c r="O21" s="18"/>
      <c r="P21" s="24">
        <v>43502</v>
      </c>
      <c r="Q21" s="18" t="s">
        <v>606</v>
      </c>
      <c r="R21" s="18"/>
      <c r="S21" s="18"/>
      <c r="T21" s="18"/>
    </row>
    <row r="22" spans="1:20">
      <c r="A22" s="4">
        <v>18</v>
      </c>
      <c r="B22" s="17" t="s">
        <v>66</v>
      </c>
      <c r="C22" s="52" t="s">
        <v>602</v>
      </c>
      <c r="D22" s="18" t="s">
        <v>27</v>
      </c>
      <c r="E22" s="53" t="s">
        <v>605</v>
      </c>
      <c r="F22" s="18" t="s">
        <v>87</v>
      </c>
      <c r="G22" s="19">
        <v>0</v>
      </c>
      <c r="H22" s="19">
        <v>49</v>
      </c>
      <c r="I22" s="17">
        <f t="shared" si="1"/>
        <v>49</v>
      </c>
      <c r="J22" s="52">
        <v>9678330542</v>
      </c>
      <c r="K22" s="18" t="s">
        <v>448</v>
      </c>
      <c r="L22" s="18"/>
      <c r="M22" s="18"/>
      <c r="N22" s="18"/>
      <c r="O22" s="18"/>
      <c r="P22" s="24">
        <v>43502</v>
      </c>
      <c r="Q22" s="18" t="s">
        <v>606</v>
      </c>
      <c r="R22" s="18"/>
      <c r="S22" s="18"/>
      <c r="T22" s="18"/>
    </row>
    <row r="23" spans="1:20">
      <c r="A23" s="4">
        <v>19</v>
      </c>
      <c r="B23" s="17" t="s">
        <v>67</v>
      </c>
      <c r="C23" s="18" t="s">
        <v>607</v>
      </c>
      <c r="D23" s="18" t="s">
        <v>27</v>
      </c>
      <c r="E23" s="53" t="s">
        <v>608</v>
      </c>
      <c r="F23" s="18" t="s">
        <v>87</v>
      </c>
      <c r="G23" s="19">
        <v>83</v>
      </c>
      <c r="H23" s="19">
        <v>113</v>
      </c>
      <c r="I23" s="17">
        <f t="shared" si="1"/>
        <v>196</v>
      </c>
      <c r="J23" s="52">
        <v>9854242848</v>
      </c>
      <c r="K23" s="18" t="s">
        <v>587</v>
      </c>
      <c r="L23" s="18"/>
      <c r="M23" s="18"/>
      <c r="N23" s="18"/>
      <c r="O23" s="18"/>
      <c r="P23" s="24">
        <v>43502</v>
      </c>
      <c r="Q23" s="18" t="s">
        <v>606</v>
      </c>
      <c r="R23" s="18"/>
      <c r="S23" s="18"/>
      <c r="T23" s="18"/>
    </row>
    <row r="24" spans="1:20">
      <c r="A24" s="4">
        <v>20</v>
      </c>
      <c r="B24" s="17" t="s">
        <v>66</v>
      </c>
      <c r="C24" s="52" t="s">
        <v>609</v>
      </c>
      <c r="D24" s="18" t="s">
        <v>29</v>
      </c>
      <c r="E24" s="53" t="s">
        <v>611</v>
      </c>
      <c r="F24" s="18"/>
      <c r="G24" s="72">
        <v>15</v>
      </c>
      <c r="H24" s="72">
        <v>18</v>
      </c>
      <c r="I24" s="17">
        <f t="shared" si="1"/>
        <v>33</v>
      </c>
      <c r="J24" s="52">
        <v>9957645890</v>
      </c>
      <c r="K24" s="18" t="s">
        <v>448</v>
      </c>
      <c r="L24" s="18"/>
      <c r="M24" s="18"/>
      <c r="N24" s="18"/>
      <c r="O24" s="18"/>
      <c r="P24" s="24">
        <v>43503</v>
      </c>
      <c r="Q24" s="18" t="s">
        <v>83</v>
      </c>
      <c r="R24" s="18"/>
      <c r="S24" s="18"/>
      <c r="T24" s="18"/>
    </row>
    <row r="25" spans="1:20">
      <c r="A25" s="4">
        <v>21</v>
      </c>
      <c r="B25" s="17" t="s">
        <v>66</v>
      </c>
      <c r="C25" s="52" t="s">
        <v>610</v>
      </c>
      <c r="D25" s="18" t="s">
        <v>29</v>
      </c>
      <c r="E25" s="53" t="s">
        <v>612</v>
      </c>
      <c r="F25" s="18"/>
      <c r="G25" s="72">
        <v>37</v>
      </c>
      <c r="H25" s="72">
        <v>43</v>
      </c>
      <c r="I25" s="17">
        <f t="shared" si="1"/>
        <v>80</v>
      </c>
      <c r="J25" s="52">
        <v>9678669835</v>
      </c>
      <c r="K25" s="18" t="s">
        <v>448</v>
      </c>
      <c r="L25" s="18"/>
      <c r="M25" s="18"/>
      <c r="N25" s="18"/>
      <c r="O25" s="18"/>
      <c r="P25" s="24">
        <v>43503</v>
      </c>
      <c r="Q25" s="18" t="s">
        <v>83</v>
      </c>
      <c r="R25" s="18"/>
      <c r="S25" s="18"/>
      <c r="T25" s="18"/>
    </row>
    <row r="26" spans="1:20">
      <c r="A26" s="4">
        <v>22</v>
      </c>
      <c r="B26" s="17" t="s">
        <v>67</v>
      </c>
      <c r="C26" s="52" t="s">
        <v>613</v>
      </c>
      <c r="D26" s="18" t="s">
        <v>29</v>
      </c>
      <c r="E26" s="53" t="s">
        <v>614</v>
      </c>
      <c r="F26" s="18"/>
      <c r="G26" s="72">
        <v>83</v>
      </c>
      <c r="H26" s="72">
        <v>80</v>
      </c>
      <c r="I26" s="17">
        <f t="shared" si="1"/>
        <v>163</v>
      </c>
      <c r="J26" s="52">
        <v>8253929778</v>
      </c>
      <c r="K26" s="18" t="s">
        <v>587</v>
      </c>
      <c r="L26" s="18"/>
      <c r="M26" s="18"/>
      <c r="N26" s="18"/>
      <c r="O26" s="18"/>
      <c r="P26" s="24">
        <v>43503</v>
      </c>
      <c r="Q26" s="18" t="s">
        <v>83</v>
      </c>
      <c r="R26" s="18"/>
      <c r="S26" s="18"/>
      <c r="T26" s="18"/>
    </row>
    <row r="27" spans="1:20">
      <c r="A27" s="4">
        <v>23</v>
      </c>
      <c r="B27" s="17" t="s">
        <v>66</v>
      </c>
      <c r="C27" s="52" t="s">
        <v>615</v>
      </c>
      <c r="D27" s="18" t="s">
        <v>27</v>
      </c>
      <c r="E27" s="53" t="s">
        <v>616</v>
      </c>
      <c r="F27" s="18" t="s">
        <v>84</v>
      </c>
      <c r="G27" s="54">
        <v>42</v>
      </c>
      <c r="H27" s="54">
        <v>43</v>
      </c>
      <c r="I27" s="17">
        <f t="shared" si="1"/>
        <v>85</v>
      </c>
      <c r="J27" s="52">
        <v>9957889852</v>
      </c>
      <c r="K27" s="18" t="s">
        <v>448</v>
      </c>
      <c r="L27" s="53"/>
      <c r="M27" s="18"/>
      <c r="N27" s="18"/>
      <c r="O27" s="18"/>
      <c r="P27" s="24">
        <v>43504</v>
      </c>
      <c r="Q27" s="18" t="s">
        <v>85</v>
      </c>
      <c r="R27" s="18"/>
      <c r="S27" s="18"/>
      <c r="T27" s="18"/>
    </row>
    <row r="28" spans="1:20">
      <c r="A28" s="4">
        <v>24</v>
      </c>
      <c r="B28" s="17" t="s">
        <v>67</v>
      </c>
      <c r="C28" s="52" t="s">
        <v>617</v>
      </c>
      <c r="D28" s="18" t="s">
        <v>27</v>
      </c>
      <c r="E28" s="53" t="s">
        <v>618</v>
      </c>
      <c r="F28" s="18" t="s">
        <v>84</v>
      </c>
      <c r="G28" s="54">
        <v>15</v>
      </c>
      <c r="H28" s="54">
        <v>11</v>
      </c>
      <c r="I28" s="17">
        <f t="shared" si="1"/>
        <v>26</v>
      </c>
      <c r="J28" s="52">
        <v>8473892208</v>
      </c>
      <c r="K28" s="18" t="s">
        <v>587</v>
      </c>
      <c r="L28" s="53"/>
      <c r="M28" s="18"/>
      <c r="N28" s="18"/>
      <c r="O28" s="18"/>
      <c r="P28" s="24">
        <v>43504</v>
      </c>
      <c r="Q28" s="18" t="s">
        <v>85</v>
      </c>
      <c r="R28" s="18"/>
      <c r="S28" s="18"/>
      <c r="T28" s="18"/>
    </row>
    <row r="29" spans="1:20">
      <c r="A29" s="4">
        <v>25</v>
      </c>
      <c r="B29" s="17" t="s">
        <v>67</v>
      </c>
      <c r="C29" s="52" t="s">
        <v>619</v>
      </c>
      <c r="D29" s="18" t="s">
        <v>27</v>
      </c>
      <c r="E29" s="53" t="s">
        <v>620</v>
      </c>
      <c r="F29" s="18" t="s">
        <v>84</v>
      </c>
      <c r="G29" s="54">
        <v>10</v>
      </c>
      <c r="H29" s="54">
        <v>8</v>
      </c>
      <c r="I29" s="17">
        <f t="shared" si="1"/>
        <v>18</v>
      </c>
      <c r="J29" s="52">
        <v>9508530284</v>
      </c>
      <c r="K29" s="18" t="s">
        <v>587</v>
      </c>
      <c r="L29" s="53"/>
      <c r="M29" s="18"/>
      <c r="N29" s="18"/>
      <c r="O29" s="18"/>
      <c r="P29" s="24">
        <v>43504</v>
      </c>
      <c r="Q29" s="18" t="s">
        <v>85</v>
      </c>
      <c r="R29" s="18"/>
      <c r="S29" s="18"/>
      <c r="T29" s="18"/>
    </row>
    <row r="30" spans="1:20">
      <c r="A30" s="4">
        <v>26</v>
      </c>
      <c r="B30" s="17" t="s">
        <v>67</v>
      </c>
      <c r="C30" s="52" t="s">
        <v>621</v>
      </c>
      <c r="D30" s="18" t="s">
        <v>27</v>
      </c>
      <c r="E30" s="53" t="s">
        <v>622</v>
      </c>
      <c r="F30" s="18" t="s">
        <v>84</v>
      </c>
      <c r="G30" s="54">
        <v>23</v>
      </c>
      <c r="H30" s="54">
        <v>18</v>
      </c>
      <c r="I30" s="17">
        <f t="shared" ref="I30" si="2">+G30+H30</f>
        <v>41</v>
      </c>
      <c r="J30" s="52">
        <v>9613268786</v>
      </c>
      <c r="K30" s="18" t="s">
        <v>587</v>
      </c>
      <c r="L30" s="18"/>
      <c r="M30" s="18"/>
      <c r="N30" s="18"/>
      <c r="O30" s="18"/>
      <c r="P30" s="24">
        <v>43504</v>
      </c>
      <c r="Q30" s="18" t="s">
        <v>85</v>
      </c>
      <c r="R30" s="18"/>
      <c r="S30" s="18"/>
      <c r="T30" s="18"/>
    </row>
    <row r="31" spans="1:20">
      <c r="A31" s="4">
        <v>27</v>
      </c>
      <c r="B31" s="17" t="s">
        <v>66</v>
      </c>
      <c r="C31" s="52" t="s">
        <v>623</v>
      </c>
      <c r="D31" s="18" t="s">
        <v>27</v>
      </c>
      <c r="E31" s="53" t="s">
        <v>624</v>
      </c>
      <c r="F31" s="18" t="s">
        <v>84</v>
      </c>
      <c r="G31" s="54">
        <v>61</v>
      </c>
      <c r="H31" s="54">
        <v>68</v>
      </c>
      <c r="I31" s="17">
        <f t="shared" si="1"/>
        <v>129</v>
      </c>
      <c r="J31" s="52">
        <v>99543942395</v>
      </c>
      <c r="K31" s="18" t="s">
        <v>448</v>
      </c>
      <c r="L31" s="18"/>
      <c r="M31" s="18"/>
      <c r="N31" s="18"/>
      <c r="O31" s="18"/>
      <c r="P31" s="24">
        <v>43507</v>
      </c>
      <c r="Q31" s="18" t="s">
        <v>80</v>
      </c>
      <c r="R31" s="18"/>
      <c r="S31" s="18"/>
      <c r="T31" s="18"/>
    </row>
    <row r="32" spans="1:20">
      <c r="A32" s="4">
        <v>28</v>
      </c>
      <c r="B32" s="17" t="s">
        <v>67</v>
      </c>
      <c r="C32" s="52" t="s">
        <v>625</v>
      </c>
      <c r="D32" s="18" t="s">
        <v>27</v>
      </c>
      <c r="E32" s="53" t="s">
        <v>628</v>
      </c>
      <c r="F32" s="18" t="s">
        <v>84</v>
      </c>
      <c r="G32" s="54">
        <v>6</v>
      </c>
      <c r="H32" s="54">
        <v>4</v>
      </c>
      <c r="I32" s="17">
        <f t="shared" si="1"/>
        <v>10</v>
      </c>
      <c r="J32" s="52">
        <v>8134908814</v>
      </c>
      <c r="K32" s="18" t="s">
        <v>587</v>
      </c>
      <c r="L32" s="18"/>
      <c r="M32" s="18"/>
      <c r="N32" s="18"/>
      <c r="O32" s="18"/>
      <c r="P32" s="24">
        <v>43507</v>
      </c>
      <c r="Q32" s="18" t="s">
        <v>80</v>
      </c>
      <c r="R32" s="18"/>
      <c r="S32" s="18"/>
      <c r="T32" s="18"/>
    </row>
    <row r="33" spans="1:20">
      <c r="A33" s="4">
        <v>29</v>
      </c>
      <c r="B33" s="17" t="s">
        <v>67</v>
      </c>
      <c r="C33" s="18" t="s">
        <v>626</v>
      </c>
      <c r="D33" s="18" t="s">
        <v>27</v>
      </c>
      <c r="E33" s="19">
        <v>18250205001</v>
      </c>
      <c r="F33" s="18" t="s">
        <v>84</v>
      </c>
      <c r="G33" s="19">
        <v>36</v>
      </c>
      <c r="H33" s="19">
        <v>19</v>
      </c>
      <c r="I33" s="17">
        <f t="shared" si="1"/>
        <v>55</v>
      </c>
      <c r="J33" s="67">
        <v>7896707440</v>
      </c>
      <c r="K33" s="18" t="s">
        <v>587</v>
      </c>
      <c r="L33" s="18"/>
      <c r="M33" s="18"/>
      <c r="N33" s="18"/>
      <c r="O33" s="18"/>
      <c r="P33" s="24">
        <v>43507</v>
      </c>
      <c r="Q33" s="18" t="s">
        <v>80</v>
      </c>
      <c r="R33" s="18"/>
      <c r="S33" s="18"/>
      <c r="T33" s="18"/>
    </row>
    <row r="34" spans="1:20" ht="33">
      <c r="A34" s="4">
        <v>30</v>
      </c>
      <c r="B34" s="17" t="s">
        <v>67</v>
      </c>
      <c r="C34" s="18" t="s">
        <v>627</v>
      </c>
      <c r="D34" s="18" t="s">
        <v>27</v>
      </c>
      <c r="E34" s="19">
        <v>18250205002</v>
      </c>
      <c r="F34" s="18" t="s">
        <v>84</v>
      </c>
      <c r="G34" s="19">
        <v>11</v>
      </c>
      <c r="H34" s="19">
        <v>15</v>
      </c>
      <c r="I34" s="17">
        <f t="shared" si="1"/>
        <v>26</v>
      </c>
      <c r="J34" s="67">
        <v>8761981924</v>
      </c>
      <c r="K34" s="18" t="s">
        <v>587</v>
      </c>
      <c r="L34" s="18"/>
      <c r="M34" s="18"/>
      <c r="N34" s="18"/>
      <c r="O34" s="18"/>
      <c r="P34" s="24">
        <v>43507</v>
      </c>
      <c r="Q34" s="18" t="s">
        <v>80</v>
      </c>
      <c r="R34" s="18"/>
      <c r="S34" s="18"/>
      <c r="T34" s="18"/>
    </row>
    <row r="35" spans="1:20">
      <c r="A35" s="4">
        <v>31</v>
      </c>
      <c r="B35" s="17" t="s">
        <v>66</v>
      </c>
      <c r="C35" s="52" t="s">
        <v>629</v>
      </c>
      <c r="D35" s="18" t="s">
        <v>29</v>
      </c>
      <c r="E35" s="53" t="s">
        <v>631</v>
      </c>
      <c r="F35" s="18"/>
      <c r="G35" s="72">
        <v>22</v>
      </c>
      <c r="H35" s="72">
        <v>18</v>
      </c>
      <c r="I35" s="17">
        <f t="shared" si="1"/>
        <v>40</v>
      </c>
      <c r="J35" s="52">
        <v>8011250344</v>
      </c>
      <c r="K35" s="18" t="s">
        <v>448</v>
      </c>
      <c r="L35" s="18"/>
      <c r="M35" s="18"/>
      <c r="N35" s="18"/>
      <c r="O35" s="18"/>
      <c r="P35" s="24">
        <v>43508</v>
      </c>
      <c r="Q35" s="18" t="s">
        <v>81</v>
      </c>
      <c r="R35" s="18"/>
      <c r="S35" s="18"/>
      <c r="T35" s="18"/>
    </row>
    <row r="36" spans="1:20">
      <c r="A36" s="4">
        <v>32</v>
      </c>
      <c r="B36" s="17" t="s">
        <v>66</v>
      </c>
      <c r="C36" s="52" t="s">
        <v>630</v>
      </c>
      <c r="D36" s="18" t="s">
        <v>29</v>
      </c>
      <c r="E36" s="53" t="s">
        <v>632</v>
      </c>
      <c r="F36" s="18"/>
      <c r="G36" s="72">
        <v>34</v>
      </c>
      <c r="H36" s="72">
        <v>31</v>
      </c>
      <c r="I36" s="17">
        <f t="shared" si="1"/>
        <v>65</v>
      </c>
      <c r="J36" s="52">
        <v>9707017688</v>
      </c>
      <c r="K36" s="18" t="s">
        <v>448</v>
      </c>
      <c r="L36" s="53"/>
      <c r="M36" s="18"/>
      <c r="N36" s="18"/>
      <c r="O36" s="18"/>
      <c r="P36" s="24">
        <v>43508</v>
      </c>
      <c r="Q36" s="18" t="s">
        <v>81</v>
      </c>
      <c r="R36" s="18"/>
      <c r="S36" s="18"/>
      <c r="T36" s="18"/>
    </row>
    <row r="37" spans="1:20">
      <c r="A37" s="4">
        <v>33</v>
      </c>
      <c r="B37" s="17" t="s">
        <v>67</v>
      </c>
      <c r="C37" s="52" t="s">
        <v>633</v>
      </c>
      <c r="D37" s="18" t="s">
        <v>29</v>
      </c>
      <c r="E37" s="53" t="s">
        <v>635</v>
      </c>
      <c r="F37" s="18"/>
      <c r="G37" s="72">
        <v>16</v>
      </c>
      <c r="H37" s="72">
        <v>24</v>
      </c>
      <c r="I37" s="17">
        <f t="shared" si="1"/>
        <v>40</v>
      </c>
      <c r="J37" s="52">
        <v>7896137084</v>
      </c>
      <c r="K37" s="18" t="s">
        <v>587</v>
      </c>
      <c r="L37" s="53"/>
      <c r="M37" s="18"/>
      <c r="N37" s="18"/>
      <c r="O37" s="18"/>
      <c r="P37" s="24">
        <v>43508</v>
      </c>
      <c r="Q37" s="18" t="s">
        <v>81</v>
      </c>
      <c r="R37" s="18"/>
      <c r="S37" s="18"/>
      <c r="T37" s="18"/>
    </row>
    <row r="38" spans="1:20">
      <c r="A38" s="4">
        <v>34</v>
      </c>
      <c r="B38" s="17" t="s">
        <v>67</v>
      </c>
      <c r="C38" s="52" t="s">
        <v>634</v>
      </c>
      <c r="D38" s="18" t="s">
        <v>29</v>
      </c>
      <c r="E38" s="53" t="s">
        <v>636</v>
      </c>
      <c r="F38" s="18"/>
      <c r="G38" s="72">
        <v>16</v>
      </c>
      <c r="H38" s="72">
        <v>18</v>
      </c>
      <c r="I38" s="17">
        <f t="shared" si="1"/>
        <v>34</v>
      </c>
      <c r="J38" s="52">
        <v>9707653983</v>
      </c>
      <c r="K38" s="18" t="s">
        <v>587</v>
      </c>
      <c r="L38" s="53"/>
      <c r="M38" s="18"/>
      <c r="N38" s="18"/>
      <c r="O38" s="18"/>
      <c r="P38" s="24">
        <v>43508</v>
      </c>
      <c r="Q38" s="18" t="s">
        <v>81</v>
      </c>
      <c r="R38" s="18"/>
      <c r="S38" s="18"/>
      <c r="T38" s="18"/>
    </row>
    <row r="39" spans="1:20" ht="33">
      <c r="A39" s="4">
        <v>35</v>
      </c>
      <c r="B39" s="17" t="s">
        <v>66</v>
      </c>
      <c r="C39" s="52" t="s">
        <v>637</v>
      </c>
      <c r="D39" s="18" t="s">
        <v>27</v>
      </c>
      <c r="E39" s="53" t="s">
        <v>638</v>
      </c>
      <c r="F39" s="18" t="s">
        <v>84</v>
      </c>
      <c r="G39" s="60">
        <v>62</v>
      </c>
      <c r="H39" s="60">
        <v>62</v>
      </c>
      <c r="I39" s="17">
        <f t="shared" si="1"/>
        <v>124</v>
      </c>
      <c r="J39" s="52">
        <v>9957045791</v>
      </c>
      <c r="K39" s="18" t="s">
        <v>448</v>
      </c>
      <c r="L39" s="53"/>
      <c r="M39" s="18"/>
      <c r="N39" s="18"/>
      <c r="O39" s="18"/>
      <c r="P39" s="24">
        <v>43509</v>
      </c>
      <c r="Q39" s="18" t="s">
        <v>82</v>
      </c>
      <c r="R39" s="18"/>
      <c r="S39" s="18"/>
      <c r="T39" s="18"/>
    </row>
    <row r="40" spans="1:20" ht="33">
      <c r="A40" s="4">
        <v>36</v>
      </c>
      <c r="B40" s="17" t="s">
        <v>67</v>
      </c>
      <c r="C40" s="52" t="s">
        <v>639</v>
      </c>
      <c r="D40" s="18" t="s">
        <v>27</v>
      </c>
      <c r="E40" s="53" t="s">
        <v>642</v>
      </c>
      <c r="F40" s="18" t="s">
        <v>84</v>
      </c>
      <c r="G40" s="54">
        <v>14</v>
      </c>
      <c r="H40" s="54">
        <v>10</v>
      </c>
      <c r="I40" s="17">
        <f t="shared" si="1"/>
        <v>24</v>
      </c>
      <c r="J40" s="52">
        <v>9678349227</v>
      </c>
      <c r="K40" s="18" t="s">
        <v>587</v>
      </c>
      <c r="L40" s="53"/>
      <c r="M40" s="18"/>
      <c r="N40" s="18"/>
      <c r="O40" s="18"/>
      <c r="P40" s="24">
        <v>43509</v>
      </c>
      <c r="Q40" s="18" t="s">
        <v>82</v>
      </c>
      <c r="R40" s="18"/>
      <c r="S40" s="18"/>
      <c r="T40" s="18"/>
    </row>
    <row r="41" spans="1:20" ht="33">
      <c r="A41" s="4">
        <v>37</v>
      </c>
      <c r="B41" s="17" t="s">
        <v>67</v>
      </c>
      <c r="C41" s="52" t="s">
        <v>640</v>
      </c>
      <c r="D41" s="18" t="s">
        <v>27</v>
      </c>
      <c r="E41" s="53" t="s">
        <v>643</v>
      </c>
      <c r="F41" s="18" t="s">
        <v>84</v>
      </c>
      <c r="G41" s="54">
        <v>17</v>
      </c>
      <c r="H41" s="54">
        <v>20</v>
      </c>
      <c r="I41" s="17">
        <f t="shared" si="1"/>
        <v>37</v>
      </c>
      <c r="J41" s="52">
        <v>9435484094</v>
      </c>
      <c r="K41" s="18" t="s">
        <v>587</v>
      </c>
      <c r="L41" s="18"/>
      <c r="M41" s="18"/>
      <c r="N41" s="18"/>
      <c r="O41" s="18"/>
      <c r="P41" s="24">
        <v>43509</v>
      </c>
      <c r="Q41" s="18" t="s">
        <v>82</v>
      </c>
      <c r="R41" s="18"/>
      <c r="S41" s="18"/>
      <c r="T41" s="18"/>
    </row>
    <row r="42" spans="1:20" ht="33">
      <c r="A42" s="4">
        <v>38</v>
      </c>
      <c r="B42" s="17" t="s">
        <v>67</v>
      </c>
      <c r="C42" s="18" t="s">
        <v>641</v>
      </c>
      <c r="D42" s="18" t="s">
        <v>27</v>
      </c>
      <c r="E42" s="19">
        <v>18250217501</v>
      </c>
      <c r="F42" s="18" t="s">
        <v>84</v>
      </c>
      <c r="G42" s="19">
        <v>13</v>
      </c>
      <c r="H42" s="19">
        <v>18</v>
      </c>
      <c r="I42" s="17">
        <f t="shared" si="1"/>
        <v>31</v>
      </c>
      <c r="J42" s="67">
        <v>7896737517</v>
      </c>
      <c r="K42" s="18" t="s">
        <v>587</v>
      </c>
      <c r="L42" s="18"/>
      <c r="M42" s="18"/>
      <c r="N42" s="18"/>
      <c r="O42" s="18"/>
      <c r="P42" s="24">
        <v>43509</v>
      </c>
      <c r="Q42" s="18" t="s">
        <v>82</v>
      </c>
      <c r="R42" s="18"/>
      <c r="S42" s="18"/>
      <c r="T42" s="18"/>
    </row>
    <row r="43" spans="1:20">
      <c r="A43" s="4">
        <v>39</v>
      </c>
      <c r="B43" s="17" t="s">
        <v>66</v>
      </c>
      <c r="C43" s="52" t="s">
        <v>644</v>
      </c>
      <c r="D43" s="18" t="s">
        <v>29</v>
      </c>
      <c r="E43" s="53" t="s">
        <v>648</v>
      </c>
      <c r="F43" s="18"/>
      <c r="G43" s="72">
        <v>7</v>
      </c>
      <c r="H43" s="72">
        <v>8</v>
      </c>
      <c r="I43" s="17">
        <f t="shared" si="1"/>
        <v>15</v>
      </c>
      <c r="J43" s="52">
        <v>9957292973</v>
      </c>
      <c r="K43" s="18" t="s">
        <v>652</v>
      </c>
      <c r="L43" s="18"/>
      <c r="M43" s="18"/>
      <c r="N43" s="18"/>
      <c r="O43" s="18"/>
      <c r="P43" s="24">
        <v>43510</v>
      </c>
      <c r="Q43" s="18" t="s">
        <v>83</v>
      </c>
      <c r="R43" s="18"/>
      <c r="S43" s="18"/>
      <c r="T43" s="18"/>
    </row>
    <row r="44" spans="1:20">
      <c r="A44" s="4">
        <v>40</v>
      </c>
      <c r="B44" s="17" t="s">
        <v>66</v>
      </c>
      <c r="C44" s="52" t="s">
        <v>645</v>
      </c>
      <c r="D44" s="18" t="s">
        <v>29</v>
      </c>
      <c r="E44" s="53" t="s">
        <v>649</v>
      </c>
      <c r="F44" s="18"/>
      <c r="G44" s="72">
        <v>6</v>
      </c>
      <c r="H44" s="72">
        <v>9</v>
      </c>
      <c r="I44" s="17">
        <f t="shared" si="1"/>
        <v>15</v>
      </c>
      <c r="J44" s="52">
        <v>9401652737</v>
      </c>
      <c r="K44" s="18" t="s">
        <v>652</v>
      </c>
      <c r="L44" s="18"/>
      <c r="M44" s="18"/>
      <c r="N44" s="18"/>
      <c r="O44" s="18"/>
      <c r="P44" s="24">
        <v>43510</v>
      </c>
      <c r="Q44" s="18" t="s">
        <v>83</v>
      </c>
      <c r="R44" s="18"/>
      <c r="S44" s="18"/>
      <c r="T44" s="18"/>
    </row>
    <row r="45" spans="1:20">
      <c r="A45" s="4">
        <v>41</v>
      </c>
      <c r="B45" s="17" t="s">
        <v>66</v>
      </c>
      <c r="C45" s="52" t="s">
        <v>646</v>
      </c>
      <c r="D45" s="18" t="s">
        <v>29</v>
      </c>
      <c r="E45" s="53" t="s">
        <v>650</v>
      </c>
      <c r="F45" s="18"/>
      <c r="G45" s="72">
        <v>10</v>
      </c>
      <c r="H45" s="72">
        <v>5</v>
      </c>
      <c r="I45" s="17">
        <f t="shared" ref="I45" si="3">+G45+H45</f>
        <v>15</v>
      </c>
      <c r="J45" s="52">
        <v>9954673751</v>
      </c>
      <c r="K45" s="18" t="s">
        <v>652</v>
      </c>
      <c r="L45" s="53"/>
      <c r="M45" s="18"/>
      <c r="N45" s="18"/>
      <c r="O45" s="18"/>
      <c r="P45" s="24">
        <v>43510</v>
      </c>
      <c r="Q45" s="18" t="s">
        <v>83</v>
      </c>
      <c r="R45" s="18"/>
      <c r="S45" s="18"/>
      <c r="T45" s="18"/>
    </row>
    <row r="46" spans="1:20">
      <c r="A46" s="4">
        <v>42</v>
      </c>
      <c r="B46" s="17" t="s">
        <v>66</v>
      </c>
      <c r="C46" s="52" t="s">
        <v>647</v>
      </c>
      <c r="D46" s="18" t="s">
        <v>29</v>
      </c>
      <c r="E46" s="53" t="s">
        <v>651</v>
      </c>
      <c r="F46" s="18"/>
      <c r="G46" s="72">
        <v>15</v>
      </c>
      <c r="H46" s="72">
        <v>12</v>
      </c>
      <c r="I46" s="17">
        <f t="shared" si="1"/>
        <v>27</v>
      </c>
      <c r="J46" s="52">
        <v>9954298838</v>
      </c>
      <c r="K46" s="18" t="s">
        <v>652</v>
      </c>
      <c r="L46" s="53"/>
      <c r="M46" s="18"/>
      <c r="N46" s="18"/>
      <c r="O46" s="18"/>
      <c r="P46" s="24">
        <v>43510</v>
      </c>
      <c r="Q46" s="18" t="s">
        <v>83</v>
      </c>
      <c r="R46" s="18"/>
      <c r="S46" s="18"/>
      <c r="T46" s="18"/>
    </row>
    <row r="47" spans="1:20">
      <c r="A47" s="4">
        <v>43</v>
      </c>
      <c r="B47" s="17" t="s">
        <v>67</v>
      </c>
      <c r="C47" s="52" t="s">
        <v>653</v>
      </c>
      <c r="D47" s="18" t="s">
        <v>29</v>
      </c>
      <c r="E47" s="53" t="s">
        <v>655</v>
      </c>
      <c r="F47" s="18"/>
      <c r="G47" s="72">
        <v>16</v>
      </c>
      <c r="H47" s="72">
        <v>13</v>
      </c>
      <c r="I47" s="17">
        <f t="shared" si="1"/>
        <v>29</v>
      </c>
      <c r="J47" s="52">
        <v>7399569725</v>
      </c>
      <c r="K47" s="18" t="s">
        <v>587</v>
      </c>
      <c r="L47" s="53"/>
      <c r="M47" s="18"/>
      <c r="N47" s="18"/>
      <c r="O47" s="18"/>
      <c r="P47" s="24">
        <v>43510</v>
      </c>
      <c r="Q47" s="18" t="s">
        <v>83</v>
      </c>
      <c r="R47" s="18"/>
      <c r="S47" s="18"/>
      <c r="T47" s="18"/>
    </row>
    <row r="48" spans="1:20">
      <c r="A48" s="4">
        <v>44</v>
      </c>
      <c r="B48" s="17" t="s">
        <v>67</v>
      </c>
      <c r="C48" s="52" t="s">
        <v>654</v>
      </c>
      <c r="D48" s="18" t="s">
        <v>29</v>
      </c>
      <c r="E48" s="53" t="s">
        <v>656</v>
      </c>
      <c r="F48" s="18"/>
      <c r="G48" s="72">
        <v>41</v>
      </c>
      <c r="H48" s="72">
        <v>39</v>
      </c>
      <c r="I48" s="17">
        <f t="shared" ref="I48:I49" si="4">+G48+H48</f>
        <v>80</v>
      </c>
      <c r="J48" s="52">
        <v>9707365833</v>
      </c>
      <c r="K48" s="18" t="s">
        <v>587</v>
      </c>
      <c r="L48" s="53"/>
      <c r="M48" s="18"/>
      <c r="N48" s="18"/>
      <c r="O48" s="18"/>
      <c r="P48" s="24">
        <v>43510</v>
      </c>
      <c r="Q48" s="18" t="s">
        <v>83</v>
      </c>
      <c r="R48" s="18"/>
      <c r="S48" s="18"/>
      <c r="T48" s="18"/>
    </row>
    <row r="49" spans="1:20">
      <c r="A49" s="4">
        <v>45</v>
      </c>
      <c r="B49" s="17" t="s">
        <v>66</v>
      </c>
      <c r="C49" s="52" t="s">
        <v>657</v>
      </c>
      <c r="D49" s="18" t="s">
        <v>27</v>
      </c>
      <c r="E49" s="53" t="s">
        <v>659</v>
      </c>
      <c r="F49" s="18"/>
      <c r="G49" s="54">
        <v>14</v>
      </c>
      <c r="H49" s="54">
        <v>14</v>
      </c>
      <c r="I49" s="17">
        <f t="shared" si="4"/>
        <v>28</v>
      </c>
      <c r="J49" s="52">
        <v>8474030440</v>
      </c>
      <c r="K49" s="18" t="s">
        <v>448</v>
      </c>
      <c r="L49" s="53"/>
      <c r="M49" s="18"/>
      <c r="N49" s="18"/>
      <c r="O49" s="18"/>
      <c r="P49" s="24">
        <v>43511</v>
      </c>
      <c r="Q49" s="18" t="s">
        <v>85</v>
      </c>
      <c r="R49" s="18"/>
      <c r="S49" s="18"/>
      <c r="T49" s="18"/>
    </row>
    <row r="50" spans="1:20">
      <c r="A50" s="4">
        <v>46</v>
      </c>
      <c r="B50" s="17" t="s">
        <v>66</v>
      </c>
      <c r="C50" s="52" t="s">
        <v>658</v>
      </c>
      <c r="D50" s="18" t="s">
        <v>27</v>
      </c>
      <c r="E50" s="53" t="s">
        <v>660</v>
      </c>
      <c r="F50" s="18"/>
      <c r="G50" s="60">
        <v>19</v>
      </c>
      <c r="H50" s="60">
        <v>26</v>
      </c>
      <c r="I50" s="17">
        <f t="shared" si="1"/>
        <v>45</v>
      </c>
      <c r="J50" s="52">
        <v>9957480593</v>
      </c>
      <c r="K50" s="18" t="s">
        <v>448</v>
      </c>
      <c r="L50" s="18"/>
      <c r="M50" s="18"/>
      <c r="N50" s="18"/>
      <c r="O50" s="18"/>
      <c r="P50" s="24">
        <v>43511</v>
      </c>
      <c r="Q50" s="18" t="s">
        <v>85</v>
      </c>
      <c r="R50" s="18"/>
      <c r="S50" s="18"/>
      <c r="T50" s="18"/>
    </row>
    <row r="51" spans="1:20">
      <c r="A51" s="4">
        <v>47</v>
      </c>
      <c r="B51" s="17" t="s">
        <v>67</v>
      </c>
      <c r="C51" s="52" t="s">
        <v>661</v>
      </c>
      <c r="D51" s="18" t="s">
        <v>27</v>
      </c>
      <c r="E51" s="53" t="s">
        <v>662</v>
      </c>
      <c r="F51" s="18"/>
      <c r="G51" s="60">
        <v>46</v>
      </c>
      <c r="H51" s="60">
        <v>34</v>
      </c>
      <c r="I51" s="17">
        <f t="shared" si="1"/>
        <v>80</v>
      </c>
      <c r="J51" s="52">
        <v>9957262160</v>
      </c>
      <c r="K51" s="18" t="s">
        <v>587</v>
      </c>
      <c r="L51" s="18"/>
      <c r="M51" s="18"/>
      <c r="N51" s="18"/>
      <c r="O51" s="18"/>
      <c r="P51" s="24">
        <v>43146</v>
      </c>
      <c r="Q51" s="18" t="s">
        <v>85</v>
      </c>
      <c r="R51" s="18"/>
      <c r="S51" s="18"/>
      <c r="T51" s="18"/>
    </row>
    <row r="52" spans="1:20">
      <c r="A52" s="4">
        <v>48</v>
      </c>
      <c r="B52" s="17" t="s">
        <v>67</v>
      </c>
      <c r="C52" s="52" t="s">
        <v>663</v>
      </c>
      <c r="D52" s="18" t="s">
        <v>27</v>
      </c>
      <c r="E52" s="53" t="s">
        <v>618</v>
      </c>
      <c r="F52" s="18"/>
      <c r="G52" s="60">
        <v>16</v>
      </c>
      <c r="H52" s="60">
        <v>16</v>
      </c>
      <c r="I52" s="17">
        <f t="shared" si="1"/>
        <v>32</v>
      </c>
      <c r="J52" s="52">
        <v>9577958306</v>
      </c>
      <c r="K52" s="18" t="s">
        <v>587</v>
      </c>
      <c r="L52" s="53"/>
      <c r="M52" s="18"/>
      <c r="N52" s="18"/>
      <c r="O52" s="18"/>
      <c r="P52" s="24">
        <v>43146</v>
      </c>
      <c r="Q52" s="18" t="s">
        <v>85</v>
      </c>
      <c r="R52" s="18"/>
      <c r="S52" s="18"/>
      <c r="T52" s="18"/>
    </row>
    <row r="53" spans="1:20">
      <c r="A53" s="4">
        <v>49</v>
      </c>
      <c r="B53" s="17" t="s">
        <v>66</v>
      </c>
      <c r="C53" s="52" t="s">
        <v>664</v>
      </c>
      <c r="D53" s="18" t="s">
        <v>27</v>
      </c>
      <c r="E53" s="53" t="s">
        <v>665</v>
      </c>
      <c r="F53" s="18"/>
      <c r="G53" s="54">
        <v>0</v>
      </c>
      <c r="H53" s="54">
        <v>107</v>
      </c>
      <c r="I53" s="17">
        <f t="shared" si="1"/>
        <v>107</v>
      </c>
      <c r="J53" s="52">
        <v>9954673768</v>
      </c>
      <c r="K53" s="18" t="s">
        <v>448</v>
      </c>
      <c r="L53" s="53"/>
      <c r="M53" s="18"/>
      <c r="N53" s="18"/>
      <c r="O53" s="18"/>
      <c r="P53" s="24">
        <v>43514</v>
      </c>
      <c r="Q53" s="18" t="s">
        <v>80</v>
      </c>
      <c r="R53" s="18"/>
      <c r="S53" s="18"/>
      <c r="T53" s="18"/>
    </row>
    <row r="54" spans="1:20">
      <c r="A54" s="4">
        <v>50</v>
      </c>
      <c r="B54" s="17" t="s">
        <v>67</v>
      </c>
      <c r="C54" s="52" t="s">
        <v>666</v>
      </c>
      <c r="D54" s="18" t="s">
        <v>27</v>
      </c>
      <c r="E54" s="53" t="s">
        <v>667</v>
      </c>
      <c r="F54" s="18"/>
      <c r="G54" s="54">
        <v>57</v>
      </c>
      <c r="H54" s="54">
        <v>47</v>
      </c>
      <c r="I54" s="17">
        <f t="shared" si="1"/>
        <v>104</v>
      </c>
      <c r="J54" s="52">
        <v>9954096550</v>
      </c>
      <c r="K54" s="18" t="s">
        <v>448</v>
      </c>
      <c r="L54" s="53"/>
      <c r="M54" s="18"/>
      <c r="N54" s="18"/>
      <c r="O54" s="18"/>
      <c r="P54" s="24">
        <v>43514</v>
      </c>
      <c r="Q54" s="18" t="s">
        <v>80</v>
      </c>
      <c r="R54" s="18"/>
      <c r="S54" s="18"/>
      <c r="T54" s="18"/>
    </row>
    <row r="55" spans="1:20">
      <c r="A55" s="4">
        <v>51</v>
      </c>
      <c r="B55" s="17" t="s">
        <v>66</v>
      </c>
      <c r="C55" s="52" t="s">
        <v>668</v>
      </c>
      <c r="D55" s="18" t="s">
        <v>29</v>
      </c>
      <c r="E55" s="53" t="s">
        <v>671</v>
      </c>
      <c r="F55" s="18"/>
      <c r="G55" s="72">
        <v>8</v>
      </c>
      <c r="H55" s="72">
        <v>12</v>
      </c>
      <c r="I55" s="17">
        <f t="shared" si="1"/>
        <v>20</v>
      </c>
      <c r="J55" s="52">
        <v>9678858697</v>
      </c>
      <c r="K55" s="18" t="s">
        <v>652</v>
      </c>
      <c r="L55" s="53"/>
      <c r="M55" s="18"/>
      <c r="N55" s="18"/>
      <c r="O55" s="18"/>
      <c r="P55" s="24">
        <v>43515</v>
      </c>
      <c r="Q55" s="18" t="s">
        <v>81</v>
      </c>
      <c r="R55" s="18"/>
      <c r="S55" s="18"/>
      <c r="T55" s="18"/>
    </row>
    <row r="56" spans="1:20">
      <c r="A56" s="4">
        <v>52</v>
      </c>
      <c r="B56" s="17" t="s">
        <v>66</v>
      </c>
      <c r="C56" s="52" t="s">
        <v>669</v>
      </c>
      <c r="D56" s="18" t="s">
        <v>29</v>
      </c>
      <c r="E56" s="53" t="s">
        <v>672</v>
      </c>
      <c r="F56" s="18"/>
      <c r="G56" s="72">
        <v>13</v>
      </c>
      <c r="H56" s="72">
        <v>8</v>
      </c>
      <c r="I56" s="17">
        <f t="shared" si="1"/>
        <v>21</v>
      </c>
      <c r="J56" s="52">
        <v>9954072605</v>
      </c>
      <c r="K56" s="18" t="s">
        <v>652</v>
      </c>
      <c r="L56" s="53"/>
      <c r="M56" s="18"/>
      <c r="N56" s="18"/>
      <c r="O56" s="18"/>
      <c r="P56" s="24">
        <v>43515</v>
      </c>
      <c r="Q56" s="18" t="s">
        <v>81</v>
      </c>
      <c r="R56" s="18"/>
      <c r="S56" s="18"/>
      <c r="T56" s="18"/>
    </row>
    <row r="57" spans="1:20">
      <c r="A57" s="4">
        <v>53</v>
      </c>
      <c r="B57" s="17" t="s">
        <v>66</v>
      </c>
      <c r="C57" s="52" t="s">
        <v>670</v>
      </c>
      <c r="D57" s="18" t="s">
        <v>29</v>
      </c>
      <c r="E57" s="53" t="s">
        <v>673</v>
      </c>
      <c r="F57" s="18"/>
      <c r="G57" s="72">
        <v>27</v>
      </c>
      <c r="H57" s="72">
        <v>22</v>
      </c>
      <c r="I57" s="17">
        <f t="shared" si="1"/>
        <v>49</v>
      </c>
      <c r="J57" s="52">
        <v>8753987849</v>
      </c>
      <c r="K57" s="18" t="s">
        <v>652</v>
      </c>
      <c r="L57" s="53"/>
      <c r="M57" s="18"/>
      <c r="N57" s="18"/>
      <c r="O57" s="18"/>
      <c r="P57" s="24">
        <v>43515</v>
      </c>
      <c r="Q57" s="18" t="s">
        <v>81</v>
      </c>
      <c r="R57" s="18"/>
      <c r="S57" s="18"/>
      <c r="T57" s="18"/>
    </row>
    <row r="58" spans="1:20">
      <c r="A58" s="4">
        <v>54</v>
      </c>
      <c r="B58" s="17" t="s">
        <v>67</v>
      </c>
      <c r="C58" s="52" t="s">
        <v>674</v>
      </c>
      <c r="D58" s="18" t="s">
        <v>29</v>
      </c>
      <c r="E58" s="53" t="s">
        <v>675</v>
      </c>
      <c r="F58" s="18"/>
      <c r="G58" s="60">
        <v>67</v>
      </c>
      <c r="H58" s="60">
        <v>70</v>
      </c>
      <c r="I58" s="17">
        <f t="shared" si="1"/>
        <v>137</v>
      </c>
      <c r="J58" s="52">
        <v>9401345663</v>
      </c>
      <c r="K58" s="18" t="s">
        <v>587</v>
      </c>
      <c r="L58" s="18"/>
      <c r="M58" s="18"/>
      <c r="N58" s="18"/>
      <c r="O58" s="18"/>
      <c r="P58" s="24">
        <v>43515</v>
      </c>
      <c r="Q58" s="18" t="s">
        <v>81</v>
      </c>
      <c r="R58" s="18"/>
      <c r="S58" s="18"/>
      <c r="T58" s="18"/>
    </row>
    <row r="59" spans="1:20" ht="33">
      <c r="A59" s="4">
        <v>55</v>
      </c>
      <c r="B59" s="17" t="s">
        <v>66</v>
      </c>
      <c r="C59" s="52" t="s">
        <v>676</v>
      </c>
      <c r="D59" s="18" t="s">
        <v>27</v>
      </c>
      <c r="E59" s="53" t="s">
        <v>677</v>
      </c>
      <c r="F59" s="18"/>
      <c r="G59" s="54">
        <v>30</v>
      </c>
      <c r="H59" s="54">
        <v>34</v>
      </c>
      <c r="I59" s="17">
        <f t="shared" si="1"/>
        <v>64</v>
      </c>
      <c r="J59" s="52">
        <v>9954540881</v>
      </c>
      <c r="K59" s="18" t="s">
        <v>448</v>
      </c>
      <c r="L59" s="18"/>
      <c r="M59" s="18"/>
      <c r="N59" s="18"/>
      <c r="O59" s="18"/>
      <c r="P59" s="24">
        <v>43516</v>
      </c>
      <c r="Q59" s="18" t="s">
        <v>82</v>
      </c>
      <c r="R59" s="18"/>
      <c r="S59" s="18"/>
      <c r="T59" s="18"/>
    </row>
    <row r="60" spans="1:20" ht="33">
      <c r="A60" s="4">
        <v>56</v>
      </c>
      <c r="B60" s="17" t="s">
        <v>67</v>
      </c>
      <c r="C60" s="52" t="s">
        <v>678</v>
      </c>
      <c r="D60" s="18" t="s">
        <v>27</v>
      </c>
      <c r="E60" s="53" t="s">
        <v>680</v>
      </c>
      <c r="F60" s="18"/>
      <c r="G60" s="54">
        <v>16</v>
      </c>
      <c r="H60" s="54">
        <v>14</v>
      </c>
      <c r="I60" s="17">
        <f t="shared" si="1"/>
        <v>30</v>
      </c>
      <c r="J60" s="52">
        <v>7896706657</v>
      </c>
      <c r="K60" s="18" t="s">
        <v>587</v>
      </c>
      <c r="L60" s="53"/>
      <c r="M60" s="18"/>
      <c r="N60" s="18"/>
      <c r="O60" s="18"/>
      <c r="P60" s="24">
        <v>43151</v>
      </c>
      <c r="Q60" s="18" t="s">
        <v>82</v>
      </c>
      <c r="R60" s="18"/>
      <c r="S60" s="18"/>
      <c r="T60" s="18"/>
    </row>
    <row r="61" spans="1:20" ht="33">
      <c r="A61" s="4">
        <v>57</v>
      </c>
      <c r="B61" s="17" t="s">
        <v>67</v>
      </c>
      <c r="C61" s="52" t="s">
        <v>679</v>
      </c>
      <c r="D61" s="18" t="s">
        <v>27</v>
      </c>
      <c r="E61" s="53" t="s">
        <v>681</v>
      </c>
      <c r="F61" s="18"/>
      <c r="G61" s="54">
        <v>26</v>
      </c>
      <c r="H61" s="54">
        <v>22</v>
      </c>
      <c r="I61" s="17">
        <f t="shared" si="1"/>
        <v>48</v>
      </c>
      <c r="J61" s="52">
        <v>9707361896</v>
      </c>
      <c r="K61" s="18" t="s">
        <v>587</v>
      </c>
      <c r="L61" s="53"/>
      <c r="M61" s="18"/>
      <c r="N61" s="18"/>
      <c r="O61" s="18"/>
      <c r="P61" s="24">
        <v>43151</v>
      </c>
      <c r="Q61" s="18" t="s">
        <v>82</v>
      </c>
      <c r="R61" s="18"/>
      <c r="S61" s="18"/>
      <c r="T61" s="18"/>
    </row>
    <row r="62" spans="1:20">
      <c r="A62" s="4">
        <v>58</v>
      </c>
      <c r="B62" s="17" t="s">
        <v>66</v>
      </c>
      <c r="C62" s="52" t="s">
        <v>682</v>
      </c>
      <c r="D62" s="18" t="s">
        <v>29</v>
      </c>
      <c r="E62" s="53" t="s">
        <v>685</v>
      </c>
      <c r="F62" s="18"/>
      <c r="G62" s="72">
        <v>16</v>
      </c>
      <c r="H62" s="72">
        <v>11</v>
      </c>
      <c r="I62" s="17">
        <f t="shared" si="1"/>
        <v>27</v>
      </c>
      <c r="J62" s="52">
        <v>9577258825</v>
      </c>
      <c r="K62" s="18" t="s">
        <v>652</v>
      </c>
      <c r="L62" s="18"/>
      <c r="M62" s="18"/>
      <c r="N62" s="18"/>
      <c r="O62" s="18"/>
      <c r="P62" s="24">
        <v>43517</v>
      </c>
      <c r="Q62" s="18" t="s">
        <v>83</v>
      </c>
      <c r="R62" s="18"/>
      <c r="S62" s="18"/>
      <c r="T62" s="18"/>
    </row>
    <row r="63" spans="1:20">
      <c r="A63" s="4">
        <v>59</v>
      </c>
      <c r="B63" s="17" t="s">
        <v>66</v>
      </c>
      <c r="C63" s="52" t="s">
        <v>683</v>
      </c>
      <c r="D63" s="18" t="s">
        <v>27</v>
      </c>
      <c r="E63" s="53" t="s">
        <v>686</v>
      </c>
      <c r="F63" s="18"/>
      <c r="G63" s="72">
        <v>15</v>
      </c>
      <c r="H63" s="72">
        <v>12</v>
      </c>
      <c r="I63" s="17">
        <f t="shared" si="1"/>
        <v>27</v>
      </c>
      <c r="J63" s="52">
        <v>8011255164</v>
      </c>
      <c r="K63" s="18" t="s">
        <v>652</v>
      </c>
      <c r="L63" s="18"/>
      <c r="M63" s="18"/>
      <c r="N63" s="18"/>
      <c r="O63" s="18"/>
      <c r="P63" s="24">
        <v>43517</v>
      </c>
      <c r="Q63" s="18" t="s">
        <v>83</v>
      </c>
      <c r="R63" s="18"/>
      <c r="S63" s="18"/>
      <c r="T63" s="18"/>
    </row>
    <row r="64" spans="1:20">
      <c r="A64" s="4">
        <v>60</v>
      </c>
      <c r="B64" s="17" t="s">
        <v>66</v>
      </c>
      <c r="C64" s="52" t="s">
        <v>684</v>
      </c>
      <c r="D64" s="18" t="s">
        <v>29</v>
      </c>
      <c r="E64" s="53" t="s">
        <v>687</v>
      </c>
      <c r="F64" s="18"/>
      <c r="G64" s="72">
        <v>18</v>
      </c>
      <c r="H64" s="72">
        <v>18</v>
      </c>
      <c r="I64" s="17">
        <f t="shared" si="1"/>
        <v>36</v>
      </c>
      <c r="J64" s="52">
        <v>9707922256</v>
      </c>
      <c r="K64" s="18" t="s">
        <v>652</v>
      </c>
      <c r="L64" s="18"/>
      <c r="M64" s="18"/>
      <c r="N64" s="18"/>
      <c r="O64" s="18"/>
      <c r="P64" s="24">
        <v>43517</v>
      </c>
      <c r="Q64" s="18" t="s">
        <v>83</v>
      </c>
      <c r="R64" s="18"/>
      <c r="S64" s="18"/>
      <c r="T64" s="18"/>
    </row>
    <row r="65" spans="1:20">
      <c r="A65" s="4">
        <v>61</v>
      </c>
      <c r="B65" s="17" t="s">
        <v>67</v>
      </c>
      <c r="C65" s="52" t="s">
        <v>688</v>
      </c>
      <c r="D65" s="18" t="s">
        <v>29</v>
      </c>
      <c r="E65" s="53" t="s">
        <v>690</v>
      </c>
      <c r="F65" s="18"/>
      <c r="G65" s="72">
        <v>21</v>
      </c>
      <c r="H65" s="72">
        <v>23</v>
      </c>
      <c r="I65" s="17">
        <f t="shared" si="1"/>
        <v>44</v>
      </c>
      <c r="J65" s="52">
        <v>9957983785</v>
      </c>
      <c r="K65" s="18" t="s">
        <v>587</v>
      </c>
      <c r="L65" s="53"/>
      <c r="M65" s="18"/>
      <c r="N65" s="52"/>
      <c r="O65" s="52"/>
      <c r="P65" s="24">
        <v>43517</v>
      </c>
      <c r="Q65" s="18" t="s">
        <v>83</v>
      </c>
      <c r="R65" s="18"/>
      <c r="S65" s="18"/>
      <c r="T65" s="18"/>
    </row>
    <row r="66" spans="1:20">
      <c r="A66" s="4">
        <v>62</v>
      </c>
      <c r="B66" s="17" t="s">
        <v>67</v>
      </c>
      <c r="C66" s="52" t="s">
        <v>689</v>
      </c>
      <c r="D66" s="18" t="s">
        <v>29</v>
      </c>
      <c r="E66" s="53" t="s">
        <v>691</v>
      </c>
      <c r="F66" s="18"/>
      <c r="G66" s="72">
        <v>15</v>
      </c>
      <c r="H66" s="72">
        <v>23</v>
      </c>
      <c r="I66" s="17">
        <f t="shared" si="1"/>
        <v>38</v>
      </c>
      <c r="J66" s="52">
        <v>9957100926</v>
      </c>
      <c r="K66" s="18" t="s">
        <v>587</v>
      </c>
      <c r="L66" s="53"/>
      <c r="M66" s="18"/>
      <c r="N66" s="52"/>
      <c r="O66" s="52"/>
      <c r="P66" s="24">
        <v>43517</v>
      </c>
      <c r="Q66" s="18" t="s">
        <v>83</v>
      </c>
      <c r="R66" s="18"/>
      <c r="S66" s="18"/>
      <c r="T66" s="18"/>
    </row>
    <row r="67" spans="1:20">
      <c r="A67" s="4">
        <v>63</v>
      </c>
      <c r="B67" s="17" t="s">
        <v>66</v>
      </c>
      <c r="C67" s="52" t="s">
        <v>692</v>
      </c>
      <c r="D67" s="18" t="s">
        <v>27</v>
      </c>
      <c r="E67" s="53" t="s">
        <v>694</v>
      </c>
      <c r="F67" s="18" t="s">
        <v>84</v>
      </c>
      <c r="G67" s="54">
        <v>28</v>
      </c>
      <c r="H67" s="54">
        <v>28</v>
      </c>
      <c r="I67" s="17">
        <f t="shared" si="1"/>
        <v>56</v>
      </c>
      <c r="J67" s="52">
        <v>9954540780</v>
      </c>
      <c r="K67" s="18" t="s">
        <v>448</v>
      </c>
      <c r="L67" s="53"/>
      <c r="M67" s="18"/>
      <c r="N67" s="52"/>
      <c r="O67" s="52"/>
      <c r="P67" s="24">
        <v>43518</v>
      </c>
      <c r="Q67" s="18" t="s">
        <v>85</v>
      </c>
      <c r="R67" s="18"/>
      <c r="S67" s="18"/>
      <c r="T67" s="18"/>
    </row>
    <row r="68" spans="1:20">
      <c r="A68" s="4">
        <v>64</v>
      </c>
      <c r="B68" s="17" t="s">
        <v>66</v>
      </c>
      <c r="C68" s="52" t="s">
        <v>693</v>
      </c>
      <c r="D68" s="18" t="s">
        <v>27</v>
      </c>
      <c r="E68" s="53" t="s">
        <v>694</v>
      </c>
      <c r="F68" s="18" t="s">
        <v>84</v>
      </c>
      <c r="G68" s="19">
        <v>23</v>
      </c>
      <c r="H68" s="19">
        <v>21</v>
      </c>
      <c r="I68" s="17">
        <f t="shared" si="1"/>
        <v>44</v>
      </c>
      <c r="J68" s="52">
        <v>8011366171</v>
      </c>
      <c r="K68" s="18" t="s">
        <v>448</v>
      </c>
      <c r="L68" s="53"/>
      <c r="M68" s="18"/>
      <c r="N68" s="18"/>
      <c r="O68" s="18"/>
      <c r="P68" s="24">
        <v>43518</v>
      </c>
      <c r="Q68" s="18" t="s">
        <v>85</v>
      </c>
      <c r="R68" s="18"/>
      <c r="S68" s="18"/>
      <c r="T68" s="18"/>
    </row>
    <row r="69" spans="1:20">
      <c r="A69" s="4">
        <v>65</v>
      </c>
      <c r="B69" s="17" t="s">
        <v>67</v>
      </c>
      <c r="C69" s="52" t="s">
        <v>695</v>
      </c>
      <c r="D69" s="18" t="s">
        <v>27</v>
      </c>
      <c r="E69" s="53" t="s">
        <v>697</v>
      </c>
      <c r="F69" s="18" t="s">
        <v>84</v>
      </c>
      <c r="G69" s="54">
        <v>10</v>
      </c>
      <c r="H69" s="54">
        <v>33</v>
      </c>
      <c r="I69" s="17">
        <f t="shared" si="1"/>
        <v>43</v>
      </c>
      <c r="J69" s="52">
        <v>9132294611</v>
      </c>
      <c r="K69" s="18" t="s">
        <v>587</v>
      </c>
      <c r="L69" s="53"/>
      <c r="M69" s="18"/>
      <c r="N69" s="18"/>
      <c r="O69" s="18"/>
      <c r="P69" s="24">
        <v>43518</v>
      </c>
      <c r="Q69" s="18" t="s">
        <v>85</v>
      </c>
      <c r="R69" s="18"/>
      <c r="S69" s="18"/>
      <c r="T69" s="18"/>
    </row>
    <row r="70" spans="1:20">
      <c r="A70" s="4">
        <v>66</v>
      </c>
      <c r="B70" s="17" t="s">
        <v>67</v>
      </c>
      <c r="C70" s="52" t="s">
        <v>696</v>
      </c>
      <c r="D70" s="18" t="s">
        <v>27</v>
      </c>
      <c r="E70" s="53" t="s">
        <v>698</v>
      </c>
      <c r="F70" s="18" t="s">
        <v>84</v>
      </c>
      <c r="G70" s="54">
        <v>11</v>
      </c>
      <c r="H70" s="54">
        <v>21</v>
      </c>
      <c r="I70" s="17">
        <f t="shared" si="1"/>
        <v>32</v>
      </c>
      <c r="J70" s="52">
        <v>9854389508</v>
      </c>
      <c r="K70" s="18" t="s">
        <v>587</v>
      </c>
      <c r="L70" s="18"/>
      <c r="M70" s="18"/>
      <c r="N70" s="52"/>
      <c r="O70" s="52"/>
      <c r="P70" s="24">
        <v>43518</v>
      </c>
      <c r="Q70" s="18" t="s">
        <v>85</v>
      </c>
      <c r="R70" s="18"/>
      <c r="S70" s="18"/>
      <c r="T70" s="18"/>
    </row>
    <row r="71" spans="1:20">
      <c r="A71" s="4">
        <v>67</v>
      </c>
      <c r="B71" s="17" t="s">
        <v>66</v>
      </c>
      <c r="C71" s="52" t="s">
        <v>699</v>
      </c>
      <c r="D71" s="18" t="s">
        <v>27</v>
      </c>
      <c r="E71" s="53" t="s">
        <v>694</v>
      </c>
      <c r="F71" s="18" t="s">
        <v>84</v>
      </c>
      <c r="G71" s="54">
        <v>23</v>
      </c>
      <c r="H71" s="54">
        <v>21</v>
      </c>
      <c r="I71" s="17">
        <f t="shared" ref="I71:I164" si="5">+G71+H71</f>
        <v>44</v>
      </c>
      <c r="J71" s="52">
        <v>9613558839</v>
      </c>
      <c r="K71" s="18" t="s">
        <v>448</v>
      </c>
      <c r="L71" s="18"/>
      <c r="M71" s="18"/>
      <c r="N71" s="52"/>
      <c r="O71" s="52"/>
      <c r="P71" s="24">
        <v>43521</v>
      </c>
      <c r="Q71" s="18" t="s">
        <v>80</v>
      </c>
      <c r="R71" s="18"/>
      <c r="S71" s="18"/>
      <c r="T71" s="18"/>
    </row>
    <row r="72" spans="1:20">
      <c r="A72" s="4">
        <v>68</v>
      </c>
      <c r="B72" s="17" t="s">
        <v>66</v>
      </c>
      <c r="C72" s="52" t="s">
        <v>700</v>
      </c>
      <c r="D72" s="18" t="s">
        <v>27</v>
      </c>
      <c r="E72" s="53" t="s">
        <v>701</v>
      </c>
      <c r="F72" s="18" t="s">
        <v>84</v>
      </c>
      <c r="G72" s="54">
        <v>22</v>
      </c>
      <c r="H72" s="54">
        <v>27</v>
      </c>
      <c r="I72" s="17">
        <f t="shared" si="5"/>
        <v>49</v>
      </c>
      <c r="J72" s="52">
        <v>9678683213</v>
      </c>
      <c r="K72" s="18" t="s">
        <v>448</v>
      </c>
      <c r="L72" s="18"/>
      <c r="M72" s="18"/>
      <c r="N72" s="52"/>
      <c r="O72" s="52"/>
      <c r="P72" s="24">
        <v>43521</v>
      </c>
      <c r="Q72" s="18" t="s">
        <v>80</v>
      </c>
      <c r="R72" s="18"/>
      <c r="S72" s="18"/>
      <c r="T72" s="18"/>
    </row>
    <row r="73" spans="1:20">
      <c r="A73" s="4">
        <v>69</v>
      </c>
      <c r="B73" s="17" t="s">
        <v>67</v>
      </c>
      <c r="C73" s="18" t="s">
        <v>702</v>
      </c>
      <c r="D73" s="18" t="s">
        <v>27</v>
      </c>
      <c r="E73" s="19">
        <v>18250202603</v>
      </c>
      <c r="F73" s="18" t="s">
        <v>84</v>
      </c>
      <c r="G73" s="19">
        <v>9</v>
      </c>
      <c r="H73" s="19">
        <v>6</v>
      </c>
      <c r="I73" s="17">
        <f t="shared" si="5"/>
        <v>15</v>
      </c>
      <c r="J73" s="67">
        <v>9707469108</v>
      </c>
      <c r="K73" s="18" t="s">
        <v>587</v>
      </c>
      <c r="L73" s="18"/>
      <c r="M73" s="18"/>
      <c r="N73" s="18"/>
      <c r="O73" s="18"/>
      <c r="P73" s="24">
        <v>43521</v>
      </c>
      <c r="Q73" s="18" t="s">
        <v>80</v>
      </c>
      <c r="R73" s="18"/>
      <c r="S73" s="18"/>
      <c r="T73" s="18"/>
    </row>
    <row r="74" spans="1:20">
      <c r="A74" s="4">
        <v>70</v>
      </c>
      <c r="B74" s="17" t="s">
        <v>67</v>
      </c>
      <c r="C74" s="18" t="s">
        <v>206</v>
      </c>
      <c r="D74" s="18" t="s">
        <v>27</v>
      </c>
      <c r="E74" s="19">
        <v>18250202604</v>
      </c>
      <c r="F74" s="18" t="s">
        <v>84</v>
      </c>
      <c r="G74" s="19">
        <v>16</v>
      </c>
      <c r="H74" s="19">
        <v>13</v>
      </c>
      <c r="I74" s="17">
        <f t="shared" si="5"/>
        <v>29</v>
      </c>
      <c r="J74" s="67">
        <v>8011400547</v>
      </c>
      <c r="K74" s="18" t="s">
        <v>587</v>
      </c>
      <c r="L74" s="18"/>
      <c r="M74" s="18"/>
      <c r="N74" s="18"/>
      <c r="O74" s="18"/>
      <c r="P74" s="24">
        <v>43521</v>
      </c>
      <c r="Q74" s="18" t="s">
        <v>80</v>
      </c>
      <c r="R74" s="18"/>
      <c r="S74" s="18"/>
      <c r="T74" s="18"/>
    </row>
    <row r="75" spans="1:20">
      <c r="A75" s="4">
        <v>71</v>
      </c>
      <c r="B75" s="17" t="s">
        <v>67</v>
      </c>
      <c r="C75" s="52" t="s">
        <v>703</v>
      </c>
      <c r="D75" s="18" t="s">
        <v>27</v>
      </c>
      <c r="E75" s="53" t="s">
        <v>704</v>
      </c>
      <c r="F75" s="18" t="s">
        <v>84</v>
      </c>
      <c r="G75" s="54">
        <v>10</v>
      </c>
      <c r="H75" s="54">
        <v>7</v>
      </c>
      <c r="I75" s="17">
        <f t="shared" si="5"/>
        <v>17</v>
      </c>
      <c r="J75" s="52">
        <v>8011835601</v>
      </c>
      <c r="K75" s="18" t="s">
        <v>587</v>
      </c>
      <c r="L75" s="18"/>
      <c r="M75" s="18"/>
      <c r="N75" s="18"/>
      <c r="O75" s="18"/>
      <c r="P75" s="24">
        <v>43521</v>
      </c>
      <c r="Q75" s="18" t="s">
        <v>80</v>
      </c>
      <c r="R75" s="18"/>
      <c r="S75" s="18"/>
      <c r="T75" s="18"/>
    </row>
    <row r="76" spans="1:20">
      <c r="A76" s="4">
        <v>72</v>
      </c>
      <c r="B76" s="17" t="s">
        <v>66</v>
      </c>
      <c r="C76" s="52" t="s">
        <v>705</v>
      </c>
      <c r="D76" s="18" t="s">
        <v>29</v>
      </c>
      <c r="E76" s="53" t="s">
        <v>708</v>
      </c>
      <c r="F76" s="18"/>
      <c r="G76" s="72">
        <v>13</v>
      </c>
      <c r="H76" s="72">
        <v>8</v>
      </c>
      <c r="I76" s="17">
        <f t="shared" si="5"/>
        <v>21</v>
      </c>
      <c r="J76" s="52">
        <v>9957662293</v>
      </c>
      <c r="K76" s="18" t="s">
        <v>652</v>
      </c>
      <c r="L76" s="18"/>
      <c r="M76" s="18"/>
      <c r="N76" s="18"/>
      <c r="O76" s="18"/>
      <c r="P76" s="24">
        <v>43522</v>
      </c>
      <c r="Q76" s="18" t="s">
        <v>81</v>
      </c>
      <c r="R76" s="18"/>
      <c r="S76" s="18"/>
      <c r="T76" s="18"/>
    </row>
    <row r="77" spans="1:20">
      <c r="A77" s="4">
        <v>73</v>
      </c>
      <c r="B77" s="17" t="s">
        <v>66</v>
      </c>
      <c r="C77" s="52" t="s">
        <v>706</v>
      </c>
      <c r="D77" s="18" t="s">
        <v>29</v>
      </c>
      <c r="E77" s="53" t="s">
        <v>709</v>
      </c>
      <c r="F77" s="18"/>
      <c r="G77" s="72">
        <v>16</v>
      </c>
      <c r="H77" s="72">
        <v>15</v>
      </c>
      <c r="I77" s="17">
        <f t="shared" si="5"/>
        <v>31</v>
      </c>
      <c r="J77" s="52">
        <v>9957432392</v>
      </c>
      <c r="K77" s="18" t="s">
        <v>652</v>
      </c>
      <c r="L77" s="18"/>
      <c r="M77" s="18"/>
      <c r="N77" s="18"/>
      <c r="O77" s="18"/>
      <c r="P77" s="24">
        <v>43522</v>
      </c>
      <c r="Q77" s="18" t="s">
        <v>81</v>
      </c>
      <c r="R77" s="18"/>
      <c r="S77" s="18"/>
      <c r="T77" s="18"/>
    </row>
    <row r="78" spans="1:20">
      <c r="A78" s="4">
        <v>74</v>
      </c>
      <c r="B78" s="17" t="s">
        <v>66</v>
      </c>
      <c r="C78" s="52" t="s">
        <v>707</v>
      </c>
      <c r="D78" s="18" t="s">
        <v>29</v>
      </c>
      <c r="E78" s="53" t="s">
        <v>710</v>
      </c>
      <c r="F78" s="18"/>
      <c r="G78" s="72">
        <v>15</v>
      </c>
      <c r="H78" s="72">
        <v>8</v>
      </c>
      <c r="I78" s="17">
        <f t="shared" si="5"/>
        <v>23</v>
      </c>
      <c r="J78" s="52">
        <v>9508026987</v>
      </c>
      <c r="K78" s="18" t="s">
        <v>652</v>
      </c>
      <c r="L78" s="18"/>
      <c r="M78" s="18"/>
      <c r="N78" s="18"/>
      <c r="O78" s="18"/>
      <c r="P78" s="24">
        <v>43522</v>
      </c>
      <c r="Q78" s="18" t="s">
        <v>81</v>
      </c>
      <c r="R78" s="18"/>
      <c r="S78" s="18"/>
      <c r="T78" s="18"/>
    </row>
    <row r="79" spans="1:20">
      <c r="A79" s="4">
        <v>75</v>
      </c>
      <c r="B79" s="17" t="s">
        <v>67</v>
      </c>
      <c r="C79" s="52" t="s">
        <v>711</v>
      </c>
      <c r="D79" s="18" t="s">
        <v>29</v>
      </c>
      <c r="E79" s="53" t="s">
        <v>713</v>
      </c>
      <c r="F79" s="18"/>
      <c r="G79" s="72">
        <v>26</v>
      </c>
      <c r="H79" s="72">
        <v>24</v>
      </c>
      <c r="I79" s="17">
        <f t="shared" si="5"/>
        <v>50</v>
      </c>
      <c r="J79" s="52">
        <v>9954114599</v>
      </c>
      <c r="K79" s="18" t="s">
        <v>587</v>
      </c>
      <c r="L79" s="18"/>
      <c r="M79" s="18"/>
      <c r="N79" s="18"/>
      <c r="O79" s="18"/>
      <c r="P79" s="24">
        <v>43522</v>
      </c>
      <c r="Q79" s="18" t="s">
        <v>81</v>
      </c>
      <c r="R79" s="18"/>
      <c r="S79" s="18"/>
      <c r="T79" s="18"/>
    </row>
    <row r="80" spans="1:20">
      <c r="A80" s="4">
        <v>76</v>
      </c>
      <c r="B80" s="17" t="s">
        <v>67</v>
      </c>
      <c r="C80" s="52" t="s">
        <v>712</v>
      </c>
      <c r="D80" s="18" t="s">
        <v>29</v>
      </c>
      <c r="E80" s="53" t="s">
        <v>714</v>
      </c>
      <c r="F80" s="18"/>
      <c r="G80" s="72">
        <v>14</v>
      </c>
      <c r="H80" s="72">
        <v>20</v>
      </c>
      <c r="I80" s="17">
        <f t="shared" si="5"/>
        <v>34</v>
      </c>
      <c r="J80" s="52">
        <v>9613933494</v>
      </c>
      <c r="K80" s="18" t="s">
        <v>587</v>
      </c>
      <c r="L80" s="18"/>
      <c r="M80" s="18"/>
      <c r="N80" s="18"/>
      <c r="O80" s="18"/>
      <c r="P80" s="24">
        <v>43522</v>
      </c>
      <c r="Q80" s="18" t="s">
        <v>81</v>
      </c>
      <c r="R80" s="18"/>
      <c r="S80" s="18"/>
      <c r="T80" s="18"/>
    </row>
    <row r="81" spans="1:20" ht="33">
      <c r="A81" s="4">
        <v>77</v>
      </c>
      <c r="B81" s="17" t="s">
        <v>66</v>
      </c>
      <c r="C81" s="18" t="s">
        <v>715</v>
      </c>
      <c r="D81" s="18" t="s">
        <v>27</v>
      </c>
      <c r="E81" s="19">
        <v>18250201202</v>
      </c>
      <c r="F81" s="18" t="s">
        <v>87</v>
      </c>
      <c r="G81" s="19">
        <v>96</v>
      </c>
      <c r="H81" s="19">
        <v>99</v>
      </c>
      <c r="I81" s="17">
        <f t="shared" si="5"/>
        <v>195</v>
      </c>
      <c r="J81" s="67">
        <v>8761917767</v>
      </c>
      <c r="K81" s="18" t="s">
        <v>652</v>
      </c>
      <c r="L81" s="18"/>
      <c r="M81" s="18"/>
      <c r="N81" s="18"/>
      <c r="O81" s="18"/>
      <c r="P81" s="24">
        <v>43523</v>
      </c>
      <c r="Q81" s="18" t="s">
        <v>82</v>
      </c>
      <c r="R81" s="18"/>
      <c r="S81" s="18"/>
      <c r="T81" s="18"/>
    </row>
    <row r="82" spans="1:20" ht="33">
      <c r="A82" s="4">
        <v>78</v>
      </c>
      <c r="B82" s="17" t="s">
        <v>67</v>
      </c>
      <c r="C82" s="52" t="s">
        <v>716</v>
      </c>
      <c r="D82" s="18" t="s">
        <v>27</v>
      </c>
      <c r="E82" s="53" t="s">
        <v>718</v>
      </c>
      <c r="F82" s="18" t="s">
        <v>84</v>
      </c>
      <c r="G82" s="54">
        <v>25</v>
      </c>
      <c r="H82" s="54">
        <v>16</v>
      </c>
      <c r="I82" s="17">
        <f t="shared" si="5"/>
        <v>41</v>
      </c>
      <c r="J82" s="52">
        <v>9954673741</v>
      </c>
      <c r="K82" s="18" t="s">
        <v>587</v>
      </c>
      <c r="L82" s="18"/>
      <c r="M82" s="18"/>
      <c r="N82" s="18"/>
      <c r="O82" s="18"/>
      <c r="P82" s="24">
        <v>43523</v>
      </c>
      <c r="Q82" s="18" t="s">
        <v>82</v>
      </c>
      <c r="R82" s="18"/>
      <c r="S82" s="18"/>
      <c r="T82" s="18"/>
    </row>
    <row r="83" spans="1:20" ht="33">
      <c r="A83" s="4">
        <v>79</v>
      </c>
      <c r="B83" s="17" t="s">
        <v>67</v>
      </c>
      <c r="C83" s="52" t="s">
        <v>717</v>
      </c>
      <c r="D83" s="18" t="s">
        <v>27</v>
      </c>
      <c r="E83" s="53" t="s">
        <v>719</v>
      </c>
      <c r="F83" s="18" t="s">
        <v>84</v>
      </c>
      <c r="G83" s="54">
        <v>14</v>
      </c>
      <c r="H83" s="54">
        <v>9</v>
      </c>
      <c r="I83" s="17">
        <f t="shared" si="5"/>
        <v>23</v>
      </c>
      <c r="J83" s="52">
        <v>8761995919</v>
      </c>
      <c r="K83" s="18" t="s">
        <v>587</v>
      </c>
      <c r="L83" s="18"/>
      <c r="M83" s="18"/>
      <c r="N83" s="18"/>
      <c r="O83" s="18"/>
      <c r="P83" s="24">
        <v>43523</v>
      </c>
      <c r="Q83" s="18" t="s">
        <v>82</v>
      </c>
      <c r="R83" s="18"/>
      <c r="S83" s="18"/>
      <c r="T83" s="18"/>
    </row>
    <row r="84" spans="1:20">
      <c r="A84" s="4">
        <v>80</v>
      </c>
      <c r="B84" s="17" t="s">
        <v>66</v>
      </c>
      <c r="C84" s="52" t="s">
        <v>720</v>
      </c>
      <c r="D84" s="18" t="s">
        <v>29</v>
      </c>
      <c r="E84" s="53" t="s">
        <v>723</v>
      </c>
      <c r="F84" s="18"/>
      <c r="G84" s="72">
        <v>7</v>
      </c>
      <c r="H84" s="72">
        <v>17</v>
      </c>
      <c r="I84" s="17">
        <f t="shared" si="5"/>
        <v>24</v>
      </c>
      <c r="J84" s="52">
        <v>9957100899</v>
      </c>
      <c r="K84" s="18" t="s">
        <v>652</v>
      </c>
      <c r="L84" s="18"/>
      <c r="M84" s="18"/>
      <c r="N84" s="18"/>
      <c r="O84" s="18"/>
      <c r="P84" s="24">
        <v>43524</v>
      </c>
      <c r="Q84" s="18" t="s">
        <v>83</v>
      </c>
      <c r="R84" s="18"/>
      <c r="S84" s="18"/>
      <c r="T84" s="18"/>
    </row>
    <row r="85" spans="1:20">
      <c r="A85" s="4">
        <v>81</v>
      </c>
      <c r="B85" s="17" t="s">
        <v>66</v>
      </c>
      <c r="C85" s="52" t="s">
        <v>721</v>
      </c>
      <c r="D85" s="18" t="s">
        <v>29</v>
      </c>
      <c r="E85" s="53" t="s">
        <v>724</v>
      </c>
      <c r="F85" s="18"/>
      <c r="G85" s="72">
        <v>11</v>
      </c>
      <c r="H85" s="72">
        <v>11</v>
      </c>
      <c r="I85" s="17">
        <f t="shared" ref="I85" si="6">+G85+H85</f>
        <v>22</v>
      </c>
      <c r="J85" s="52">
        <v>8011254917</v>
      </c>
      <c r="K85" s="18" t="s">
        <v>652</v>
      </c>
      <c r="L85" s="18"/>
      <c r="M85" s="18"/>
      <c r="N85" s="18"/>
      <c r="O85" s="18"/>
      <c r="P85" s="24">
        <v>43524</v>
      </c>
      <c r="Q85" s="18" t="s">
        <v>83</v>
      </c>
      <c r="R85" s="18"/>
      <c r="S85" s="18"/>
      <c r="T85" s="18"/>
    </row>
    <row r="86" spans="1:20">
      <c r="A86" s="4">
        <v>82</v>
      </c>
      <c r="B86" s="17" t="s">
        <v>66</v>
      </c>
      <c r="C86" s="52" t="s">
        <v>722</v>
      </c>
      <c r="D86" s="18" t="s">
        <v>29</v>
      </c>
      <c r="E86" s="53" t="s">
        <v>725</v>
      </c>
      <c r="F86" s="18"/>
      <c r="G86" s="72">
        <v>9</v>
      </c>
      <c r="H86" s="72">
        <v>13</v>
      </c>
      <c r="I86" s="17">
        <f t="shared" si="5"/>
        <v>22</v>
      </c>
      <c r="J86" s="52">
        <v>9678438252</v>
      </c>
      <c r="K86" s="18" t="s">
        <v>652</v>
      </c>
      <c r="L86" s="18"/>
      <c r="M86" s="18"/>
      <c r="N86" s="18"/>
      <c r="O86" s="18"/>
      <c r="P86" s="24">
        <v>43524</v>
      </c>
      <c r="Q86" s="18" t="s">
        <v>83</v>
      </c>
      <c r="R86" s="18"/>
      <c r="S86" s="18"/>
      <c r="T86" s="18"/>
    </row>
    <row r="87" spans="1:20">
      <c r="A87" s="4">
        <v>83</v>
      </c>
      <c r="B87" s="17" t="s">
        <v>67</v>
      </c>
      <c r="C87" s="52" t="s">
        <v>726</v>
      </c>
      <c r="D87" s="18" t="s">
        <v>29</v>
      </c>
      <c r="E87" s="53" t="s">
        <v>728</v>
      </c>
      <c r="F87" s="18"/>
      <c r="G87" s="72">
        <v>4</v>
      </c>
      <c r="H87" s="72">
        <v>12</v>
      </c>
      <c r="I87" s="17">
        <f t="shared" si="5"/>
        <v>16</v>
      </c>
      <c r="J87" s="52">
        <v>9957880324</v>
      </c>
      <c r="K87" s="18" t="s">
        <v>587</v>
      </c>
      <c r="L87" s="18"/>
      <c r="M87" s="18"/>
      <c r="N87" s="18"/>
      <c r="O87" s="18"/>
      <c r="P87" s="24">
        <v>43159</v>
      </c>
      <c r="Q87" s="18" t="s">
        <v>83</v>
      </c>
      <c r="R87" s="18"/>
      <c r="S87" s="18"/>
      <c r="T87" s="18"/>
    </row>
    <row r="88" spans="1:20">
      <c r="A88" s="4">
        <v>84</v>
      </c>
      <c r="B88" s="17" t="s">
        <v>67</v>
      </c>
      <c r="C88" s="52" t="s">
        <v>727</v>
      </c>
      <c r="D88" s="18" t="s">
        <v>29</v>
      </c>
      <c r="E88" s="53" t="s">
        <v>729</v>
      </c>
      <c r="F88" s="18"/>
      <c r="G88" s="72">
        <v>31</v>
      </c>
      <c r="H88" s="72">
        <v>38</v>
      </c>
      <c r="I88" s="17">
        <f t="shared" si="5"/>
        <v>69</v>
      </c>
      <c r="J88" s="52">
        <v>8011164992</v>
      </c>
      <c r="K88" s="18" t="s">
        <v>587</v>
      </c>
      <c r="L88" s="18"/>
      <c r="M88" s="18"/>
      <c r="N88" s="18"/>
      <c r="O88" s="18"/>
      <c r="P88" s="24">
        <v>43159</v>
      </c>
      <c r="Q88" s="18" t="s">
        <v>83</v>
      </c>
      <c r="R88" s="18"/>
      <c r="S88" s="18"/>
      <c r="T88" s="18"/>
    </row>
    <row r="89" spans="1:20">
      <c r="A89" s="4">
        <v>85</v>
      </c>
      <c r="B89" s="17"/>
      <c r="C89" s="18"/>
      <c r="D89" s="18"/>
      <c r="E89" s="19"/>
      <c r="F89" s="18"/>
      <c r="G89" s="19"/>
      <c r="H89" s="19"/>
      <c r="I89" s="17">
        <f t="shared" si="5"/>
        <v>0</v>
      </c>
      <c r="J89" s="18"/>
      <c r="K89" s="18"/>
      <c r="L89" s="18"/>
      <c r="M89" s="18"/>
      <c r="N89" s="18"/>
      <c r="O89" s="18"/>
      <c r="P89" s="24"/>
      <c r="Q89" s="18"/>
      <c r="R89" s="18"/>
      <c r="S89" s="18"/>
      <c r="T89" s="18"/>
    </row>
    <row r="90" spans="1:20">
      <c r="A90" s="4">
        <v>86</v>
      </c>
      <c r="B90" s="17"/>
      <c r="C90" s="18"/>
      <c r="D90" s="18"/>
      <c r="E90" s="19"/>
      <c r="F90" s="18"/>
      <c r="G90" s="19"/>
      <c r="H90" s="19"/>
      <c r="I90" s="17">
        <f t="shared" si="5"/>
        <v>0</v>
      </c>
      <c r="J90" s="18"/>
      <c r="K90" s="18"/>
      <c r="L90" s="18"/>
      <c r="M90" s="18"/>
      <c r="N90" s="18"/>
      <c r="O90" s="18"/>
      <c r="P90" s="24"/>
      <c r="Q90" s="18"/>
      <c r="R90" s="18"/>
      <c r="S90" s="18"/>
      <c r="T90" s="18"/>
    </row>
    <row r="91" spans="1:20">
      <c r="A91" s="4">
        <v>87</v>
      </c>
      <c r="B91" s="17"/>
      <c r="C91" s="18"/>
      <c r="D91" s="18"/>
      <c r="E91" s="19"/>
      <c r="F91" s="18"/>
      <c r="G91" s="19"/>
      <c r="H91" s="19"/>
      <c r="I91" s="17">
        <f t="shared" si="5"/>
        <v>0</v>
      </c>
      <c r="J91" s="18"/>
      <c r="K91" s="18"/>
      <c r="L91" s="18"/>
      <c r="M91" s="18"/>
      <c r="N91" s="18"/>
      <c r="O91" s="18"/>
      <c r="P91" s="24"/>
      <c r="Q91" s="18"/>
      <c r="R91" s="18"/>
      <c r="S91" s="18"/>
      <c r="T91" s="18"/>
    </row>
    <row r="92" spans="1:20">
      <c r="A92" s="4">
        <v>88</v>
      </c>
      <c r="B92" s="17"/>
      <c r="C92" s="18"/>
      <c r="D92" s="18"/>
      <c r="E92" s="19"/>
      <c r="F92" s="18"/>
      <c r="G92" s="19"/>
      <c r="H92" s="19"/>
      <c r="I92" s="17">
        <f t="shared" si="5"/>
        <v>0</v>
      </c>
      <c r="J92" s="18"/>
      <c r="K92" s="18"/>
      <c r="L92" s="18"/>
      <c r="M92" s="18"/>
      <c r="N92" s="18"/>
      <c r="O92" s="18"/>
      <c r="P92" s="24"/>
      <c r="Q92" s="18"/>
      <c r="R92" s="18"/>
      <c r="S92" s="18"/>
      <c r="T92" s="18"/>
    </row>
    <row r="93" spans="1:20">
      <c r="A93" s="4">
        <v>89</v>
      </c>
      <c r="B93" s="17"/>
      <c r="C93" s="18"/>
      <c r="D93" s="18"/>
      <c r="E93" s="19"/>
      <c r="F93" s="18"/>
      <c r="G93" s="19"/>
      <c r="H93" s="19"/>
      <c r="I93" s="17">
        <f t="shared" si="5"/>
        <v>0</v>
      </c>
      <c r="J93" s="18"/>
      <c r="K93" s="18"/>
      <c r="L93" s="18"/>
      <c r="M93" s="18"/>
      <c r="N93" s="18"/>
      <c r="O93" s="18"/>
      <c r="P93" s="24"/>
      <c r="Q93" s="18"/>
      <c r="R93" s="18"/>
      <c r="S93" s="18"/>
      <c r="T93" s="18"/>
    </row>
    <row r="94" spans="1:20">
      <c r="A94" s="4">
        <v>90</v>
      </c>
      <c r="B94" s="17"/>
      <c r="C94" s="18"/>
      <c r="D94" s="18"/>
      <c r="E94" s="19"/>
      <c r="F94" s="18"/>
      <c r="G94" s="19"/>
      <c r="H94" s="19"/>
      <c r="I94" s="17">
        <f t="shared" si="5"/>
        <v>0</v>
      </c>
      <c r="J94" s="18"/>
      <c r="K94" s="18"/>
      <c r="L94" s="18"/>
      <c r="M94" s="18"/>
      <c r="N94" s="18"/>
      <c r="O94" s="18"/>
      <c r="P94" s="24"/>
      <c r="Q94" s="18"/>
      <c r="R94" s="18"/>
      <c r="S94" s="18"/>
      <c r="T94" s="18"/>
    </row>
    <row r="95" spans="1:20">
      <c r="A95" s="4">
        <v>91</v>
      </c>
      <c r="B95" s="17"/>
      <c r="C95" s="18"/>
      <c r="D95" s="18"/>
      <c r="E95" s="19"/>
      <c r="F95" s="18"/>
      <c r="G95" s="19"/>
      <c r="H95" s="19"/>
      <c r="I95" s="17">
        <f t="shared" si="5"/>
        <v>0</v>
      </c>
      <c r="J95" s="18"/>
      <c r="K95" s="18"/>
      <c r="L95" s="18"/>
      <c r="M95" s="18"/>
      <c r="N95" s="18"/>
      <c r="O95" s="18"/>
      <c r="P95" s="24"/>
      <c r="Q95" s="18"/>
      <c r="R95" s="18"/>
      <c r="S95" s="18"/>
      <c r="T95" s="18"/>
    </row>
    <row r="96" spans="1:20">
      <c r="A96" s="4">
        <v>92</v>
      </c>
      <c r="B96" s="17"/>
      <c r="C96" s="18"/>
      <c r="D96" s="18"/>
      <c r="E96" s="19"/>
      <c r="F96" s="18"/>
      <c r="G96" s="19"/>
      <c r="H96" s="19"/>
      <c r="I96" s="17">
        <f t="shared" si="5"/>
        <v>0</v>
      </c>
      <c r="J96" s="18"/>
      <c r="K96" s="18"/>
      <c r="L96" s="18"/>
      <c r="M96" s="18"/>
      <c r="N96" s="18"/>
      <c r="O96" s="18"/>
      <c r="P96" s="24"/>
      <c r="Q96" s="18"/>
      <c r="R96" s="18"/>
      <c r="S96" s="18"/>
      <c r="T96" s="18"/>
    </row>
    <row r="97" spans="1:20">
      <c r="A97" s="4">
        <v>93</v>
      </c>
      <c r="B97" s="17"/>
      <c r="C97" s="18"/>
      <c r="D97" s="18"/>
      <c r="E97" s="19"/>
      <c r="F97" s="18"/>
      <c r="G97" s="19"/>
      <c r="H97" s="19"/>
      <c r="I97" s="17">
        <f t="shared" si="5"/>
        <v>0</v>
      </c>
      <c r="J97" s="18"/>
      <c r="K97" s="18"/>
      <c r="L97" s="18"/>
      <c r="M97" s="18"/>
      <c r="N97" s="18"/>
      <c r="O97" s="18"/>
      <c r="P97" s="24"/>
      <c r="Q97" s="18"/>
      <c r="R97" s="18"/>
      <c r="S97" s="18"/>
      <c r="T97" s="18"/>
    </row>
    <row r="98" spans="1:20">
      <c r="A98" s="4">
        <v>94</v>
      </c>
      <c r="B98" s="17"/>
      <c r="C98" s="18"/>
      <c r="D98" s="18"/>
      <c r="E98" s="19"/>
      <c r="F98" s="18"/>
      <c r="G98" s="19"/>
      <c r="H98" s="19"/>
      <c r="I98" s="17">
        <f t="shared" si="5"/>
        <v>0</v>
      </c>
      <c r="J98" s="18"/>
      <c r="K98" s="18"/>
      <c r="L98" s="18"/>
      <c r="M98" s="18"/>
      <c r="N98" s="18"/>
      <c r="O98" s="18"/>
      <c r="P98" s="24"/>
      <c r="Q98" s="18"/>
      <c r="R98" s="18"/>
      <c r="S98" s="18"/>
      <c r="T98" s="18"/>
    </row>
    <row r="99" spans="1:20">
      <c r="A99" s="4">
        <v>95</v>
      </c>
      <c r="B99" s="17"/>
      <c r="C99" s="18"/>
      <c r="D99" s="18"/>
      <c r="E99" s="19"/>
      <c r="F99" s="18"/>
      <c r="G99" s="19"/>
      <c r="H99" s="19"/>
      <c r="I99" s="17">
        <f t="shared" si="5"/>
        <v>0</v>
      </c>
      <c r="J99" s="18"/>
      <c r="K99" s="18"/>
      <c r="L99" s="18"/>
      <c r="M99" s="18"/>
      <c r="N99" s="18"/>
      <c r="O99" s="18"/>
      <c r="P99" s="24"/>
      <c r="Q99" s="18"/>
      <c r="R99" s="18"/>
      <c r="S99" s="18"/>
      <c r="T99" s="18"/>
    </row>
    <row r="100" spans="1:20">
      <c r="A100" s="4">
        <v>96</v>
      </c>
      <c r="B100" s="17"/>
      <c r="C100" s="18"/>
      <c r="D100" s="18"/>
      <c r="E100" s="19"/>
      <c r="F100" s="18"/>
      <c r="G100" s="19"/>
      <c r="H100" s="19"/>
      <c r="I100" s="17">
        <f t="shared" si="5"/>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5"/>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5"/>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5"/>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5"/>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5"/>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5"/>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5"/>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5"/>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5"/>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5"/>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5"/>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5"/>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5"/>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5"/>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5"/>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5"/>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5"/>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5"/>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5"/>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5"/>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5"/>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5"/>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5"/>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5"/>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5"/>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5"/>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5"/>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5"/>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5"/>
        <v>0</v>
      </c>
      <c r="J164" s="18"/>
      <c r="K164" s="18"/>
      <c r="L164" s="18"/>
      <c r="M164" s="18"/>
      <c r="N164" s="18"/>
      <c r="O164" s="18"/>
      <c r="P164" s="24"/>
      <c r="Q164" s="18"/>
      <c r="R164" s="18"/>
      <c r="S164" s="18"/>
      <c r="T164" s="18"/>
    </row>
    <row r="165" spans="1:20">
      <c r="A165" s="21" t="s">
        <v>11</v>
      </c>
      <c r="B165" s="41"/>
      <c r="C165" s="21">
        <f>COUNTIFS(C5:C164,"*")</f>
        <v>84</v>
      </c>
      <c r="D165" s="21"/>
      <c r="E165" s="13"/>
      <c r="F165" s="21"/>
      <c r="G165" s="21">
        <f>SUM(G5:G164)</f>
        <v>1915</v>
      </c>
      <c r="H165" s="21">
        <f>SUM(H5:H164)</f>
        <v>2130</v>
      </c>
      <c r="I165" s="21">
        <f>SUM(I5:I164)</f>
        <v>4045</v>
      </c>
      <c r="J165" s="21"/>
      <c r="K165" s="21"/>
      <c r="L165" s="21"/>
      <c r="M165" s="21"/>
      <c r="N165" s="21"/>
      <c r="O165" s="21"/>
      <c r="P165" s="14"/>
      <c r="Q165" s="21"/>
      <c r="R165" s="21"/>
      <c r="S165" s="21"/>
      <c r="T165" s="12"/>
    </row>
    <row r="166" spans="1:20">
      <c r="A166" s="46" t="s">
        <v>66</v>
      </c>
      <c r="B166" s="10">
        <f>COUNTIF(B$5:B$164,"Team 1")</f>
        <v>43</v>
      </c>
      <c r="C166" s="46" t="s">
        <v>29</v>
      </c>
      <c r="D166" s="10">
        <f>COUNTIF(D5:D164,"Anganwadi")</f>
        <v>37</v>
      </c>
    </row>
    <row r="167" spans="1:20">
      <c r="A167" s="46" t="s">
        <v>67</v>
      </c>
      <c r="B167" s="10">
        <f>COUNTIF(B$6:B$164,"Team 2")</f>
        <v>41</v>
      </c>
      <c r="C167" s="46" t="s">
        <v>27</v>
      </c>
      <c r="D167" s="10">
        <f>COUNTIF(D5:D164,"School")</f>
        <v>44</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153" activePane="bottomRight" state="frozen"/>
      <selection pane="topRight" activeCell="C1" sqref="C1"/>
      <selection pane="bottomLeft" activeCell="A5" sqref="A5"/>
      <selection pane="bottomRight" activeCell="E159" sqref="E159"/>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8" t="s">
        <v>847</v>
      </c>
      <c r="B1" s="128"/>
      <c r="C1" s="128"/>
      <c r="D1" s="129"/>
      <c r="E1" s="129"/>
      <c r="F1" s="129"/>
      <c r="G1" s="129"/>
      <c r="H1" s="129"/>
      <c r="I1" s="129"/>
      <c r="J1" s="129"/>
      <c r="K1" s="129"/>
      <c r="L1" s="129"/>
      <c r="M1" s="129"/>
      <c r="N1" s="129"/>
      <c r="O1" s="129"/>
      <c r="P1" s="129"/>
      <c r="Q1" s="129"/>
      <c r="R1" s="129"/>
      <c r="S1" s="129"/>
    </row>
    <row r="2" spans="1:20">
      <c r="A2" s="132" t="s">
        <v>63</v>
      </c>
      <c r="B2" s="133"/>
      <c r="C2" s="133"/>
      <c r="D2" s="25">
        <v>43525</v>
      </c>
      <c r="E2" s="22"/>
      <c r="F2" s="22"/>
      <c r="G2" s="22"/>
      <c r="H2" s="22"/>
      <c r="I2" s="22"/>
      <c r="J2" s="22"/>
      <c r="K2" s="22"/>
      <c r="L2" s="22"/>
      <c r="M2" s="22"/>
      <c r="N2" s="22"/>
      <c r="O2" s="22"/>
      <c r="P2" s="22"/>
      <c r="Q2" s="22"/>
      <c r="R2" s="22"/>
      <c r="S2" s="22"/>
    </row>
    <row r="3" spans="1:20" ht="24" customHeight="1">
      <c r="A3" s="127" t="s">
        <v>14</v>
      </c>
      <c r="B3" s="130" t="s">
        <v>65</v>
      </c>
      <c r="C3" s="126" t="s">
        <v>7</v>
      </c>
      <c r="D3" s="126" t="s">
        <v>59</v>
      </c>
      <c r="E3" s="126" t="s">
        <v>16</v>
      </c>
      <c r="F3" s="134" t="s">
        <v>17</v>
      </c>
      <c r="G3" s="126" t="s">
        <v>8</v>
      </c>
      <c r="H3" s="126"/>
      <c r="I3" s="126"/>
      <c r="J3" s="126" t="s">
        <v>35</v>
      </c>
      <c r="K3" s="130" t="s">
        <v>37</v>
      </c>
      <c r="L3" s="130" t="s">
        <v>54</v>
      </c>
      <c r="M3" s="130" t="s">
        <v>55</v>
      </c>
      <c r="N3" s="130" t="s">
        <v>38</v>
      </c>
      <c r="O3" s="130" t="s">
        <v>39</v>
      </c>
      <c r="P3" s="127" t="s">
        <v>58</v>
      </c>
      <c r="Q3" s="126" t="s">
        <v>56</v>
      </c>
      <c r="R3" s="126" t="s">
        <v>36</v>
      </c>
      <c r="S3" s="126" t="s">
        <v>57</v>
      </c>
      <c r="T3" s="126" t="s">
        <v>13</v>
      </c>
    </row>
    <row r="4" spans="1:20" ht="25.5" customHeight="1">
      <c r="A4" s="127"/>
      <c r="B4" s="135"/>
      <c r="C4" s="126"/>
      <c r="D4" s="126"/>
      <c r="E4" s="126"/>
      <c r="F4" s="134"/>
      <c r="G4" s="23" t="s">
        <v>9</v>
      </c>
      <c r="H4" s="23" t="s">
        <v>10</v>
      </c>
      <c r="I4" s="23" t="s">
        <v>11</v>
      </c>
      <c r="J4" s="126"/>
      <c r="K4" s="131"/>
      <c r="L4" s="131"/>
      <c r="M4" s="131"/>
      <c r="N4" s="131"/>
      <c r="O4" s="131"/>
      <c r="P4" s="127"/>
      <c r="Q4" s="127"/>
      <c r="R4" s="126"/>
      <c r="S4" s="126"/>
      <c r="T4" s="126"/>
    </row>
    <row r="5" spans="1:20">
      <c r="A5" s="4">
        <v>1</v>
      </c>
      <c r="B5" s="17"/>
      <c r="C5" s="52"/>
      <c r="D5" s="18"/>
      <c r="E5" s="53"/>
      <c r="F5" s="18"/>
      <c r="G5" s="54"/>
      <c r="H5" s="54"/>
      <c r="I5" s="17">
        <f>+G5+H5</f>
        <v>0</v>
      </c>
      <c r="J5" s="52"/>
      <c r="K5" s="18"/>
      <c r="L5" s="18"/>
      <c r="M5" s="18"/>
      <c r="N5" s="18"/>
      <c r="O5" s="18"/>
      <c r="P5" s="24"/>
      <c r="Q5" s="18"/>
      <c r="R5" s="18"/>
      <c r="S5" s="18"/>
      <c r="T5" s="18"/>
    </row>
    <row r="6" spans="1:20">
      <c r="A6" s="4">
        <v>2</v>
      </c>
      <c r="B6" s="17"/>
      <c r="C6" s="52"/>
      <c r="D6" s="18"/>
      <c r="E6" s="53"/>
      <c r="F6" s="18"/>
      <c r="G6" s="54"/>
      <c r="H6" s="54"/>
      <c r="I6" s="17">
        <f>+G6+H6</f>
        <v>0</v>
      </c>
      <c r="J6" s="52"/>
      <c r="K6" s="18"/>
      <c r="L6" s="18"/>
      <c r="M6" s="18"/>
      <c r="N6" s="18"/>
      <c r="O6" s="18"/>
      <c r="P6" s="24"/>
      <c r="Q6" s="18"/>
      <c r="R6" s="18"/>
      <c r="S6" s="18"/>
      <c r="T6" s="18"/>
    </row>
    <row r="7" spans="1:20">
      <c r="A7" s="4">
        <v>3</v>
      </c>
      <c r="B7" s="17"/>
      <c r="C7" s="52"/>
      <c r="D7" s="18"/>
      <c r="E7" s="53"/>
      <c r="F7" s="18"/>
      <c r="G7" s="54"/>
      <c r="H7" s="54"/>
      <c r="I7" s="17">
        <f t="shared" ref="I7:I70" si="0">+G7+H7</f>
        <v>0</v>
      </c>
      <c r="J7" s="52"/>
      <c r="K7" s="18"/>
      <c r="L7" s="18"/>
      <c r="M7" s="18"/>
      <c r="N7" s="18"/>
      <c r="O7" s="18"/>
      <c r="P7" s="24"/>
      <c r="Q7" s="18"/>
      <c r="R7" s="18"/>
      <c r="S7" s="18"/>
      <c r="T7" s="18"/>
    </row>
    <row r="8" spans="1:20">
      <c r="A8" s="4">
        <v>4</v>
      </c>
      <c r="B8" s="17"/>
      <c r="C8" s="52"/>
      <c r="D8" s="18"/>
      <c r="E8" s="53"/>
      <c r="F8" s="18"/>
      <c r="G8" s="19"/>
      <c r="H8" s="19"/>
      <c r="I8" s="17">
        <f t="shared" si="0"/>
        <v>0</v>
      </c>
      <c r="J8" s="52"/>
      <c r="K8" s="18"/>
      <c r="L8" s="18"/>
      <c r="M8" s="18"/>
      <c r="N8" s="18"/>
      <c r="O8" s="18"/>
      <c r="P8" s="24"/>
      <c r="Q8" s="18"/>
      <c r="R8" s="18"/>
      <c r="S8" s="18"/>
      <c r="T8" s="18"/>
    </row>
    <row r="9" spans="1:20">
      <c r="A9" s="4">
        <v>5</v>
      </c>
      <c r="B9" s="17"/>
      <c r="C9" s="52"/>
      <c r="D9" s="18"/>
      <c r="E9" s="53"/>
      <c r="F9" s="18"/>
      <c r="G9" s="60"/>
      <c r="H9" s="60"/>
      <c r="I9" s="17">
        <f t="shared" si="0"/>
        <v>0</v>
      </c>
      <c r="J9" s="52"/>
      <c r="K9" s="18"/>
      <c r="L9" s="18"/>
      <c r="M9" s="18"/>
      <c r="N9" s="18"/>
      <c r="O9" s="18"/>
      <c r="P9" s="24"/>
      <c r="Q9" s="18"/>
      <c r="R9" s="18"/>
      <c r="S9" s="18"/>
      <c r="T9" s="18"/>
    </row>
    <row r="10" spans="1:20">
      <c r="A10" s="4">
        <v>6</v>
      </c>
      <c r="B10" s="17"/>
      <c r="C10" s="52"/>
      <c r="D10" s="18"/>
      <c r="E10" s="53"/>
      <c r="F10" s="18"/>
      <c r="G10" s="60"/>
      <c r="H10" s="60"/>
      <c r="I10" s="17">
        <f t="shared" si="0"/>
        <v>0</v>
      </c>
      <c r="J10" s="52"/>
      <c r="K10" s="18"/>
      <c r="L10" s="18"/>
      <c r="M10" s="18"/>
      <c r="N10" s="18"/>
      <c r="O10" s="18"/>
      <c r="P10" s="24"/>
      <c r="Q10" s="18"/>
      <c r="R10" s="18"/>
      <c r="S10" s="18"/>
      <c r="T10" s="18"/>
    </row>
    <row r="11" spans="1:20">
      <c r="A11" s="4">
        <v>7</v>
      </c>
      <c r="B11" s="17"/>
      <c r="C11" s="52"/>
      <c r="D11" s="18"/>
      <c r="E11" s="53"/>
      <c r="F11" s="18"/>
      <c r="G11" s="60"/>
      <c r="H11" s="60"/>
      <c r="I11" s="17">
        <f t="shared" si="0"/>
        <v>0</v>
      </c>
      <c r="J11" s="52"/>
      <c r="K11" s="18"/>
      <c r="L11" s="18"/>
      <c r="M11" s="18"/>
      <c r="N11" s="18"/>
      <c r="O11" s="18"/>
      <c r="P11" s="24"/>
      <c r="Q11" s="18"/>
      <c r="R11" s="18"/>
      <c r="S11" s="18"/>
      <c r="T11" s="18"/>
    </row>
    <row r="12" spans="1:20">
      <c r="A12" s="4">
        <v>8</v>
      </c>
      <c r="B12" s="17"/>
      <c r="C12" s="52"/>
      <c r="D12" s="18"/>
      <c r="E12" s="53"/>
      <c r="F12" s="18"/>
      <c r="G12" s="60"/>
      <c r="H12" s="60"/>
      <c r="I12" s="17">
        <f t="shared" si="0"/>
        <v>0</v>
      </c>
      <c r="J12" s="52"/>
      <c r="K12" s="18"/>
      <c r="L12" s="18"/>
      <c r="M12" s="18"/>
      <c r="N12" s="18"/>
      <c r="O12" s="18"/>
      <c r="P12" s="24"/>
      <c r="Q12" s="18"/>
      <c r="R12" s="18"/>
      <c r="S12" s="18"/>
      <c r="T12" s="18"/>
    </row>
    <row r="13" spans="1:20">
      <c r="A13" s="4">
        <v>9</v>
      </c>
      <c r="B13" s="17"/>
      <c r="C13" s="52"/>
      <c r="D13" s="18"/>
      <c r="E13" s="53"/>
      <c r="F13" s="18"/>
      <c r="G13" s="60"/>
      <c r="H13" s="60"/>
      <c r="I13" s="17">
        <f t="shared" si="0"/>
        <v>0</v>
      </c>
      <c r="J13" s="52"/>
      <c r="K13" s="18"/>
      <c r="L13" s="18"/>
      <c r="M13" s="18"/>
      <c r="N13" s="18"/>
      <c r="O13" s="18"/>
      <c r="P13" s="24"/>
      <c r="Q13" s="18"/>
      <c r="R13" s="18"/>
      <c r="S13" s="18"/>
      <c r="T13" s="18"/>
    </row>
    <row r="14" spans="1:20" ht="33">
      <c r="A14" s="4">
        <v>10</v>
      </c>
      <c r="B14" s="17" t="s">
        <v>66</v>
      </c>
      <c r="C14" s="18" t="s">
        <v>730</v>
      </c>
      <c r="D14" s="18" t="s">
        <v>27</v>
      </c>
      <c r="E14" s="19">
        <v>18250201203</v>
      </c>
      <c r="F14" s="18" t="s">
        <v>84</v>
      </c>
      <c r="G14" s="19">
        <v>21</v>
      </c>
      <c r="H14" s="19">
        <v>10</v>
      </c>
      <c r="I14" s="17">
        <f t="shared" si="0"/>
        <v>31</v>
      </c>
      <c r="J14" s="67">
        <v>9954384565</v>
      </c>
      <c r="K14" s="18" t="s">
        <v>652</v>
      </c>
      <c r="L14" s="18"/>
      <c r="M14" s="18"/>
      <c r="N14" s="18"/>
      <c r="O14" s="18"/>
      <c r="P14" s="24">
        <v>43525</v>
      </c>
      <c r="Q14" s="18" t="s">
        <v>85</v>
      </c>
      <c r="R14" s="18"/>
      <c r="S14" s="18"/>
      <c r="T14" s="18"/>
    </row>
    <row r="15" spans="1:20">
      <c r="A15" s="4">
        <v>11</v>
      </c>
      <c r="B15" s="17" t="s">
        <v>66</v>
      </c>
      <c r="C15" s="18" t="s">
        <v>731</v>
      </c>
      <c r="D15" s="18" t="s">
        <v>27</v>
      </c>
      <c r="E15" s="19">
        <v>18250203301</v>
      </c>
      <c r="F15" s="18" t="s">
        <v>84</v>
      </c>
      <c r="G15" s="19">
        <v>11</v>
      </c>
      <c r="H15" s="19">
        <v>7</v>
      </c>
      <c r="I15" s="17">
        <f t="shared" ref="I15" si="1">+G15+H15</f>
        <v>18</v>
      </c>
      <c r="J15" s="67">
        <v>9957439117</v>
      </c>
      <c r="K15" s="18" t="s">
        <v>652</v>
      </c>
      <c r="L15" s="18"/>
      <c r="M15" s="18"/>
      <c r="N15" s="18"/>
      <c r="O15" s="18"/>
      <c r="P15" s="24">
        <v>43525</v>
      </c>
      <c r="Q15" s="18" t="s">
        <v>85</v>
      </c>
      <c r="R15" s="18"/>
      <c r="S15" s="18"/>
      <c r="T15" s="18"/>
    </row>
    <row r="16" spans="1:20">
      <c r="A16" s="4">
        <v>12</v>
      </c>
      <c r="B16" s="17" t="s">
        <v>66</v>
      </c>
      <c r="C16" s="18" t="s">
        <v>732</v>
      </c>
      <c r="D16" s="18" t="s">
        <v>27</v>
      </c>
      <c r="E16" s="53" t="s">
        <v>733</v>
      </c>
      <c r="F16" s="18" t="s">
        <v>84</v>
      </c>
      <c r="G16" s="19">
        <v>26</v>
      </c>
      <c r="H16" s="19">
        <v>19</v>
      </c>
      <c r="I16" s="17">
        <f t="shared" si="0"/>
        <v>45</v>
      </c>
      <c r="J16" s="52">
        <v>9678681004</v>
      </c>
      <c r="K16" s="18" t="s">
        <v>652</v>
      </c>
      <c r="L16" s="18"/>
      <c r="M16" s="18"/>
      <c r="N16" s="52"/>
      <c r="O16" s="52"/>
      <c r="P16" s="24">
        <v>43525</v>
      </c>
      <c r="Q16" s="18" t="s">
        <v>85</v>
      </c>
      <c r="R16" s="18"/>
      <c r="S16" s="18"/>
      <c r="T16" s="18"/>
    </row>
    <row r="17" spans="1:20">
      <c r="A17" s="4">
        <v>13</v>
      </c>
      <c r="B17" s="17" t="s">
        <v>67</v>
      </c>
      <c r="C17" s="18" t="s">
        <v>734</v>
      </c>
      <c r="D17" s="18" t="s">
        <v>27</v>
      </c>
      <c r="E17" s="19">
        <v>18250202002</v>
      </c>
      <c r="F17" s="18" t="s">
        <v>84</v>
      </c>
      <c r="G17" s="19">
        <v>11</v>
      </c>
      <c r="H17" s="19">
        <v>9</v>
      </c>
      <c r="I17" s="17">
        <f t="shared" si="0"/>
        <v>20</v>
      </c>
      <c r="J17" s="67">
        <v>9573291210</v>
      </c>
      <c r="K17" s="18" t="s">
        <v>736</v>
      </c>
      <c r="L17" s="18"/>
      <c r="M17" s="18"/>
      <c r="N17" s="18"/>
      <c r="O17" s="18"/>
      <c r="P17" s="24">
        <v>43525</v>
      </c>
      <c r="Q17" s="18" t="s">
        <v>85</v>
      </c>
      <c r="R17" s="18"/>
      <c r="S17" s="18"/>
      <c r="T17" s="18"/>
    </row>
    <row r="18" spans="1:20">
      <c r="A18" s="4">
        <v>14</v>
      </c>
      <c r="B18" s="17" t="s">
        <v>67</v>
      </c>
      <c r="C18" s="18" t="s">
        <v>735</v>
      </c>
      <c r="D18" s="18" t="s">
        <v>27</v>
      </c>
      <c r="E18" s="19">
        <v>18250202101</v>
      </c>
      <c r="F18" s="18" t="s">
        <v>84</v>
      </c>
      <c r="G18" s="19">
        <v>25</v>
      </c>
      <c r="H18" s="19">
        <v>45</v>
      </c>
      <c r="I18" s="17">
        <f t="shared" si="0"/>
        <v>70</v>
      </c>
      <c r="J18" s="67">
        <v>8822769896</v>
      </c>
      <c r="K18" s="18" t="s">
        <v>736</v>
      </c>
      <c r="L18" s="18"/>
      <c r="M18" s="18"/>
      <c r="N18" s="18"/>
      <c r="O18" s="18"/>
      <c r="P18" s="24">
        <v>43525</v>
      </c>
      <c r="Q18" s="18" t="s">
        <v>85</v>
      </c>
      <c r="R18" s="18"/>
      <c r="S18" s="18"/>
      <c r="T18" s="18"/>
    </row>
    <row r="19" spans="1:20">
      <c r="A19" s="4">
        <v>15</v>
      </c>
      <c r="B19" s="17" t="s">
        <v>66</v>
      </c>
      <c r="C19" s="52" t="s">
        <v>737</v>
      </c>
      <c r="D19" s="18" t="s">
        <v>27</v>
      </c>
      <c r="E19" s="53" t="s">
        <v>733</v>
      </c>
      <c r="F19" s="18" t="s">
        <v>84</v>
      </c>
      <c r="G19" s="54">
        <v>16</v>
      </c>
      <c r="H19" s="54">
        <v>19</v>
      </c>
      <c r="I19" s="17">
        <f t="shared" si="0"/>
        <v>35</v>
      </c>
      <c r="J19" s="52">
        <v>9678676228</v>
      </c>
      <c r="K19" s="18" t="s">
        <v>652</v>
      </c>
      <c r="L19" s="53"/>
      <c r="M19" s="18"/>
      <c r="N19" s="18"/>
      <c r="O19" s="18"/>
      <c r="P19" s="24">
        <v>43528</v>
      </c>
      <c r="Q19" s="18" t="s">
        <v>80</v>
      </c>
      <c r="R19" s="18"/>
      <c r="S19" s="18"/>
      <c r="T19" s="18"/>
    </row>
    <row r="20" spans="1:20">
      <c r="A20" s="4">
        <v>16</v>
      </c>
      <c r="B20" s="17" t="s">
        <v>66</v>
      </c>
      <c r="C20" s="52" t="s">
        <v>738</v>
      </c>
      <c r="D20" s="18" t="s">
        <v>27</v>
      </c>
      <c r="E20" s="53" t="s">
        <v>740</v>
      </c>
      <c r="F20" s="18" t="s">
        <v>84</v>
      </c>
      <c r="G20" s="54">
        <v>16</v>
      </c>
      <c r="H20" s="54">
        <v>13</v>
      </c>
      <c r="I20" s="17">
        <f t="shared" si="0"/>
        <v>29</v>
      </c>
      <c r="J20" s="52">
        <v>9954760126</v>
      </c>
      <c r="K20" s="18" t="s">
        <v>652</v>
      </c>
      <c r="L20" s="53"/>
      <c r="M20" s="18"/>
      <c r="N20" s="18"/>
      <c r="O20" s="18"/>
      <c r="P20" s="24">
        <v>43528</v>
      </c>
      <c r="Q20" s="18" t="s">
        <v>80</v>
      </c>
      <c r="R20" s="18"/>
      <c r="S20" s="18"/>
      <c r="T20" s="18"/>
    </row>
    <row r="21" spans="1:20">
      <c r="A21" s="4">
        <v>17</v>
      </c>
      <c r="B21" s="17" t="s">
        <v>66</v>
      </c>
      <c r="C21" s="52" t="s">
        <v>739</v>
      </c>
      <c r="D21" s="18" t="s">
        <v>27</v>
      </c>
      <c r="E21" s="53" t="s">
        <v>741</v>
      </c>
      <c r="F21" s="18" t="s">
        <v>84</v>
      </c>
      <c r="G21" s="54">
        <v>13</v>
      </c>
      <c r="H21" s="54">
        <v>11</v>
      </c>
      <c r="I21" s="17">
        <f t="shared" si="0"/>
        <v>24</v>
      </c>
      <c r="J21" s="52">
        <v>9864578752</v>
      </c>
      <c r="K21" s="18" t="s">
        <v>652</v>
      </c>
      <c r="L21" s="53"/>
      <c r="M21" s="18"/>
      <c r="N21" s="52"/>
      <c r="O21" s="52"/>
      <c r="P21" s="24">
        <v>43528</v>
      </c>
      <c r="Q21" s="18" t="s">
        <v>80</v>
      </c>
      <c r="R21" s="18"/>
      <c r="S21" s="18"/>
      <c r="T21" s="18"/>
    </row>
    <row r="22" spans="1:20">
      <c r="A22" s="4">
        <v>18</v>
      </c>
      <c r="B22" s="17" t="s">
        <v>67</v>
      </c>
      <c r="C22" s="52" t="s">
        <v>742</v>
      </c>
      <c r="D22" s="18" t="s">
        <v>27</v>
      </c>
      <c r="E22" s="53" t="s">
        <v>746</v>
      </c>
      <c r="F22" s="18" t="s">
        <v>84</v>
      </c>
      <c r="G22" s="54">
        <v>17</v>
      </c>
      <c r="H22" s="54">
        <v>21</v>
      </c>
      <c r="I22" s="17">
        <f t="shared" si="0"/>
        <v>38</v>
      </c>
      <c r="J22" s="52">
        <v>9508366989</v>
      </c>
      <c r="K22" s="18" t="s">
        <v>736</v>
      </c>
      <c r="L22" s="53"/>
      <c r="M22" s="18"/>
      <c r="N22" s="52"/>
      <c r="O22" s="52"/>
      <c r="P22" s="24">
        <v>43528</v>
      </c>
      <c r="Q22" s="18" t="s">
        <v>80</v>
      </c>
      <c r="R22" s="18"/>
      <c r="S22" s="18"/>
      <c r="T22" s="18"/>
    </row>
    <row r="23" spans="1:20">
      <c r="A23" s="4">
        <v>19</v>
      </c>
      <c r="B23" s="17" t="s">
        <v>67</v>
      </c>
      <c r="C23" s="52" t="s">
        <v>743</v>
      </c>
      <c r="D23" s="18" t="s">
        <v>27</v>
      </c>
      <c r="E23" s="53" t="s">
        <v>747</v>
      </c>
      <c r="F23" s="18" t="s">
        <v>84</v>
      </c>
      <c r="G23" s="54">
        <v>6</v>
      </c>
      <c r="H23" s="54">
        <v>13</v>
      </c>
      <c r="I23" s="17">
        <f t="shared" si="0"/>
        <v>19</v>
      </c>
      <c r="J23" s="52">
        <v>9957487396</v>
      </c>
      <c r="K23" s="18" t="s">
        <v>736</v>
      </c>
      <c r="L23" s="18"/>
      <c r="M23" s="18"/>
      <c r="N23" s="18"/>
      <c r="O23" s="18"/>
      <c r="P23" s="24">
        <v>43528</v>
      </c>
      <c r="Q23" s="18" t="s">
        <v>80</v>
      </c>
      <c r="R23" s="18"/>
      <c r="S23" s="18"/>
      <c r="T23" s="18"/>
    </row>
    <row r="24" spans="1:20">
      <c r="A24" s="4">
        <v>20</v>
      </c>
      <c r="B24" s="17" t="s">
        <v>67</v>
      </c>
      <c r="C24" s="52" t="s">
        <v>744</v>
      </c>
      <c r="D24" s="18" t="s">
        <v>27</v>
      </c>
      <c r="E24" s="53" t="s">
        <v>748</v>
      </c>
      <c r="F24" s="18" t="s">
        <v>84</v>
      </c>
      <c r="G24" s="54">
        <v>6</v>
      </c>
      <c r="H24" s="54">
        <v>10</v>
      </c>
      <c r="I24" s="17">
        <f t="shared" si="0"/>
        <v>16</v>
      </c>
      <c r="J24" s="52">
        <v>8255022303</v>
      </c>
      <c r="K24" s="18" t="s">
        <v>736</v>
      </c>
      <c r="L24" s="18"/>
      <c r="M24" s="18"/>
      <c r="N24" s="18"/>
      <c r="O24" s="18"/>
      <c r="P24" s="24">
        <v>43528</v>
      </c>
      <c r="Q24" s="18" t="s">
        <v>80</v>
      </c>
      <c r="R24" s="18"/>
      <c r="S24" s="18"/>
      <c r="T24" s="18"/>
    </row>
    <row r="25" spans="1:20">
      <c r="A25" s="4">
        <v>21</v>
      </c>
      <c r="B25" s="17" t="s">
        <v>67</v>
      </c>
      <c r="C25" s="18" t="s">
        <v>745</v>
      </c>
      <c r="D25" s="18" t="s">
        <v>27</v>
      </c>
      <c r="E25" s="19">
        <v>18250205302</v>
      </c>
      <c r="F25" s="18" t="s">
        <v>84</v>
      </c>
      <c r="G25" s="19">
        <v>13</v>
      </c>
      <c r="H25" s="19">
        <v>26</v>
      </c>
      <c r="I25" s="17">
        <f t="shared" si="0"/>
        <v>39</v>
      </c>
      <c r="J25" s="67">
        <v>7086185636</v>
      </c>
      <c r="K25" s="18" t="s">
        <v>736</v>
      </c>
      <c r="L25" s="18"/>
      <c r="M25" s="18"/>
      <c r="N25" s="18"/>
      <c r="O25" s="18"/>
      <c r="P25" s="24">
        <v>43528</v>
      </c>
      <c r="Q25" s="18" t="s">
        <v>80</v>
      </c>
      <c r="R25" s="18"/>
      <c r="S25" s="18"/>
      <c r="T25" s="18"/>
    </row>
    <row r="26" spans="1:20">
      <c r="A26" s="4">
        <v>22</v>
      </c>
      <c r="B26" s="17" t="s">
        <v>66</v>
      </c>
      <c r="C26" s="52" t="s">
        <v>749</v>
      </c>
      <c r="D26" s="18" t="s">
        <v>29</v>
      </c>
      <c r="E26" s="53" t="s">
        <v>752</v>
      </c>
      <c r="F26" s="18"/>
      <c r="G26" s="72">
        <v>12</v>
      </c>
      <c r="H26" s="72">
        <v>11</v>
      </c>
      <c r="I26" s="17">
        <f t="shared" si="0"/>
        <v>23</v>
      </c>
      <c r="J26" s="52">
        <v>7823976823</v>
      </c>
      <c r="K26" s="18" t="s">
        <v>652</v>
      </c>
      <c r="L26" s="18"/>
      <c r="M26" s="18"/>
      <c r="N26" s="18"/>
      <c r="O26" s="18"/>
      <c r="P26" s="24">
        <v>43529</v>
      </c>
      <c r="Q26" s="18" t="s">
        <v>81</v>
      </c>
      <c r="R26" s="18"/>
      <c r="S26" s="18"/>
      <c r="T26" s="18"/>
    </row>
    <row r="27" spans="1:20">
      <c r="A27" s="4">
        <v>23</v>
      </c>
      <c r="B27" s="17" t="s">
        <v>66</v>
      </c>
      <c r="C27" s="52" t="s">
        <v>750</v>
      </c>
      <c r="D27" s="18" t="s">
        <v>29</v>
      </c>
      <c r="E27" s="53" t="s">
        <v>753</v>
      </c>
      <c r="F27" s="18"/>
      <c r="G27" s="72">
        <v>12</v>
      </c>
      <c r="H27" s="72">
        <v>12</v>
      </c>
      <c r="I27" s="17">
        <f t="shared" si="0"/>
        <v>24</v>
      </c>
      <c r="J27" s="52">
        <v>9957378332</v>
      </c>
      <c r="K27" s="18" t="s">
        <v>652</v>
      </c>
      <c r="L27" s="18"/>
      <c r="M27" s="18"/>
      <c r="N27" s="18"/>
      <c r="O27" s="18"/>
      <c r="P27" s="24">
        <v>43529</v>
      </c>
      <c r="Q27" s="18" t="s">
        <v>81</v>
      </c>
      <c r="R27" s="18"/>
      <c r="S27" s="18"/>
      <c r="T27" s="18"/>
    </row>
    <row r="28" spans="1:20">
      <c r="A28" s="4">
        <v>24</v>
      </c>
      <c r="B28" s="17" t="s">
        <v>66</v>
      </c>
      <c r="C28" s="52" t="s">
        <v>751</v>
      </c>
      <c r="D28" s="18" t="s">
        <v>29</v>
      </c>
      <c r="E28" s="53" t="s">
        <v>754</v>
      </c>
      <c r="F28" s="18"/>
      <c r="G28" s="72">
        <v>5</v>
      </c>
      <c r="H28" s="72">
        <v>8</v>
      </c>
      <c r="I28" s="17">
        <f t="shared" si="0"/>
        <v>13</v>
      </c>
      <c r="J28" s="52">
        <v>9707923358</v>
      </c>
      <c r="K28" s="18" t="s">
        <v>652</v>
      </c>
      <c r="L28" s="56"/>
      <c r="M28" s="18"/>
      <c r="N28" s="52"/>
      <c r="O28" s="52"/>
      <c r="P28" s="24">
        <v>43529</v>
      </c>
      <c r="Q28" s="18" t="s">
        <v>81</v>
      </c>
      <c r="R28" s="18"/>
      <c r="S28" s="18"/>
      <c r="T28" s="18"/>
    </row>
    <row r="29" spans="1:20">
      <c r="A29" s="4">
        <v>25</v>
      </c>
      <c r="B29" s="17" t="s">
        <v>67</v>
      </c>
      <c r="C29" s="52" t="s">
        <v>755</v>
      </c>
      <c r="D29" s="18" t="s">
        <v>29</v>
      </c>
      <c r="E29" s="53" t="s">
        <v>756</v>
      </c>
      <c r="F29" s="18"/>
      <c r="G29" s="72">
        <v>18</v>
      </c>
      <c r="H29" s="72">
        <v>19</v>
      </c>
      <c r="I29" s="17">
        <f t="shared" si="0"/>
        <v>37</v>
      </c>
      <c r="J29" s="52">
        <v>9859966046</v>
      </c>
      <c r="K29" s="18" t="s">
        <v>587</v>
      </c>
      <c r="L29" s="56"/>
      <c r="M29" s="18"/>
      <c r="N29" s="52"/>
      <c r="O29" s="52"/>
      <c r="P29" s="24">
        <v>43529</v>
      </c>
      <c r="Q29" s="18" t="s">
        <v>81</v>
      </c>
      <c r="R29" s="18"/>
      <c r="S29" s="18"/>
      <c r="T29" s="18"/>
    </row>
    <row r="30" spans="1:20">
      <c r="A30" s="4">
        <v>26</v>
      </c>
      <c r="B30" s="17" t="s">
        <v>67</v>
      </c>
      <c r="C30" s="52" t="s">
        <v>757</v>
      </c>
      <c r="D30" s="18" t="s">
        <v>29</v>
      </c>
      <c r="E30" s="53" t="s">
        <v>758</v>
      </c>
      <c r="F30" s="18"/>
      <c r="G30" s="72">
        <v>17</v>
      </c>
      <c r="H30" s="72">
        <v>25</v>
      </c>
      <c r="I30" s="17">
        <f t="shared" si="0"/>
        <v>42</v>
      </c>
      <c r="J30" s="52">
        <v>8011813748</v>
      </c>
      <c r="K30" s="18" t="s">
        <v>587</v>
      </c>
      <c r="L30" s="18"/>
      <c r="M30" s="18"/>
      <c r="N30" s="52"/>
      <c r="O30" s="52"/>
      <c r="P30" s="24">
        <v>43529</v>
      </c>
      <c r="Q30" s="18" t="s">
        <v>81</v>
      </c>
      <c r="R30" s="18"/>
      <c r="S30" s="18"/>
      <c r="T30" s="18"/>
    </row>
    <row r="31" spans="1:20" ht="33">
      <c r="A31" s="4">
        <v>27</v>
      </c>
      <c r="B31" s="17" t="s">
        <v>66</v>
      </c>
      <c r="C31" s="57" t="s">
        <v>759</v>
      </c>
      <c r="D31" s="18" t="s">
        <v>27</v>
      </c>
      <c r="E31" s="53" t="s">
        <v>760</v>
      </c>
      <c r="F31" s="18" t="s">
        <v>165</v>
      </c>
      <c r="G31" s="60">
        <v>275</v>
      </c>
      <c r="H31" s="60">
        <v>307</v>
      </c>
      <c r="I31" s="17">
        <f t="shared" ref="I31" si="2">+G31+H31</f>
        <v>582</v>
      </c>
      <c r="J31" s="57">
        <v>7399467255</v>
      </c>
      <c r="K31" s="18" t="s">
        <v>652</v>
      </c>
      <c r="L31" s="18"/>
      <c r="M31" s="18"/>
      <c r="N31" s="52"/>
      <c r="O31" s="52"/>
      <c r="P31" s="24">
        <v>43530</v>
      </c>
      <c r="Q31" s="18" t="s">
        <v>82</v>
      </c>
      <c r="R31" s="18"/>
      <c r="S31" s="18"/>
      <c r="T31" s="18"/>
    </row>
    <row r="32" spans="1:20" ht="33">
      <c r="A32" s="4">
        <v>28</v>
      </c>
      <c r="B32" s="17" t="s">
        <v>67</v>
      </c>
      <c r="C32" s="52" t="s">
        <v>761</v>
      </c>
      <c r="D32" s="18" t="s">
        <v>27</v>
      </c>
      <c r="E32" s="53" t="s">
        <v>762</v>
      </c>
      <c r="F32" s="18" t="s">
        <v>165</v>
      </c>
      <c r="G32" s="54">
        <v>235</v>
      </c>
      <c r="H32" s="54">
        <v>248</v>
      </c>
      <c r="I32" s="17">
        <f t="shared" si="0"/>
        <v>483</v>
      </c>
      <c r="J32" s="52">
        <v>9954745252</v>
      </c>
      <c r="K32" s="18" t="s">
        <v>736</v>
      </c>
      <c r="L32" s="18"/>
      <c r="M32" s="18"/>
      <c r="N32" s="52"/>
      <c r="O32" s="52"/>
      <c r="P32" s="24">
        <v>43530</v>
      </c>
      <c r="Q32" s="18" t="s">
        <v>82</v>
      </c>
      <c r="R32" s="18"/>
      <c r="S32" s="18"/>
      <c r="T32" s="18"/>
    </row>
    <row r="33" spans="1:20">
      <c r="A33" s="4">
        <v>29</v>
      </c>
      <c r="B33" s="17" t="s">
        <v>66</v>
      </c>
      <c r="C33" s="57" t="s">
        <v>759</v>
      </c>
      <c r="D33" s="18"/>
      <c r="E33" s="53" t="s">
        <v>760</v>
      </c>
      <c r="F33" s="18" t="s">
        <v>165</v>
      </c>
      <c r="G33" s="60"/>
      <c r="H33" s="60"/>
      <c r="I33" s="17">
        <f t="shared" si="0"/>
        <v>0</v>
      </c>
      <c r="J33" s="57">
        <v>7399467255</v>
      </c>
      <c r="K33" s="18" t="s">
        <v>652</v>
      </c>
      <c r="L33" s="18"/>
      <c r="M33" s="18"/>
      <c r="N33" s="18"/>
      <c r="O33" s="18"/>
      <c r="P33" s="24">
        <v>43531</v>
      </c>
      <c r="Q33" s="18" t="s">
        <v>83</v>
      </c>
      <c r="R33" s="18"/>
      <c r="S33" s="18"/>
      <c r="T33" s="18"/>
    </row>
    <row r="34" spans="1:20">
      <c r="A34" s="4">
        <v>30</v>
      </c>
      <c r="B34" s="17" t="s">
        <v>67</v>
      </c>
      <c r="C34" s="52" t="s">
        <v>761</v>
      </c>
      <c r="D34" s="18"/>
      <c r="E34" s="53" t="s">
        <v>762</v>
      </c>
      <c r="F34" s="18" t="s">
        <v>165</v>
      </c>
      <c r="G34" s="54"/>
      <c r="H34" s="54"/>
      <c r="I34" s="17">
        <f t="shared" ref="I34:I38" si="3">+G34+H34</f>
        <v>0</v>
      </c>
      <c r="J34" s="52">
        <v>9954745252</v>
      </c>
      <c r="K34" s="18" t="s">
        <v>736</v>
      </c>
      <c r="L34" s="18"/>
      <c r="M34" s="18"/>
      <c r="N34" s="18"/>
      <c r="O34" s="18"/>
      <c r="P34" s="24">
        <v>43531</v>
      </c>
      <c r="Q34" s="18" t="s">
        <v>83</v>
      </c>
      <c r="R34" s="18"/>
      <c r="S34" s="18"/>
      <c r="T34" s="18"/>
    </row>
    <row r="35" spans="1:20">
      <c r="A35" s="4">
        <v>31</v>
      </c>
      <c r="B35" s="17" t="s">
        <v>66</v>
      </c>
      <c r="C35" s="57" t="s">
        <v>759</v>
      </c>
      <c r="D35" s="18"/>
      <c r="E35" s="53" t="s">
        <v>760</v>
      </c>
      <c r="F35" s="18" t="s">
        <v>165</v>
      </c>
      <c r="G35" s="60"/>
      <c r="H35" s="60"/>
      <c r="I35" s="17">
        <f t="shared" si="3"/>
        <v>0</v>
      </c>
      <c r="J35" s="57">
        <v>7399467255</v>
      </c>
      <c r="K35" s="18" t="s">
        <v>652</v>
      </c>
      <c r="L35" s="52"/>
      <c r="M35" s="52"/>
      <c r="N35" s="52"/>
      <c r="O35" s="52"/>
      <c r="P35" s="24">
        <v>43532</v>
      </c>
      <c r="Q35" s="18" t="s">
        <v>85</v>
      </c>
      <c r="R35" s="18"/>
      <c r="S35" s="18"/>
      <c r="T35" s="18"/>
    </row>
    <row r="36" spans="1:20">
      <c r="A36" s="4">
        <v>32</v>
      </c>
      <c r="B36" s="17" t="s">
        <v>67</v>
      </c>
      <c r="C36" s="52" t="s">
        <v>761</v>
      </c>
      <c r="D36" s="18"/>
      <c r="E36" s="53" t="s">
        <v>762</v>
      </c>
      <c r="F36" s="18" t="s">
        <v>165</v>
      </c>
      <c r="G36" s="54"/>
      <c r="H36" s="54"/>
      <c r="I36" s="17">
        <f t="shared" si="3"/>
        <v>0</v>
      </c>
      <c r="J36" s="52">
        <v>9954745252</v>
      </c>
      <c r="K36" s="18" t="s">
        <v>736</v>
      </c>
      <c r="L36" s="52"/>
      <c r="M36" s="52"/>
      <c r="N36" s="52"/>
      <c r="O36" s="52"/>
      <c r="P36" s="24">
        <v>43532</v>
      </c>
      <c r="Q36" s="18" t="s">
        <v>85</v>
      </c>
      <c r="R36" s="18"/>
      <c r="S36" s="18"/>
      <c r="T36" s="18"/>
    </row>
    <row r="37" spans="1:20">
      <c r="A37" s="4">
        <v>33</v>
      </c>
      <c r="B37" s="17" t="s">
        <v>66</v>
      </c>
      <c r="C37" s="57" t="s">
        <v>759</v>
      </c>
      <c r="D37" s="18"/>
      <c r="E37" s="53" t="s">
        <v>760</v>
      </c>
      <c r="F37" s="18" t="s">
        <v>165</v>
      </c>
      <c r="G37" s="60"/>
      <c r="H37" s="60"/>
      <c r="I37" s="17">
        <f t="shared" si="3"/>
        <v>0</v>
      </c>
      <c r="J37" s="57">
        <v>7399467255</v>
      </c>
      <c r="K37" s="18" t="s">
        <v>652</v>
      </c>
      <c r="L37" s="52"/>
      <c r="M37" s="52"/>
      <c r="N37" s="52"/>
      <c r="O37" s="52"/>
      <c r="P37" s="24">
        <v>43533</v>
      </c>
      <c r="Q37" s="18" t="s">
        <v>86</v>
      </c>
      <c r="R37" s="18"/>
      <c r="S37" s="18"/>
      <c r="T37" s="18"/>
    </row>
    <row r="38" spans="1:20">
      <c r="A38" s="4">
        <v>34</v>
      </c>
      <c r="B38" s="17" t="s">
        <v>67</v>
      </c>
      <c r="C38" s="52" t="s">
        <v>761</v>
      </c>
      <c r="D38" s="18"/>
      <c r="E38" s="53" t="s">
        <v>762</v>
      </c>
      <c r="F38" s="18" t="s">
        <v>165</v>
      </c>
      <c r="G38" s="54"/>
      <c r="H38" s="54"/>
      <c r="I38" s="17">
        <f t="shared" si="3"/>
        <v>0</v>
      </c>
      <c r="J38" s="52">
        <v>9954745252</v>
      </c>
      <c r="K38" s="18" t="s">
        <v>736</v>
      </c>
      <c r="L38" s="18"/>
      <c r="M38" s="18"/>
      <c r="N38" s="52"/>
      <c r="O38" s="52"/>
      <c r="P38" s="24">
        <v>43533</v>
      </c>
      <c r="Q38" s="18" t="s">
        <v>86</v>
      </c>
      <c r="R38" s="18"/>
      <c r="S38" s="18"/>
      <c r="T38" s="18"/>
    </row>
    <row r="39" spans="1:20">
      <c r="A39" s="4">
        <v>35</v>
      </c>
      <c r="B39" s="17" t="s">
        <v>66</v>
      </c>
      <c r="C39" s="52" t="s">
        <v>763</v>
      </c>
      <c r="D39" s="18" t="s">
        <v>27</v>
      </c>
      <c r="E39" s="53" t="s">
        <v>766</v>
      </c>
      <c r="F39" s="18" t="s">
        <v>84</v>
      </c>
      <c r="G39" s="54">
        <v>24</v>
      </c>
      <c r="H39" s="54">
        <v>25</v>
      </c>
      <c r="I39" s="17">
        <f t="shared" si="0"/>
        <v>49</v>
      </c>
      <c r="J39" s="52">
        <v>9954061729</v>
      </c>
      <c r="K39" s="18" t="s">
        <v>652</v>
      </c>
      <c r="L39" s="18"/>
      <c r="M39" s="18"/>
      <c r="N39" s="52"/>
      <c r="O39" s="52"/>
      <c r="P39" s="24">
        <v>43535</v>
      </c>
      <c r="Q39" s="18" t="s">
        <v>80</v>
      </c>
      <c r="R39" s="18"/>
      <c r="S39" s="18"/>
      <c r="T39" s="18"/>
    </row>
    <row r="40" spans="1:20">
      <c r="A40" s="4">
        <v>36</v>
      </c>
      <c r="B40" s="17" t="s">
        <v>66</v>
      </c>
      <c r="C40" s="52" t="s">
        <v>764</v>
      </c>
      <c r="D40" s="18" t="s">
        <v>27</v>
      </c>
      <c r="E40" s="53" t="s">
        <v>767</v>
      </c>
      <c r="F40" s="18" t="s">
        <v>84</v>
      </c>
      <c r="G40" s="54">
        <v>11</v>
      </c>
      <c r="H40" s="54">
        <v>11</v>
      </c>
      <c r="I40" s="17">
        <f t="shared" si="0"/>
        <v>22</v>
      </c>
      <c r="J40" s="52">
        <v>9957894529</v>
      </c>
      <c r="K40" s="18" t="s">
        <v>652</v>
      </c>
      <c r="L40" s="18"/>
      <c r="M40" s="18"/>
      <c r="N40" s="18"/>
      <c r="O40" s="18"/>
      <c r="P40" s="24">
        <v>43535</v>
      </c>
      <c r="Q40" s="18" t="s">
        <v>80</v>
      </c>
      <c r="R40" s="18"/>
      <c r="S40" s="18"/>
      <c r="T40" s="18"/>
    </row>
    <row r="41" spans="1:20">
      <c r="A41" s="4">
        <v>37</v>
      </c>
      <c r="B41" s="17" t="s">
        <v>66</v>
      </c>
      <c r="C41" s="18" t="s">
        <v>765</v>
      </c>
      <c r="D41" s="18" t="s">
        <v>27</v>
      </c>
      <c r="E41" s="19">
        <v>18250208101</v>
      </c>
      <c r="F41" s="18" t="s">
        <v>84</v>
      </c>
      <c r="G41" s="19">
        <v>7</v>
      </c>
      <c r="H41" s="19">
        <v>14</v>
      </c>
      <c r="I41" s="17">
        <f t="shared" si="0"/>
        <v>21</v>
      </c>
      <c r="J41" s="67">
        <v>9954897798</v>
      </c>
      <c r="K41" s="18" t="s">
        <v>652</v>
      </c>
      <c r="L41" s="18"/>
      <c r="M41" s="18"/>
      <c r="N41" s="18"/>
      <c r="O41" s="18"/>
      <c r="P41" s="24">
        <v>43535</v>
      </c>
      <c r="Q41" s="18" t="s">
        <v>80</v>
      </c>
      <c r="R41" s="18"/>
      <c r="S41" s="18"/>
      <c r="T41" s="18"/>
    </row>
    <row r="42" spans="1:20">
      <c r="A42" s="4">
        <v>38</v>
      </c>
      <c r="B42" s="17" t="s">
        <v>67</v>
      </c>
      <c r="C42" s="18" t="s">
        <v>579</v>
      </c>
      <c r="D42" s="18" t="s">
        <v>27</v>
      </c>
      <c r="E42" s="19">
        <v>18250215901</v>
      </c>
      <c r="F42" s="18" t="s">
        <v>84</v>
      </c>
      <c r="G42" s="19">
        <v>7</v>
      </c>
      <c r="H42" s="19">
        <v>5</v>
      </c>
      <c r="I42" s="17">
        <f t="shared" si="0"/>
        <v>12</v>
      </c>
      <c r="J42" s="67">
        <v>9957905475</v>
      </c>
      <c r="K42" s="18" t="s">
        <v>736</v>
      </c>
      <c r="L42" s="18"/>
      <c r="M42" s="18"/>
      <c r="N42" s="18"/>
      <c r="O42" s="18"/>
      <c r="P42" s="24">
        <v>43535</v>
      </c>
      <c r="Q42" s="18" t="s">
        <v>80</v>
      </c>
      <c r="R42" s="18"/>
      <c r="S42" s="18"/>
      <c r="T42" s="18"/>
    </row>
    <row r="43" spans="1:20">
      <c r="A43" s="4">
        <v>39</v>
      </c>
      <c r="B43" s="17" t="s">
        <v>67</v>
      </c>
      <c r="C43" s="52" t="s">
        <v>768</v>
      </c>
      <c r="D43" s="18" t="s">
        <v>27</v>
      </c>
      <c r="E43" s="53" t="s">
        <v>770</v>
      </c>
      <c r="F43" s="18" t="s">
        <v>84</v>
      </c>
      <c r="G43" s="54">
        <v>26</v>
      </c>
      <c r="H43" s="54">
        <v>25</v>
      </c>
      <c r="I43" s="17">
        <f t="shared" si="0"/>
        <v>51</v>
      </c>
      <c r="J43" s="52">
        <v>9954257674</v>
      </c>
      <c r="K43" s="18" t="s">
        <v>736</v>
      </c>
      <c r="L43" s="18"/>
      <c r="M43" s="18"/>
      <c r="N43" s="18"/>
      <c r="O43" s="18"/>
      <c r="P43" s="24">
        <v>43535</v>
      </c>
      <c r="Q43" s="18" t="s">
        <v>80</v>
      </c>
      <c r="R43" s="18"/>
      <c r="S43" s="18"/>
      <c r="T43" s="18"/>
    </row>
    <row r="44" spans="1:20">
      <c r="A44" s="4">
        <v>40</v>
      </c>
      <c r="B44" s="17" t="s">
        <v>67</v>
      </c>
      <c r="C44" s="52" t="s">
        <v>769</v>
      </c>
      <c r="D44" s="18" t="s">
        <v>27</v>
      </c>
      <c r="E44" s="53" t="s">
        <v>771</v>
      </c>
      <c r="F44" s="18" t="s">
        <v>84</v>
      </c>
      <c r="G44" s="54">
        <v>9</v>
      </c>
      <c r="H44" s="54">
        <v>16</v>
      </c>
      <c r="I44" s="17">
        <f t="shared" si="0"/>
        <v>25</v>
      </c>
      <c r="J44" s="52">
        <v>9435720671</v>
      </c>
      <c r="K44" s="18" t="s">
        <v>736</v>
      </c>
      <c r="L44" s="56"/>
      <c r="M44" s="18"/>
      <c r="N44" s="52"/>
      <c r="O44" s="52"/>
      <c r="P44" s="24">
        <v>43535</v>
      </c>
      <c r="Q44" s="18" t="s">
        <v>80</v>
      </c>
      <c r="R44" s="18"/>
      <c r="S44" s="18"/>
      <c r="T44" s="18"/>
    </row>
    <row r="45" spans="1:20">
      <c r="A45" s="4">
        <v>41</v>
      </c>
      <c r="B45" s="17" t="s">
        <v>66</v>
      </c>
      <c r="C45" s="52" t="s">
        <v>772</v>
      </c>
      <c r="D45" s="18" t="s">
        <v>29</v>
      </c>
      <c r="E45" s="53" t="s">
        <v>775</v>
      </c>
      <c r="F45" s="18"/>
      <c r="G45" s="72">
        <v>9</v>
      </c>
      <c r="H45" s="72">
        <v>23</v>
      </c>
      <c r="I45" s="17">
        <f t="shared" si="0"/>
        <v>32</v>
      </c>
      <c r="J45" s="52">
        <v>7399961064</v>
      </c>
      <c r="K45" s="18" t="s">
        <v>652</v>
      </c>
      <c r="L45" s="56"/>
      <c r="M45" s="18"/>
      <c r="N45" s="52"/>
      <c r="O45" s="52"/>
      <c r="P45" s="24">
        <v>43536</v>
      </c>
      <c r="Q45" s="18" t="s">
        <v>81</v>
      </c>
      <c r="R45" s="18"/>
      <c r="S45" s="18"/>
      <c r="T45" s="18"/>
    </row>
    <row r="46" spans="1:20">
      <c r="A46" s="4">
        <v>42</v>
      </c>
      <c r="B46" s="17" t="s">
        <v>66</v>
      </c>
      <c r="C46" s="52" t="s">
        <v>773</v>
      </c>
      <c r="D46" s="18" t="s">
        <v>29</v>
      </c>
      <c r="E46" s="53" t="s">
        <v>776</v>
      </c>
      <c r="F46" s="18"/>
      <c r="G46" s="72">
        <v>13</v>
      </c>
      <c r="H46" s="72">
        <v>32</v>
      </c>
      <c r="I46" s="17">
        <f t="shared" si="0"/>
        <v>45</v>
      </c>
      <c r="J46" s="52">
        <v>7399832018</v>
      </c>
      <c r="K46" s="18" t="s">
        <v>652</v>
      </c>
      <c r="L46" s="56"/>
      <c r="M46" s="18"/>
      <c r="N46" s="52"/>
      <c r="O46" s="52"/>
      <c r="P46" s="24">
        <v>43536</v>
      </c>
      <c r="Q46" s="18" t="s">
        <v>81</v>
      </c>
      <c r="R46" s="18"/>
      <c r="S46" s="18"/>
      <c r="T46" s="18"/>
    </row>
    <row r="47" spans="1:20">
      <c r="A47" s="4">
        <v>43</v>
      </c>
      <c r="B47" s="17" t="s">
        <v>66</v>
      </c>
      <c r="C47" s="52" t="s">
        <v>774</v>
      </c>
      <c r="D47" s="18" t="s">
        <v>29</v>
      </c>
      <c r="E47" s="53" t="s">
        <v>777</v>
      </c>
      <c r="F47" s="18"/>
      <c r="G47" s="72">
        <v>9</v>
      </c>
      <c r="H47" s="72">
        <v>8</v>
      </c>
      <c r="I47" s="17">
        <f t="shared" ref="I47" si="4">+G47+H47</f>
        <v>17</v>
      </c>
      <c r="J47" s="52">
        <v>9508423347</v>
      </c>
      <c r="K47" s="18" t="s">
        <v>652</v>
      </c>
      <c r="L47" s="18"/>
      <c r="M47" s="18"/>
      <c r="N47" s="52"/>
      <c r="O47" s="52"/>
      <c r="P47" s="24">
        <v>43536</v>
      </c>
      <c r="Q47" s="18" t="s">
        <v>81</v>
      </c>
      <c r="R47" s="18"/>
      <c r="S47" s="18"/>
      <c r="T47" s="18"/>
    </row>
    <row r="48" spans="1:20">
      <c r="A48" s="4">
        <v>44</v>
      </c>
      <c r="B48" s="17" t="s">
        <v>67</v>
      </c>
      <c r="C48" s="52" t="s">
        <v>779</v>
      </c>
      <c r="D48" s="18" t="s">
        <v>29</v>
      </c>
      <c r="E48" s="53" t="s">
        <v>778</v>
      </c>
      <c r="F48" s="18"/>
      <c r="G48" s="54">
        <v>17</v>
      </c>
      <c r="H48" s="54">
        <v>20</v>
      </c>
      <c r="I48" s="17">
        <f t="shared" si="0"/>
        <v>37</v>
      </c>
      <c r="J48" s="52">
        <v>9859922981</v>
      </c>
      <c r="K48" s="18" t="s">
        <v>587</v>
      </c>
      <c r="L48" s="18"/>
      <c r="M48" s="18"/>
      <c r="N48" s="52"/>
      <c r="O48" s="52"/>
      <c r="P48" s="24">
        <v>43536</v>
      </c>
      <c r="Q48" s="18" t="s">
        <v>81</v>
      </c>
      <c r="R48" s="18"/>
      <c r="S48" s="18"/>
      <c r="T48" s="18"/>
    </row>
    <row r="49" spans="1:20">
      <c r="A49" s="4">
        <v>45</v>
      </c>
      <c r="B49" s="17" t="s">
        <v>67</v>
      </c>
      <c r="C49" s="52" t="s">
        <v>780</v>
      </c>
      <c r="D49" s="18" t="s">
        <v>29</v>
      </c>
      <c r="E49" s="53" t="s">
        <v>781</v>
      </c>
      <c r="F49" s="18"/>
      <c r="G49" s="54">
        <v>29</v>
      </c>
      <c r="H49" s="54">
        <v>24</v>
      </c>
      <c r="I49" s="17">
        <f t="shared" ref="I49" si="5">+G49+H49</f>
        <v>53</v>
      </c>
      <c r="J49" s="52">
        <v>8472076626</v>
      </c>
      <c r="K49" s="18" t="s">
        <v>587</v>
      </c>
      <c r="L49" s="18"/>
      <c r="M49" s="18"/>
      <c r="N49" s="18"/>
      <c r="O49" s="18"/>
      <c r="P49" s="24">
        <v>43536</v>
      </c>
      <c r="Q49" s="18" t="s">
        <v>81</v>
      </c>
      <c r="R49" s="18"/>
      <c r="S49" s="18"/>
      <c r="T49" s="18"/>
    </row>
    <row r="50" spans="1:20" ht="33">
      <c r="A50" s="4">
        <v>46</v>
      </c>
      <c r="B50" s="17" t="s">
        <v>66</v>
      </c>
      <c r="C50" s="18" t="s">
        <v>782</v>
      </c>
      <c r="D50" s="18" t="s">
        <v>27</v>
      </c>
      <c r="E50" s="53" t="s">
        <v>785</v>
      </c>
      <c r="F50" s="18" t="s">
        <v>84</v>
      </c>
      <c r="G50" s="19">
        <v>13</v>
      </c>
      <c r="H50" s="19">
        <v>17</v>
      </c>
      <c r="I50" s="17">
        <f t="shared" si="0"/>
        <v>30</v>
      </c>
      <c r="J50" s="52">
        <v>9101385100</v>
      </c>
      <c r="K50" s="18" t="s">
        <v>652</v>
      </c>
      <c r="L50" s="18"/>
      <c r="M50" s="18"/>
      <c r="N50" s="18"/>
      <c r="O50" s="18"/>
      <c r="P50" s="24">
        <v>43537</v>
      </c>
      <c r="Q50" s="18" t="s">
        <v>82</v>
      </c>
      <c r="R50" s="18"/>
      <c r="S50" s="18"/>
      <c r="T50" s="18"/>
    </row>
    <row r="51" spans="1:20" ht="33">
      <c r="A51" s="4">
        <v>47</v>
      </c>
      <c r="B51" s="17" t="s">
        <v>66</v>
      </c>
      <c r="C51" s="18" t="s">
        <v>783</v>
      </c>
      <c r="D51" s="18" t="s">
        <v>27</v>
      </c>
      <c r="E51" s="19">
        <v>18250222301</v>
      </c>
      <c r="F51" s="18" t="s">
        <v>84</v>
      </c>
      <c r="G51" s="19">
        <v>10</v>
      </c>
      <c r="H51" s="19">
        <v>9</v>
      </c>
      <c r="I51" s="17">
        <f t="shared" si="0"/>
        <v>19</v>
      </c>
      <c r="J51" s="67">
        <v>9678452557</v>
      </c>
      <c r="K51" s="18" t="s">
        <v>652</v>
      </c>
      <c r="L51" s="18"/>
      <c r="M51" s="18"/>
      <c r="N51" s="18"/>
      <c r="O51" s="18"/>
      <c r="P51" s="24">
        <v>43537</v>
      </c>
      <c r="Q51" s="18" t="s">
        <v>82</v>
      </c>
      <c r="R51" s="18"/>
      <c r="S51" s="18"/>
      <c r="T51" s="18"/>
    </row>
    <row r="52" spans="1:20" ht="33">
      <c r="A52" s="4">
        <v>48</v>
      </c>
      <c r="B52" s="17" t="s">
        <v>66</v>
      </c>
      <c r="C52" s="18" t="s">
        <v>784</v>
      </c>
      <c r="D52" s="18" t="s">
        <v>27</v>
      </c>
      <c r="E52" s="19">
        <v>18250222601</v>
      </c>
      <c r="F52" s="18" t="s">
        <v>84</v>
      </c>
      <c r="G52" s="19">
        <v>13</v>
      </c>
      <c r="H52" s="19">
        <v>15</v>
      </c>
      <c r="I52" s="17">
        <f t="shared" si="0"/>
        <v>28</v>
      </c>
      <c r="J52" s="67">
        <v>9957175199</v>
      </c>
      <c r="K52" s="18" t="s">
        <v>652</v>
      </c>
      <c r="L52" s="18"/>
      <c r="M52" s="18"/>
      <c r="N52" s="18"/>
      <c r="O52" s="18"/>
      <c r="P52" s="24">
        <v>43537</v>
      </c>
      <c r="Q52" s="18" t="s">
        <v>82</v>
      </c>
      <c r="R52" s="18"/>
      <c r="S52" s="18"/>
      <c r="T52" s="18"/>
    </row>
    <row r="53" spans="1:20" ht="33">
      <c r="A53" s="4">
        <v>49</v>
      </c>
      <c r="B53" s="17" t="s">
        <v>67</v>
      </c>
      <c r="C53" s="52" t="s">
        <v>786</v>
      </c>
      <c r="D53" s="18" t="s">
        <v>27</v>
      </c>
      <c r="E53" s="53" t="s">
        <v>787</v>
      </c>
      <c r="F53" s="18" t="s">
        <v>84</v>
      </c>
      <c r="G53" s="54">
        <v>59</v>
      </c>
      <c r="H53" s="54">
        <v>50</v>
      </c>
      <c r="I53" s="17">
        <f t="shared" si="0"/>
        <v>109</v>
      </c>
      <c r="J53" s="52">
        <v>8474030526</v>
      </c>
      <c r="K53" s="18" t="s">
        <v>788</v>
      </c>
      <c r="L53" s="53"/>
      <c r="M53" s="18"/>
      <c r="N53" s="52"/>
      <c r="O53" s="52"/>
      <c r="P53" s="24">
        <v>43537</v>
      </c>
      <c r="Q53" s="18" t="s">
        <v>82</v>
      </c>
      <c r="R53" s="18"/>
      <c r="S53" s="18"/>
      <c r="T53" s="18"/>
    </row>
    <row r="54" spans="1:20">
      <c r="A54" s="4">
        <v>50</v>
      </c>
      <c r="B54" s="17" t="s">
        <v>66</v>
      </c>
      <c r="C54" s="52" t="s">
        <v>789</v>
      </c>
      <c r="D54" s="18" t="s">
        <v>29</v>
      </c>
      <c r="E54" s="53" t="s">
        <v>793</v>
      </c>
      <c r="F54" s="18"/>
      <c r="G54" s="72">
        <v>8</v>
      </c>
      <c r="H54" s="72">
        <v>15</v>
      </c>
      <c r="I54" s="17">
        <f t="shared" si="0"/>
        <v>23</v>
      </c>
      <c r="J54" s="52">
        <v>8011201601</v>
      </c>
      <c r="K54" s="18" t="s">
        <v>652</v>
      </c>
      <c r="L54" s="53"/>
      <c r="M54" s="18"/>
      <c r="N54" s="52"/>
      <c r="O54" s="52"/>
      <c r="P54" s="24">
        <v>43538</v>
      </c>
      <c r="Q54" s="18" t="s">
        <v>83</v>
      </c>
      <c r="R54" s="18"/>
      <c r="S54" s="18"/>
      <c r="T54" s="18"/>
    </row>
    <row r="55" spans="1:20">
      <c r="A55" s="4">
        <v>51</v>
      </c>
      <c r="B55" s="17" t="s">
        <v>66</v>
      </c>
      <c r="C55" s="52" t="s">
        <v>790</v>
      </c>
      <c r="D55" s="18" t="s">
        <v>29</v>
      </c>
      <c r="E55" s="53" t="s">
        <v>794</v>
      </c>
      <c r="F55" s="18"/>
      <c r="G55" s="72">
        <v>14</v>
      </c>
      <c r="H55" s="72">
        <v>18</v>
      </c>
      <c r="I55" s="17">
        <f t="shared" ref="I55" si="6">+G55+H55</f>
        <v>32</v>
      </c>
      <c r="J55" s="52">
        <v>9678451036</v>
      </c>
      <c r="K55" s="18" t="s">
        <v>652</v>
      </c>
      <c r="L55" s="18"/>
      <c r="M55" s="18"/>
      <c r="N55" s="52"/>
      <c r="O55" s="52"/>
      <c r="P55" s="24">
        <v>43538</v>
      </c>
      <c r="Q55" s="18" t="s">
        <v>83</v>
      </c>
      <c r="R55" s="18"/>
      <c r="S55" s="18"/>
      <c r="T55" s="18"/>
    </row>
    <row r="56" spans="1:20">
      <c r="A56" s="4">
        <v>52</v>
      </c>
      <c r="B56" s="17" t="s">
        <v>66</v>
      </c>
      <c r="C56" s="52" t="s">
        <v>791</v>
      </c>
      <c r="D56" s="18" t="s">
        <v>29</v>
      </c>
      <c r="E56" s="53" t="s">
        <v>795</v>
      </c>
      <c r="F56" s="18"/>
      <c r="G56" s="72">
        <v>8</v>
      </c>
      <c r="H56" s="72">
        <v>13</v>
      </c>
      <c r="I56" s="17">
        <f t="shared" si="0"/>
        <v>21</v>
      </c>
      <c r="J56" s="52">
        <v>9864738681</v>
      </c>
      <c r="K56" s="18" t="s">
        <v>652</v>
      </c>
      <c r="L56" s="18"/>
      <c r="M56" s="18"/>
      <c r="N56" s="52"/>
      <c r="O56" s="52"/>
      <c r="P56" s="24">
        <v>43538</v>
      </c>
      <c r="Q56" s="18" t="s">
        <v>83</v>
      </c>
      <c r="R56" s="18"/>
      <c r="S56" s="18"/>
      <c r="T56" s="18"/>
    </row>
    <row r="57" spans="1:20">
      <c r="A57" s="4">
        <v>53</v>
      </c>
      <c r="B57" s="17" t="s">
        <v>66</v>
      </c>
      <c r="C57" s="52" t="s">
        <v>792</v>
      </c>
      <c r="D57" s="18" t="s">
        <v>29</v>
      </c>
      <c r="E57" s="53" t="s">
        <v>796</v>
      </c>
      <c r="F57" s="18"/>
      <c r="G57" s="72">
        <v>9</v>
      </c>
      <c r="H57" s="72">
        <v>13</v>
      </c>
      <c r="I57" s="17">
        <f t="shared" si="0"/>
        <v>22</v>
      </c>
      <c r="J57" s="52">
        <v>9508832880</v>
      </c>
      <c r="K57" s="18" t="s">
        <v>652</v>
      </c>
      <c r="L57" s="18"/>
      <c r="M57" s="18"/>
      <c r="N57" s="52"/>
      <c r="O57" s="52"/>
      <c r="P57" s="24">
        <v>43538</v>
      </c>
      <c r="Q57" s="18" t="s">
        <v>83</v>
      </c>
      <c r="R57" s="18"/>
      <c r="S57" s="18"/>
      <c r="T57" s="18"/>
    </row>
    <row r="58" spans="1:20">
      <c r="A58" s="4">
        <v>54</v>
      </c>
      <c r="B58" s="17" t="s">
        <v>67</v>
      </c>
      <c r="C58" s="52" t="s">
        <v>798</v>
      </c>
      <c r="D58" s="18" t="s">
        <v>29</v>
      </c>
      <c r="E58" s="53" t="s">
        <v>797</v>
      </c>
      <c r="F58" s="18"/>
      <c r="G58" s="60">
        <v>17</v>
      </c>
      <c r="H58" s="60">
        <v>8</v>
      </c>
      <c r="I58" s="17">
        <f t="shared" si="0"/>
        <v>25</v>
      </c>
      <c r="J58" s="52">
        <v>7896187694</v>
      </c>
      <c r="K58" s="18" t="s">
        <v>587</v>
      </c>
      <c r="L58" s="53"/>
      <c r="M58" s="18"/>
      <c r="N58" s="52"/>
      <c r="O58" s="52"/>
      <c r="P58" s="24">
        <v>43538</v>
      </c>
      <c r="Q58" s="18" t="s">
        <v>83</v>
      </c>
      <c r="R58" s="18"/>
      <c r="S58" s="18"/>
      <c r="T58" s="18"/>
    </row>
    <row r="59" spans="1:20">
      <c r="A59" s="4">
        <v>55</v>
      </c>
      <c r="B59" s="17" t="s">
        <v>67</v>
      </c>
      <c r="C59" s="52" t="s">
        <v>799</v>
      </c>
      <c r="D59" s="18" t="s">
        <v>29</v>
      </c>
      <c r="E59" s="53" t="s">
        <v>800</v>
      </c>
      <c r="F59" s="18"/>
      <c r="G59" s="60">
        <v>48</v>
      </c>
      <c r="H59" s="60">
        <v>44</v>
      </c>
      <c r="I59" s="17">
        <f t="shared" si="0"/>
        <v>92</v>
      </c>
      <c r="J59" s="52">
        <v>9508625121</v>
      </c>
      <c r="K59" s="18" t="s">
        <v>587</v>
      </c>
      <c r="L59" s="53"/>
      <c r="M59" s="18"/>
      <c r="N59" s="52"/>
      <c r="O59" s="52"/>
      <c r="P59" s="24">
        <v>43538</v>
      </c>
      <c r="Q59" s="18" t="s">
        <v>83</v>
      </c>
      <c r="R59" s="18"/>
      <c r="S59" s="18"/>
      <c r="T59" s="18"/>
    </row>
    <row r="60" spans="1:20">
      <c r="A60" s="4">
        <v>56</v>
      </c>
      <c r="B60" s="17" t="s">
        <v>66</v>
      </c>
      <c r="C60" s="57" t="s">
        <v>801</v>
      </c>
      <c r="D60" s="18" t="s">
        <v>27</v>
      </c>
      <c r="E60" s="53" t="s">
        <v>803</v>
      </c>
      <c r="F60" s="18"/>
      <c r="G60" s="60">
        <v>27</v>
      </c>
      <c r="H60" s="60">
        <v>22</v>
      </c>
      <c r="I60" s="17">
        <f t="shared" ref="I60" si="7">+G60+H60</f>
        <v>49</v>
      </c>
      <c r="J60" s="57">
        <v>9854245255</v>
      </c>
      <c r="K60" s="18" t="s">
        <v>805</v>
      </c>
      <c r="L60" s="53"/>
      <c r="M60" s="18"/>
      <c r="N60" s="52"/>
      <c r="O60" s="52"/>
      <c r="P60" s="24">
        <v>43539</v>
      </c>
      <c r="Q60" s="18" t="s">
        <v>85</v>
      </c>
      <c r="R60" s="18"/>
      <c r="S60" s="18"/>
      <c r="T60" s="18"/>
    </row>
    <row r="61" spans="1:20">
      <c r="A61" s="4">
        <v>57</v>
      </c>
      <c r="B61" s="17" t="s">
        <v>66</v>
      </c>
      <c r="C61" s="52" t="s">
        <v>802</v>
      </c>
      <c r="D61" s="18" t="s">
        <v>27</v>
      </c>
      <c r="E61" s="53" t="s">
        <v>804</v>
      </c>
      <c r="F61" s="18" t="s">
        <v>84</v>
      </c>
      <c r="G61" s="54">
        <v>30</v>
      </c>
      <c r="H61" s="54">
        <v>28</v>
      </c>
      <c r="I61" s="17">
        <f t="shared" si="0"/>
        <v>58</v>
      </c>
      <c r="J61" s="52">
        <v>9954540715</v>
      </c>
      <c r="K61" s="18" t="s">
        <v>805</v>
      </c>
      <c r="L61" s="53"/>
      <c r="M61" s="18"/>
      <c r="N61" s="52"/>
      <c r="O61" s="52"/>
      <c r="P61" s="24">
        <v>43539</v>
      </c>
      <c r="Q61" s="18" t="s">
        <v>85</v>
      </c>
      <c r="R61" s="18"/>
      <c r="S61" s="18"/>
      <c r="T61" s="18"/>
    </row>
    <row r="62" spans="1:20">
      <c r="A62" s="4">
        <v>58</v>
      </c>
      <c r="B62" s="17" t="s">
        <v>67</v>
      </c>
      <c r="C62" s="52" t="s">
        <v>806</v>
      </c>
      <c r="D62" s="18" t="s">
        <v>27</v>
      </c>
      <c r="E62" s="53" t="s">
        <v>807</v>
      </c>
      <c r="F62" s="18" t="s">
        <v>84</v>
      </c>
      <c r="G62" s="54">
        <v>47</v>
      </c>
      <c r="H62" s="54">
        <v>46</v>
      </c>
      <c r="I62" s="17">
        <f t="shared" si="0"/>
        <v>93</v>
      </c>
      <c r="J62" s="52">
        <v>8253972962</v>
      </c>
      <c r="K62" s="18" t="s">
        <v>788</v>
      </c>
      <c r="L62" s="53"/>
      <c r="M62" s="18"/>
      <c r="N62" s="52"/>
      <c r="O62" s="52"/>
      <c r="P62" s="24">
        <v>43539</v>
      </c>
      <c r="Q62" s="18" t="s">
        <v>85</v>
      </c>
      <c r="R62" s="18"/>
      <c r="S62" s="18"/>
      <c r="T62" s="18"/>
    </row>
    <row r="63" spans="1:20">
      <c r="A63" s="4">
        <v>59</v>
      </c>
      <c r="B63" s="17" t="s">
        <v>66</v>
      </c>
      <c r="C63" s="52" t="s">
        <v>808</v>
      </c>
      <c r="D63" s="18" t="s">
        <v>27</v>
      </c>
      <c r="E63" s="53" t="s">
        <v>810</v>
      </c>
      <c r="F63" s="18" t="s">
        <v>84</v>
      </c>
      <c r="G63" s="54">
        <v>11</v>
      </c>
      <c r="H63" s="54">
        <v>17</v>
      </c>
      <c r="I63" s="17">
        <f t="shared" si="0"/>
        <v>28</v>
      </c>
      <c r="J63" s="52">
        <v>9859276898</v>
      </c>
      <c r="K63" s="18" t="s">
        <v>805</v>
      </c>
      <c r="L63" s="53"/>
      <c r="M63" s="18"/>
      <c r="N63" s="52"/>
      <c r="O63" s="52"/>
      <c r="P63" s="24">
        <v>43542</v>
      </c>
      <c r="Q63" s="18" t="s">
        <v>80</v>
      </c>
      <c r="R63" s="18"/>
      <c r="S63" s="18"/>
      <c r="T63" s="18"/>
    </row>
    <row r="64" spans="1:20">
      <c r="A64" s="4">
        <v>60</v>
      </c>
      <c r="B64" s="17" t="s">
        <v>66</v>
      </c>
      <c r="C64" s="18" t="s">
        <v>809</v>
      </c>
      <c r="D64" s="18" t="s">
        <v>27</v>
      </c>
      <c r="E64" s="19">
        <v>18250212605</v>
      </c>
      <c r="F64" s="18" t="s">
        <v>84</v>
      </c>
      <c r="G64" s="19">
        <v>16</v>
      </c>
      <c r="H64" s="19">
        <v>10</v>
      </c>
      <c r="I64" s="17">
        <f t="shared" si="0"/>
        <v>26</v>
      </c>
      <c r="J64" s="67">
        <v>9854879854</v>
      </c>
      <c r="K64" s="18" t="s">
        <v>805</v>
      </c>
      <c r="L64" s="18"/>
      <c r="M64" s="18"/>
      <c r="N64" s="18"/>
      <c r="O64" s="18"/>
      <c r="P64" s="24">
        <v>43542</v>
      </c>
      <c r="Q64" s="18" t="s">
        <v>80</v>
      </c>
      <c r="R64" s="18"/>
      <c r="S64" s="18"/>
      <c r="T64" s="18"/>
    </row>
    <row r="65" spans="1:20" ht="33">
      <c r="A65" s="4">
        <v>61</v>
      </c>
      <c r="B65" s="17" t="s">
        <v>67</v>
      </c>
      <c r="C65" s="18" t="s">
        <v>811</v>
      </c>
      <c r="D65" s="18" t="s">
        <v>27</v>
      </c>
      <c r="E65" s="19">
        <v>18250203101</v>
      </c>
      <c r="F65" s="18" t="s">
        <v>84</v>
      </c>
      <c r="G65" s="19">
        <v>66</v>
      </c>
      <c r="H65" s="19">
        <v>46</v>
      </c>
      <c r="I65" s="17">
        <f t="shared" si="0"/>
        <v>112</v>
      </c>
      <c r="J65" s="67">
        <v>9707668525</v>
      </c>
      <c r="K65" s="18" t="s">
        <v>788</v>
      </c>
      <c r="L65" s="18"/>
      <c r="M65" s="18"/>
      <c r="N65" s="18"/>
      <c r="O65" s="18"/>
      <c r="P65" s="24">
        <v>43542</v>
      </c>
      <c r="Q65" s="18" t="s">
        <v>80</v>
      </c>
      <c r="R65" s="18"/>
      <c r="S65" s="18"/>
      <c r="T65" s="18"/>
    </row>
    <row r="66" spans="1:20">
      <c r="A66" s="4">
        <v>62</v>
      </c>
      <c r="B66" s="17" t="s">
        <v>66</v>
      </c>
      <c r="C66" s="52" t="s">
        <v>812</v>
      </c>
      <c r="D66" s="18" t="s">
        <v>29</v>
      </c>
      <c r="E66" s="53" t="s">
        <v>815</v>
      </c>
      <c r="F66" s="18"/>
      <c r="G66" s="72">
        <v>15</v>
      </c>
      <c r="H66" s="72">
        <v>14</v>
      </c>
      <c r="I66" s="17">
        <f t="shared" si="0"/>
        <v>29</v>
      </c>
      <c r="J66" s="52">
        <v>8752011467</v>
      </c>
      <c r="K66" s="18" t="s">
        <v>805</v>
      </c>
      <c r="L66" s="18"/>
      <c r="M66" s="18"/>
      <c r="N66" s="18"/>
      <c r="O66" s="18"/>
      <c r="P66" s="24">
        <v>43543</v>
      </c>
      <c r="Q66" s="18" t="s">
        <v>81</v>
      </c>
      <c r="R66" s="18"/>
      <c r="S66" s="18"/>
      <c r="T66" s="18"/>
    </row>
    <row r="67" spans="1:20">
      <c r="A67" s="4">
        <v>63</v>
      </c>
      <c r="B67" s="17" t="s">
        <v>66</v>
      </c>
      <c r="C67" s="52" t="s">
        <v>813</v>
      </c>
      <c r="D67" s="18" t="s">
        <v>29</v>
      </c>
      <c r="E67" s="53" t="s">
        <v>816</v>
      </c>
      <c r="F67" s="18"/>
      <c r="G67" s="72">
        <v>8</v>
      </c>
      <c r="H67" s="72">
        <v>13</v>
      </c>
      <c r="I67" s="17">
        <f t="shared" si="0"/>
        <v>21</v>
      </c>
      <c r="J67" s="52">
        <v>9577607580</v>
      </c>
      <c r="K67" s="18" t="s">
        <v>805</v>
      </c>
      <c r="L67" s="18"/>
      <c r="M67" s="18"/>
      <c r="N67" s="18"/>
      <c r="O67" s="18"/>
      <c r="P67" s="24">
        <v>43543</v>
      </c>
      <c r="Q67" s="18" t="s">
        <v>81</v>
      </c>
      <c r="R67" s="18"/>
      <c r="S67" s="18"/>
      <c r="T67" s="18"/>
    </row>
    <row r="68" spans="1:20">
      <c r="A68" s="4">
        <v>64</v>
      </c>
      <c r="B68" s="17" t="s">
        <v>66</v>
      </c>
      <c r="C68" s="73" t="s">
        <v>814</v>
      </c>
      <c r="D68" s="18" t="s">
        <v>29</v>
      </c>
      <c r="E68" s="53" t="s">
        <v>817</v>
      </c>
      <c r="F68" s="18"/>
      <c r="G68" s="72">
        <v>14</v>
      </c>
      <c r="H68" s="72">
        <v>12</v>
      </c>
      <c r="I68" s="17">
        <f t="shared" si="0"/>
        <v>26</v>
      </c>
      <c r="J68" s="52">
        <v>9435981013</v>
      </c>
      <c r="K68" s="18" t="s">
        <v>805</v>
      </c>
      <c r="L68" s="18"/>
      <c r="M68" s="18"/>
      <c r="N68" s="18"/>
      <c r="O68" s="18"/>
      <c r="P68" s="24">
        <v>43543</v>
      </c>
      <c r="Q68" s="18" t="s">
        <v>81</v>
      </c>
      <c r="R68" s="18"/>
      <c r="S68" s="18"/>
      <c r="T68" s="18"/>
    </row>
    <row r="69" spans="1:20">
      <c r="A69" s="4">
        <v>65</v>
      </c>
      <c r="B69" s="17" t="s">
        <v>67</v>
      </c>
      <c r="C69" s="52" t="s">
        <v>818</v>
      </c>
      <c r="D69" s="18" t="s">
        <v>29</v>
      </c>
      <c r="E69" s="53" t="s">
        <v>819</v>
      </c>
      <c r="F69" s="18"/>
      <c r="G69" s="72">
        <v>22</v>
      </c>
      <c r="H69" s="72">
        <v>33</v>
      </c>
      <c r="I69" s="17">
        <f t="shared" si="0"/>
        <v>55</v>
      </c>
      <c r="J69" s="52">
        <v>9864545468</v>
      </c>
      <c r="K69" s="18" t="s">
        <v>587</v>
      </c>
      <c r="L69" s="18"/>
      <c r="M69" s="18"/>
      <c r="N69" s="18"/>
      <c r="O69" s="18"/>
      <c r="P69" s="24">
        <v>43543</v>
      </c>
      <c r="Q69" s="18" t="s">
        <v>81</v>
      </c>
      <c r="R69" s="18"/>
      <c r="S69" s="18"/>
      <c r="T69" s="18"/>
    </row>
    <row r="70" spans="1:20">
      <c r="A70" s="4">
        <v>66</v>
      </c>
      <c r="B70" s="17" t="s">
        <v>67</v>
      </c>
      <c r="C70" s="52" t="s">
        <v>820</v>
      </c>
      <c r="D70" s="18" t="s">
        <v>29</v>
      </c>
      <c r="E70" s="53" t="s">
        <v>821</v>
      </c>
      <c r="F70" s="18"/>
      <c r="G70" s="72">
        <v>20</v>
      </c>
      <c r="H70" s="72">
        <v>22</v>
      </c>
      <c r="I70" s="17">
        <f t="shared" si="0"/>
        <v>42</v>
      </c>
      <c r="J70" s="52">
        <v>9678972260</v>
      </c>
      <c r="K70" s="18" t="s">
        <v>587</v>
      </c>
      <c r="L70" s="18"/>
      <c r="M70" s="18"/>
      <c r="N70" s="18"/>
      <c r="O70" s="18"/>
      <c r="P70" s="24">
        <v>43543</v>
      </c>
      <c r="Q70" s="18" t="s">
        <v>81</v>
      </c>
      <c r="R70" s="18"/>
      <c r="S70" s="18"/>
      <c r="T70" s="18"/>
    </row>
    <row r="71" spans="1:20" ht="33">
      <c r="A71" s="4">
        <v>67</v>
      </c>
      <c r="B71" s="17" t="s">
        <v>66</v>
      </c>
      <c r="C71" s="52" t="s">
        <v>822</v>
      </c>
      <c r="D71" s="18" t="s">
        <v>27</v>
      </c>
      <c r="E71" s="53" t="s">
        <v>824</v>
      </c>
      <c r="F71" s="18"/>
      <c r="G71" s="54">
        <v>27</v>
      </c>
      <c r="H71" s="54">
        <v>34</v>
      </c>
      <c r="I71" s="17">
        <f t="shared" ref="I71:I164" si="8">+G71+H71</f>
        <v>61</v>
      </c>
      <c r="J71" s="52">
        <v>9707779474</v>
      </c>
      <c r="K71" s="18" t="s">
        <v>805</v>
      </c>
      <c r="L71" s="18"/>
      <c r="M71" s="18"/>
      <c r="N71" s="18"/>
      <c r="O71" s="18"/>
      <c r="P71" s="24">
        <v>43544</v>
      </c>
      <c r="Q71" s="18" t="s">
        <v>82</v>
      </c>
      <c r="R71" s="18"/>
      <c r="S71" s="18"/>
      <c r="T71" s="18"/>
    </row>
    <row r="72" spans="1:20" ht="33">
      <c r="A72" s="4">
        <v>68</v>
      </c>
      <c r="B72" s="17" t="s">
        <v>66</v>
      </c>
      <c r="C72" s="18" t="s">
        <v>823</v>
      </c>
      <c r="D72" s="18" t="s">
        <v>27</v>
      </c>
      <c r="E72" s="19">
        <v>18250214003</v>
      </c>
      <c r="F72" s="18"/>
      <c r="G72" s="19">
        <v>10</v>
      </c>
      <c r="H72" s="19">
        <v>21</v>
      </c>
      <c r="I72" s="17">
        <f t="shared" si="8"/>
        <v>31</v>
      </c>
      <c r="J72" s="18">
        <v>9854453313</v>
      </c>
      <c r="K72" s="18" t="s">
        <v>805</v>
      </c>
      <c r="L72" s="18"/>
      <c r="M72" s="18"/>
      <c r="N72" s="18"/>
      <c r="O72" s="18"/>
      <c r="P72" s="24">
        <v>43544</v>
      </c>
      <c r="Q72" s="18" t="s">
        <v>82</v>
      </c>
      <c r="R72" s="18"/>
      <c r="S72" s="18"/>
      <c r="T72" s="18"/>
    </row>
    <row r="73" spans="1:20" ht="33">
      <c r="A73" s="4">
        <v>69</v>
      </c>
      <c r="B73" s="17" t="s">
        <v>67</v>
      </c>
      <c r="C73" s="18" t="s">
        <v>825</v>
      </c>
      <c r="D73" s="18" t="s">
        <v>27</v>
      </c>
      <c r="E73" s="19">
        <v>18250204602</v>
      </c>
      <c r="F73" s="18" t="s">
        <v>84</v>
      </c>
      <c r="G73" s="19">
        <v>38</v>
      </c>
      <c r="H73" s="19">
        <v>44</v>
      </c>
      <c r="I73" s="17">
        <f t="shared" si="8"/>
        <v>82</v>
      </c>
      <c r="J73" s="18">
        <v>9957540421</v>
      </c>
      <c r="K73" s="18" t="s">
        <v>788</v>
      </c>
      <c r="L73" s="18"/>
      <c r="M73" s="18"/>
      <c r="N73" s="18"/>
      <c r="O73" s="18"/>
      <c r="P73" s="24">
        <v>43544</v>
      </c>
      <c r="Q73" s="18" t="s">
        <v>82</v>
      </c>
      <c r="R73" s="18"/>
      <c r="S73" s="18"/>
      <c r="T73" s="18"/>
    </row>
    <row r="74" spans="1:20">
      <c r="A74" s="4">
        <v>70</v>
      </c>
      <c r="B74" s="17" t="s">
        <v>66</v>
      </c>
      <c r="C74" s="18" t="s">
        <v>784</v>
      </c>
      <c r="D74" s="18" t="s">
        <v>27</v>
      </c>
      <c r="E74" s="19">
        <v>18250214004</v>
      </c>
      <c r="F74" s="18" t="s">
        <v>84</v>
      </c>
      <c r="G74" s="19">
        <v>15</v>
      </c>
      <c r="H74" s="19">
        <v>18</v>
      </c>
      <c r="I74" s="17">
        <f t="shared" si="8"/>
        <v>33</v>
      </c>
      <c r="J74" s="18">
        <v>9854625360</v>
      </c>
      <c r="K74" s="18" t="s">
        <v>805</v>
      </c>
      <c r="L74" s="18"/>
      <c r="M74" s="18"/>
      <c r="N74" s="18"/>
      <c r="O74" s="18"/>
      <c r="P74" s="24">
        <v>43549</v>
      </c>
      <c r="Q74" s="18" t="s">
        <v>80</v>
      </c>
      <c r="R74" s="18"/>
      <c r="S74" s="18"/>
      <c r="T74" s="18"/>
    </row>
    <row r="75" spans="1:20">
      <c r="A75" s="4">
        <v>71</v>
      </c>
      <c r="B75" s="17" t="s">
        <v>66</v>
      </c>
      <c r="C75" s="18" t="s">
        <v>826</v>
      </c>
      <c r="D75" s="18" t="s">
        <v>27</v>
      </c>
      <c r="E75" s="19">
        <v>18250214501</v>
      </c>
      <c r="F75" s="18" t="s">
        <v>84</v>
      </c>
      <c r="G75" s="19">
        <v>23</v>
      </c>
      <c r="H75" s="19">
        <v>17</v>
      </c>
      <c r="I75" s="17">
        <f t="shared" si="8"/>
        <v>40</v>
      </c>
      <c r="J75" s="18">
        <v>9435512078</v>
      </c>
      <c r="K75" s="18" t="s">
        <v>805</v>
      </c>
      <c r="L75" s="18"/>
      <c r="M75" s="18"/>
      <c r="N75" s="18"/>
      <c r="O75" s="18"/>
      <c r="P75" s="24">
        <v>43549</v>
      </c>
      <c r="Q75" s="18" t="s">
        <v>80</v>
      </c>
      <c r="R75" s="18"/>
      <c r="S75" s="18"/>
      <c r="T75" s="18"/>
    </row>
    <row r="76" spans="1:20" ht="33">
      <c r="A76" s="4">
        <v>72</v>
      </c>
      <c r="B76" s="17" t="s">
        <v>66</v>
      </c>
      <c r="C76" s="18" t="s">
        <v>827</v>
      </c>
      <c r="D76" s="18" t="s">
        <v>27</v>
      </c>
      <c r="E76" s="19">
        <v>18250214502</v>
      </c>
      <c r="F76" s="18" t="s">
        <v>84</v>
      </c>
      <c r="G76" s="19">
        <v>0</v>
      </c>
      <c r="H76" s="19">
        <v>21</v>
      </c>
      <c r="I76" s="17">
        <f t="shared" si="8"/>
        <v>21</v>
      </c>
      <c r="J76" s="18">
        <v>8751937260</v>
      </c>
      <c r="K76" s="18" t="s">
        <v>805</v>
      </c>
      <c r="L76" s="18"/>
      <c r="M76" s="18"/>
      <c r="N76" s="18"/>
      <c r="O76" s="18"/>
      <c r="P76" s="24">
        <v>43549</v>
      </c>
      <c r="Q76" s="18" t="s">
        <v>80</v>
      </c>
      <c r="R76" s="18"/>
      <c r="S76" s="18"/>
      <c r="T76" s="18"/>
    </row>
    <row r="77" spans="1:20">
      <c r="A77" s="4">
        <v>73</v>
      </c>
      <c r="B77" s="17" t="s">
        <v>67</v>
      </c>
      <c r="C77" s="18" t="s">
        <v>828</v>
      </c>
      <c r="D77" s="18" t="s">
        <v>27</v>
      </c>
      <c r="E77" s="19">
        <v>18250205701</v>
      </c>
      <c r="F77" s="18" t="s">
        <v>84</v>
      </c>
      <c r="G77" s="19">
        <v>53</v>
      </c>
      <c r="H77" s="19">
        <v>43</v>
      </c>
      <c r="I77" s="17">
        <f t="shared" si="8"/>
        <v>96</v>
      </c>
      <c r="J77" s="18">
        <v>8876965067</v>
      </c>
      <c r="K77" s="18" t="s">
        <v>788</v>
      </c>
      <c r="L77" s="18"/>
      <c r="M77" s="18"/>
      <c r="N77" s="18"/>
      <c r="O77" s="18"/>
      <c r="P77" s="24">
        <v>43549</v>
      </c>
      <c r="Q77" s="18" t="s">
        <v>80</v>
      </c>
      <c r="R77" s="18"/>
      <c r="S77" s="18"/>
      <c r="T77" s="18"/>
    </row>
    <row r="78" spans="1:20">
      <c r="A78" s="4">
        <v>74</v>
      </c>
      <c r="B78" s="17" t="s">
        <v>66</v>
      </c>
      <c r="C78" s="52" t="s">
        <v>829</v>
      </c>
      <c r="D78" s="18" t="s">
        <v>29</v>
      </c>
      <c r="E78" s="53" t="s">
        <v>831</v>
      </c>
      <c r="F78" s="18"/>
      <c r="G78" s="72">
        <v>25</v>
      </c>
      <c r="H78" s="72">
        <v>35</v>
      </c>
      <c r="I78" s="17">
        <f t="shared" si="8"/>
        <v>60</v>
      </c>
      <c r="J78" s="52">
        <v>9508782359</v>
      </c>
      <c r="K78" s="18" t="s">
        <v>805</v>
      </c>
      <c r="L78" s="18"/>
      <c r="M78" s="18"/>
      <c r="N78" s="18"/>
      <c r="O78" s="18"/>
      <c r="P78" s="24">
        <v>43550</v>
      </c>
      <c r="Q78" s="18" t="s">
        <v>81</v>
      </c>
      <c r="R78" s="18"/>
      <c r="S78" s="18"/>
      <c r="T78" s="18"/>
    </row>
    <row r="79" spans="1:20">
      <c r="A79" s="4">
        <v>75</v>
      </c>
      <c r="B79" s="17" t="s">
        <v>66</v>
      </c>
      <c r="C79" s="52" t="s">
        <v>830</v>
      </c>
      <c r="D79" s="18" t="s">
        <v>29</v>
      </c>
      <c r="E79" s="53" t="s">
        <v>832</v>
      </c>
      <c r="F79" s="18"/>
      <c r="G79" s="72">
        <v>28</v>
      </c>
      <c r="H79" s="72">
        <v>26</v>
      </c>
      <c r="I79" s="17">
        <f t="shared" si="8"/>
        <v>54</v>
      </c>
      <c r="J79" s="52">
        <v>9577436727</v>
      </c>
      <c r="K79" s="18" t="s">
        <v>805</v>
      </c>
      <c r="L79" s="18"/>
      <c r="M79" s="18"/>
      <c r="N79" s="18"/>
      <c r="O79" s="18"/>
      <c r="P79" s="24">
        <v>43550</v>
      </c>
      <c r="Q79" s="18" t="s">
        <v>81</v>
      </c>
      <c r="R79" s="18"/>
      <c r="S79" s="18"/>
      <c r="T79" s="18"/>
    </row>
    <row r="80" spans="1:20">
      <c r="A80" s="4">
        <v>76</v>
      </c>
      <c r="B80" s="17" t="s">
        <v>67</v>
      </c>
      <c r="C80" s="52" t="s">
        <v>833</v>
      </c>
      <c r="D80" s="18" t="s">
        <v>29</v>
      </c>
      <c r="E80" s="53" t="s">
        <v>834</v>
      </c>
      <c r="F80" s="18"/>
      <c r="G80" s="72">
        <v>58</v>
      </c>
      <c r="H80" s="72">
        <v>53</v>
      </c>
      <c r="I80" s="17">
        <f t="shared" si="8"/>
        <v>111</v>
      </c>
      <c r="J80" s="52">
        <v>9864350397</v>
      </c>
      <c r="K80" s="18" t="s">
        <v>587</v>
      </c>
      <c r="L80" s="18"/>
      <c r="M80" s="18"/>
      <c r="N80" s="18"/>
      <c r="O80" s="18"/>
      <c r="P80" s="24">
        <v>43550</v>
      </c>
      <c r="Q80" s="18" t="s">
        <v>81</v>
      </c>
      <c r="R80" s="18"/>
      <c r="S80" s="18"/>
      <c r="T80" s="18"/>
    </row>
    <row r="81" spans="1:20" ht="33">
      <c r="A81" s="4">
        <v>77</v>
      </c>
      <c r="B81" s="17" t="s">
        <v>66</v>
      </c>
      <c r="C81" s="18" t="s">
        <v>835</v>
      </c>
      <c r="D81" s="18" t="s">
        <v>27</v>
      </c>
      <c r="E81" s="19">
        <v>18250214503</v>
      </c>
      <c r="F81" s="18" t="s">
        <v>84</v>
      </c>
      <c r="G81" s="19">
        <v>40</v>
      </c>
      <c r="H81" s="19">
        <v>35</v>
      </c>
      <c r="I81" s="17">
        <f t="shared" si="8"/>
        <v>75</v>
      </c>
      <c r="J81" s="18">
        <v>9531029529</v>
      </c>
      <c r="K81" s="18" t="s">
        <v>805</v>
      </c>
      <c r="L81" s="18"/>
      <c r="M81" s="18"/>
      <c r="N81" s="18"/>
      <c r="O81" s="18"/>
      <c r="P81" s="24">
        <v>43551</v>
      </c>
      <c r="Q81" s="18" t="s">
        <v>82</v>
      </c>
      <c r="R81" s="18"/>
      <c r="S81" s="18"/>
      <c r="T81" s="18"/>
    </row>
    <row r="82" spans="1:20" ht="33">
      <c r="A82" s="4">
        <v>78</v>
      </c>
      <c r="B82" s="17" t="s">
        <v>66</v>
      </c>
      <c r="C82" s="18" t="s">
        <v>836</v>
      </c>
      <c r="D82" s="18" t="s">
        <v>27</v>
      </c>
      <c r="E82" s="19">
        <v>18250222701</v>
      </c>
      <c r="F82" s="18" t="s">
        <v>84</v>
      </c>
      <c r="G82" s="19">
        <v>23</v>
      </c>
      <c r="H82" s="19">
        <v>27</v>
      </c>
      <c r="I82" s="17">
        <f t="shared" si="8"/>
        <v>50</v>
      </c>
      <c r="J82" s="18">
        <v>9854220277</v>
      </c>
      <c r="K82" s="18" t="s">
        <v>805</v>
      </c>
      <c r="L82" s="18"/>
      <c r="M82" s="18"/>
      <c r="N82" s="18"/>
      <c r="O82" s="18"/>
      <c r="P82" s="24">
        <v>43551</v>
      </c>
      <c r="Q82" s="18" t="s">
        <v>82</v>
      </c>
      <c r="R82" s="18"/>
      <c r="S82" s="18"/>
      <c r="T82" s="18"/>
    </row>
    <row r="83" spans="1:20" ht="33">
      <c r="A83" s="4">
        <v>79</v>
      </c>
      <c r="B83" s="17" t="s">
        <v>67</v>
      </c>
      <c r="C83" s="18" t="s">
        <v>837</v>
      </c>
      <c r="D83" s="18" t="s">
        <v>27</v>
      </c>
      <c r="E83" s="19">
        <v>18250206001</v>
      </c>
      <c r="F83" s="18" t="s">
        <v>84</v>
      </c>
      <c r="G83" s="19">
        <v>56</v>
      </c>
      <c r="H83" s="19">
        <v>34</v>
      </c>
      <c r="I83" s="17">
        <f t="shared" si="8"/>
        <v>90</v>
      </c>
      <c r="J83" s="18">
        <v>9864090680</v>
      </c>
      <c r="K83" s="18" t="s">
        <v>788</v>
      </c>
      <c r="L83" s="18"/>
      <c r="M83" s="18"/>
      <c r="N83" s="18"/>
      <c r="O83" s="18"/>
      <c r="P83" s="24">
        <v>43551</v>
      </c>
      <c r="Q83" s="18" t="s">
        <v>82</v>
      </c>
      <c r="R83" s="18"/>
      <c r="S83" s="18"/>
      <c r="T83" s="18"/>
    </row>
    <row r="84" spans="1:20">
      <c r="A84" s="4">
        <v>80</v>
      </c>
      <c r="B84" s="17" t="s">
        <v>66</v>
      </c>
      <c r="C84" s="52" t="s">
        <v>805</v>
      </c>
      <c r="D84" s="18" t="s">
        <v>29</v>
      </c>
      <c r="E84" s="53" t="s">
        <v>839</v>
      </c>
      <c r="F84" s="18"/>
      <c r="G84" s="72">
        <v>18</v>
      </c>
      <c r="H84" s="72">
        <v>25</v>
      </c>
      <c r="I84" s="17">
        <f t="shared" si="8"/>
        <v>43</v>
      </c>
      <c r="J84" s="52">
        <v>9864596423</v>
      </c>
      <c r="K84" s="18" t="s">
        <v>805</v>
      </c>
      <c r="L84" s="18"/>
      <c r="M84" s="18"/>
      <c r="N84" s="18"/>
      <c r="O84" s="18"/>
      <c r="P84" s="24">
        <v>43552</v>
      </c>
      <c r="Q84" s="18" t="s">
        <v>83</v>
      </c>
      <c r="R84" s="18"/>
      <c r="S84" s="18"/>
      <c r="T84" s="18"/>
    </row>
    <row r="85" spans="1:20">
      <c r="A85" s="4">
        <v>81</v>
      </c>
      <c r="B85" s="17" t="s">
        <v>66</v>
      </c>
      <c r="C85" s="52" t="s">
        <v>838</v>
      </c>
      <c r="D85" s="18" t="s">
        <v>29</v>
      </c>
      <c r="E85" s="53" t="s">
        <v>840</v>
      </c>
      <c r="F85" s="18"/>
      <c r="G85" s="72">
        <v>19</v>
      </c>
      <c r="H85" s="72">
        <v>26</v>
      </c>
      <c r="I85" s="17">
        <f t="shared" si="8"/>
        <v>45</v>
      </c>
      <c r="J85" s="52">
        <v>9954606570</v>
      </c>
      <c r="K85" s="18" t="s">
        <v>805</v>
      </c>
      <c r="L85" s="18"/>
      <c r="M85" s="18"/>
      <c r="N85" s="18"/>
      <c r="O85" s="18"/>
      <c r="P85" s="24">
        <v>43552</v>
      </c>
      <c r="Q85" s="18" t="s">
        <v>83</v>
      </c>
      <c r="R85" s="18"/>
      <c r="S85" s="18"/>
      <c r="T85" s="18"/>
    </row>
    <row r="86" spans="1:20">
      <c r="A86" s="4">
        <v>82</v>
      </c>
      <c r="B86" s="17" t="s">
        <v>67</v>
      </c>
      <c r="C86" s="18" t="s">
        <v>841</v>
      </c>
      <c r="D86" s="18" t="s">
        <v>27</v>
      </c>
      <c r="E86" s="19">
        <v>18250206003</v>
      </c>
      <c r="F86" s="18" t="s">
        <v>84</v>
      </c>
      <c r="G86" s="19">
        <v>18</v>
      </c>
      <c r="H86" s="19">
        <v>12</v>
      </c>
      <c r="I86" s="17">
        <f t="shared" si="8"/>
        <v>30</v>
      </c>
      <c r="J86" s="18">
        <v>9508668804</v>
      </c>
      <c r="K86" s="18" t="s">
        <v>788</v>
      </c>
      <c r="L86" s="18"/>
      <c r="M86" s="18"/>
      <c r="N86" s="18"/>
      <c r="O86" s="18"/>
      <c r="P86" s="24">
        <v>43552</v>
      </c>
      <c r="Q86" s="18" t="s">
        <v>83</v>
      </c>
      <c r="R86" s="18"/>
      <c r="S86" s="18"/>
      <c r="T86" s="18"/>
    </row>
    <row r="87" spans="1:20">
      <c r="A87" s="4">
        <v>83</v>
      </c>
      <c r="B87" s="17" t="s">
        <v>67</v>
      </c>
      <c r="C87" s="18" t="s">
        <v>842</v>
      </c>
      <c r="D87" s="18" t="s">
        <v>27</v>
      </c>
      <c r="E87" s="19">
        <v>18250206004</v>
      </c>
      <c r="F87" s="18" t="s">
        <v>84</v>
      </c>
      <c r="G87" s="19">
        <v>36</v>
      </c>
      <c r="H87" s="19">
        <v>37</v>
      </c>
      <c r="I87" s="17">
        <f t="shared" si="8"/>
        <v>73</v>
      </c>
      <c r="J87" s="18">
        <v>7637816900</v>
      </c>
      <c r="K87" s="18" t="s">
        <v>788</v>
      </c>
      <c r="L87" s="18"/>
      <c r="M87" s="18"/>
      <c r="N87" s="18"/>
      <c r="O87" s="18"/>
      <c r="P87" s="24">
        <v>43552</v>
      </c>
      <c r="Q87" s="18" t="s">
        <v>83</v>
      </c>
      <c r="R87" s="18"/>
      <c r="S87" s="18"/>
      <c r="T87" s="18"/>
    </row>
    <row r="88" spans="1:20">
      <c r="A88" s="4">
        <v>84</v>
      </c>
      <c r="B88" s="17" t="s">
        <v>66</v>
      </c>
      <c r="C88" s="18" t="s">
        <v>843</v>
      </c>
      <c r="D88" s="18" t="s">
        <v>27</v>
      </c>
      <c r="E88" s="19">
        <v>18250222702</v>
      </c>
      <c r="F88" s="18" t="s">
        <v>84</v>
      </c>
      <c r="G88" s="19">
        <v>20</v>
      </c>
      <c r="H88" s="19">
        <v>14</v>
      </c>
      <c r="I88" s="17">
        <f t="shared" si="8"/>
        <v>34</v>
      </c>
      <c r="J88" s="18">
        <v>9577098141</v>
      </c>
      <c r="K88" s="18" t="s">
        <v>805</v>
      </c>
      <c r="L88" s="18"/>
      <c r="M88" s="18"/>
      <c r="N88" s="18"/>
      <c r="O88" s="18"/>
      <c r="P88" s="24">
        <v>43553</v>
      </c>
      <c r="Q88" s="18" t="s">
        <v>85</v>
      </c>
      <c r="R88" s="18"/>
      <c r="S88" s="18"/>
      <c r="T88" s="18"/>
    </row>
    <row r="89" spans="1:20">
      <c r="A89" s="4">
        <v>85</v>
      </c>
      <c r="B89" s="17" t="s">
        <v>66</v>
      </c>
      <c r="C89" s="18" t="s">
        <v>844</v>
      </c>
      <c r="D89" s="18" t="s">
        <v>27</v>
      </c>
      <c r="E89" s="19">
        <v>18250222703</v>
      </c>
      <c r="F89" s="18" t="s">
        <v>84</v>
      </c>
      <c r="G89" s="19">
        <v>29</v>
      </c>
      <c r="H89" s="19">
        <v>43</v>
      </c>
      <c r="I89" s="17">
        <f t="shared" si="8"/>
        <v>72</v>
      </c>
      <c r="J89" s="18">
        <v>8638950727</v>
      </c>
      <c r="K89" s="18" t="s">
        <v>805</v>
      </c>
      <c r="L89" s="18"/>
      <c r="M89" s="18"/>
      <c r="N89" s="18"/>
      <c r="O89" s="18"/>
      <c r="P89" s="24">
        <v>43553</v>
      </c>
      <c r="Q89" s="18" t="s">
        <v>85</v>
      </c>
      <c r="R89" s="18"/>
      <c r="S89" s="18"/>
      <c r="T89" s="18"/>
    </row>
    <row r="90" spans="1:20">
      <c r="A90" s="4">
        <v>86</v>
      </c>
      <c r="B90" s="17" t="s">
        <v>67</v>
      </c>
      <c r="C90" s="18" t="s">
        <v>845</v>
      </c>
      <c r="D90" s="18" t="s">
        <v>27</v>
      </c>
      <c r="E90" s="19">
        <v>18250206201</v>
      </c>
      <c r="F90" s="18" t="s">
        <v>84</v>
      </c>
      <c r="G90" s="19">
        <v>48</v>
      </c>
      <c r="H90" s="19">
        <v>55</v>
      </c>
      <c r="I90" s="17">
        <f t="shared" si="8"/>
        <v>103</v>
      </c>
      <c r="J90" s="18">
        <v>9854486445</v>
      </c>
      <c r="K90" s="18" t="s">
        <v>788</v>
      </c>
      <c r="L90" s="18"/>
      <c r="M90" s="18"/>
      <c r="N90" s="18"/>
      <c r="O90" s="18"/>
      <c r="P90" s="24">
        <v>43553</v>
      </c>
      <c r="Q90" s="18" t="s">
        <v>85</v>
      </c>
      <c r="R90" s="18"/>
      <c r="S90" s="18"/>
      <c r="T90" s="18"/>
    </row>
    <row r="91" spans="1:20">
      <c r="A91" s="4">
        <v>87</v>
      </c>
      <c r="B91" s="17"/>
      <c r="C91" s="18"/>
      <c r="D91" s="18"/>
      <c r="E91" s="19"/>
      <c r="F91" s="18"/>
      <c r="G91" s="19"/>
      <c r="H91" s="19"/>
      <c r="I91" s="17">
        <f t="shared" si="8"/>
        <v>0</v>
      </c>
      <c r="J91" s="18"/>
      <c r="K91" s="18"/>
      <c r="L91" s="18"/>
      <c r="M91" s="18"/>
      <c r="N91" s="18"/>
      <c r="O91" s="18"/>
      <c r="P91" s="24"/>
      <c r="Q91" s="18"/>
      <c r="R91" s="18"/>
      <c r="S91" s="18"/>
      <c r="T91" s="18"/>
    </row>
    <row r="92" spans="1:20">
      <c r="A92" s="4">
        <v>88</v>
      </c>
      <c r="B92" s="17"/>
      <c r="C92" s="18"/>
      <c r="D92" s="18"/>
      <c r="E92" s="19"/>
      <c r="F92" s="18"/>
      <c r="G92" s="19"/>
      <c r="H92" s="19"/>
      <c r="I92" s="17">
        <f t="shared" si="8"/>
        <v>0</v>
      </c>
      <c r="J92" s="18"/>
      <c r="K92" s="18"/>
      <c r="L92" s="18"/>
      <c r="M92" s="18"/>
      <c r="N92" s="18"/>
      <c r="O92" s="18"/>
      <c r="P92" s="24"/>
      <c r="Q92" s="18"/>
      <c r="R92" s="18"/>
      <c r="S92" s="18"/>
      <c r="T92" s="18"/>
    </row>
    <row r="93" spans="1:20">
      <c r="A93" s="4">
        <v>89</v>
      </c>
      <c r="B93" s="17"/>
      <c r="C93" s="18"/>
      <c r="D93" s="18"/>
      <c r="E93" s="19"/>
      <c r="F93" s="18"/>
      <c r="G93" s="19"/>
      <c r="H93" s="19"/>
      <c r="I93" s="17">
        <f t="shared" si="8"/>
        <v>0</v>
      </c>
      <c r="J93" s="18"/>
      <c r="K93" s="18"/>
      <c r="L93" s="18"/>
      <c r="M93" s="18"/>
      <c r="N93" s="18"/>
      <c r="O93" s="18"/>
      <c r="P93" s="24"/>
      <c r="Q93" s="18"/>
      <c r="R93" s="18"/>
      <c r="S93" s="18"/>
      <c r="T93" s="18"/>
    </row>
    <row r="94" spans="1:20">
      <c r="A94" s="4">
        <v>90</v>
      </c>
      <c r="B94" s="17"/>
      <c r="C94" s="18"/>
      <c r="D94" s="18"/>
      <c r="E94" s="19"/>
      <c r="F94" s="18"/>
      <c r="G94" s="19"/>
      <c r="H94" s="19"/>
      <c r="I94" s="17">
        <f t="shared" si="8"/>
        <v>0</v>
      </c>
      <c r="J94" s="18"/>
      <c r="K94" s="18"/>
      <c r="L94" s="18"/>
      <c r="M94" s="18"/>
      <c r="N94" s="18"/>
      <c r="O94" s="18"/>
      <c r="P94" s="24"/>
      <c r="Q94" s="18"/>
      <c r="R94" s="18"/>
      <c r="S94" s="18"/>
      <c r="T94" s="18"/>
    </row>
    <row r="95" spans="1:20">
      <c r="A95" s="4">
        <v>91</v>
      </c>
      <c r="B95" s="17"/>
      <c r="C95" s="18"/>
      <c r="D95" s="18"/>
      <c r="E95" s="19"/>
      <c r="F95" s="18"/>
      <c r="G95" s="19"/>
      <c r="H95" s="19"/>
      <c r="I95" s="17">
        <f t="shared" si="8"/>
        <v>0</v>
      </c>
      <c r="J95" s="18"/>
      <c r="K95" s="18"/>
      <c r="L95" s="18"/>
      <c r="M95" s="18"/>
      <c r="N95" s="18"/>
      <c r="O95" s="18"/>
      <c r="P95" s="24"/>
      <c r="Q95" s="18"/>
      <c r="R95" s="18"/>
      <c r="S95" s="18"/>
      <c r="T95" s="18"/>
    </row>
    <row r="96" spans="1:20">
      <c r="A96" s="4">
        <v>92</v>
      </c>
      <c r="B96" s="17"/>
      <c r="C96" s="18"/>
      <c r="D96" s="18"/>
      <c r="E96" s="19"/>
      <c r="F96" s="18"/>
      <c r="G96" s="19"/>
      <c r="H96" s="19"/>
      <c r="I96" s="17">
        <f t="shared" si="8"/>
        <v>0</v>
      </c>
      <c r="J96" s="18"/>
      <c r="K96" s="18"/>
      <c r="L96" s="18"/>
      <c r="M96" s="18"/>
      <c r="N96" s="18"/>
      <c r="O96" s="18"/>
      <c r="P96" s="24"/>
      <c r="Q96" s="18"/>
      <c r="R96" s="18"/>
      <c r="S96" s="18"/>
      <c r="T96" s="18"/>
    </row>
    <row r="97" spans="1:20">
      <c r="A97" s="4">
        <v>93</v>
      </c>
      <c r="B97" s="17"/>
      <c r="C97" s="18"/>
      <c r="D97" s="18"/>
      <c r="E97" s="19"/>
      <c r="F97" s="18"/>
      <c r="G97" s="19"/>
      <c r="H97" s="19"/>
      <c r="I97" s="17">
        <f t="shared" si="8"/>
        <v>0</v>
      </c>
      <c r="J97" s="18"/>
      <c r="K97" s="18"/>
      <c r="L97" s="18"/>
      <c r="M97" s="18"/>
      <c r="N97" s="18"/>
      <c r="O97" s="18"/>
      <c r="P97" s="24"/>
      <c r="Q97" s="18"/>
      <c r="R97" s="18"/>
      <c r="S97" s="18"/>
      <c r="T97" s="18"/>
    </row>
    <row r="98" spans="1:20">
      <c r="A98" s="4">
        <v>94</v>
      </c>
      <c r="B98" s="17"/>
      <c r="C98" s="18"/>
      <c r="D98" s="18"/>
      <c r="E98" s="19"/>
      <c r="F98" s="18"/>
      <c r="G98" s="19"/>
      <c r="H98" s="19"/>
      <c r="I98" s="17">
        <f t="shared" si="8"/>
        <v>0</v>
      </c>
      <c r="J98" s="18"/>
      <c r="K98" s="18"/>
      <c r="L98" s="18"/>
      <c r="M98" s="18"/>
      <c r="N98" s="18"/>
      <c r="O98" s="18"/>
      <c r="P98" s="24"/>
      <c r="Q98" s="18"/>
      <c r="R98" s="18"/>
      <c r="S98" s="18"/>
      <c r="T98" s="18"/>
    </row>
    <row r="99" spans="1:20">
      <c r="A99" s="4">
        <v>95</v>
      </c>
      <c r="B99" s="17"/>
      <c r="C99" s="18"/>
      <c r="D99" s="18"/>
      <c r="E99" s="19"/>
      <c r="F99" s="18"/>
      <c r="G99" s="19"/>
      <c r="H99" s="19"/>
      <c r="I99" s="17">
        <f t="shared" si="8"/>
        <v>0</v>
      </c>
      <c r="J99" s="18"/>
      <c r="K99" s="18"/>
      <c r="L99" s="18"/>
      <c r="M99" s="18"/>
      <c r="N99" s="18"/>
      <c r="O99" s="18"/>
      <c r="P99" s="24"/>
      <c r="Q99" s="18"/>
      <c r="R99" s="18"/>
      <c r="S99" s="18"/>
      <c r="T99" s="18"/>
    </row>
    <row r="100" spans="1:20">
      <c r="A100" s="4">
        <v>96</v>
      </c>
      <c r="B100" s="17"/>
      <c r="C100" s="18"/>
      <c r="D100" s="18"/>
      <c r="E100" s="19"/>
      <c r="F100" s="18"/>
      <c r="G100" s="19"/>
      <c r="H100" s="19"/>
      <c r="I100" s="17">
        <f t="shared" si="8"/>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8"/>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8"/>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8"/>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8"/>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8"/>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8"/>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8"/>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8"/>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8"/>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8"/>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8"/>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8"/>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8"/>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8"/>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8"/>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8"/>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8"/>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8"/>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8"/>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8"/>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8"/>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8"/>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8"/>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8"/>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8"/>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8"/>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8"/>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8"/>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8"/>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8"/>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8"/>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8"/>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8"/>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8"/>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8"/>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8"/>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8"/>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8"/>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8"/>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8"/>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8"/>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8"/>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8"/>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8"/>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8"/>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8"/>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8"/>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8"/>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8"/>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8"/>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8"/>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8"/>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8"/>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8"/>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8"/>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8"/>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8"/>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8"/>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8"/>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8"/>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8"/>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8"/>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8"/>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8"/>
        <v>0</v>
      </c>
      <c r="J164" s="18"/>
      <c r="K164" s="18"/>
      <c r="L164" s="18"/>
      <c r="M164" s="18"/>
      <c r="N164" s="18"/>
      <c r="O164" s="18"/>
      <c r="P164" s="24"/>
      <c r="Q164" s="18"/>
      <c r="R164" s="18"/>
      <c r="S164" s="18"/>
      <c r="T164" s="18"/>
    </row>
    <row r="165" spans="1:20">
      <c r="A165" s="21" t="s">
        <v>11</v>
      </c>
      <c r="B165" s="41"/>
      <c r="C165" s="21">
        <f>COUNTIFS(C5:C164,"*")</f>
        <v>77</v>
      </c>
      <c r="D165" s="21"/>
      <c r="E165" s="13"/>
      <c r="F165" s="21"/>
      <c r="G165" s="21">
        <f>SUM(G5:G164)</f>
        <v>1975</v>
      </c>
      <c r="H165" s="21">
        <f>SUM(H5:H164)</f>
        <v>2121</v>
      </c>
      <c r="I165" s="21">
        <f>SUM(I5:I164)</f>
        <v>4096</v>
      </c>
      <c r="J165" s="21"/>
      <c r="K165" s="21"/>
      <c r="L165" s="21"/>
      <c r="M165" s="21"/>
      <c r="N165" s="21"/>
      <c r="O165" s="21"/>
      <c r="P165" s="14"/>
      <c r="Q165" s="21"/>
      <c r="R165" s="21"/>
      <c r="S165" s="21"/>
      <c r="T165" s="12"/>
    </row>
    <row r="166" spans="1:20">
      <c r="A166" s="46" t="s">
        <v>66</v>
      </c>
      <c r="B166" s="10">
        <f>COUNTIF(B$5:B$164,"Team 1")</f>
        <v>46</v>
      </c>
      <c r="C166" s="46" t="s">
        <v>29</v>
      </c>
      <c r="D166" s="10">
        <f>COUNTIF(D5:D164,"Anganwadi")</f>
        <v>26</v>
      </c>
    </row>
    <row r="167" spans="1:20">
      <c r="A167" s="46" t="s">
        <v>67</v>
      </c>
      <c r="B167" s="10">
        <f>COUNTIF(B$6:B$164,"Team 2")</f>
        <v>31</v>
      </c>
      <c r="C167" s="46" t="s">
        <v>27</v>
      </c>
      <c r="D167" s="10">
        <f>COUNTIF(D5:D164,"School")</f>
        <v>45</v>
      </c>
    </row>
  </sheetData>
  <sheetProtection formatCells="0" deleteColumns="0" deleteRows="0"/>
  <mergeCells count="20">
    <mergeCell ref="T3:T4"/>
    <mergeCell ref="A2:C2"/>
    <mergeCell ref="L3:L4"/>
    <mergeCell ref="M3:M4"/>
    <mergeCell ref="N3:N4"/>
    <mergeCell ref="O3:O4"/>
    <mergeCell ref="P3:P4"/>
    <mergeCell ref="Q3:Q4"/>
    <mergeCell ref="B3:B4"/>
    <mergeCell ref="A1:S1"/>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N28"/>
  <sheetViews>
    <sheetView tabSelected="1" workbookViewId="0">
      <selection activeCell="O7" sqref="O7"/>
    </sheetView>
  </sheetViews>
  <sheetFormatPr defaultRowHeight="16.5"/>
  <cols>
    <col min="1" max="1" width="6.42578125" style="36"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4" ht="46.5" customHeight="1">
      <c r="A1" s="137" t="s">
        <v>99</v>
      </c>
      <c r="B1" s="137"/>
      <c r="C1" s="137"/>
      <c r="D1" s="137"/>
      <c r="E1" s="137"/>
      <c r="F1" s="138"/>
      <c r="G1" s="138"/>
      <c r="H1" s="138"/>
      <c r="I1" s="138"/>
      <c r="J1" s="138"/>
    </row>
    <row r="2" spans="1:14" ht="25.5">
      <c r="A2" s="139" t="s">
        <v>0</v>
      </c>
      <c r="B2" s="140"/>
      <c r="C2" s="141" t="str">
        <f>'Block at a Glance'!C2:D2</f>
        <v>ASSAM</v>
      </c>
      <c r="D2" s="142"/>
      <c r="E2" s="27" t="s">
        <v>1</v>
      </c>
      <c r="F2" s="143" t="str">
        <f>'Block at a Glance'!F2:I2</f>
        <v>CHIRANG</v>
      </c>
      <c r="G2" s="144"/>
      <c r="H2" s="28" t="s">
        <v>28</v>
      </c>
      <c r="I2" s="143" t="str">
        <f>'Block at a Glance'!M2:M2</f>
        <v>SIDLI</v>
      </c>
      <c r="J2" s="144"/>
    </row>
    <row r="3" spans="1:14" ht="28.5" customHeight="1">
      <c r="A3" s="148" t="s">
        <v>70</v>
      </c>
      <c r="B3" s="148"/>
      <c r="C3" s="148"/>
      <c r="D3" s="148"/>
      <c r="E3" s="148"/>
      <c r="F3" s="148"/>
      <c r="G3" s="148"/>
      <c r="H3" s="148"/>
      <c r="I3" s="148"/>
      <c r="J3" s="148"/>
    </row>
    <row r="4" spans="1:14">
      <c r="A4" s="147" t="s">
        <v>31</v>
      </c>
      <c r="B4" s="146" t="s">
        <v>32</v>
      </c>
      <c r="C4" s="145" t="s">
        <v>33</v>
      </c>
      <c r="D4" s="145" t="s">
        <v>40</v>
      </c>
      <c r="E4" s="145"/>
      <c r="F4" s="145"/>
      <c r="G4" s="145" t="s">
        <v>34</v>
      </c>
      <c r="H4" s="145" t="s">
        <v>41</v>
      </c>
      <c r="I4" s="145"/>
      <c r="J4" s="145"/>
    </row>
    <row r="5" spans="1:14" ht="22.5" customHeight="1">
      <c r="A5" s="147"/>
      <c r="B5" s="146"/>
      <c r="C5" s="145"/>
      <c r="D5" s="29" t="s">
        <v>9</v>
      </c>
      <c r="E5" s="29" t="s">
        <v>10</v>
      </c>
      <c r="F5" s="29" t="s">
        <v>11</v>
      </c>
      <c r="G5" s="145"/>
      <c r="H5" s="29" t="s">
        <v>9</v>
      </c>
      <c r="I5" s="29" t="s">
        <v>10</v>
      </c>
      <c r="J5" s="29" t="s">
        <v>11</v>
      </c>
    </row>
    <row r="6" spans="1:14" ht="22.5" customHeight="1">
      <c r="A6" s="47">
        <v>1</v>
      </c>
      <c r="B6" s="48">
        <v>43374</v>
      </c>
      <c r="C6" s="32">
        <f>COUNTIFS('Oct-18'!D$5:D$164,"Anganwadi")</f>
        <v>29</v>
      </c>
      <c r="D6" s="33">
        <f>SUMIF('Oct-18'!$D$5:$D$164,"Anganwadi",'Oct-18'!$G$5:$G$164)</f>
        <v>571</v>
      </c>
      <c r="E6" s="33">
        <f>SUMIF('Oct-18'!$D$5:$D$164,"Anganwadi",'Oct-18'!$H$5:$H$164)</f>
        <v>557</v>
      </c>
      <c r="F6" s="33">
        <f>+D6+E6</f>
        <v>1128</v>
      </c>
      <c r="G6" s="32">
        <f>COUNTIF('Oct-18'!D5:D164,"School")</f>
        <v>42</v>
      </c>
      <c r="H6" s="33">
        <f>SUMIF('Oct-18'!$D$5:$D$164,"School",'Oct-18'!$G$5:$G$164)</f>
        <v>944</v>
      </c>
      <c r="I6" s="33">
        <f>SUMIF('Oct-18'!$D$5:$D$164,"School",'Oct-18'!$H$5:$H$164)</f>
        <v>986</v>
      </c>
      <c r="J6" s="33">
        <f>+H6+I6</f>
        <v>1930</v>
      </c>
      <c r="K6" s="34"/>
    </row>
    <row r="7" spans="1:14" ht="22.5" customHeight="1">
      <c r="A7" s="30">
        <v>2</v>
      </c>
      <c r="B7" s="31">
        <v>43420</v>
      </c>
      <c r="C7" s="32">
        <f>COUNTIF('Nov-18'!D5:D164,"Anganwadi")</f>
        <v>30</v>
      </c>
      <c r="D7" s="33">
        <f>SUMIF('Nov-18'!$D$5:$D$164,"Anganwadi",'Nov-18'!$G$5:$G$164)</f>
        <v>661</v>
      </c>
      <c r="E7" s="33">
        <f>SUMIF('Nov-18'!$D$5:$D$164,"Anganwadi",'Nov-18'!$H$5:$H$164)</f>
        <v>616</v>
      </c>
      <c r="F7" s="33">
        <f t="shared" ref="F7:F11" si="0">+D7+E7</f>
        <v>1277</v>
      </c>
      <c r="G7" s="32">
        <f>COUNTIF('Nov-18'!D5:D164,"School")</f>
        <v>34</v>
      </c>
      <c r="H7" s="33">
        <f>SUMIF('Nov-18'!$D$5:$D$164,"School",'Nov-18'!$G$5:$G$164)</f>
        <v>1053</v>
      </c>
      <c r="I7" s="33">
        <f>SUMIF('Nov-18'!$D$5:$D$164,"School",'Nov-18'!$H$5:$H$164)</f>
        <v>1182</v>
      </c>
      <c r="J7" s="33">
        <f t="shared" ref="J7:J11" si="1">+H7+I7</f>
        <v>2235</v>
      </c>
      <c r="N7" s="26" t="s">
        <v>98</v>
      </c>
    </row>
    <row r="8" spans="1:14" ht="22.5" customHeight="1">
      <c r="A8" s="30">
        <v>3</v>
      </c>
      <c r="B8" s="31">
        <v>43450</v>
      </c>
      <c r="C8" s="32">
        <f>COUNTIF('Dec-18'!D5:D164,"Anganwadi")</f>
        <v>45</v>
      </c>
      <c r="D8" s="33">
        <f>SUMIF('Dec-18'!$D$5:$D$164,"Anganwadi",'Dec-18'!$G$5:$G$164)</f>
        <v>1299</v>
      </c>
      <c r="E8" s="33">
        <f>SUMIF('Dec-18'!$D$5:$D$164,"Anganwadi",'Dec-18'!$H$5:$H$164)</f>
        <v>1213</v>
      </c>
      <c r="F8" s="33">
        <f t="shared" si="0"/>
        <v>2512</v>
      </c>
      <c r="G8" s="32">
        <f>COUNTIF('Dec-18'!D5:D164,"School")</f>
        <v>14</v>
      </c>
      <c r="H8" s="33">
        <f>SUMIF('Dec-18'!$D$5:$D$164,"School",'Dec-18'!$G$5:$G$164)</f>
        <v>1011</v>
      </c>
      <c r="I8" s="33">
        <f>SUMIF('Dec-18'!$D$5:$D$164,"School",'Dec-18'!$H$5:$H$164)</f>
        <v>475</v>
      </c>
      <c r="J8" s="33">
        <f t="shared" si="1"/>
        <v>1486</v>
      </c>
    </row>
    <row r="9" spans="1:14" ht="22.5" customHeight="1">
      <c r="A9" s="30">
        <v>4</v>
      </c>
      <c r="B9" s="31">
        <v>43481</v>
      </c>
      <c r="C9" s="32">
        <f>COUNTIF('Jan-19'!D5:D164,"Anganwadi")</f>
        <v>30</v>
      </c>
      <c r="D9" s="33">
        <f>SUMIF('Jan-19'!$D$5:$D$164,"Anganwadi",'Jan-19'!$G$5:$G$164)</f>
        <v>879</v>
      </c>
      <c r="E9" s="33">
        <f>SUMIF('Jan-19'!$D$5:$D$164,"Anganwadi",'Jan-19'!$H$5:$H$164)</f>
        <v>878</v>
      </c>
      <c r="F9" s="33">
        <f t="shared" si="0"/>
        <v>1757</v>
      </c>
      <c r="G9" s="32">
        <f>COUNTIF('Jan-19'!D5:D164,"School")</f>
        <v>32</v>
      </c>
      <c r="H9" s="33">
        <f>SUMIF('Jan-19'!$D$5:$D$164,"School",'Jan-19'!$G$5:$G$164)</f>
        <v>926</v>
      </c>
      <c r="I9" s="33">
        <f>SUMIF('Jan-19'!$D$5:$D$164,"School",'Jan-19'!$H$5:$H$164)</f>
        <v>733</v>
      </c>
      <c r="J9" s="33">
        <f t="shared" si="1"/>
        <v>1659</v>
      </c>
    </row>
    <row r="10" spans="1:14" ht="22.5" customHeight="1">
      <c r="A10" s="30">
        <v>5</v>
      </c>
      <c r="B10" s="31">
        <v>43512</v>
      </c>
      <c r="C10" s="32">
        <f>COUNTIF('Feb-19'!D5:D164,"Anganwadi")</f>
        <v>37</v>
      </c>
      <c r="D10" s="33">
        <f>SUMIF('Feb-19'!$D$5:$D$164,"Anganwadi",'Feb-19'!$G$5:$G$164)</f>
        <v>763</v>
      </c>
      <c r="E10" s="33">
        <f>SUMIF('Feb-19'!$D$5:$D$164,"Anganwadi",'Feb-19'!$H$5:$H$164)</f>
        <v>806</v>
      </c>
      <c r="F10" s="33">
        <f t="shared" si="0"/>
        <v>1569</v>
      </c>
      <c r="G10" s="32">
        <f>COUNTIF('Feb-19'!D5:D164,"School")</f>
        <v>44</v>
      </c>
      <c r="H10" s="33">
        <f>SUMIF('Feb-19'!$D$5:$D$164,"School",'Feb-19'!$G$5:$G$164)</f>
        <v>1119</v>
      </c>
      <c r="I10" s="33">
        <f>SUMIF('Feb-19'!$D$5:$D$164,"School",'Feb-19'!$H$5:$H$164)</f>
        <v>1279</v>
      </c>
      <c r="J10" s="33">
        <f t="shared" si="1"/>
        <v>2398</v>
      </c>
    </row>
    <row r="11" spans="1:14" ht="22.5" customHeight="1">
      <c r="A11" s="30">
        <v>6</v>
      </c>
      <c r="B11" s="31">
        <v>43540</v>
      </c>
      <c r="C11" s="32">
        <f>COUNTIF('Mar-19'!D5:D164,"Anganwadi")</f>
        <v>26</v>
      </c>
      <c r="D11" s="33">
        <f>SUMIF('Mar-19'!$D$5:$D$164,"Anganwadi",'Mar-19'!$G$5:$G$164)</f>
        <v>472</v>
      </c>
      <c r="E11" s="33">
        <f>SUMIF('Mar-19'!$D$5:$D$164,"Anganwadi",'Mar-19'!$H$5:$H$164)</f>
        <v>552</v>
      </c>
      <c r="F11" s="33">
        <f t="shared" si="0"/>
        <v>1024</v>
      </c>
      <c r="G11" s="32">
        <f>COUNTIF('Mar-19'!D5:D164,"School")</f>
        <v>45</v>
      </c>
      <c r="H11" s="33">
        <f>SUMIF('Mar-19'!$D$5:$D$164,"School",'Mar-19'!$G$5:$G$164)</f>
        <v>1503</v>
      </c>
      <c r="I11" s="33">
        <f>SUMIF('Mar-19'!$D$5:$D$164,"School",'Mar-19'!$H$5:$H$164)</f>
        <v>1569</v>
      </c>
      <c r="J11" s="33">
        <f t="shared" si="1"/>
        <v>3072</v>
      </c>
    </row>
    <row r="12" spans="1:14" ht="19.5" customHeight="1">
      <c r="A12" s="136" t="s">
        <v>42</v>
      </c>
      <c r="B12" s="136"/>
      <c r="C12" s="35">
        <f>SUM(C6:C11)</f>
        <v>197</v>
      </c>
      <c r="D12" s="35">
        <f t="shared" ref="D12:J12" si="2">SUM(D6:D11)</f>
        <v>4645</v>
      </c>
      <c r="E12" s="35">
        <f t="shared" si="2"/>
        <v>4622</v>
      </c>
      <c r="F12" s="35">
        <f t="shared" si="2"/>
        <v>9267</v>
      </c>
      <c r="G12" s="35">
        <f t="shared" si="2"/>
        <v>211</v>
      </c>
      <c r="H12" s="35">
        <f t="shared" si="2"/>
        <v>6556</v>
      </c>
      <c r="I12" s="35">
        <f t="shared" si="2"/>
        <v>6224</v>
      </c>
      <c r="J12" s="35">
        <f t="shared" si="2"/>
        <v>12780</v>
      </c>
    </row>
    <row r="14" spans="1:14">
      <c r="A14" s="149" t="s">
        <v>71</v>
      </c>
      <c r="B14" s="149"/>
      <c r="C14" s="149"/>
      <c r="D14" s="149"/>
      <c r="E14" s="149"/>
      <c r="F14" s="149"/>
    </row>
    <row r="15" spans="1:14" ht="82.5">
      <c r="A15" s="45" t="s">
        <v>31</v>
      </c>
      <c r="B15" s="44" t="s">
        <v>32</v>
      </c>
      <c r="C15" s="49" t="s">
        <v>68</v>
      </c>
      <c r="D15" s="43" t="s">
        <v>33</v>
      </c>
      <c r="E15" s="43" t="s">
        <v>34</v>
      </c>
      <c r="F15" s="43" t="s">
        <v>69</v>
      </c>
    </row>
    <row r="16" spans="1:14">
      <c r="A16" s="152">
        <v>1</v>
      </c>
      <c r="B16" s="150">
        <v>43374</v>
      </c>
      <c r="C16" s="50" t="s">
        <v>66</v>
      </c>
      <c r="D16" s="32">
        <f>COUNTIFS('Oct-18'!B$5:B$164,"Team 1",'Oct-18'!D$5:D$164,"Anganwadi")</f>
        <v>13</v>
      </c>
      <c r="E16" s="32">
        <f>COUNTIFS('Oct-18'!B$5:B$164,"Team 1",'Oct-18'!D$5:D$164,"School")</f>
        <v>20</v>
      </c>
      <c r="F16" s="33">
        <f>SUMIF('Oct-18'!$B$5:$B$164,"Team 1",'Oct-18'!$I$5:$I$164)</f>
        <v>1446</v>
      </c>
    </row>
    <row r="17" spans="1:6">
      <c r="A17" s="153"/>
      <c r="B17" s="151"/>
      <c r="C17" s="50" t="s">
        <v>67</v>
      </c>
      <c r="D17" s="32">
        <f>COUNTIFS('Oct-18'!B$5:B$164,"Team 2",'Oct-18'!D$5:D$164,"Anganwadi")</f>
        <v>16</v>
      </c>
      <c r="E17" s="32">
        <f>COUNTIFS('Oct-18'!B$5:B$164,"Team 2",'Oct-18'!D$5:D$164,"School")</f>
        <v>22</v>
      </c>
      <c r="F17" s="33">
        <f>SUMIF('Oct-18'!$B$5:$B$164,"Team 2",'Oct-18'!$I$5:$I$164)</f>
        <v>1612</v>
      </c>
    </row>
    <row r="18" spans="1:6">
      <c r="A18" s="152">
        <v>2</v>
      </c>
      <c r="B18" s="150">
        <v>43420</v>
      </c>
      <c r="C18" s="50" t="s">
        <v>66</v>
      </c>
      <c r="D18" s="32">
        <f>COUNTIFS('Nov-18'!B$5:B$164,"Team 1",'Nov-18'!D$5:D$164,"Anganwadi")</f>
        <v>13</v>
      </c>
      <c r="E18" s="32">
        <f>COUNTIFS('Nov-18'!B$5:B$164,"Team 1",'Nov-18'!D$5:D$164,"School")</f>
        <v>15</v>
      </c>
      <c r="F18" s="33">
        <f>SUMIF('Nov-18'!$B$5:$B$164,"Team 1",'Nov-18'!$I$5:$I$164)</f>
        <v>1766</v>
      </c>
    </row>
    <row r="19" spans="1:6">
      <c r="A19" s="153"/>
      <c r="B19" s="151"/>
      <c r="C19" s="50" t="s">
        <v>67</v>
      </c>
      <c r="D19" s="32">
        <f>COUNTIFS('Nov-18'!B$5:B$164,"Team 2",'Nov-18'!D$5:D$164,"Anganwadi")</f>
        <v>17</v>
      </c>
      <c r="E19" s="32">
        <f>COUNTIFS('Nov-18'!B$5:B$164,"Team 2",'Nov-18'!D$5:D$164,"School")</f>
        <v>19</v>
      </c>
      <c r="F19" s="33">
        <f>SUMIF('Nov-18'!$B$5:$B$164,"Team 2",'Nov-18'!$I$5:$I$164)</f>
        <v>1746</v>
      </c>
    </row>
    <row r="20" spans="1:6">
      <c r="A20" s="152">
        <v>3</v>
      </c>
      <c r="B20" s="150">
        <v>43450</v>
      </c>
      <c r="C20" s="50" t="s">
        <v>66</v>
      </c>
      <c r="D20" s="32">
        <f>COUNTIFS('Dec-18'!B$5:B$164,"Team 1",'Dec-18'!D$5:D$164,"Anganwadi")</f>
        <v>26</v>
      </c>
      <c r="E20" s="32">
        <f>COUNTIFS('Dec-18'!B$5:B$164,"Team 1",'Dec-18'!D$5:D$164,"School")</f>
        <v>7</v>
      </c>
      <c r="F20" s="33">
        <f>SUMIF('Dec-18'!$B$5:$B$164,"Team 1",'Dec-18'!$I$5:$I$164)</f>
        <v>2109</v>
      </c>
    </row>
    <row r="21" spans="1:6">
      <c r="A21" s="153"/>
      <c r="B21" s="151"/>
      <c r="C21" s="50" t="s">
        <v>67</v>
      </c>
      <c r="D21" s="32">
        <f>COUNTIFS('Dec-18'!B$5:B$164,"Team 2",'Dec-18'!D$5:D$164,"Anganwadi")</f>
        <v>19</v>
      </c>
      <c r="E21" s="32">
        <f>COUNTIFS('Dec-18'!B$5:B$164,"Team 2",'Dec-18'!D$5:D$164,"School")</f>
        <v>7</v>
      </c>
      <c r="F21" s="33">
        <f>SUMIF('Dec-18'!$B$5:$B$164,"Team 2",'Dec-18'!$I$5:$I$164)</f>
        <v>2524</v>
      </c>
    </row>
    <row r="22" spans="1:6">
      <c r="A22" s="152">
        <v>4</v>
      </c>
      <c r="B22" s="150">
        <v>43481</v>
      </c>
      <c r="C22" s="50" t="s">
        <v>66</v>
      </c>
      <c r="D22" s="32">
        <f>COUNTIFS('Jan-19'!B$5:B$164,"Team 1",'Jan-19'!D$5:D$164,"Anganwadi")</f>
        <v>19</v>
      </c>
      <c r="E22" s="32">
        <f>COUNTIFS('Jan-19'!B$5:B$164,"Team 1",'Jan-19'!D$5:D$164,"School")</f>
        <v>18</v>
      </c>
      <c r="F22" s="33">
        <f>SUMIF('Jan-19'!$B$5:$B$164,"Team 1",'Jan-19'!$I$5:$I$164)</f>
        <v>1793</v>
      </c>
    </row>
    <row r="23" spans="1:6">
      <c r="A23" s="153"/>
      <c r="B23" s="151"/>
      <c r="C23" s="50" t="s">
        <v>67</v>
      </c>
      <c r="D23" s="32">
        <f>COUNTIFS('Jan-19'!B$5:B$164,"Team 2",'Jan-19'!D$5:D$164,"Anganwadi")</f>
        <v>11</v>
      </c>
      <c r="E23" s="32">
        <f>COUNTIFS('Jan-19'!B$5:B$164,"Team 2",'Jan-19'!D$5:D$164,"School")</f>
        <v>14</v>
      </c>
      <c r="F23" s="33">
        <f>SUMIF('Jan-19'!$B$5:$B$164,"Team 2",'Jan-19'!$I$5:$I$164)</f>
        <v>1851</v>
      </c>
    </row>
    <row r="24" spans="1:6">
      <c r="A24" s="152">
        <v>5</v>
      </c>
      <c r="B24" s="150">
        <v>43512</v>
      </c>
      <c r="C24" s="50" t="s">
        <v>66</v>
      </c>
      <c r="D24" s="32">
        <f>COUNTIFS('Feb-19'!B$5:B$164,"Team 1",'Feb-19'!D$5:D$164,"Anganwadi")</f>
        <v>22</v>
      </c>
      <c r="E24" s="32">
        <f>COUNTIFS('Feb-19'!B$5:B$164,"Team 1",'Feb-19'!D$5:D$164,"School")</f>
        <v>21</v>
      </c>
      <c r="F24" s="33">
        <f>SUMIF('Feb-19'!$B$5:$B$164,"Team 1",'Feb-19'!$I$5:$I$164)</f>
        <v>1980</v>
      </c>
    </row>
    <row r="25" spans="1:6">
      <c r="A25" s="153"/>
      <c r="B25" s="151"/>
      <c r="C25" s="50" t="s">
        <v>67</v>
      </c>
      <c r="D25" s="32">
        <f>COUNTIFS('Feb-19'!B$5:B$164,"Team 2",'Feb-19'!D$5:D$164,"Anganwadi")</f>
        <v>15</v>
      </c>
      <c r="E25" s="32">
        <f>COUNTIFS('Feb-19'!B$5:B$164,"Team 2",'Feb-19'!D$5:D$164,"School")</f>
        <v>23</v>
      </c>
      <c r="F25" s="33">
        <f>SUMIF('Feb-19'!$B$5:$B$164,"Team 2",'Feb-19'!$I$5:$I$164)</f>
        <v>2065</v>
      </c>
    </row>
    <row r="26" spans="1:6">
      <c r="A26" s="152">
        <v>6</v>
      </c>
      <c r="B26" s="150">
        <v>43540</v>
      </c>
      <c r="C26" s="50" t="s">
        <v>66</v>
      </c>
      <c r="D26" s="32">
        <f>COUNTIFS('Mar-19'!B$5:B$164,"Team 1",'Mar-19'!D$5:D$164,"Anganwadi")</f>
        <v>17</v>
      </c>
      <c r="E26" s="32">
        <f>COUNTIFS('Mar-19'!B$5:B$164,"Team 1",'Mar-19'!D$5:D$164,"School")</f>
        <v>26</v>
      </c>
      <c r="F26" s="33">
        <f>SUMIF('Mar-19'!$B$5:$B$164,"Team 1",'Mar-19'!$I$5:$I$164)</f>
        <v>2041</v>
      </c>
    </row>
    <row r="27" spans="1:6">
      <c r="A27" s="153"/>
      <c r="B27" s="151"/>
      <c r="C27" s="50" t="s">
        <v>67</v>
      </c>
      <c r="D27" s="32">
        <f>COUNTIFS('Mar-19'!B$5:B$164,"Team 2",'Mar-19'!D$5:D$164,"Anganwadi")</f>
        <v>9</v>
      </c>
      <c r="E27" s="32">
        <f>COUNTIFS('Mar-19'!B$5:B$164,"Team 2",'Mar-19'!D$5:D$164,"School")</f>
        <v>19</v>
      </c>
      <c r="F27" s="33">
        <f>SUMIF('Mar-19'!$B$5:$B$164,"Team 2",'Mar-19'!$I$5:$I$164)</f>
        <v>2055</v>
      </c>
    </row>
    <row r="28" spans="1:6">
      <c r="A28" s="42" t="s">
        <v>42</v>
      </c>
      <c r="B28" s="42"/>
      <c r="C28" s="42"/>
      <c r="D28" s="42">
        <f>SUM(D16:D27)</f>
        <v>197</v>
      </c>
      <c r="E28" s="42">
        <f>SUM(E16:E27)</f>
        <v>211</v>
      </c>
      <c r="F28" s="42">
        <f>SUM(F16:F27)</f>
        <v>22988</v>
      </c>
    </row>
  </sheetData>
  <mergeCells count="26">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2018-12-21T11:50:46Z</dcterms:modified>
</cp:coreProperties>
</file>