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35" i="19"/>
  <c r="I34"/>
  <c r="I33"/>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25"/>
  <c r="I24"/>
  <c r="I23"/>
  <c r="I22"/>
  <c r="I26"/>
  <c r="I27"/>
  <c r="I28"/>
  <c r="I29"/>
  <c r="I30"/>
  <c r="I31"/>
  <c r="I32"/>
  <c r="I36"/>
  <c r="I45" i="20"/>
  <c r="I44"/>
  <c r="I43"/>
  <c r="I46" l="1"/>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79" i="17"/>
  <c r="I80"/>
  <c r="I78"/>
  <c r="I77"/>
  <c r="I76"/>
  <c r="I75"/>
  <c r="I74"/>
  <c r="I73"/>
  <c r="I72"/>
  <c r="I64" i="5" l="1"/>
  <c r="I63"/>
  <c r="I62"/>
  <c r="I61"/>
  <c r="I60"/>
  <c r="I59"/>
  <c r="I58"/>
  <c r="I57"/>
  <c r="I56"/>
  <c r="I55"/>
  <c r="I54"/>
  <c r="I53"/>
  <c r="I52"/>
  <c r="G50"/>
  <c r="G49"/>
  <c r="I91" i="21" l="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2" i="20"/>
  <c r="I41"/>
  <c r="I40"/>
  <c r="I39"/>
  <c r="I38"/>
  <c r="I37"/>
  <c r="I36"/>
  <c r="I35"/>
  <c r="I34"/>
  <c r="I33"/>
  <c r="I32"/>
  <c r="I31"/>
  <c r="I30"/>
  <c r="I29"/>
  <c r="I28"/>
  <c r="I27"/>
  <c r="I26"/>
  <c r="I25"/>
  <c r="I24"/>
  <c r="I23"/>
  <c r="I22"/>
  <c r="I21"/>
  <c r="I20"/>
  <c r="I19"/>
  <c r="I18"/>
  <c r="I17"/>
  <c r="I16"/>
  <c r="I15"/>
  <c r="I14"/>
  <c r="I13"/>
  <c r="I12"/>
  <c r="I11"/>
  <c r="I10"/>
  <c r="I9"/>
  <c r="I8"/>
  <c r="I7"/>
  <c r="I6"/>
  <c r="I5"/>
  <c r="I21" i="19"/>
  <c r="I20"/>
  <c r="I19"/>
  <c r="I18"/>
  <c r="I17"/>
  <c r="I16"/>
  <c r="I15"/>
  <c r="I14"/>
  <c r="I13"/>
  <c r="I12"/>
  <c r="I11"/>
  <c r="I10"/>
  <c r="I9"/>
  <c r="I8"/>
  <c r="I7"/>
  <c r="I6"/>
  <c r="I5"/>
  <c r="I123" i="18"/>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1" i="17"/>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8" i="5"/>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30" i="18"/>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D167" i="20"/>
  <c r="D166"/>
  <c r="H165"/>
  <c r="G165"/>
  <c r="C165"/>
  <c r="I164"/>
  <c r="I163"/>
  <c r="I122"/>
  <c r="I121"/>
  <c r="I120"/>
  <c r="I119"/>
  <c r="I118"/>
  <c r="I117"/>
  <c r="I116"/>
  <c r="I115"/>
  <c r="I114"/>
  <c r="I113"/>
  <c r="I112"/>
  <c r="I111"/>
  <c r="I110"/>
  <c r="I109"/>
  <c r="I108"/>
  <c r="I107"/>
  <c r="I106"/>
  <c r="I105"/>
  <c r="I104"/>
  <c r="I103"/>
  <c r="I102"/>
  <c r="I101"/>
  <c r="I100"/>
  <c r="I99"/>
  <c r="I98"/>
  <c r="I97"/>
  <c r="D167" i="19"/>
  <c r="D166"/>
  <c r="H165"/>
  <c r="G165"/>
  <c r="C165"/>
  <c r="I122"/>
  <c r="I121"/>
  <c r="I120"/>
  <c r="I119"/>
  <c r="I118"/>
  <c r="I117"/>
  <c r="I116"/>
  <c r="I115"/>
  <c r="I114"/>
  <c r="I113"/>
  <c r="I112"/>
  <c r="I111"/>
  <c r="I110"/>
  <c r="I109"/>
  <c r="F23" i="11"/>
  <c r="F22"/>
  <c r="D167" i="18"/>
  <c r="D166"/>
  <c r="H165"/>
  <c r="G165"/>
  <c r="C165"/>
  <c r="F21" i="11"/>
  <c r="F20"/>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F18" i="11"/>
  <c r="F17"/>
  <c r="I104" i="5"/>
  <c r="I105"/>
  <c r="I106"/>
  <c r="I107"/>
  <c r="I108"/>
  <c r="I109"/>
  <c r="I110"/>
  <c r="I111"/>
  <c r="I112"/>
  <c r="I113"/>
  <c r="I114"/>
  <c r="I115"/>
  <c r="I116"/>
  <c r="I117"/>
  <c r="I118"/>
  <c r="I119"/>
  <c r="I120"/>
  <c r="I121"/>
  <c r="I122"/>
  <c r="C2" i="11"/>
  <c r="I2"/>
  <c r="F2"/>
  <c r="I78" i="5"/>
  <c r="I79"/>
  <c r="I80"/>
  <c r="I81"/>
  <c r="I82"/>
  <c r="I83"/>
  <c r="I84"/>
  <c r="I85"/>
  <c r="I86"/>
  <c r="I87"/>
  <c r="I88"/>
  <c r="I89"/>
  <c r="I90"/>
  <c r="I91"/>
  <c r="I92"/>
  <c r="I93"/>
  <c r="I94"/>
  <c r="I95"/>
  <c r="I96"/>
  <c r="I97"/>
  <c r="I98"/>
  <c r="I99"/>
  <c r="I100"/>
  <c r="I101"/>
  <c r="I102"/>
  <c r="I103"/>
  <c r="F26" i="11" l="1"/>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<sst xmlns="http://schemas.openxmlformats.org/spreadsheetml/2006/main" count="5196" uniqueCount="1067">
  <si>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</si>
  <si>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</si>
  <si>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</si>
  <si>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</si>
  <si>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</si>
  <si>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</si>
  <si>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</si>
  <si>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</si>
  <si>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</si>
  <si>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</si>
  <si>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</si>
  <si>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</si>
  <si>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</si>
  <si>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</si>
  <si>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</si>
  <si>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</si>
  <si>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</si>
  <si>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</si>
  <si>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</si>
  <si>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</si>
  <si>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</si>
  <si>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</si>
  <si>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</si>
  <si>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</si>
  <si>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</si>
  <si>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</si>
  <si>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</si>
  <si>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</si>
  <si>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</si>
  <si>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</si>
  <si>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</si>
  <si>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</si>
  <si>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</si>
  <si>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</si>
  <si>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</si>
  <si>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</si>
  <si>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</si>
  <si>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</si>
  <si>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</si>
  <si>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</si>
  <si>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</si>
  <si>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</si>
  <si>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</si>
  <si>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</si>
  <si>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</si>
  <si>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</si>
  <si>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</si>
  <si>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</si>
  <si>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</si>
  <si>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</si>
  <si>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</si>
  <si>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</si>
  <si>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</si>
  <si>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</si>
  <si>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</si>
  <si>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</si>
  <si>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</si>
  <si>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</si>
  <si>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</si>
  <si>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</si>
  <si>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</si>
  <si>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</si>
  <si>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</si>
  <si>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</si>
  <si>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</si>
  <si>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</si>
  <si>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</si>
  <si>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</si>
  <si>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</si>
  <si>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</si>
  <si>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</si>
  <si>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</si>
  <si>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Gokul Tossa</t>
  </si>
  <si>
    <t>Rina Hatimota(CDPO Sootea)-Runu Das(CDPO Naduar)</t>
  </si>
  <si>
    <t>Mujahid Ansari</t>
  </si>
  <si>
    <t>Dr Rupam Hazarika</t>
  </si>
  <si>
    <t>Rinju Bhjel</t>
  </si>
  <si>
    <t>Roslina Kujur</t>
  </si>
  <si>
    <t>Niku moni Das</t>
  </si>
  <si>
    <t>Dr Priyanka Doley</t>
  </si>
  <si>
    <t>Assam</t>
  </si>
  <si>
    <t>Sonitpur</t>
  </si>
  <si>
    <t>North Jamuguri</t>
  </si>
  <si>
    <t>2017072 50072</t>
  </si>
  <si>
    <t>2017072 50071</t>
  </si>
  <si>
    <t>KHANAGURI GOVT MES</t>
  </si>
  <si>
    <t>18110413601</t>
  </si>
  <si>
    <t>UP</t>
  </si>
  <si>
    <t>MAHARAPARA LPS</t>
  </si>
  <si>
    <t>LP</t>
  </si>
  <si>
    <t>BHUYAPARA LPS</t>
  </si>
  <si>
    <t>18110418401</t>
  </si>
  <si>
    <t>BEBEJIYA AWC</t>
  </si>
  <si>
    <t>BHUYANPARA PRE SR MADRASSA</t>
  </si>
  <si>
    <t>18110407602</t>
  </si>
  <si>
    <t>ITAKHULA RASTRABHASA LPS</t>
  </si>
  <si>
    <t>18110416203</t>
  </si>
  <si>
    <t>MADHYA BALI JURI LPS</t>
  </si>
  <si>
    <t>18110407701</t>
  </si>
  <si>
    <t>NO.5 LINE LPS</t>
  </si>
  <si>
    <t>5 No Line Dekorai AWC</t>
  </si>
  <si>
    <t>DEURI METERA LPS</t>
  </si>
  <si>
    <t>18110407601</t>
  </si>
  <si>
    <t>PATHEKAKURI GOVT. JBS</t>
  </si>
  <si>
    <t>18110414501</t>
  </si>
  <si>
    <t>PATHEKAKURI AWC</t>
  </si>
  <si>
    <t>GAMIRIPAL AWC</t>
  </si>
  <si>
    <t>PITHAKHOWADOL AWC</t>
  </si>
  <si>
    <t>18110414201</t>
  </si>
  <si>
    <t>BARMAN BASTI LPS</t>
  </si>
  <si>
    <t>18110413901</t>
  </si>
  <si>
    <t>MAZORATI BINAPANI MES</t>
  </si>
  <si>
    <t>MAJULIATI LPS</t>
  </si>
  <si>
    <t>18110413701</t>
  </si>
  <si>
    <t>SOUTH SOOTEA MES</t>
  </si>
  <si>
    <t>18110412302</t>
  </si>
  <si>
    <t>SOOTEA HSS</t>
  </si>
  <si>
    <t>HS</t>
  </si>
  <si>
    <t>18110406802</t>
  </si>
  <si>
    <t>ANIL BORA SMRITI LPS</t>
  </si>
  <si>
    <t>SODAI BORA GOVT. JBS</t>
  </si>
  <si>
    <t>18110406603</t>
  </si>
  <si>
    <t>GYANJYOTI LPS</t>
  </si>
  <si>
    <t>18110406301</t>
  </si>
  <si>
    <t>NADUAR FOREST LPS</t>
  </si>
  <si>
    <t>NO.2 TANGIA LPS</t>
  </si>
  <si>
    <t>PANIGAON AWC</t>
  </si>
  <si>
    <t>UDHAB BORA AWC</t>
  </si>
  <si>
    <t>NORTH JAMUGURI MEM</t>
  </si>
  <si>
    <t>18110407001</t>
  </si>
  <si>
    <t>JANATA LPS</t>
  </si>
  <si>
    <t>18110406502</t>
  </si>
  <si>
    <t>DIPATOLA MES</t>
  </si>
  <si>
    <t>18110406501</t>
  </si>
  <si>
    <t>RANGACHUKUA LPS</t>
  </si>
  <si>
    <t>NO 2 RANGACHUKUA LPS</t>
  </si>
  <si>
    <t>18110418601</t>
  </si>
  <si>
    <t>AMDARA LPS</t>
  </si>
  <si>
    <t>NO 2 MORISUTI AWC</t>
  </si>
  <si>
    <t>KORONI CHAPORI (A) LPS</t>
  </si>
  <si>
    <t>18110415201</t>
  </si>
  <si>
    <t>KORONI CHAPORI (B) LPS</t>
  </si>
  <si>
    <t>18110418701</t>
  </si>
  <si>
    <t>NABIL SANKAR JYOTI MES</t>
  </si>
  <si>
    <t>18110414601</t>
  </si>
  <si>
    <t>NABIL AWC</t>
  </si>
  <si>
    <t>CHANDRA ATI LPS</t>
  </si>
  <si>
    <t>NEW CHANDRA ATI LPS</t>
  </si>
  <si>
    <t>18110407005</t>
  </si>
  <si>
    <t>Balijuri</t>
  </si>
  <si>
    <t>Ashisan Hassa</t>
  </si>
  <si>
    <t>Ambika Tossa</t>
  </si>
  <si>
    <t>MON</t>
  </si>
  <si>
    <t>CAR</t>
  </si>
  <si>
    <t>Dekorai T.E.</t>
  </si>
  <si>
    <t>TUE</t>
  </si>
  <si>
    <t>9854830528</t>
  </si>
  <si>
    <t>WED</t>
  </si>
  <si>
    <t>Hatingabori SC</t>
  </si>
  <si>
    <t>Bina Khatioda</t>
  </si>
  <si>
    <t>Ponamai Bora</t>
  </si>
  <si>
    <t>Uttar Sootea</t>
  </si>
  <si>
    <t>Riju Borah</t>
  </si>
  <si>
    <t>Ila Borah</t>
  </si>
  <si>
    <t>THU</t>
  </si>
  <si>
    <t>07399179587</t>
  </si>
  <si>
    <t>FRI</t>
  </si>
  <si>
    <t>9954068675</t>
  </si>
  <si>
    <t>8723822739</t>
  </si>
  <si>
    <t>Sarengia</t>
  </si>
  <si>
    <t>Banti baruah</t>
  </si>
  <si>
    <t>Binu Das</t>
  </si>
  <si>
    <t>Borpam</t>
  </si>
  <si>
    <t>Anjali Hazarika</t>
  </si>
  <si>
    <t>Bina Borah</t>
  </si>
  <si>
    <t>SAT</t>
  </si>
  <si>
    <t>Bordikorai SC</t>
  </si>
  <si>
    <t>Radhika Karki</t>
  </si>
  <si>
    <t>Bobita mili</t>
  </si>
  <si>
    <t>Sootea</t>
  </si>
  <si>
    <t>Both Team1 and Team2 visit</t>
  </si>
  <si>
    <t>Dipti Begum</t>
  </si>
  <si>
    <t>Rimola Basumatary</t>
  </si>
  <si>
    <t>Hasina Khatun</t>
  </si>
  <si>
    <t>Giladharimukh</t>
  </si>
  <si>
    <t>Junu Hazarika</t>
  </si>
  <si>
    <t>Nayana Das</t>
  </si>
  <si>
    <t>Chatial Gaon</t>
  </si>
  <si>
    <t>Rupa Borah</t>
  </si>
  <si>
    <t>Padumi Begam</t>
  </si>
  <si>
    <t>9854245461</t>
  </si>
  <si>
    <t>Chilabondha</t>
  </si>
  <si>
    <t>Niramai Rajkhowa</t>
  </si>
  <si>
    <t>Bobita Bora</t>
  </si>
  <si>
    <t>09508668288</t>
  </si>
  <si>
    <t>Guchai Chapori</t>
  </si>
  <si>
    <t>Chenimai Saikia</t>
  </si>
  <si>
    <t>Bhagirathi Devi</t>
  </si>
  <si>
    <t>Gamiripal</t>
  </si>
  <si>
    <t>Bulu Neog</t>
  </si>
  <si>
    <t>Sima Devi</t>
  </si>
  <si>
    <t>Talakabari</t>
  </si>
  <si>
    <t>Padmeswari Das</t>
  </si>
  <si>
    <t>Labanya Das</t>
  </si>
  <si>
    <t>Uttar Balijuri SC</t>
  </si>
  <si>
    <t>Sewali Hazarika</t>
  </si>
  <si>
    <t>Elisava Dahanga</t>
  </si>
  <si>
    <t>Nandikeswar</t>
  </si>
  <si>
    <t>Hira Devee</t>
  </si>
  <si>
    <t>Alpana Devi</t>
  </si>
  <si>
    <t>Arati Das</t>
  </si>
  <si>
    <t>UTTAR BAKARAPATTA LPS</t>
  </si>
  <si>
    <t>18110400703</t>
  </si>
  <si>
    <t>18110400802</t>
  </si>
  <si>
    <t>ISAP CHUBURI AWC</t>
  </si>
  <si>
    <t>KHALIHAMARI LPS</t>
  </si>
  <si>
    <t>18110420402</t>
  </si>
  <si>
    <t>NO 2 KHALIHAMARI LPS</t>
  </si>
  <si>
    <t>NADUAR HIGH MADRASSA</t>
  </si>
  <si>
    <t>HING</t>
  </si>
  <si>
    <t>NOORPUR GHAHIGAON AWC</t>
  </si>
  <si>
    <t>NADUAR ME MADRASSA</t>
  </si>
  <si>
    <t>18110420701</t>
  </si>
  <si>
    <t>UTTAR KACHARI GAON AWC</t>
  </si>
  <si>
    <t>NIZ SOOTEA HS</t>
  </si>
  <si>
    <t>18110405202</t>
  </si>
  <si>
    <t>NIZ SOOTEA MES</t>
  </si>
  <si>
    <t>CHIPORIYA HS</t>
  </si>
  <si>
    <t>09854344389</t>
  </si>
  <si>
    <t>7399249282</t>
  </si>
  <si>
    <t>FATEKI LPS</t>
  </si>
  <si>
    <t>09854230225</t>
  </si>
  <si>
    <t>FATEKI AWC</t>
  </si>
  <si>
    <t>North Jamuguri PHC</t>
  </si>
  <si>
    <t>CHANDRAATI AWC</t>
  </si>
  <si>
    <t>CHOIBARI AWC</t>
  </si>
  <si>
    <t>KARBIBASTI AWC</t>
  </si>
  <si>
    <t>Adabheti SC</t>
  </si>
  <si>
    <t>Afruja Khatun</t>
  </si>
  <si>
    <t>UPPARGURI AWC</t>
  </si>
  <si>
    <t>CHANGAMARI HS</t>
  </si>
  <si>
    <t>MILANPUR LPS</t>
  </si>
  <si>
    <t>CHALAIKHATI LPS</t>
  </si>
  <si>
    <t>PHUKANCHANG LPS</t>
  </si>
  <si>
    <t>NO 2 NAHARGURI LPS</t>
  </si>
  <si>
    <t>MAGURMARI GOVT. JBS</t>
  </si>
  <si>
    <t>MAGURMARI AWC</t>
  </si>
  <si>
    <t>UPPER GORPAL BINAPANI LPS</t>
  </si>
  <si>
    <t>GORPAL GOVT JBS</t>
  </si>
  <si>
    <t>NO 2 BORIKORAI LPS</t>
  </si>
  <si>
    <t>NO 1 JOYSHIDHI LPS</t>
  </si>
  <si>
    <t>NO 1 MILONPUR JONGHER LPS</t>
  </si>
  <si>
    <t>NO 1 BOGORI BASTI AWC</t>
  </si>
  <si>
    <t>NIZ BASTI LPS</t>
  </si>
  <si>
    <t xml:space="preserve">282 NO 1 HATINGA GEDERI LPS </t>
  </si>
  <si>
    <t>ONTHAIBARI LPS</t>
  </si>
  <si>
    <t>18110412501</t>
  </si>
  <si>
    <t>MONAI GEREKI AWC</t>
  </si>
  <si>
    <t>09435506105</t>
  </si>
  <si>
    <t>MADHAB PUR AWC</t>
  </si>
  <si>
    <t>MADHAB BALIKA LPS</t>
  </si>
  <si>
    <t>18110423101</t>
  </si>
  <si>
    <t>Binita Hazarika</t>
  </si>
  <si>
    <t>Aruna Devi</t>
  </si>
  <si>
    <t>NO 2 GUTIBARI AWC</t>
  </si>
  <si>
    <t>Uzarachuk</t>
  </si>
  <si>
    <t>Runumi Dutta</t>
  </si>
  <si>
    <t>Biva Bora</t>
  </si>
  <si>
    <t>66/107 MILITARY BLOCK AWC</t>
  </si>
  <si>
    <t>18110402004</t>
  </si>
  <si>
    <t>MONAPUR RAJGHOR AWC</t>
  </si>
  <si>
    <t>JOYSHIDHI HAJONG AWC</t>
  </si>
  <si>
    <t>Salaguri</t>
  </si>
  <si>
    <t>Lahori Saikia</t>
  </si>
  <si>
    <t>Dineswari Saikia</t>
  </si>
  <si>
    <t>MONAI MINI AWC</t>
  </si>
  <si>
    <t>KARONI CHAPORI AWC</t>
  </si>
  <si>
    <t>BHOROLI CHAPORI AWC</t>
  </si>
  <si>
    <t>BHOROLI CHAPORI (KA) AWC</t>
  </si>
  <si>
    <t>IBRAHIM CHUBURI AWC</t>
  </si>
  <si>
    <t>TILABASTI AWC</t>
  </si>
  <si>
    <t>Panpur</t>
  </si>
  <si>
    <t>Ruma Hazarika</t>
  </si>
  <si>
    <t>Dipti Das</t>
  </si>
  <si>
    <t>HIGH SCHOOL LINE AWC</t>
  </si>
  <si>
    <t>ULUMA LINE AWC</t>
  </si>
  <si>
    <t>TENGABASTI AWC</t>
  </si>
  <si>
    <t>Batomari SC</t>
  </si>
  <si>
    <t>Niju Devi</t>
  </si>
  <si>
    <t>Sabitri Bora</t>
  </si>
  <si>
    <t>NO 2 BORIKORAI AWC</t>
  </si>
  <si>
    <t>NO 3 BORDIKORAI AWC</t>
  </si>
  <si>
    <t>PACHIM TOWBHANGA AWC</t>
  </si>
  <si>
    <t>AGRIPAM AWC</t>
  </si>
  <si>
    <t>Bhuyanpara</t>
  </si>
  <si>
    <t>Lakhima Devi</t>
  </si>
  <si>
    <t>Anuwara Begam</t>
  </si>
  <si>
    <t>MANGOLBORIA AWC</t>
  </si>
  <si>
    <t>BALIJURI DHUBIKHOLA AWC</t>
  </si>
  <si>
    <t>PATHGAON AWC</t>
  </si>
  <si>
    <t>Banti Kalita</t>
  </si>
  <si>
    <t>Arunjyoti Baruah</t>
  </si>
  <si>
    <t>GORBIL AWC</t>
  </si>
  <si>
    <t>PACHMUKH AWC</t>
  </si>
  <si>
    <t>BARDIKARAI TENGABASTI AWC</t>
  </si>
  <si>
    <t>Putuli Hazarika</t>
  </si>
  <si>
    <t>Milimai Saikia</t>
  </si>
  <si>
    <t>Thu</t>
  </si>
  <si>
    <t>Car</t>
  </si>
  <si>
    <t>CHARIPUKHURI AWC</t>
  </si>
  <si>
    <t>KHAKANBASTI</t>
  </si>
  <si>
    <t>RAJGHOR AWC</t>
  </si>
  <si>
    <t>RAIGAON AWC</t>
  </si>
  <si>
    <t>GORBIL MISSING</t>
  </si>
  <si>
    <t>Sat</t>
  </si>
  <si>
    <t>BORDIKORAI MIRI GAON AWC</t>
  </si>
  <si>
    <t>Hatingabori sc</t>
  </si>
  <si>
    <t>Bhanu Hazarika</t>
  </si>
  <si>
    <t>MADHAY BORDIKORAI AWC</t>
  </si>
  <si>
    <t>BALI CHAPORI AWC</t>
  </si>
  <si>
    <t>NEPALI CHUBURI AWC</t>
  </si>
  <si>
    <t>NO 1 BATOMARI AWC</t>
  </si>
  <si>
    <t>Mon</t>
  </si>
  <si>
    <t>BATOMARI TAMANG CHUBURI AWC</t>
  </si>
  <si>
    <t>BATOMARI MAZBASTI AWC</t>
  </si>
  <si>
    <t>Toubhanga</t>
  </si>
  <si>
    <t>Juri Saikia</t>
  </si>
  <si>
    <t>Parul Das</t>
  </si>
  <si>
    <t>NO 2 BATOMARI AWC</t>
  </si>
  <si>
    <t>Tue</t>
  </si>
  <si>
    <t>SUNU MURAH AWC</t>
  </si>
  <si>
    <t>BAMUNIBARI AWC</t>
  </si>
  <si>
    <t>Chengamari</t>
  </si>
  <si>
    <t>Dipawali Borah</t>
  </si>
  <si>
    <t>Padma Rajbanshi</t>
  </si>
  <si>
    <t>SHORUKHOLIA AWC</t>
  </si>
  <si>
    <t>KAHORBARI AWC</t>
  </si>
  <si>
    <t>Nirmali Gayan</t>
  </si>
  <si>
    <t>Rimala Basumatary</t>
  </si>
  <si>
    <t>KAMALABARI AWC</t>
  </si>
  <si>
    <t>Wed</t>
  </si>
  <si>
    <t>SANSUWA NO 1 AWC</t>
  </si>
  <si>
    <t>SANSUWA NO 2 AWC</t>
  </si>
  <si>
    <t>Someswari Narjri</t>
  </si>
  <si>
    <t>TALAKA BARI AWC</t>
  </si>
  <si>
    <t>MITHA AMTOL AWC</t>
  </si>
  <si>
    <t>AMARAGURI AWC</t>
  </si>
  <si>
    <t>Manai jaisidhi</t>
  </si>
  <si>
    <t>Tonuja Begum</t>
  </si>
  <si>
    <t>Rambha Basumatary</t>
  </si>
  <si>
    <t>NAHORBARI AWC</t>
  </si>
  <si>
    <t>BEBEJIYA BAKULA AWC</t>
  </si>
  <si>
    <t>Monai jaisidhi</t>
  </si>
  <si>
    <t>Mohini basumatary</t>
  </si>
  <si>
    <t>CHOIBARI MAJGAON AWC</t>
  </si>
  <si>
    <t>Betguri</t>
  </si>
  <si>
    <t>Tuntun Gogoi</t>
  </si>
  <si>
    <t>Runu Borah</t>
  </si>
  <si>
    <t>ORANG BASTI AWC</t>
  </si>
  <si>
    <t>Fri</t>
  </si>
  <si>
    <t>BAHBARI KALOBASTI AWC</t>
  </si>
  <si>
    <t>MODI BASTI AWC</t>
  </si>
  <si>
    <t>Anshri Basumatary</t>
  </si>
  <si>
    <t>AJARAGURI AWC</t>
  </si>
  <si>
    <t>CHAMOGURI AWC</t>
  </si>
  <si>
    <t>BURACHUCK AWC</t>
  </si>
  <si>
    <t>Somardoloni</t>
  </si>
  <si>
    <t>Rumi borah</t>
  </si>
  <si>
    <t>Bishnumya Devi</t>
  </si>
  <si>
    <t>BURACHUCK 2 AWC</t>
  </si>
  <si>
    <t>BALICHAPORI AWC</t>
  </si>
  <si>
    <t>BALICHAPORI (KA) AWC</t>
  </si>
  <si>
    <t>Kumarkuri</t>
  </si>
  <si>
    <t>Juriti saikia</t>
  </si>
  <si>
    <t>maina Kalita</t>
  </si>
  <si>
    <t>BALICHAPORI (B) AWC</t>
  </si>
  <si>
    <t>NALAKATA AWC</t>
  </si>
  <si>
    <t>DORJEEPAL AWC</t>
  </si>
  <si>
    <t>NO 2 GOSAI CHAPORI AWC</t>
  </si>
  <si>
    <t>BHUJEL LINE AWC</t>
  </si>
  <si>
    <t>MAJOR BASTI AWC</t>
  </si>
  <si>
    <t>KHIMOLUDHAR AWC</t>
  </si>
  <si>
    <t>PATOLOR CHUCH AWC</t>
  </si>
  <si>
    <t>KUCH GAON AWC</t>
  </si>
  <si>
    <t>BAHBARI AWC</t>
  </si>
  <si>
    <t>JANGMAGURI AWC</t>
  </si>
  <si>
    <t>LENGPARA AWC</t>
  </si>
  <si>
    <t>MAIBONGPUR AWC</t>
  </si>
  <si>
    <t>HANGAMAPUR AWC</t>
  </si>
  <si>
    <t>ILLUSHREE AWC</t>
  </si>
  <si>
    <t>Binita Devi</t>
  </si>
  <si>
    <t>Sova Devi</t>
  </si>
  <si>
    <t>MAIRUGURI AWC</t>
  </si>
  <si>
    <t>NIJUMPUR AWC</t>
  </si>
  <si>
    <t>BHUNUPUR ADNBARI AWC</t>
  </si>
  <si>
    <t>POKRIGURI AWC</t>
  </si>
  <si>
    <t>ANGULIPARA AWC</t>
  </si>
  <si>
    <t>DAHAL CHUBURI AWC</t>
  </si>
  <si>
    <t>Minu Saikia</t>
  </si>
  <si>
    <t>GOPALPUR AWC</t>
  </si>
  <si>
    <t>BORPUKHURIPAR AWC</t>
  </si>
  <si>
    <t>NO 1 TEZALPATTY AWC</t>
  </si>
  <si>
    <t>MIYABASTI AWC</t>
  </si>
  <si>
    <t>Agripam SC</t>
  </si>
  <si>
    <t>Runti Sharma</t>
  </si>
  <si>
    <t>GIta Thapa</t>
  </si>
  <si>
    <t>NO 1 BALIJURI AWC</t>
  </si>
  <si>
    <t>BALIBARI AWC</t>
  </si>
  <si>
    <t>Kusum Baruah</t>
  </si>
  <si>
    <t>MURAHDOL AWC</t>
  </si>
  <si>
    <t>ADIBASI GORIYA GAON AWC</t>
  </si>
  <si>
    <t>KURMIGAON AWC</t>
  </si>
  <si>
    <t>MANGALBARIYA AWC</t>
  </si>
  <si>
    <t>HATINGA SANTIPUR AWC</t>
  </si>
  <si>
    <t>BATOMARI AWC</t>
  </si>
  <si>
    <t>GODARIJAAN AWC</t>
  </si>
  <si>
    <t>PANGAON BORDIKORAI AWC</t>
  </si>
  <si>
    <t>SIKONBASTI AWC</t>
  </si>
  <si>
    <t>MUNDABASTI AWC</t>
  </si>
  <si>
    <t>NO 2 GORBIL AWC</t>
  </si>
  <si>
    <t>Madhab charigaon</t>
  </si>
  <si>
    <t>Anima Borah</t>
  </si>
  <si>
    <t>Renu Borah</t>
  </si>
  <si>
    <t>NO 1 BALIGURI AWC</t>
  </si>
  <si>
    <t>BILDUNGA BANGALI AWC</t>
  </si>
  <si>
    <t>Kusumtola</t>
  </si>
  <si>
    <t>Niru Devi</t>
  </si>
  <si>
    <t>Renu Saikia</t>
  </si>
  <si>
    <t>JANGAL BASTI AWC</t>
  </si>
  <si>
    <t>TAPU BASTI AWC</t>
  </si>
  <si>
    <t>BALI CHAPORI (B) AWC</t>
  </si>
  <si>
    <t>Balijuri SC</t>
  </si>
  <si>
    <t>Seawali Borah</t>
  </si>
  <si>
    <t>MAZBASTI (NO1 BATOMARI) AWC</t>
  </si>
  <si>
    <t>Golapi Tirky</t>
  </si>
  <si>
    <t>JAMANG BASTI AWC</t>
  </si>
  <si>
    <t>UTTAR TOWBHANGA AWC</t>
  </si>
  <si>
    <t>TUPIA AWC</t>
  </si>
  <si>
    <t>Bhanu Tossa</t>
  </si>
  <si>
    <t>DHALAIBIL AWC</t>
  </si>
  <si>
    <t>Rumi devi</t>
  </si>
  <si>
    <t>Promila Doimari</t>
  </si>
  <si>
    <t>BETOGURI DHARAMPUR AWC</t>
  </si>
  <si>
    <t>TUPIA UTTAR AWC</t>
  </si>
  <si>
    <t>SURUFOLIA AWC</t>
  </si>
  <si>
    <t>Diplonga T.E</t>
  </si>
  <si>
    <t>Swapna Gowala</t>
  </si>
  <si>
    <t>NABIL BRAMHA GAON AWC</t>
  </si>
  <si>
    <t>KUSUMTOLA BOTIYARUKA AWC</t>
  </si>
  <si>
    <t>BAHBARI CHUCK AWC</t>
  </si>
  <si>
    <t>GOMIRIPAL MALOBASTI AWC</t>
  </si>
  <si>
    <t>Nalbari</t>
  </si>
  <si>
    <t>Nirala Baruah</t>
  </si>
  <si>
    <t>Moina Devi</t>
  </si>
  <si>
    <t>GOMIRIPAL AWC</t>
  </si>
  <si>
    <t>GOMIRIPAL MALOBASTI 2 AWC</t>
  </si>
  <si>
    <t>NODIDHAR MURABASTI AWC</t>
  </si>
  <si>
    <t>padumi Begam</t>
  </si>
  <si>
    <t>BORGULA BASTI AWC</t>
  </si>
  <si>
    <t>HUKAI AWC</t>
  </si>
  <si>
    <t>Rupali Mili</t>
  </si>
  <si>
    <t>KORILIPUR KORTIPARA AWC</t>
  </si>
  <si>
    <t>THEKERAGURI AWC</t>
  </si>
  <si>
    <t>MOHMARA PACHIGAON AWC</t>
  </si>
  <si>
    <t>BORBHOGIA BASUDEV AWC</t>
  </si>
  <si>
    <t>Rubi Neog</t>
  </si>
  <si>
    <t>Mintu Saikia</t>
  </si>
  <si>
    <t>SASAICHUCK BORACHUCK AWC</t>
  </si>
  <si>
    <t>Mallika Hazarika</t>
  </si>
  <si>
    <t>Deepa Devi</t>
  </si>
  <si>
    <t>PACHGAON DEKASUNDAR AWC</t>
  </si>
  <si>
    <t>MADHAB BHARALICHUCK AWC</t>
  </si>
  <si>
    <t>JAMUGURI BAZAR AWC</t>
  </si>
  <si>
    <t>UPARKURI AWC</t>
  </si>
  <si>
    <t>DHEKERI GAON AWC</t>
  </si>
  <si>
    <t>BORIGAON AWC</t>
  </si>
  <si>
    <t>THEKERAGURI. AWC</t>
  </si>
  <si>
    <t>NIZ KUSUMTALA AWC</t>
  </si>
  <si>
    <t>SARUPHALIA</t>
  </si>
  <si>
    <t>HERAIPUWA MURHADOL AWC</t>
  </si>
  <si>
    <t>BHARALI CHAPARI.</t>
  </si>
  <si>
    <t>BHARALI CHAPARI (A)</t>
  </si>
  <si>
    <t>GOTAIMARI.</t>
  </si>
  <si>
    <t>GOTAIMARI. B</t>
  </si>
  <si>
    <t>NONKE GATAIMARI (A)</t>
  </si>
  <si>
    <t>NONKE GATAIMARI (B)</t>
  </si>
  <si>
    <t>BHARALI CHAPARI (B)</t>
  </si>
  <si>
    <t>HATBOR.</t>
  </si>
  <si>
    <t xml:space="preserve">HOKOMA </t>
  </si>
  <si>
    <t>GWALPAM.</t>
  </si>
  <si>
    <t>HOKOMA UPZAR.</t>
  </si>
  <si>
    <t>ERABARI.</t>
  </si>
  <si>
    <t>MURALI BALI</t>
  </si>
  <si>
    <t>CHANDRAMARI LINE</t>
  </si>
  <si>
    <t xml:space="preserve">NOLAKATA </t>
  </si>
  <si>
    <t>BHARALI CHUK</t>
  </si>
  <si>
    <t>VERVERI CHUBURI</t>
  </si>
  <si>
    <t xml:space="preserve">Siporia </t>
  </si>
  <si>
    <t>Pallabi Borah</t>
  </si>
  <si>
    <t>Ribiya Khatun</t>
  </si>
  <si>
    <t>KUMARCHUK</t>
  </si>
  <si>
    <t>18110406903</t>
  </si>
  <si>
    <t>PACHIM PAHUSUWA</t>
  </si>
  <si>
    <t>TUPIA PANCHGAON MES</t>
  </si>
  <si>
    <t>18110407003</t>
  </si>
  <si>
    <t>9435535886</t>
  </si>
  <si>
    <t>PALASONI LPS</t>
  </si>
  <si>
    <t>18110419202</t>
  </si>
  <si>
    <t>18110420104</t>
  </si>
  <si>
    <t>9859204047</t>
  </si>
  <si>
    <t>KUMAR BOSTI ORRANG BOSTI</t>
  </si>
  <si>
    <t>KHATOWAL GAON MES</t>
  </si>
  <si>
    <t>18110420002</t>
  </si>
  <si>
    <t>KARATI GAON</t>
  </si>
  <si>
    <t>KURUATI LPS</t>
  </si>
  <si>
    <t>18110423102</t>
  </si>
  <si>
    <t>8876636158</t>
  </si>
  <si>
    <t>Monai T.E.</t>
  </si>
  <si>
    <t>Safira Mohanda</t>
  </si>
  <si>
    <t>Laxmi Tanty</t>
  </si>
  <si>
    <t>KILLINGMUKH LPS</t>
  </si>
  <si>
    <t>18110419501</t>
  </si>
  <si>
    <t>09435486836</t>
  </si>
  <si>
    <t>NO.2 BORBHETI GOVT. JBS</t>
  </si>
  <si>
    <t>18110419601</t>
  </si>
  <si>
    <t>08876089187</t>
  </si>
  <si>
    <t xml:space="preserve">BOKABIL </t>
  </si>
  <si>
    <t>JARNAPANI</t>
  </si>
  <si>
    <t>Junmoni Das</t>
  </si>
  <si>
    <t>NO.1 BORBHETI GOVT. JBS</t>
  </si>
  <si>
    <t>18110419201</t>
  </si>
  <si>
    <t>09864972585</t>
  </si>
  <si>
    <t>SOMARDOLONI</t>
  </si>
  <si>
    <t>CAHRAIJANIA LPS</t>
  </si>
  <si>
    <t>18110419301</t>
  </si>
  <si>
    <t>09435287889</t>
  </si>
  <si>
    <t>NO.1 KARIYANI LPS</t>
  </si>
  <si>
    <t>18110422404</t>
  </si>
  <si>
    <t>7399304252</t>
  </si>
  <si>
    <t xml:space="preserve">PURANI TELIA </t>
  </si>
  <si>
    <t>UTTAR KARIONI MUKTAB LPS</t>
  </si>
  <si>
    <t>18110402606</t>
  </si>
  <si>
    <t>9706616082</t>
  </si>
  <si>
    <t>NO.2 KARIYANI LPS</t>
  </si>
  <si>
    <t>18110422405</t>
  </si>
  <si>
    <t>MIRIHULA LPS</t>
  </si>
  <si>
    <t>18110402506</t>
  </si>
  <si>
    <t>09859508573</t>
  </si>
  <si>
    <t xml:space="preserve">NAGASANAKAR </t>
  </si>
  <si>
    <t>JOIPURTAPU LPS</t>
  </si>
  <si>
    <t>18110403204</t>
  </si>
  <si>
    <t>9435853110</t>
  </si>
  <si>
    <t>BHOJMARI GOVT. JBS</t>
  </si>
  <si>
    <t>18110402901</t>
  </si>
  <si>
    <t>09854450072</t>
  </si>
  <si>
    <t xml:space="preserve">CHARAIJANIA </t>
  </si>
  <si>
    <t>CHAKIGHAT BALISAPORI LPS</t>
  </si>
  <si>
    <t>18110422701</t>
  </si>
  <si>
    <t>9613775155</t>
  </si>
  <si>
    <t>BALIDONGA ADARSHA HS</t>
  </si>
  <si>
    <t>18110413704</t>
  </si>
  <si>
    <t>9401365856</t>
  </si>
  <si>
    <t>SOLAL GAON NO 2</t>
  </si>
  <si>
    <t xml:space="preserve">SOLAL GAON   </t>
  </si>
  <si>
    <t>RIJU BORAH</t>
  </si>
  <si>
    <t>Lila Borah</t>
  </si>
  <si>
    <t>KUSUMTOLA ANCHALIK HS</t>
  </si>
  <si>
    <t>18110406605</t>
  </si>
  <si>
    <t>09854651341</t>
  </si>
  <si>
    <t>MALARGAON</t>
  </si>
  <si>
    <t>NO.1 ADAVETI LPS</t>
  </si>
  <si>
    <t>18110402607</t>
  </si>
  <si>
    <t>09954508223</t>
  </si>
  <si>
    <t xml:space="preserve">CHAPARIAL  </t>
  </si>
  <si>
    <t>DEKA CHUCK LPS</t>
  </si>
  <si>
    <t>18110418302</t>
  </si>
  <si>
    <t>09613073916</t>
  </si>
  <si>
    <t>NAPAMUA LAWKHOWA CHARENGIA</t>
  </si>
  <si>
    <t xml:space="preserve">PUB PAHUCHUWA </t>
  </si>
  <si>
    <t>PACHIM JAMUGURI HS</t>
  </si>
  <si>
    <t>18110417804</t>
  </si>
  <si>
    <t>9613575701</t>
  </si>
  <si>
    <t>KATHPURA LPS</t>
  </si>
  <si>
    <t>18110415502</t>
  </si>
  <si>
    <t>9577901584</t>
  </si>
  <si>
    <t>Rashmi Das</t>
  </si>
  <si>
    <t>Swarna Borah</t>
  </si>
  <si>
    <t>JAWAHARJYOTI LPS</t>
  </si>
  <si>
    <t>18110420302</t>
  </si>
  <si>
    <t>09864893824</t>
  </si>
  <si>
    <t>GAMIRIPAL LPS</t>
  </si>
  <si>
    <t>18110420301</t>
  </si>
  <si>
    <t>9854524237</t>
  </si>
  <si>
    <t>GOBARDHAN MEMORIAL MES</t>
  </si>
  <si>
    <t>18110417605</t>
  </si>
  <si>
    <t>09435738299</t>
  </si>
  <si>
    <t xml:space="preserve">NATUN CENTRE </t>
  </si>
  <si>
    <t>Lila Devi</t>
  </si>
  <si>
    <t>KHARIAMARI LPS</t>
  </si>
  <si>
    <t>18110415501</t>
  </si>
  <si>
    <t>Monai Joysidhi</t>
  </si>
  <si>
    <t>Tanuja Begam</t>
  </si>
  <si>
    <t>Ami Swargiary</t>
  </si>
  <si>
    <t>AMLOKHIATI</t>
  </si>
  <si>
    <t>Jayanti Devi</t>
  </si>
  <si>
    <t xml:space="preserve">PAHUSUWA NO1 </t>
  </si>
  <si>
    <t>CHILABANDHA GIRLS' MVS</t>
  </si>
  <si>
    <t>18110417802</t>
  </si>
  <si>
    <t>MILAN LPS</t>
  </si>
  <si>
    <t>18110418101</t>
  </si>
  <si>
    <t>09854537918</t>
  </si>
  <si>
    <t xml:space="preserve">NANDIKESWAR LPS </t>
  </si>
  <si>
    <t>18110418001</t>
  </si>
  <si>
    <t>09854820955</t>
  </si>
  <si>
    <t>GHILADHARIA LPS</t>
  </si>
  <si>
    <t>18110418501</t>
  </si>
  <si>
    <t>09859145639</t>
  </si>
  <si>
    <t>CHILABANDHA BOYS' MVS</t>
  </si>
  <si>
    <t>18110417801</t>
  </si>
  <si>
    <t>9854492781</t>
  </si>
  <si>
    <t xml:space="preserve">BANGALI PATTY </t>
  </si>
  <si>
    <t>KACHARI GAON</t>
  </si>
  <si>
    <t>NARUATHAN LPS</t>
  </si>
  <si>
    <t>18110406302</t>
  </si>
  <si>
    <t>PACHIM JAMUGURI MES</t>
  </si>
  <si>
    <t>18110418303</t>
  </si>
  <si>
    <t>9577613694</t>
  </si>
  <si>
    <t>BHAKAT GAON</t>
  </si>
  <si>
    <t>CHENUI CHUCK LPS</t>
  </si>
  <si>
    <t>18110417901</t>
  </si>
  <si>
    <t>STIAL GAON</t>
  </si>
  <si>
    <t>NO.1 BHOROLI CHAPORI LPS</t>
  </si>
  <si>
    <t>18110417501</t>
  </si>
  <si>
    <t>09577355108</t>
  </si>
  <si>
    <t>PUB MALOR GAON</t>
  </si>
  <si>
    <t>NIZ CHILABANDHA LPS</t>
  </si>
  <si>
    <t>18110418301</t>
  </si>
  <si>
    <t>09577355299</t>
  </si>
  <si>
    <t>Anjana Hazarika</t>
  </si>
  <si>
    <t>Bina Rai</t>
  </si>
  <si>
    <t xml:space="preserve">GHILADHARIMUKH NO1 </t>
  </si>
  <si>
    <t xml:space="preserve">PAHUCHUWA NO 2 </t>
  </si>
  <si>
    <t>BAHUWA BARI</t>
  </si>
  <si>
    <t>MAJGAON LPS</t>
  </si>
  <si>
    <t>18110401001</t>
  </si>
  <si>
    <t>09854274842</t>
  </si>
  <si>
    <t>LAKHINATH BEZBARUAH LPS</t>
  </si>
  <si>
    <t>18110418502</t>
  </si>
  <si>
    <t>09613823324</t>
  </si>
  <si>
    <t>Dipti Saikia</t>
  </si>
  <si>
    <t xml:space="preserve">KATANI BOSTI </t>
  </si>
  <si>
    <t>18110407502</t>
  </si>
  <si>
    <t>09854502351</t>
  </si>
  <si>
    <t>Reboti Mili</t>
  </si>
  <si>
    <t>MADHYA JAMUGURI MES</t>
  </si>
  <si>
    <t>18110418902</t>
  </si>
  <si>
    <t>09854188521</t>
  </si>
  <si>
    <t>DIKOMAIGURI</t>
  </si>
  <si>
    <t>RANGCHALIA KATHALBARI LPS</t>
  </si>
  <si>
    <t>18110400501</t>
  </si>
  <si>
    <t>09859089374</t>
  </si>
  <si>
    <t>BAHUWAKURI NOLTOLI</t>
  </si>
  <si>
    <t>Kripa Routia</t>
  </si>
  <si>
    <t>GUTIBARI LPS</t>
  </si>
  <si>
    <t>18110421601</t>
  </si>
  <si>
    <t>BALIJURI HS</t>
  </si>
  <si>
    <t>18110412205</t>
  </si>
  <si>
    <t>PANGAON BORDIKARAI</t>
  </si>
  <si>
    <t>2 NO. MORISUTI.THAKURBARI</t>
  </si>
  <si>
    <t>SIKANBASTI.</t>
  </si>
  <si>
    <t>NARAYANPUR LPS</t>
  </si>
  <si>
    <t>18110411607</t>
  </si>
  <si>
    <t>9854581697</t>
  </si>
  <si>
    <t>18110412404</t>
  </si>
  <si>
    <t>1 NO. BALIGURI.</t>
  </si>
  <si>
    <t>MIRIGAON.  2</t>
  </si>
  <si>
    <t>BONGAON.</t>
  </si>
  <si>
    <t>Bina Barkakoti</t>
  </si>
  <si>
    <t>18110412805</t>
  </si>
  <si>
    <t>DEKORAI TG LPS</t>
  </si>
  <si>
    <t>18110412804</t>
  </si>
  <si>
    <t>18110406803</t>
  </si>
  <si>
    <t>09613214852</t>
  </si>
  <si>
    <t xml:space="preserve">BUKUVANGA </t>
  </si>
  <si>
    <t>18110421202</t>
  </si>
  <si>
    <t>09854218752</t>
  </si>
  <si>
    <t>NOLTOLI</t>
  </si>
  <si>
    <t>LAHARAPARA (MINI)</t>
  </si>
  <si>
    <t>UDAYPUR LPS</t>
  </si>
  <si>
    <t>18110419303</t>
  </si>
  <si>
    <t>NO.2 BHOROLI CHAPORI LPS</t>
  </si>
  <si>
    <t>18110417503</t>
  </si>
  <si>
    <t>7896144165</t>
  </si>
  <si>
    <t>HUKAJAN (2)</t>
  </si>
  <si>
    <t>JAMUGURI ADARSHA HS</t>
  </si>
  <si>
    <t>18110417803</t>
  </si>
  <si>
    <t>High</t>
  </si>
  <si>
    <t>7435485810</t>
  </si>
  <si>
    <t>MADHYA JAMUGURI HS</t>
  </si>
  <si>
    <t>18110418903</t>
  </si>
  <si>
    <t>09435981668</t>
  </si>
  <si>
    <t xml:space="preserve">BALI DUNGA </t>
  </si>
  <si>
    <t>ORRANG BOSTI</t>
  </si>
  <si>
    <t>BHOJMARI HS</t>
  </si>
  <si>
    <t>18110402803</t>
  </si>
  <si>
    <t>09401312535</t>
  </si>
  <si>
    <t>BHERBHERI CHUBURI LPS</t>
  </si>
  <si>
    <t>18110402903</t>
  </si>
  <si>
    <t>09859812982</t>
  </si>
  <si>
    <t>18110422403</t>
  </si>
  <si>
    <t>9435486654</t>
  </si>
  <si>
    <t>SIPARIA HS</t>
  </si>
  <si>
    <t>18110422402</t>
  </si>
  <si>
    <t>SOLAL SONARI</t>
  </si>
  <si>
    <t>KOCHARI GAON</t>
  </si>
  <si>
    <t>NO.1 ADABHETI LPS</t>
  </si>
  <si>
    <t>18110402601</t>
  </si>
  <si>
    <t>KOROIANI JBS</t>
  </si>
  <si>
    <t>18110403102</t>
  </si>
  <si>
    <t>09854100536</t>
  </si>
  <si>
    <t>Rukeeya Bagam</t>
  </si>
  <si>
    <t>1 NO DIKORAIGURI</t>
  </si>
  <si>
    <t xml:space="preserve">BEBEJIYA </t>
  </si>
  <si>
    <t>Pub Jamuguri</t>
  </si>
  <si>
    <t>Nitumoni devi</t>
  </si>
  <si>
    <t>Dulumoni  Devi</t>
  </si>
  <si>
    <t>BOR DIKORAI HS</t>
  </si>
  <si>
    <t>18110403205</t>
  </si>
  <si>
    <t>Anjumoni Baruah</t>
  </si>
  <si>
    <t>Binu Bharali</t>
  </si>
  <si>
    <t>NO.1 BEZORHOLA LPS</t>
  </si>
  <si>
    <t>18110406102</t>
  </si>
  <si>
    <t>Popi saikia</t>
  </si>
  <si>
    <t>PATHEKAKURI</t>
  </si>
  <si>
    <t>GAJEN BARUAH HS</t>
  </si>
  <si>
    <t>18110420404</t>
  </si>
  <si>
    <t>9706386924</t>
  </si>
  <si>
    <t>Baby Saikia</t>
  </si>
  <si>
    <t>Anamika Bersra</t>
  </si>
  <si>
    <t>MAHARAAPARA</t>
  </si>
  <si>
    <t>MALAR GAON LPS</t>
  </si>
  <si>
    <t>18110416701</t>
  </si>
  <si>
    <t>09435486302</t>
  </si>
  <si>
    <t>NO.1 GOVT. NORMAL PRAC. SCHOOL</t>
  </si>
  <si>
    <t>18110417201</t>
  </si>
  <si>
    <t>09706616832</t>
  </si>
  <si>
    <t>TATIPARA</t>
  </si>
  <si>
    <t>18110401402</t>
  </si>
  <si>
    <t>Balidonga (outreach)</t>
  </si>
  <si>
    <t>Lukumoni Devi</t>
  </si>
  <si>
    <t>Latifa Sultana</t>
  </si>
  <si>
    <t>NO.282 HATINGA GEDERI LPS</t>
  </si>
  <si>
    <t>18110400701</t>
  </si>
  <si>
    <t>09859830535</t>
  </si>
  <si>
    <t>18110401601</t>
  </si>
  <si>
    <t>09854972654</t>
  </si>
  <si>
    <t>BHUYAPARA</t>
  </si>
  <si>
    <t xml:space="preserve">9 NO LINE </t>
  </si>
  <si>
    <t>BAMUNBARI LPS</t>
  </si>
  <si>
    <t>18110406401</t>
  </si>
  <si>
    <t>AHUBARI</t>
  </si>
  <si>
    <t>SALAGURI LPS</t>
  </si>
  <si>
    <t>18110418901</t>
  </si>
  <si>
    <t>7399764436</t>
  </si>
  <si>
    <t>CHAIBARI LPS</t>
  </si>
  <si>
    <t>18110400201</t>
  </si>
  <si>
    <t>09954292811</t>
  </si>
  <si>
    <t>BAKOLA MVS</t>
  </si>
  <si>
    <t>18110400301</t>
  </si>
  <si>
    <t>09435486759</t>
  </si>
  <si>
    <t>MAHENDRA MAHAN LPS</t>
  </si>
  <si>
    <t>18110400401</t>
  </si>
  <si>
    <t>09854450176</t>
  </si>
  <si>
    <t>KHANAGURI GOVT. SBS</t>
  </si>
  <si>
    <t>18110420801</t>
  </si>
  <si>
    <t>09864837483</t>
  </si>
  <si>
    <t xml:space="preserve">1 NO KACHAMARI </t>
  </si>
  <si>
    <t>TAPOBAN PRATHAMIK VIDYALAYA</t>
  </si>
  <si>
    <t>18110405101</t>
  </si>
  <si>
    <t>8822583757</t>
  </si>
  <si>
    <t>DOLAPANI</t>
  </si>
  <si>
    <t xml:space="preserve">2 NO GORPAL </t>
  </si>
  <si>
    <t>Batiamari</t>
  </si>
  <si>
    <t>Premlata Devi</t>
  </si>
  <si>
    <t>Tulsa Devi</t>
  </si>
  <si>
    <t>CHANDRA ATI SUBURI BOSTI</t>
  </si>
  <si>
    <t>SRI SRI SANKARDEV LPS</t>
  </si>
  <si>
    <t>18110410202</t>
  </si>
  <si>
    <t>09854569033</t>
  </si>
  <si>
    <t xml:space="preserve">HIGH SCHOOL LINE </t>
  </si>
  <si>
    <t xml:space="preserve">PHATEKI </t>
  </si>
  <si>
    <t>HAT KHOLA</t>
  </si>
  <si>
    <t xml:space="preserve">VELO ATI </t>
  </si>
  <si>
    <t>LALTAPU LPS</t>
  </si>
  <si>
    <t>18110415903</t>
  </si>
  <si>
    <t>8751898626</t>
  </si>
  <si>
    <t>NO.1 BALIJURI LPS</t>
  </si>
  <si>
    <t>18110404001</t>
  </si>
  <si>
    <t>09435778930</t>
  </si>
  <si>
    <t>Ester Mess</t>
  </si>
  <si>
    <t>CHANDRA ATI SUBBA BOSTI(NEW)</t>
  </si>
  <si>
    <t>DORGEE BOSTI</t>
  </si>
  <si>
    <t>HIRA BOSTI</t>
  </si>
  <si>
    <t>NO.2 CHRISTIAN BASTI LPS</t>
  </si>
  <si>
    <t>18110403802</t>
  </si>
  <si>
    <t>09401185331</t>
  </si>
  <si>
    <t>SRI SRI MADHABDEV LPS</t>
  </si>
  <si>
    <t>18110404101</t>
  </si>
  <si>
    <t>95577261851</t>
  </si>
  <si>
    <t xml:space="preserve">1 NO BALIJURI </t>
  </si>
  <si>
    <t>PACHIM KATARATI</t>
  </si>
  <si>
    <t>Usha Tapna</t>
  </si>
  <si>
    <t>NO.2 BALIJURI LPS</t>
  </si>
  <si>
    <t>18110404201</t>
  </si>
  <si>
    <t>BONBARI</t>
  </si>
  <si>
    <t>18110415901</t>
  </si>
  <si>
    <t>9 NO LINE SUBURI</t>
  </si>
  <si>
    <t>Lalita Borah</t>
  </si>
  <si>
    <t>Amirjaan Nessa</t>
  </si>
  <si>
    <t>NO.2 LALTAPU LPS</t>
  </si>
  <si>
    <t>18110415904</t>
  </si>
  <si>
    <t>9577826421</t>
  </si>
  <si>
    <t>RAMNAGAR</t>
  </si>
  <si>
    <t>Bilashi Lugun</t>
  </si>
  <si>
    <t>Neri Haro</t>
  </si>
  <si>
    <t>SABILAL UPPADHAYA MES</t>
  </si>
  <si>
    <t>18110416402</t>
  </si>
  <si>
    <t>09854520346</t>
  </si>
  <si>
    <t>PANPURGHAT LPS</t>
  </si>
  <si>
    <t>18110416501</t>
  </si>
  <si>
    <t>BHUSIDANGI</t>
  </si>
  <si>
    <t xml:space="preserve">2 NO URIA LINE </t>
  </si>
  <si>
    <t>Subhadra Devi</t>
  </si>
  <si>
    <t>Gita Devi</t>
  </si>
  <si>
    <t>18110413501</t>
  </si>
  <si>
    <t>09435485104</t>
  </si>
  <si>
    <t xml:space="preserve">DIPUKUCHUS </t>
  </si>
  <si>
    <t xml:space="preserve">MUNDA LINE </t>
  </si>
  <si>
    <t>18110416001</t>
  </si>
  <si>
    <t>7399865880</t>
  </si>
  <si>
    <t>HAKAMA LPS</t>
  </si>
  <si>
    <t>18110416401</t>
  </si>
  <si>
    <t>9577186766</t>
  </si>
  <si>
    <t xml:space="preserve">GHILADHARI  6 NO LINE </t>
  </si>
  <si>
    <t>NARAYAN PUR</t>
  </si>
  <si>
    <t>NEHRU LPS</t>
  </si>
  <si>
    <t>18110416101</t>
  </si>
  <si>
    <t>KARMAKAR SUBURI</t>
  </si>
  <si>
    <t>TENGABOSTI</t>
  </si>
  <si>
    <t>HABIDOLONI</t>
  </si>
  <si>
    <t xml:space="preserve">MIYA BASTI </t>
  </si>
  <si>
    <t>Niz Garpal SC</t>
  </si>
  <si>
    <t>Ruli Baruah</t>
  </si>
  <si>
    <t>Mintu Basumatary</t>
  </si>
  <si>
    <t>18110402201</t>
  </si>
  <si>
    <t>BOHORAVETI LPS</t>
  </si>
  <si>
    <t>18110401801</t>
  </si>
  <si>
    <t>09854218794</t>
  </si>
  <si>
    <t>AMIYAPUR</t>
  </si>
  <si>
    <t>NO.1 NONKE GOTAIMARI LPS</t>
  </si>
  <si>
    <t>18110417702</t>
  </si>
  <si>
    <t>09859483451</t>
  </si>
  <si>
    <t>ILA BORAH</t>
  </si>
  <si>
    <t>MADHAYA BALIJURI</t>
  </si>
  <si>
    <t>NO.2 GOTAIMARI LPS</t>
  </si>
  <si>
    <t>18110417602</t>
  </si>
  <si>
    <t>9706617881</t>
  </si>
  <si>
    <t>DAHAL CHUBURI</t>
  </si>
  <si>
    <t>GOTAIMARI LPS</t>
  </si>
  <si>
    <t>18110417601</t>
  </si>
  <si>
    <t>9854534277</t>
  </si>
  <si>
    <t>BETHELHEM</t>
  </si>
  <si>
    <t>NO.1 GOTAIMARI LPS</t>
  </si>
  <si>
    <t>18110417603</t>
  </si>
  <si>
    <t>8876666847</t>
  </si>
  <si>
    <t>NO.4 BHOROLI CHAPORI LPS</t>
  </si>
  <si>
    <t>18110417504</t>
  </si>
  <si>
    <t>09707148183</t>
  </si>
  <si>
    <t>1 NO TEZALPATTY</t>
  </si>
  <si>
    <t>DIPUKOCHA LPS</t>
  </si>
  <si>
    <t>18110411610</t>
  </si>
  <si>
    <t>NO.1 ITAKHOLA LPS</t>
  </si>
  <si>
    <t>18110411602</t>
  </si>
  <si>
    <t>9854567298</t>
  </si>
  <si>
    <t>NO.2 ITAKHOLA LPS</t>
  </si>
  <si>
    <t>18110411701</t>
  </si>
  <si>
    <t>09435853285</t>
  </si>
  <si>
    <t>277/470 DEKORAI GURI</t>
  </si>
  <si>
    <t>TENGABASTI LPS</t>
  </si>
  <si>
    <t>18110412701</t>
  </si>
  <si>
    <t>09707875760</t>
  </si>
  <si>
    <t>GONESHGURI</t>
  </si>
  <si>
    <t>JAMUGURI BALIKA LPS</t>
  </si>
  <si>
    <t>18110407702</t>
  </si>
  <si>
    <t>8876787080</t>
  </si>
  <si>
    <t>Sunita Tossa</t>
  </si>
  <si>
    <t>MAIRUGURI</t>
  </si>
  <si>
    <t>CHENGELIMORA LPS</t>
  </si>
  <si>
    <t>18110407903</t>
  </si>
  <si>
    <t>9401299899</t>
  </si>
  <si>
    <t>Monu Borah</t>
  </si>
  <si>
    <t>ERABARI LPS</t>
  </si>
  <si>
    <t>18110416301</t>
  </si>
  <si>
    <t>8876090928</t>
  </si>
  <si>
    <t>MAIBONGPUR</t>
  </si>
  <si>
    <t>SESASATRA LPS</t>
  </si>
  <si>
    <t>BAHBARI</t>
  </si>
  <si>
    <t>SOLAL SONARI GOVT. JBS</t>
  </si>
  <si>
    <t>09854515053</t>
  </si>
  <si>
    <t>18 NO TENGABASTI</t>
  </si>
  <si>
    <t>BOGABIL LPS</t>
  </si>
  <si>
    <t>09854508161</t>
  </si>
  <si>
    <t xml:space="preserve">KOLIASHPUR </t>
  </si>
  <si>
    <t>KHADOI CHUK LPS</t>
  </si>
  <si>
    <t>9706618836</t>
  </si>
  <si>
    <t>JAMUGURI ACADEMY</t>
  </si>
  <si>
    <t>09854230105</t>
  </si>
  <si>
    <t>Rumi Saikia</t>
  </si>
  <si>
    <t>HarimayaDevi Dhakal</t>
  </si>
  <si>
    <t xml:space="preserve">FANDILE </t>
  </si>
  <si>
    <t>2 NO BALIJURI</t>
  </si>
  <si>
    <t>JAMUGURI MODEL LPS</t>
  </si>
  <si>
    <t>JYOTI SMRITI LPS</t>
  </si>
  <si>
    <t>9678193967</t>
  </si>
  <si>
    <t xml:space="preserve">Dekorai TE </t>
  </si>
  <si>
    <t>HUJAMAPUR</t>
  </si>
  <si>
    <t>KHISTHAN BOSTI</t>
  </si>
  <si>
    <t>MOHEKHATI GOVT. JBS</t>
  </si>
  <si>
    <t>09854443242</t>
  </si>
  <si>
    <t>SANTIPUR</t>
  </si>
  <si>
    <t>BALIDONGA LPS</t>
  </si>
  <si>
    <t>09854567876</t>
  </si>
  <si>
    <t xml:space="preserve">ILLUSHREE </t>
  </si>
  <si>
    <t>SAOTAL SUBURI</t>
  </si>
  <si>
    <t>Padma Rava</t>
  </si>
  <si>
    <t xml:space="preserve">3 NO BALIJURI </t>
  </si>
  <si>
    <t>UTTAR BALIJURI LPS</t>
  </si>
  <si>
    <t>9613651578</t>
  </si>
  <si>
    <t xml:space="preserve">METERA </t>
  </si>
  <si>
    <t>NO.20 BINAPANI LPS</t>
  </si>
  <si>
    <t>09859782595</t>
  </si>
  <si>
    <t>BORFALIA LPS</t>
  </si>
  <si>
    <t>18110406701</t>
  </si>
  <si>
    <t>Rina Tamuli</t>
  </si>
  <si>
    <t>Anu Boral</t>
  </si>
  <si>
    <t>KARCHANTOLA LPS</t>
  </si>
  <si>
    <t>9854523844</t>
  </si>
  <si>
    <t>DHEKERIGAON LPS</t>
  </si>
  <si>
    <t>99613300103</t>
  </si>
  <si>
    <t>PATAR BOSTI</t>
  </si>
  <si>
    <t xml:space="preserve">66/107 DEKORAI BAGISA </t>
  </si>
  <si>
    <t>Homa Karki</t>
  </si>
  <si>
    <t>2 NO GUTIBARI</t>
  </si>
  <si>
    <t>64 NO DEKORAI TE</t>
  </si>
  <si>
    <t>TUPIA BALIKA LPS</t>
  </si>
  <si>
    <t>09859442475</t>
  </si>
  <si>
    <t>DHOBAKOTA LPS</t>
  </si>
  <si>
    <t>09859042219</t>
  </si>
  <si>
    <t>KERANIPAM LPS</t>
  </si>
  <si>
    <t>9854666952</t>
  </si>
  <si>
    <t>BIKRAMPUR (MINI)</t>
  </si>
  <si>
    <t>SAMDHARA LPS</t>
  </si>
  <si>
    <t>09854627220</t>
  </si>
  <si>
    <t xml:space="preserve">SERPHEBGURI </t>
  </si>
  <si>
    <t>ANGULIPARA</t>
  </si>
  <si>
    <t>SAMAR DALANI GOVT. JBS</t>
  </si>
  <si>
    <t>09859442504</t>
  </si>
  <si>
    <t>DIGHALPETA LPS</t>
  </si>
  <si>
    <t>09854736991</t>
  </si>
  <si>
    <t>NAGSANKAR JBS</t>
  </si>
  <si>
    <t>8753832375</t>
  </si>
  <si>
    <t>2 NO BHANUPUR</t>
  </si>
  <si>
    <t xml:space="preserve">34/7 NO DIKORAI BAGISSA </t>
  </si>
  <si>
    <t xml:space="preserve"> </t>
  </si>
  <si>
    <t>TUPIA PANCHGAON ACADEMY</t>
  </si>
  <si>
    <t>9435485601</t>
  </si>
  <si>
    <t>1 NO BHANUPUR</t>
  </si>
  <si>
    <t>NAHARBARI LPS</t>
  </si>
  <si>
    <t>18110407201</t>
  </si>
  <si>
    <t>9854626556</t>
  </si>
  <si>
    <t>NORTH JAMUGURI HS</t>
  </si>
  <si>
    <t>18110407202</t>
  </si>
  <si>
    <t>9435485906</t>
  </si>
  <si>
    <t>3 NO TEZALPATTI</t>
  </si>
  <si>
    <t>JHARNAPANI LPS</t>
  </si>
  <si>
    <t>18110415402</t>
  </si>
  <si>
    <t>09706371377</t>
  </si>
  <si>
    <t>MIRIBOSTI</t>
  </si>
  <si>
    <t>1 NO GEREKI</t>
  </si>
  <si>
    <t>MADHABPUR</t>
  </si>
  <si>
    <t>NO.1 BATIARUKA LPS</t>
  </si>
  <si>
    <t>18110415101</t>
  </si>
  <si>
    <t>9706127897</t>
  </si>
  <si>
    <t>BATIARUKA GOVT. JBS</t>
  </si>
  <si>
    <t>18110415102</t>
  </si>
  <si>
    <t>09854627446</t>
  </si>
  <si>
    <t>NORTH JAMUGURI GIRLS HS</t>
  </si>
  <si>
    <t>18110407503</t>
  </si>
  <si>
    <t>09435982952</t>
  </si>
  <si>
    <t>MADHUPUR</t>
  </si>
  <si>
    <t>BALIJAN KADAMGURI</t>
  </si>
  <si>
    <t>PACHIM TOWBHANGA LPS</t>
  </si>
  <si>
    <t>18110407401</t>
  </si>
  <si>
    <t>9854726918</t>
  </si>
  <si>
    <t>TUPIA PANCHGAON LPS</t>
  </si>
  <si>
    <t>18110407002</t>
  </si>
  <si>
    <t>8486426308</t>
  </si>
  <si>
    <t>NABIL LPS</t>
  </si>
  <si>
    <t>18110407301</t>
  </si>
  <si>
    <t>09435485301</t>
  </si>
  <si>
    <t xml:space="preserve">DIPLONGA TE 15 NO LINE </t>
  </si>
  <si>
    <t>JOYSIDHI</t>
  </si>
  <si>
    <t>NO.2 KACHAMARI LPS</t>
  </si>
  <si>
    <t>18110402202</t>
  </si>
  <si>
    <t>BALIBARI.</t>
  </si>
  <si>
    <t>KARBIBASTI.</t>
  </si>
  <si>
    <t>GARPAL GOVT. JBS</t>
  </si>
  <si>
    <t>18110401401</t>
  </si>
  <si>
    <t>9577675475</t>
  </si>
  <si>
    <t>MURHADOL</t>
  </si>
  <si>
    <t>Beramani Islari</t>
  </si>
  <si>
    <t>ADIBASHI GORIAGAON.</t>
  </si>
  <si>
    <t>BHANUPUR LPS</t>
  </si>
  <si>
    <t>18110412405</t>
  </si>
  <si>
    <t>NO.3 BHOROLI CHAPORI LPS</t>
  </si>
  <si>
    <t>18110417502</t>
  </si>
  <si>
    <t>KOROIANI CHAPORI (A) LPS</t>
  </si>
  <si>
    <t>18110419101</t>
  </si>
  <si>
    <t>9706371927</t>
  </si>
  <si>
    <t>BISHNUPUR LPS</t>
  </si>
  <si>
    <t>18110410503</t>
  </si>
  <si>
    <t>RAMPUR RANDUPAM.</t>
  </si>
  <si>
    <t>RAMPUR.</t>
  </si>
  <si>
    <t>KURMI GAON</t>
  </si>
  <si>
    <t>KATAR ATI</t>
  </si>
  <si>
    <t>SANKAR LPS</t>
  </si>
  <si>
    <t>Nov'18</t>
  </si>
  <si>
    <t>NO 2 CHRISTAINBASTI LPS</t>
  </si>
  <si>
    <t>CHRISTAIN ADARSHA LPS</t>
  </si>
  <si>
    <t>NO 3 JOYPUR LPS</t>
  </si>
  <si>
    <t>DEGHALI CHAPORI LPS</t>
  </si>
  <si>
    <t>BALIJURI RATANPUR LPS</t>
  </si>
  <si>
    <t>NO 1 BALIJURI LPS</t>
  </si>
  <si>
    <t>Dec'18</t>
  </si>
  <si>
    <t>13/12/2018</t>
  </si>
  <si>
    <t>14/12/2018</t>
  </si>
  <si>
    <t>1512/2018</t>
  </si>
  <si>
    <t>19/12/2018</t>
  </si>
  <si>
    <t>17/12/2018</t>
  </si>
  <si>
    <t>18/12/2018</t>
  </si>
  <si>
    <t>20/12/18</t>
  </si>
  <si>
    <t>21/12/18</t>
  </si>
  <si>
    <t>22/12/18</t>
  </si>
  <si>
    <t>24/12/2018</t>
  </si>
  <si>
    <t>26/12/18</t>
  </si>
  <si>
    <t>27/12/18</t>
  </si>
  <si>
    <t>28/12/18</t>
  </si>
  <si>
    <t>29/12/18</t>
  </si>
  <si>
    <t>31/12/18</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</si>
  <si>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</si>
  <si>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</si>
  <si>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</si>
  <si>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</si>
  <si>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</si>
  <si>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Jan'19</t>
  </si>
  <si>
    <t>Feb'19</t>
  </si>
  <si>
    <t>March'19</t>
  </si>
</sst>
</file>

<file path=xl/styles.xml><?xml version="1.0" encoding="utf-8"?>
<styleSheet xmlns="http://schemas.openxmlformats.org/spreadsheetml/2006/main">
  <numFmts count="1">
    <numFmt numFmtId="164" formatCode="[$-409]d/mmm/yy;@"/>
  </numFmts>
  <fonts count="2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2"/>
      <color indexed="8"/>
      <name val="Calibri"/>
      <family val="2"/>
      <scheme val="minor"/>
    </font>
    <font>
      <sz val="11"/>
      <name val="Calibri"/>
      <family val="2"/>
      <scheme val="minor"/>
    </font>
    <font>
      <sz val="10"/>
      <color indexed="8"/>
      <name val="Arial"/>
      <family val="2"/>
    </font>
    <font>
      <sz val="12"/>
      <name val="Calibri"/>
      <family val="2"/>
      <scheme val="minor"/>
    </font>
    <font>
      <sz val="12"/>
      <color theme="1"/>
      <name val="Calibri"/>
      <family val="2"/>
      <scheme val="minor"/>
    </font>
    <font>
      <sz val="11"/>
      <color indexed="8"/>
      <name val="Calibri"/>
      <family val="2"/>
      <scheme val="minor"/>
    </font>
    <font>
      <sz val="10"/>
      <name val="Arial"/>
      <family val="2"/>
    </font>
    <font>
      <sz val="10"/>
      <name val="Calibri"/>
      <family val="2"/>
      <scheme val="minor"/>
    </font>
    <font>
      <sz val="11"/>
      <name val="Arial Narrow"/>
      <family val="2"/>
    </font>
    <font>
      <sz val="11"/>
      <color rgb="FFFF0000"/>
      <name val="Calibri"/>
      <family val="2"/>
      <scheme val="minor"/>
    </font>
    <font>
      <sz val="12"/>
      <color rgb="FFFF0000"/>
      <name val="Calibri"/>
      <family val="2"/>
      <scheme val="minor"/>
    </font>
    <font>
      <sz val="11"/>
      <color rgb="FFFF0000"/>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9" fillId="0" borderId="0"/>
    <xf numFmtId="0" fontId="23" fillId="0" borderId="0"/>
  </cellStyleXfs>
  <cellXfs count="22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0" fillId="0" borderId="1" xfId="0" applyBorder="1" applyProtection="1">
      <protection locked="0"/>
    </xf>
    <xf numFmtId="0" fontId="17" fillId="0" borderId="1" xfId="0" applyFont="1" applyBorder="1" applyAlignment="1" applyProtection="1">
      <alignment vertical="center"/>
      <protection locked="0"/>
    </xf>
    <xf numFmtId="0" fontId="18" fillId="0" borderId="1" xfId="0" applyFont="1" applyBorder="1" applyAlignment="1" applyProtection="1">
      <alignment horizontal="left" vertical="center" wrapText="1"/>
      <protection locked="0"/>
    </xf>
    <xf numFmtId="0" fontId="18" fillId="0" borderId="1" xfId="1" applyFont="1" applyFill="1" applyBorder="1" applyAlignment="1" applyProtection="1">
      <alignment horizontal="center" wrapText="1"/>
      <protection locked="0"/>
    </xf>
    <xf numFmtId="0" fontId="20" fillId="10" borderId="1" xfId="0" applyFont="1" applyFill="1" applyBorder="1" applyAlignment="1" applyProtection="1">
      <alignment horizontal="center" vertical="center"/>
      <protection locked="0"/>
    </xf>
    <xf numFmtId="0" fontId="18" fillId="0" borderId="1" xfId="1" applyFont="1" applyFill="1" applyBorder="1" applyAlignment="1" applyProtection="1">
      <alignment horizontal="left" vertical="center" wrapText="1"/>
      <protection locked="0"/>
    </xf>
    <xf numFmtId="1" fontId="0"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18" fillId="0" borderId="1" xfId="1" applyFont="1" applyFill="1" applyBorder="1" applyAlignment="1" applyProtection="1">
      <alignment vertical="center" wrapText="1"/>
      <protection locked="0"/>
    </xf>
    <xf numFmtId="0" fontId="0" fillId="0" borderId="1" xfId="0" applyFont="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14" fontId="17" fillId="0" borderId="1" xfId="0" applyNumberFormat="1"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Font="1" applyFill="1" applyBorder="1" applyAlignment="1" applyProtection="1">
      <alignment horizontal="left" vertical="center"/>
      <protection locked="0"/>
    </xf>
    <xf numFmtId="0" fontId="0" fillId="0" borderId="1" xfId="0" applyFont="1" applyFill="1" applyBorder="1" applyAlignment="1" applyProtection="1">
      <alignment wrapText="1"/>
      <protection locked="0"/>
    </xf>
    <xf numFmtId="0" fontId="0" fillId="0" borderId="1" xfId="0" applyFont="1" applyBorder="1" applyAlignment="1" applyProtection="1">
      <alignment horizontal="left" wrapText="1"/>
      <protection locked="0"/>
    </xf>
    <xf numFmtId="0" fontId="22" fillId="0" borderId="1"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wrapText="1"/>
      <protection locked="0"/>
    </xf>
    <xf numFmtId="0" fontId="18" fillId="0" borderId="1" xfId="2" applyFont="1" applyBorder="1" applyAlignment="1" applyProtection="1">
      <alignment horizontal="left" vertical="center"/>
      <protection locked="0"/>
    </xf>
    <xf numFmtId="0" fontId="18" fillId="0" borderId="1" xfId="0" applyFont="1" applyFill="1" applyBorder="1" applyAlignment="1" applyProtection="1">
      <alignment horizontal="left" vertical="center" wrapText="1"/>
      <protection locked="0"/>
    </xf>
    <xf numFmtId="14" fontId="24" fillId="0" borderId="1" xfId="0" applyNumberFormat="1" applyFont="1" applyBorder="1" applyAlignment="1" applyProtection="1">
      <alignment horizontal="center"/>
      <protection locked="0"/>
    </xf>
    <xf numFmtId="0" fontId="18" fillId="0" borderId="1" xfId="1" applyFont="1" applyFill="1" applyBorder="1" applyAlignment="1" applyProtection="1">
      <alignment wrapText="1"/>
      <protection locked="0"/>
    </xf>
    <xf numFmtId="0" fontId="24" fillId="10" borderId="1" xfId="0" applyFont="1" applyFill="1" applyBorder="1" applyAlignment="1" applyProtection="1">
      <alignment horizontal="center" vertical="center"/>
      <protection locked="0"/>
    </xf>
    <xf numFmtId="14" fontId="18" fillId="0" borderId="1" xfId="0" applyNumberFormat="1" applyFont="1" applyBorder="1" applyAlignment="1" applyProtection="1">
      <alignment horizontal="center"/>
      <protection locked="0"/>
    </xf>
    <xf numFmtId="0" fontId="24" fillId="0" borderId="1" xfId="0" applyFont="1" applyBorder="1" applyAlignment="1" applyProtection="1">
      <alignment horizontal="center"/>
      <protection locked="0"/>
    </xf>
    <xf numFmtId="0" fontId="0" fillId="0" borderId="1" xfId="0" applyFont="1" applyBorder="1" applyAlignment="1" applyProtection="1">
      <alignment horizontal="center" vertical="center"/>
      <protection locked="0"/>
    </xf>
    <xf numFmtId="0" fontId="18" fillId="0" borderId="1" xfId="0" applyFont="1" applyBorder="1" applyAlignment="1" applyProtection="1">
      <alignment horizontal="center"/>
      <protection locked="0"/>
    </xf>
    <xf numFmtId="14" fontId="22" fillId="0" borderId="1" xfId="0" applyNumberFormat="1" applyFont="1" applyBorder="1" applyAlignment="1" applyProtection="1">
      <alignment horizontal="center"/>
      <protection locked="0"/>
    </xf>
    <xf numFmtId="0" fontId="22" fillId="0" borderId="1" xfId="0" applyFont="1" applyBorder="1" applyAlignment="1" applyProtection="1">
      <alignment horizontal="center"/>
      <protection locked="0"/>
    </xf>
    <xf numFmtId="0" fontId="18" fillId="0" borderId="1" xfId="0" applyFont="1" applyBorder="1" applyAlignment="1" applyProtection="1">
      <alignment horizontal="left"/>
      <protection locked="0"/>
    </xf>
    <xf numFmtId="0" fontId="0" fillId="0" borderId="1" xfId="0" applyFont="1" applyBorder="1" applyAlignment="1" applyProtection="1">
      <alignment horizontal="left"/>
      <protection locked="0"/>
    </xf>
    <xf numFmtId="0" fontId="18" fillId="0" borderId="1" xfId="2" applyFont="1" applyBorder="1" applyAlignment="1" applyProtection="1">
      <alignment horizontal="left"/>
      <protection locked="0"/>
    </xf>
    <xf numFmtId="0" fontId="18" fillId="0" borderId="1" xfId="0" applyFont="1" applyFill="1" applyBorder="1" applyProtection="1">
      <protection locked="0"/>
    </xf>
    <xf numFmtId="0" fontId="18" fillId="0" borderId="1" xfId="0"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0" fontId="18" fillId="10" borderId="1" xfId="0" applyFont="1" applyFill="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8" fillId="10" borderId="1" xfId="0" applyFont="1" applyFill="1" applyBorder="1" applyAlignment="1" applyProtection="1">
      <alignment horizontal="center" vertical="center" wrapText="1"/>
      <protection locked="0"/>
    </xf>
    <xf numFmtId="0" fontId="18" fillId="0" borderId="1" xfId="1" applyFont="1" applyFill="1" applyBorder="1" applyAlignment="1" applyProtection="1">
      <protection locked="0"/>
    </xf>
    <xf numFmtId="0" fontId="0" fillId="0" borderId="1" xfId="0" applyFont="1" applyFill="1" applyBorder="1" applyAlignment="1" applyProtection="1">
      <alignment vertical="center" wrapText="1"/>
      <protection locked="0"/>
    </xf>
    <xf numFmtId="0" fontId="18" fillId="0" borderId="4" xfId="0" applyFont="1" applyFill="1" applyBorder="1" applyProtection="1">
      <protection locked="0"/>
    </xf>
    <xf numFmtId="0" fontId="3" fillId="0" borderId="1" xfId="0" applyFont="1" applyBorder="1" applyAlignment="1" applyProtection="1">
      <alignment horizontal="left" vertical="center"/>
      <protection locked="0"/>
    </xf>
    <xf numFmtId="0" fontId="18" fillId="0" borderId="1"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18" fillId="0" borderId="1" xfId="1" applyFont="1" applyFill="1" applyBorder="1" applyAlignment="1" applyProtection="1">
      <alignment horizontal="center" vertical="center" wrapText="1"/>
      <protection locked="0"/>
    </xf>
    <xf numFmtId="0" fontId="18" fillId="0" borderId="1" xfId="1" applyFont="1" applyFill="1" applyBorder="1" applyAlignment="1" applyProtection="1">
      <alignment vertical="center"/>
      <protection locked="0"/>
    </xf>
    <xf numFmtId="0" fontId="18" fillId="0" borderId="1" xfId="0" applyFont="1" applyBorder="1" applyAlignment="1" applyProtection="1">
      <alignment vertical="center"/>
      <protection locked="0"/>
    </xf>
    <xf numFmtId="0" fontId="0" fillId="0" borderId="1" xfId="0" applyFont="1" applyFill="1" applyBorder="1" applyAlignment="1" applyProtection="1">
      <alignment vertical="center"/>
      <protection locked="0"/>
    </xf>
    <xf numFmtId="0" fontId="0" fillId="0" borderId="1" xfId="0" applyBorder="1" applyAlignment="1" applyProtection="1">
      <alignment horizontal="left" vertical="center"/>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1" fontId="18" fillId="0" borderId="1" xfId="0" applyNumberFormat="1" applyFont="1" applyBorder="1" applyAlignment="1" applyProtection="1">
      <alignment horizontal="center" vertical="center" wrapText="1"/>
      <protection locked="0"/>
    </xf>
    <xf numFmtId="0" fontId="25" fillId="0" borderId="1" xfId="1" applyFont="1" applyFill="1" applyBorder="1" applyAlignment="1" applyProtection="1">
      <alignment wrapText="1"/>
      <protection locked="0"/>
    </xf>
    <xf numFmtId="0" fontId="25" fillId="0" borderId="1" xfId="1" applyFont="1" applyFill="1" applyBorder="1" applyAlignment="1" applyProtection="1">
      <alignment horizontal="center" wrapText="1"/>
      <protection locked="0"/>
    </xf>
    <xf numFmtId="0" fontId="25" fillId="0" borderId="1" xfId="1" applyFont="1" applyFill="1" applyBorder="1" applyAlignment="1" applyProtection="1">
      <alignment vertical="center" wrapText="1"/>
      <protection locked="0"/>
    </xf>
    <xf numFmtId="0" fontId="3" fillId="0" borderId="1" xfId="0" applyFont="1" applyFill="1" applyBorder="1" applyAlignment="1" applyProtection="1">
      <alignment horizontal="left" vertical="center"/>
      <protection locked="0"/>
    </xf>
    <xf numFmtId="0" fontId="25" fillId="10" borderId="1" xfId="0" applyFont="1" applyFill="1" applyBorder="1" applyAlignment="1" applyProtection="1">
      <alignment horizontal="center" vertical="center"/>
      <protection locked="0"/>
    </xf>
    <xf numFmtId="0" fontId="25" fillId="0" borderId="1" xfId="2" applyFont="1" applyBorder="1" applyAlignment="1" applyProtection="1">
      <alignment horizontal="left" vertical="center"/>
      <protection locked="0"/>
    </xf>
    <xf numFmtId="0" fontId="18" fillId="0" borderId="2" xfId="0" applyFont="1" applyFill="1" applyBorder="1" applyAlignment="1" applyProtection="1">
      <alignment horizontal="center" wrapText="1"/>
      <protection locked="0"/>
    </xf>
    <xf numFmtId="0" fontId="18" fillId="0" borderId="11" xfId="0" applyFont="1" applyFill="1" applyBorder="1" applyAlignment="1" applyProtection="1">
      <alignment horizontal="center"/>
      <protection locked="0"/>
    </xf>
    <xf numFmtId="0" fontId="18" fillId="0" borderId="1" xfId="0" applyFont="1" applyFill="1" applyBorder="1" applyAlignment="1" applyProtection="1">
      <alignment horizontal="left"/>
      <protection locked="0"/>
    </xf>
    <xf numFmtId="0" fontId="18" fillId="0" borderId="1" xfId="1" applyFont="1" applyFill="1" applyBorder="1" applyAlignment="1" applyProtection="1">
      <alignment horizontal="left" wrapText="1"/>
      <protection locked="0"/>
    </xf>
    <xf numFmtId="0" fontId="18" fillId="10" borderId="1" xfId="0" applyFont="1" applyFill="1" applyBorder="1" applyAlignment="1" applyProtection="1">
      <alignment horizontal="left" vertical="center"/>
      <protection locked="0"/>
    </xf>
    <xf numFmtId="1" fontId="0" fillId="0" borderId="1" xfId="0" applyNumberFormat="1" applyFont="1" applyBorder="1" applyAlignment="1" applyProtection="1">
      <alignment horizontal="left" vertical="center" wrapText="1"/>
      <protection locked="0"/>
    </xf>
    <xf numFmtId="0" fontId="22" fillId="0" borderId="1" xfId="0" applyFont="1" applyBorder="1" applyAlignment="1" applyProtection="1">
      <alignment horizontal="center" vertical="center"/>
      <protection locked="0"/>
    </xf>
    <xf numFmtId="14" fontId="22" fillId="0" borderId="1" xfId="0" applyNumberFormat="1" applyFont="1" applyBorder="1" applyAlignment="1" applyProtection="1">
      <alignment horizontal="center" vertical="center"/>
      <protection locked="0"/>
    </xf>
    <xf numFmtId="0" fontId="18" fillId="10" borderId="1" xfId="0" applyFont="1" applyFill="1" applyBorder="1" applyAlignment="1" applyProtection="1">
      <alignment vertical="center"/>
      <protection locked="0"/>
    </xf>
    <xf numFmtId="0" fontId="0" fillId="0" borderId="1" xfId="0" applyFont="1" applyBorder="1" applyAlignment="1" applyProtection="1">
      <alignment wrapText="1"/>
      <protection locked="0"/>
    </xf>
    <xf numFmtId="1" fontId="0" fillId="0" borderId="1" xfId="0" applyNumberFormat="1" applyFont="1" applyBorder="1" applyAlignment="1" applyProtection="1">
      <alignment vertical="center" wrapText="1"/>
      <protection locked="0"/>
    </xf>
    <xf numFmtId="0" fontId="22" fillId="0" borderId="1" xfId="0" applyFont="1" applyFill="1" applyBorder="1" applyAlignment="1" applyProtection="1">
      <alignment vertical="center"/>
      <protection locked="0"/>
    </xf>
    <xf numFmtId="0" fontId="0" fillId="0" borderId="1" xfId="0" applyBorder="1" applyAlignment="1" applyProtection="1">
      <alignment vertical="center" wrapText="1"/>
      <protection locked="0"/>
    </xf>
    <xf numFmtId="0" fontId="22" fillId="0" borderId="1" xfId="0" applyFont="1" applyBorder="1" applyAlignment="1" applyProtection="1">
      <alignment horizontal="left"/>
      <protection locked="0"/>
    </xf>
    <xf numFmtId="164" fontId="0" fillId="0" borderId="1" xfId="0" applyNumberForma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protection locked="0"/>
    </xf>
    <xf numFmtId="1" fontId="26"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wrapText="1"/>
      <protection locked="0"/>
    </xf>
    <xf numFmtId="0" fontId="26" fillId="0" borderId="1" xfId="0" applyFont="1" applyFill="1" applyBorder="1" applyAlignment="1" applyProtection="1">
      <alignment horizontal="left" vertical="center"/>
      <protection locked="0"/>
    </xf>
    <xf numFmtId="14" fontId="27" fillId="0" borderId="1" xfId="0" applyNumberFormat="1" applyFont="1" applyBorder="1" applyAlignment="1" applyProtection="1">
      <alignment horizontal="center" vertical="center"/>
      <protection locked="0"/>
    </xf>
    <xf numFmtId="0" fontId="26" fillId="0" borderId="1" xfId="1" applyFont="1" applyFill="1" applyBorder="1" applyAlignment="1" applyProtection="1">
      <alignment wrapText="1"/>
      <protection locked="0"/>
    </xf>
    <xf numFmtId="0" fontId="26" fillId="0" borderId="1" xfId="1" applyFont="1" applyFill="1" applyBorder="1" applyAlignment="1" applyProtection="1">
      <alignment horizontal="center" wrapText="1"/>
      <protection locked="0"/>
    </xf>
    <xf numFmtId="0" fontId="26" fillId="10" borderId="1" xfId="0" applyFont="1" applyFill="1" applyBorder="1" applyAlignment="1" applyProtection="1">
      <alignment horizontal="center" vertical="center"/>
      <protection locked="0"/>
    </xf>
    <xf numFmtId="0" fontId="26" fillId="0" borderId="1" xfId="2" applyFont="1" applyBorder="1" applyAlignment="1" applyProtection="1">
      <alignment horizontal="left" vertical="center"/>
      <protection locked="0"/>
    </xf>
    <xf numFmtId="0" fontId="26" fillId="0" borderId="0" xfId="0" applyFont="1" applyAlignment="1" applyProtection="1">
      <alignment horizontal="center"/>
      <protection locked="0"/>
    </xf>
    <xf numFmtId="0" fontId="26" fillId="0" borderId="1" xfId="0" applyFont="1" applyFill="1" applyBorder="1" applyAlignment="1" applyProtection="1">
      <alignment horizontal="center"/>
      <protection locked="0"/>
    </xf>
    <xf numFmtId="0" fontId="28" fillId="0" borderId="1" xfId="0" applyFont="1" applyBorder="1" applyAlignment="1" applyProtection="1">
      <alignment horizontal="center" vertical="center"/>
      <protection locked="0"/>
    </xf>
    <xf numFmtId="0" fontId="28" fillId="0" borderId="1" xfId="0" applyFont="1" applyBorder="1" applyAlignment="1" applyProtection="1">
      <alignment horizontal="left" vertical="center" wrapText="1"/>
      <protection locked="0"/>
    </xf>
    <xf numFmtId="0" fontId="26" fillId="0" borderId="0" xfId="0" applyFont="1" applyAlignment="1" applyProtection="1">
      <alignment horizontal="left"/>
      <protection locked="0"/>
    </xf>
    <xf numFmtId="0" fontId="26" fillId="0" borderId="1" xfId="0" applyFont="1" applyFill="1" applyBorder="1" applyAlignment="1" applyProtection="1">
      <alignment horizontal="left"/>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2" xfId="2"/>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O5" sqref="O5"/>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71" t="s">
        <v>1059</v>
      </c>
      <c r="B1" s="171"/>
      <c r="C1" s="171"/>
      <c r="D1" s="171"/>
      <c r="E1" s="171"/>
      <c r="F1" s="171"/>
      <c r="G1" s="171"/>
      <c r="H1" s="171"/>
      <c r="I1" s="171"/>
      <c r="J1" s="171"/>
      <c r="K1" s="171"/>
      <c r="L1" s="171"/>
      <c r="M1" s="171"/>
    </row>
    <row r="2" spans="1:14">
      <c r="A2" s="172" t="s">
        <v>0</v>
      </c>
      <c r="B2" s="172"/>
      <c r="C2" s="174" t="s">
        <v>80</v>
      </c>
      <c r="D2" s="175"/>
      <c r="E2" s="2" t="s">
        <v>1</v>
      </c>
      <c r="F2" s="186" t="s">
        <v>81</v>
      </c>
      <c r="G2" s="186"/>
      <c r="H2" s="186"/>
      <c r="I2" s="186"/>
      <c r="J2" s="186"/>
      <c r="K2" s="184" t="s">
        <v>28</v>
      </c>
      <c r="L2" s="184"/>
      <c r="M2" s="37" t="s">
        <v>82</v>
      </c>
    </row>
    <row r="3" spans="1:14" ht="7.5" customHeight="1">
      <c r="A3" s="150"/>
      <c r="B3" s="150"/>
      <c r="C3" s="150"/>
      <c r="D3" s="150"/>
      <c r="E3" s="150"/>
      <c r="F3" s="149"/>
      <c r="G3" s="149"/>
      <c r="H3" s="149"/>
      <c r="I3" s="149"/>
      <c r="J3" s="149"/>
      <c r="K3" s="151"/>
      <c r="L3" s="151"/>
      <c r="M3" s="151"/>
    </row>
    <row r="4" spans="1:14">
      <c r="A4" s="180" t="s">
        <v>2</v>
      </c>
      <c r="B4" s="181"/>
      <c r="C4" s="181"/>
      <c r="D4" s="181"/>
      <c r="E4" s="182"/>
      <c r="F4" s="149"/>
      <c r="G4" s="149"/>
      <c r="H4" s="149"/>
      <c r="I4" s="152" t="s">
        <v>64</v>
      </c>
      <c r="J4" s="152"/>
      <c r="K4" s="152"/>
      <c r="L4" s="152"/>
      <c r="M4" s="152"/>
    </row>
    <row r="5" spans="1:14" ht="18.75" customHeight="1">
      <c r="A5" s="147" t="s">
        <v>4</v>
      </c>
      <c r="B5" s="147"/>
      <c r="C5" s="164" t="s">
        <v>72</v>
      </c>
      <c r="D5" s="183"/>
      <c r="E5" s="165"/>
      <c r="F5" s="149"/>
      <c r="G5" s="149"/>
      <c r="H5" s="149"/>
      <c r="I5" s="176" t="s">
        <v>5</v>
      </c>
      <c r="J5" s="176"/>
      <c r="K5" s="177" t="s">
        <v>73</v>
      </c>
      <c r="L5" s="179"/>
      <c r="M5" s="178"/>
    </row>
    <row r="6" spans="1:14" ht="18.75" customHeight="1">
      <c r="A6" s="148" t="s">
        <v>22</v>
      </c>
      <c r="B6" s="148"/>
      <c r="C6" s="38"/>
      <c r="D6" s="173">
        <v>9864069884</v>
      </c>
      <c r="E6" s="173"/>
      <c r="F6" s="149"/>
      <c r="G6" s="149"/>
      <c r="H6" s="149"/>
      <c r="I6" s="148" t="s">
        <v>22</v>
      </c>
      <c r="J6" s="148"/>
      <c r="K6" s="177"/>
      <c r="L6" s="178"/>
      <c r="M6" s="39">
        <v>9435486988</v>
      </c>
    </row>
    <row r="7" spans="1:14">
      <c r="A7" s="146" t="s">
        <v>3</v>
      </c>
      <c r="B7" s="146"/>
      <c r="C7" s="146"/>
      <c r="D7" s="146"/>
      <c r="E7" s="146"/>
      <c r="F7" s="146"/>
      <c r="G7" s="146"/>
      <c r="H7" s="146"/>
      <c r="I7" s="146"/>
      <c r="J7" s="146"/>
      <c r="K7" s="146"/>
      <c r="L7" s="146"/>
      <c r="M7" s="146"/>
    </row>
    <row r="8" spans="1:14">
      <c r="A8" s="191" t="s">
        <v>25</v>
      </c>
      <c r="B8" s="192"/>
      <c r="C8" s="193"/>
      <c r="D8" s="3" t="s">
        <v>24</v>
      </c>
      <c r="E8" s="50" t="s">
        <v>84</v>
      </c>
      <c r="F8" s="156"/>
      <c r="G8" s="157"/>
      <c r="H8" s="157"/>
      <c r="I8" s="191" t="s">
        <v>26</v>
      </c>
      <c r="J8" s="192"/>
      <c r="K8" s="193"/>
      <c r="L8" s="3" t="s">
        <v>24</v>
      </c>
      <c r="M8" s="50" t="s">
        <v>83</v>
      </c>
    </row>
    <row r="9" spans="1:14">
      <c r="A9" s="161" t="s">
        <v>30</v>
      </c>
      <c r="B9" s="162"/>
      <c r="C9" s="6" t="s">
        <v>6</v>
      </c>
      <c r="D9" s="9" t="s">
        <v>12</v>
      </c>
      <c r="E9" s="5" t="s">
        <v>15</v>
      </c>
      <c r="F9" s="158"/>
      <c r="G9" s="159"/>
      <c r="H9" s="159"/>
      <c r="I9" s="161" t="s">
        <v>30</v>
      </c>
      <c r="J9" s="162"/>
      <c r="K9" s="6" t="s">
        <v>6</v>
      </c>
      <c r="L9" s="9" t="s">
        <v>12</v>
      </c>
      <c r="M9" s="5" t="s">
        <v>15</v>
      </c>
    </row>
    <row r="10" spans="1:14">
      <c r="A10" s="163" t="s">
        <v>79</v>
      </c>
      <c r="B10" s="163"/>
      <c r="C10" s="4" t="s">
        <v>18</v>
      </c>
      <c r="D10" s="38">
        <v>8638246050</v>
      </c>
      <c r="E10" s="39"/>
      <c r="F10" s="158"/>
      <c r="G10" s="159"/>
      <c r="H10" s="159"/>
      <c r="I10" s="163" t="s">
        <v>75</v>
      </c>
      <c r="J10" s="163"/>
      <c r="K10" s="4" t="s">
        <v>18</v>
      </c>
      <c r="L10" s="38">
        <v>8724916941</v>
      </c>
      <c r="M10" s="39"/>
    </row>
    <row r="11" spans="1:14">
      <c r="A11" s="163"/>
      <c r="B11" s="163"/>
      <c r="C11" s="4" t="s">
        <v>19</v>
      </c>
      <c r="D11" s="38"/>
      <c r="E11" s="39"/>
      <c r="F11" s="158"/>
      <c r="G11" s="159"/>
      <c r="H11" s="159"/>
      <c r="I11" s="164"/>
      <c r="J11" s="165"/>
      <c r="K11" s="20" t="s">
        <v>18</v>
      </c>
      <c r="L11" s="38"/>
      <c r="M11" s="39"/>
    </row>
    <row r="12" spans="1:14">
      <c r="A12" s="169" t="s">
        <v>78</v>
      </c>
      <c r="B12" s="170"/>
      <c r="C12" s="4" t="s">
        <v>20</v>
      </c>
      <c r="D12" s="38">
        <v>8486552906</v>
      </c>
      <c r="E12" s="39"/>
      <c r="F12" s="158"/>
      <c r="G12" s="159"/>
      <c r="H12" s="159"/>
      <c r="I12" s="163" t="s">
        <v>74</v>
      </c>
      <c r="J12" s="163"/>
      <c r="K12" s="4" t="s">
        <v>20</v>
      </c>
      <c r="L12" s="38">
        <v>8876180078</v>
      </c>
      <c r="M12" s="39"/>
    </row>
    <row r="13" spans="1:14">
      <c r="A13" s="169" t="s">
        <v>77</v>
      </c>
      <c r="B13" s="170"/>
      <c r="C13" s="4" t="s">
        <v>21</v>
      </c>
      <c r="D13" s="38">
        <v>8402830970</v>
      </c>
      <c r="E13" s="39"/>
      <c r="F13" s="158"/>
      <c r="G13" s="159"/>
      <c r="H13" s="159"/>
      <c r="I13" s="163" t="s">
        <v>76</v>
      </c>
      <c r="J13" s="163"/>
      <c r="K13" s="4" t="s">
        <v>21</v>
      </c>
      <c r="L13" s="38">
        <v>8486044461</v>
      </c>
      <c r="M13" s="39"/>
    </row>
    <row r="14" spans="1:14">
      <c r="A14" s="166" t="s">
        <v>23</v>
      </c>
      <c r="B14" s="167"/>
      <c r="C14" s="168"/>
      <c r="D14" s="190"/>
      <c r="E14" s="190"/>
      <c r="F14" s="158"/>
      <c r="G14" s="159"/>
      <c r="H14" s="159"/>
      <c r="I14" s="160"/>
      <c r="J14" s="160"/>
      <c r="K14" s="160"/>
      <c r="L14" s="160"/>
      <c r="M14" s="160"/>
      <c r="N14" s="8"/>
    </row>
    <row r="15" spans="1:14">
      <c r="A15" s="155"/>
      <c r="B15" s="155"/>
      <c r="C15" s="155"/>
      <c r="D15" s="155"/>
      <c r="E15" s="155"/>
      <c r="F15" s="155"/>
      <c r="G15" s="155"/>
      <c r="H15" s="155"/>
      <c r="I15" s="155"/>
      <c r="J15" s="155"/>
      <c r="K15" s="155"/>
      <c r="L15" s="155"/>
      <c r="M15" s="155"/>
    </row>
    <row r="16" spans="1:14">
      <c r="A16" s="154" t="s">
        <v>48</v>
      </c>
      <c r="B16" s="154"/>
      <c r="C16" s="154"/>
      <c r="D16" s="154"/>
      <c r="E16" s="154"/>
      <c r="F16" s="154"/>
      <c r="G16" s="154"/>
      <c r="H16" s="154"/>
      <c r="I16" s="154"/>
      <c r="J16" s="154"/>
      <c r="K16" s="154"/>
      <c r="L16" s="154"/>
      <c r="M16" s="154"/>
    </row>
    <row r="17" spans="1:13" ht="32.25" customHeight="1">
      <c r="A17" s="188" t="s">
        <v>60</v>
      </c>
      <c r="B17" s="188"/>
      <c r="C17" s="188"/>
      <c r="D17" s="188"/>
      <c r="E17" s="188"/>
      <c r="F17" s="188"/>
      <c r="G17" s="188"/>
      <c r="H17" s="188"/>
      <c r="I17" s="188"/>
      <c r="J17" s="188"/>
      <c r="K17" s="188"/>
      <c r="L17" s="188"/>
      <c r="M17" s="188"/>
    </row>
    <row r="18" spans="1:13">
      <c r="A18" s="153" t="s">
        <v>61</v>
      </c>
      <c r="B18" s="153"/>
      <c r="C18" s="153"/>
      <c r="D18" s="153"/>
      <c r="E18" s="153"/>
      <c r="F18" s="153"/>
      <c r="G18" s="153"/>
      <c r="H18" s="153"/>
      <c r="I18" s="153"/>
      <c r="J18" s="153"/>
      <c r="K18" s="153"/>
      <c r="L18" s="153"/>
      <c r="M18" s="153"/>
    </row>
    <row r="19" spans="1:13">
      <c r="A19" s="153" t="s">
        <v>49</v>
      </c>
      <c r="B19" s="153"/>
      <c r="C19" s="153"/>
      <c r="D19" s="153"/>
      <c r="E19" s="153"/>
      <c r="F19" s="153"/>
      <c r="G19" s="153"/>
      <c r="H19" s="153"/>
      <c r="I19" s="153"/>
      <c r="J19" s="153"/>
      <c r="K19" s="153"/>
      <c r="L19" s="153"/>
      <c r="M19" s="153"/>
    </row>
    <row r="20" spans="1:13">
      <c r="A20" s="153" t="s">
        <v>43</v>
      </c>
      <c r="B20" s="153"/>
      <c r="C20" s="153"/>
      <c r="D20" s="153"/>
      <c r="E20" s="153"/>
      <c r="F20" s="153"/>
      <c r="G20" s="153"/>
      <c r="H20" s="153"/>
      <c r="I20" s="153"/>
      <c r="J20" s="153"/>
      <c r="K20" s="153"/>
      <c r="L20" s="153"/>
      <c r="M20" s="153"/>
    </row>
    <row r="21" spans="1:13">
      <c r="A21" s="153" t="s">
        <v>50</v>
      </c>
      <c r="B21" s="153"/>
      <c r="C21" s="153"/>
      <c r="D21" s="153"/>
      <c r="E21" s="153"/>
      <c r="F21" s="153"/>
      <c r="G21" s="153"/>
      <c r="H21" s="153"/>
      <c r="I21" s="153"/>
      <c r="J21" s="153"/>
      <c r="K21" s="153"/>
      <c r="L21" s="153"/>
      <c r="M21" s="153"/>
    </row>
    <row r="22" spans="1:13">
      <c r="A22" s="153" t="s">
        <v>44</v>
      </c>
      <c r="B22" s="153"/>
      <c r="C22" s="153"/>
      <c r="D22" s="153"/>
      <c r="E22" s="153"/>
      <c r="F22" s="153"/>
      <c r="G22" s="153"/>
      <c r="H22" s="153"/>
      <c r="I22" s="153"/>
      <c r="J22" s="153"/>
      <c r="K22" s="153"/>
      <c r="L22" s="153"/>
      <c r="M22" s="153"/>
    </row>
    <row r="23" spans="1:13">
      <c r="A23" s="189" t="s">
        <v>53</v>
      </c>
      <c r="B23" s="189"/>
      <c r="C23" s="189"/>
      <c r="D23" s="189"/>
      <c r="E23" s="189"/>
      <c r="F23" s="189"/>
      <c r="G23" s="189"/>
      <c r="H23" s="189"/>
      <c r="I23" s="189"/>
      <c r="J23" s="189"/>
      <c r="K23" s="189"/>
      <c r="L23" s="189"/>
      <c r="M23" s="189"/>
    </row>
    <row r="24" spans="1:13">
      <c r="A24" s="153" t="s">
        <v>45</v>
      </c>
      <c r="B24" s="153"/>
      <c r="C24" s="153"/>
      <c r="D24" s="153"/>
      <c r="E24" s="153"/>
      <c r="F24" s="153"/>
      <c r="G24" s="153"/>
      <c r="H24" s="153"/>
      <c r="I24" s="153"/>
      <c r="J24" s="153"/>
      <c r="K24" s="153"/>
      <c r="L24" s="153"/>
      <c r="M24" s="153"/>
    </row>
    <row r="25" spans="1:13">
      <c r="A25" s="153" t="s">
        <v>46</v>
      </c>
      <c r="B25" s="153"/>
      <c r="C25" s="153"/>
      <c r="D25" s="153"/>
      <c r="E25" s="153"/>
      <c r="F25" s="153"/>
      <c r="G25" s="153"/>
      <c r="H25" s="153"/>
      <c r="I25" s="153"/>
      <c r="J25" s="153"/>
      <c r="K25" s="153"/>
      <c r="L25" s="153"/>
      <c r="M25" s="153"/>
    </row>
    <row r="26" spans="1:13">
      <c r="A26" s="153" t="s">
        <v>47</v>
      </c>
      <c r="B26" s="153"/>
      <c r="C26" s="153"/>
      <c r="D26" s="153"/>
      <c r="E26" s="153"/>
      <c r="F26" s="153"/>
      <c r="G26" s="153"/>
      <c r="H26" s="153"/>
      <c r="I26" s="153"/>
      <c r="J26" s="153"/>
      <c r="K26" s="153"/>
      <c r="L26" s="153"/>
      <c r="M26" s="153"/>
    </row>
    <row r="27" spans="1:13">
      <c r="A27" s="187" t="s">
        <v>51</v>
      </c>
      <c r="B27" s="187"/>
      <c r="C27" s="187"/>
      <c r="D27" s="187"/>
      <c r="E27" s="187"/>
      <c r="F27" s="187"/>
      <c r="G27" s="187"/>
      <c r="H27" s="187"/>
      <c r="I27" s="187"/>
      <c r="J27" s="187"/>
      <c r="K27" s="187"/>
      <c r="L27" s="187"/>
      <c r="M27" s="187"/>
    </row>
    <row r="28" spans="1:13">
      <c r="A28" s="153" t="s">
        <v>52</v>
      </c>
      <c r="B28" s="153"/>
      <c r="C28" s="153"/>
      <c r="D28" s="153"/>
      <c r="E28" s="153"/>
      <c r="F28" s="153"/>
      <c r="G28" s="153"/>
      <c r="H28" s="153"/>
      <c r="I28" s="153"/>
      <c r="J28" s="153"/>
      <c r="K28" s="153"/>
      <c r="L28" s="153"/>
      <c r="M28" s="153"/>
    </row>
    <row r="29" spans="1:13" ht="44.25" customHeight="1">
      <c r="A29" s="185" t="s">
        <v>62</v>
      </c>
      <c r="B29" s="185"/>
      <c r="C29" s="185"/>
      <c r="D29" s="185"/>
      <c r="E29" s="185"/>
      <c r="F29" s="185"/>
      <c r="G29" s="185"/>
      <c r="H29" s="185"/>
      <c r="I29" s="185"/>
      <c r="J29" s="185"/>
      <c r="K29" s="185"/>
      <c r="L29" s="185"/>
      <c r="M29" s="185"/>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2"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60" zoomScaleNormal="60" workbookViewId="0">
      <pane xSplit="3" ySplit="4" topLeftCell="D5" activePane="bottomRight" state="frozen"/>
      <selection pane="topRight" activeCell="C1" sqref="C1"/>
      <selection pane="bottomLeft" activeCell="A5" sqref="A5"/>
      <selection pane="bottomRight" activeCell="D5" sqref="D5"/>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6" t="s">
        <v>1060</v>
      </c>
      <c r="B1" s="196"/>
      <c r="C1" s="196"/>
      <c r="D1" s="197"/>
      <c r="E1" s="197"/>
      <c r="F1" s="197"/>
      <c r="G1" s="197"/>
      <c r="H1" s="197"/>
      <c r="I1" s="197"/>
      <c r="J1" s="197"/>
      <c r="K1" s="197"/>
      <c r="L1" s="197"/>
      <c r="M1" s="197"/>
      <c r="N1" s="197"/>
      <c r="O1" s="197"/>
      <c r="P1" s="197"/>
      <c r="Q1" s="197"/>
      <c r="R1" s="197"/>
      <c r="S1" s="197"/>
    </row>
    <row r="2" spans="1:20" ht="16.5" customHeight="1">
      <c r="A2" s="200" t="s">
        <v>63</v>
      </c>
      <c r="B2" s="201"/>
      <c r="C2" s="201"/>
      <c r="D2" s="25">
        <v>43390</v>
      </c>
      <c r="E2" s="22"/>
      <c r="F2" s="22"/>
      <c r="G2" s="22"/>
      <c r="H2" s="22"/>
      <c r="I2" s="22"/>
      <c r="J2" s="22"/>
      <c r="K2" s="22"/>
      <c r="L2" s="22"/>
      <c r="M2" s="22"/>
      <c r="N2" s="22"/>
      <c r="O2" s="22"/>
      <c r="P2" s="22"/>
      <c r="Q2" s="22"/>
      <c r="R2" s="22"/>
      <c r="S2" s="22"/>
    </row>
    <row r="3" spans="1:20" ht="24" customHeight="1">
      <c r="A3" s="195" t="s">
        <v>14</v>
      </c>
      <c r="B3" s="198" t="s">
        <v>65</v>
      </c>
      <c r="C3" s="194" t="s">
        <v>7</v>
      </c>
      <c r="D3" s="194" t="s">
        <v>59</v>
      </c>
      <c r="E3" s="194" t="s">
        <v>16</v>
      </c>
      <c r="F3" s="202" t="s">
        <v>17</v>
      </c>
      <c r="G3" s="194" t="s">
        <v>8</v>
      </c>
      <c r="H3" s="194"/>
      <c r="I3" s="194"/>
      <c r="J3" s="194" t="s">
        <v>35</v>
      </c>
      <c r="K3" s="198" t="s">
        <v>37</v>
      </c>
      <c r="L3" s="198" t="s">
        <v>54</v>
      </c>
      <c r="M3" s="198" t="s">
        <v>55</v>
      </c>
      <c r="N3" s="198" t="s">
        <v>38</v>
      </c>
      <c r="O3" s="198" t="s">
        <v>39</v>
      </c>
      <c r="P3" s="195" t="s">
        <v>58</v>
      </c>
      <c r="Q3" s="194" t="s">
        <v>56</v>
      </c>
      <c r="R3" s="194" t="s">
        <v>36</v>
      </c>
      <c r="S3" s="194" t="s">
        <v>57</v>
      </c>
      <c r="T3" s="194" t="s">
        <v>13</v>
      </c>
    </row>
    <row r="4" spans="1:20" ht="25.5" customHeight="1">
      <c r="A4" s="195"/>
      <c r="B4" s="203"/>
      <c r="C4" s="194"/>
      <c r="D4" s="194"/>
      <c r="E4" s="194"/>
      <c r="F4" s="202"/>
      <c r="G4" s="15" t="s">
        <v>9</v>
      </c>
      <c r="H4" s="15" t="s">
        <v>10</v>
      </c>
      <c r="I4" s="11" t="s">
        <v>11</v>
      </c>
      <c r="J4" s="194"/>
      <c r="K4" s="199"/>
      <c r="L4" s="199"/>
      <c r="M4" s="199"/>
      <c r="N4" s="199"/>
      <c r="O4" s="199"/>
      <c r="P4" s="195"/>
      <c r="Q4" s="195"/>
      <c r="R4" s="194"/>
      <c r="S4" s="194"/>
      <c r="T4" s="194"/>
    </row>
    <row r="5" spans="1:20">
      <c r="A5" s="4">
        <v>1</v>
      </c>
      <c r="B5" s="51" t="s">
        <v>66</v>
      </c>
      <c r="C5" s="52" t="s">
        <v>85</v>
      </c>
      <c r="D5" s="18" t="s">
        <v>27</v>
      </c>
      <c r="E5" s="53" t="s">
        <v>86</v>
      </c>
      <c r="F5" s="18" t="s">
        <v>87</v>
      </c>
      <c r="G5" s="54">
        <v>60</v>
      </c>
      <c r="H5" s="54">
        <v>48</v>
      </c>
      <c r="I5" s="17">
        <f>+G5+H5</f>
        <v>108</v>
      </c>
      <c r="J5" s="60">
        <v>9864837483</v>
      </c>
      <c r="K5" s="61" t="s">
        <v>149</v>
      </c>
      <c r="L5" s="60" t="s">
        <v>150</v>
      </c>
      <c r="M5" s="60">
        <v>9854524167</v>
      </c>
      <c r="N5" s="60" t="s">
        <v>151</v>
      </c>
      <c r="O5" s="62">
        <v>9613107339</v>
      </c>
      <c r="P5" s="63">
        <v>43374</v>
      </c>
      <c r="Q5" s="64" t="s">
        <v>152</v>
      </c>
      <c r="R5" s="62">
        <v>23</v>
      </c>
      <c r="S5" s="62" t="s">
        <v>153</v>
      </c>
      <c r="T5" s="18"/>
    </row>
    <row r="6" spans="1:20">
      <c r="A6" s="4">
        <v>2</v>
      </c>
      <c r="B6" s="51" t="s">
        <v>67</v>
      </c>
      <c r="C6" s="55" t="s">
        <v>88</v>
      </c>
      <c r="D6" s="18" t="s">
        <v>27</v>
      </c>
      <c r="E6" s="56"/>
      <c r="F6" s="18" t="s">
        <v>89</v>
      </c>
      <c r="G6" s="54">
        <v>59</v>
      </c>
      <c r="H6" s="54">
        <v>70</v>
      </c>
      <c r="I6" s="17">
        <f>+G6+H6</f>
        <v>129</v>
      </c>
      <c r="J6" s="55">
        <v>9854519872</v>
      </c>
      <c r="K6" s="61" t="s">
        <v>154</v>
      </c>
      <c r="L6" s="60" t="s">
        <v>150</v>
      </c>
      <c r="M6" s="60">
        <v>9854524167</v>
      </c>
      <c r="N6" s="60" t="s">
        <v>151</v>
      </c>
      <c r="O6" s="62">
        <v>9613107339</v>
      </c>
      <c r="P6" s="63">
        <v>43374</v>
      </c>
      <c r="Q6" s="64" t="s">
        <v>152</v>
      </c>
      <c r="R6" s="62">
        <v>23</v>
      </c>
      <c r="S6" s="62" t="s">
        <v>153</v>
      </c>
      <c r="T6" s="18"/>
    </row>
    <row r="7" spans="1:20">
      <c r="A7" s="4">
        <v>3</v>
      </c>
      <c r="B7" s="51" t="s">
        <v>66</v>
      </c>
      <c r="C7" s="55" t="s">
        <v>90</v>
      </c>
      <c r="D7" s="18" t="s">
        <v>27</v>
      </c>
      <c r="E7" s="53" t="s">
        <v>91</v>
      </c>
      <c r="F7" s="18" t="s">
        <v>89</v>
      </c>
      <c r="G7" s="54">
        <v>25</v>
      </c>
      <c r="H7" s="54">
        <v>26</v>
      </c>
      <c r="I7" s="17">
        <f t="shared" ref="I7:I48" si="0">+G7+H7</f>
        <v>51</v>
      </c>
      <c r="J7" s="55" t="s">
        <v>156</v>
      </c>
      <c r="K7" s="61" t="s">
        <v>154</v>
      </c>
      <c r="L7" s="60" t="s">
        <v>150</v>
      </c>
      <c r="M7" s="60">
        <v>9854524167</v>
      </c>
      <c r="N7" s="60" t="s">
        <v>151</v>
      </c>
      <c r="O7" s="62">
        <v>9613107339</v>
      </c>
      <c r="P7" s="63">
        <v>43376</v>
      </c>
      <c r="Q7" s="64" t="s">
        <v>157</v>
      </c>
      <c r="R7" s="62">
        <v>23</v>
      </c>
      <c r="S7" s="62" t="s">
        <v>153</v>
      </c>
      <c r="T7" s="18"/>
    </row>
    <row r="8" spans="1:20">
      <c r="A8" s="4">
        <v>4</v>
      </c>
      <c r="B8" s="51" t="s">
        <v>66</v>
      </c>
      <c r="C8" s="55" t="s">
        <v>92</v>
      </c>
      <c r="D8" s="18" t="s">
        <v>29</v>
      </c>
      <c r="E8" s="53"/>
      <c r="F8" s="18"/>
      <c r="G8" s="54">
        <v>20</v>
      </c>
      <c r="H8" s="54">
        <v>18</v>
      </c>
      <c r="I8" s="17">
        <f t="shared" si="0"/>
        <v>38</v>
      </c>
      <c r="J8" s="55"/>
      <c r="K8" s="65" t="s">
        <v>158</v>
      </c>
      <c r="L8" s="60" t="s">
        <v>159</v>
      </c>
      <c r="M8" s="60">
        <v>9957864435</v>
      </c>
      <c r="N8" s="60" t="s">
        <v>160</v>
      </c>
      <c r="O8" s="62">
        <v>9613249681</v>
      </c>
      <c r="P8" s="63">
        <v>43376</v>
      </c>
      <c r="Q8" s="64" t="s">
        <v>157</v>
      </c>
      <c r="R8" s="62">
        <v>25</v>
      </c>
      <c r="S8" s="62" t="s">
        <v>153</v>
      </c>
      <c r="T8" s="18"/>
    </row>
    <row r="9" spans="1:20" ht="30">
      <c r="A9" s="4">
        <v>5</v>
      </c>
      <c r="B9" s="51" t="s">
        <v>67</v>
      </c>
      <c r="C9" s="55" t="s">
        <v>93</v>
      </c>
      <c r="D9" s="18" t="s">
        <v>27</v>
      </c>
      <c r="E9" s="53" t="s">
        <v>94</v>
      </c>
      <c r="F9" s="18" t="s">
        <v>87</v>
      </c>
      <c r="G9" s="54">
        <v>65</v>
      </c>
      <c r="H9" s="54">
        <v>78</v>
      </c>
      <c r="I9" s="17">
        <f t="shared" si="0"/>
        <v>143</v>
      </c>
      <c r="J9" s="55">
        <v>9854427176</v>
      </c>
      <c r="K9" s="65" t="s">
        <v>158</v>
      </c>
      <c r="L9" s="60" t="s">
        <v>159</v>
      </c>
      <c r="M9" s="60">
        <v>9957864435</v>
      </c>
      <c r="N9" s="60" t="s">
        <v>160</v>
      </c>
      <c r="O9" s="62">
        <v>9613249681</v>
      </c>
      <c r="P9" s="63">
        <v>43376</v>
      </c>
      <c r="Q9" s="64" t="s">
        <v>157</v>
      </c>
      <c r="R9" s="62">
        <v>26</v>
      </c>
      <c r="S9" s="62" t="s">
        <v>153</v>
      </c>
      <c r="T9" s="18"/>
    </row>
    <row r="10" spans="1:20" ht="30">
      <c r="A10" s="4">
        <v>6</v>
      </c>
      <c r="B10" s="51" t="s">
        <v>67</v>
      </c>
      <c r="C10" s="55" t="s">
        <v>95</v>
      </c>
      <c r="D10" s="18" t="s">
        <v>27</v>
      </c>
      <c r="E10" s="53" t="s">
        <v>96</v>
      </c>
      <c r="F10" s="18" t="s">
        <v>89</v>
      </c>
      <c r="G10" s="54">
        <v>39</v>
      </c>
      <c r="H10" s="54">
        <v>26</v>
      </c>
      <c r="I10" s="17">
        <f t="shared" si="0"/>
        <v>65</v>
      </c>
      <c r="J10" s="55">
        <v>9707875662</v>
      </c>
      <c r="K10" s="62" t="s">
        <v>161</v>
      </c>
      <c r="L10" s="66" t="s">
        <v>162</v>
      </c>
      <c r="M10" s="67">
        <v>9401450834</v>
      </c>
      <c r="N10" s="62" t="s">
        <v>163</v>
      </c>
      <c r="O10" s="62">
        <v>8486402187</v>
      </c>
      <c r="P10" s="63">
        <v>43377</v>
      </c>
      <c r="Q10" s="64" t="s">
        <v>164</v>
      </c>
      <c r="R10" s="62">
        <v>36</v>
      </c>
      <c r="S10" s="62" t="s">
        <v>153</v>
      </c>
      <c r="T10" s="18"/>
    </row>
    <row r="11" spans="1:20">
      <c r="A11" s="4">
        <v>7</v>
      </c>
      <c r="B11" s="51" t="s">
        <v>67</v>
      </c>
      <c r="C11" s="55" t="s">
        <v>97</v>
      </c>
      <c r="D11" s="18" t="s">
        <v>27</v>
      </c>
      <c r="E11" s="53" t="s">
        <v>98</v>
      </c>
      <c r="F11" s="18" t="s">
        <v>89</v>
      </c>
      <c r="G11" s="54">
        <v>38</v>
      </c>
      <c r="H11" s="54">
        <v>44</v>
      </c>
      <c r="I11" s="17">
        <f t="shared" si="0"/>
        <v>82</v>
      </c>
      <c r="J11" s="55" t="s">
        <v>165</v>
      </c>
      <c r="K11" s="64" t="s">
        <v>161</v>
      </c>
      <c r="L11" s="66" t="s">
        <v>162</v>
      </c>
      <c r="M11" s="67">
        <v>9401450834</v>
      </c>
      <c r="N11" s="62" t="s">
        <v>163</v>
      </c>
      <c r="O11" s="62">
        <v>8486402187</v>
      </c>
      <c r="P11" s="63">
        <v>43377</v>
      </c>
      <c r="Q11" s="64" t="s">
        <v>164</v>
      </c>
      <c r="R11" s="62">
        <v>35</v>
      </c>
      <c r="S11" s="62" t="s">
        <v>153</v>
      </c>
      <c r="T11" s="18"/>
    </row>
    <row r="12" spans="1:20">
      <c r="A12" s="4">
        <v>8</v>
      </c>
      <c r="B12" s="51" t="s">
        <v>66</v>
      </c>
      <c r="C12" s="55" t="s">
        <v>99</v>
      </c>
      <c r="D12" s="18" t="s">
        <v>27</v>
      </c>
      <c r="E12" s="56"/>
      <c r="F12" s="18" t="s">
        <v>89</v>
      </c>
      <c r="G12" s="54">
        <v>26</v>
      </c>
      <c r="H12" s="54">
        <v>17</v>
      </c>
      <c r="I12" s="17">
        <f t="shared" si="0"/>
        <v>43</v>
      </c>
      <c r="J12" s="55"/>
      <c r="K12" s="62" t="s">
        <v>161</v>
      </c>
      <c r="L12" s="66" t="s">
        <v>162</v>
      </c>
      <c r="M12" s="67">
        <v>9401450834</v>
      </c>
      <c r="N12" s="62" t="s">
        <v>163</v>
      </c>
      <c r="O12" s="62">
        <v>8486402187</v>
      </c>
      <c r="P12" s="63">
        <v>43377</v>
      </c>
      <c r="Q12" s="64" t="s">
        <v>164</v>
      </c>
      <c r="R12" s="62">
        <v>37</v>
      </c>
      <c r="S12" s="62" t="s">
        <v>153</v>
      </c>
      <c r="T12" s="18"/>
    </row>
    <row r="13" spans="1:20">
      <c r="A13" s="4">
        <v>9</v>
      </c>
      <c r="B13" s="51" t="s">
        <v>66</v>
      </c>
      <c r="C13" s="57" t="s">
        <v>100</v>
      </c>
      <c r="D13" s="18" t="s">
        <v>29</v>
      </c>
      <c r="E13" s="56"/>
      <c r="F13" s="18"/>
      <c r="G13" s="58">
        <v>31</v>
      </c>
      <c r="H13" s="58">
        <v>37</v>
      </c>
      <c r="I13" s="17">
        <f t="shared" si="0"/>
        <v>68</v>
      </c>
      <c r="J13" s="55">
        <v>9854153300</v>
      </c>
      <c r="K13" s="62" t="s">
        <v>161</v>
      </c>
      <c r="L13" s="66" t="s">
        <v>162</v>
      </c>
      <c r="M13" s="67">
        <v>9401450835</v>
      </c>
      <c r="N13" s="62" t="s">
        <v>163</v>
      </c>
      <c r="O13" s="62">
        <v>8486402187</v>
      </c>
      <c r="P13" s="63">
        <v>43377</v>
      </c>
      <c r="Q13" s="64" t="s">
        <v>164</v>
      </c>
      <c r="R13" s="62">
        <v>37</v>
      </c>
      <c r="S13" s="62" t="s">
        <v>153</v>
      </c>
      <c r="T13" s="18"/>
    </row>
    <row r="14" spans="1:20">
      <c r="A14" s="4">
        <v>10</v>
      </c>
      <c r="B14" s="51" t="s">
        <v>67</v>
      </c>
      <c r="C14" s="55" t="s">
        <v>101</v>
      </c>
      <c r="D14" s="18" t="s">
        <v>29</v>
      </c>
      <c r="E14" s="53" t="s">
        <v>102</v>
      </c>
      <c r="F14" s="18" t="s">
        <v>89</v>
      </c>
      <c r="G14" s="54">
        <v>46</v>
      </c>
      <c r="H14" s="54">
        <v>45</v>
      </c>
      <c r="I14" s="17">
        <f t="shared" si="0"/>
        <v>91</v>
      </c>
      <c r="J14" s="55">
        <v>9854413252</v>
      </c>
      <c r="K14" s="62" t="s">
        <v>161</v>
      </c>
      <c r="L14" s="66" t="s">
        <v>162</v>
      </c>
      <c r="M14" s="67">
        <v>9401450835</v>
      </c>
      <c r="N14" s="62" t="s">
        <v>163</v>
      </c>
      <c r="O14" s="62">
        <v>8486402187</v>
      </c>
      <c r="P14" s="63">
        <v>43378</v>
      </c>
      <c r="Q14" s="64" t="s">
        <v>166</v>
      </c>
      <c r="R14" s="62">
        <v>35</v>
      </c>
      <c r="S14" s="62" t="s">
        <v>153</v>
      </c>
      <c r="T14" s="18"/>
    </row>
    <row r="15" spans="1:20">
      <c r="A15" s="4">
        <v>11</v>
      </c>
      <c r="B15" s="51" t="s">
        <v>66</v>
      </c>
      <c r="C15" s="55" t="s">
        <v>103</v>
      </c>
      <c r="D15" s="18" t="s">
        <v>27</v>
      </c>
      <c r="E15" s="53" t="s">
        <v>104</v>
      </c>
      <c r="F15" s="18" t="s">
        <v>89</v>
      </c>
      <c r="G15" s="54">
        <v>22</v>
      </c>
      <c r="H15" s="54">
        <v>23</v>
      </c>
      <c r="I15" s="17">
        <f t="shared" si="0"/>
        <v>45</v>
      </c>
      <c r="J15" s="55" t="s">
        <v>167</v>
      </c>
      <c r="K15" s="62" t="s">
        <v>161</v>
      </c>
      <c r="L15" s="66" t="s">
        <v>162</v>
      </c>
      <c r="M15" s="67">
        <v>9401450835</v>
      </c>
      <c r="N15" s="62" t="s">
        <v>163</v>
      </c>
      <c r="O15" s="62">
        <v>8486402187</v>
      </c>
      <c r="P15" s="63">
        <v>43378</v>
      </c>
      <c r="Q15" s="64" t="s">
        <v>166</v>
      </c>
      <c r="R15" s="62">
        <v>38</v>
      </c>
      <c r="S15" s="62" t="s">
        <v>153</v>
      </c>
      <c r="T15" s="18"/>
    </row>
    <row r="16" spans="1:20">
      <c r="A16" s="4">
        <v>12</v>
      </c>
      <c r="B16" s="51" t="s">
        <v>66</v>
      </c>
      <c r="C16" s="55" t="s">
        <v>105</v>
      </c>
      <c r="D16" s="18" t="s">
        <v>29</v>
      </c>
      <c r="E16" s="56"/>
      <c r="F16" s="18"/>
      <c r="G16" s="54">
        <v>33</v>
      </c>
      <c r="H16" s="54">
        <v>26</v>
      </c>
      <c r="I16" s="17">
        <f t="shared" si="0"/>
        <v>59</v>
      </c>
      <c r="J16" s="55" t="s">
        <v>168</v>
      </c>
      <c r="K16" s="60" t="s">
        <v>169</v>
      </c>
      <c r="L16" s="60" t="s">
        <v>170</v>
      </c>
      <c r="M16" s="60">
        <v>8486251708</v>
      </c>
      <c r="N16" s="60" t="s">
        <v>171</v>
      </c>
      <c r="O16" s="62">
        <v>9854330266</v>
      </c>
      <c r="P16" s="63">
        <v>43378</v>
      </c>
      <c r="Q16" s="64" t="s">
        <v>166</v>
      </c>
      <c r="R16" s="62">
        <v>22</v>
      </c>
      <c r="S16" s="62" t="s">
        <v>153</v>
      </c>
      <c r="T16" s="18"/>
    </row>
    <row r="17" spans="1:20">
      <c r="A17" s="4">
        <v>13</v>
      </c>
      <c r="B17" s="51" t="s">
        <v>67</v>
      </c>
      <c r="C17" s="55" t="s">
        <v>106</v>
      </c>
      <c r="D17" s="18" t="s">
        <v>29</v>
      </c>
      <c r="E17" s="56"/>
      <c r="F17" s="18"/>
      <c r="G17" s="54">
        <v>20</v>
      </c>
      <c r="H17" s="54">
        <v>21</v>
      </c>
      <c r="I17" s="17">
        <f t="shared" si="0"/>
        <v>41</v>
      </c>
      <c r="J17" s="55"/>
      <c r="K17" s="60" t="s">
        <v>169</v>
      </c>
      <c r="L17" s="60" t="s">
        <v>170</v>
      </c>
      <c r="M17" s="60">
        <v>8486251708</v>
      </c>
      <c r="N17" s="60" t="s">
        <v>171</v>
      </c>
      <c r="O17" s="62">
        <v>9854330266</v>
      </c>
      <c r="P17" s="63">
        <v>43379</v>
      </c>
      <c r="Q17" s="64" t="s">
        <v>175</v>
      </c>
      <c r="R17" s="62">
        <v>21</v>
      </c>
      <c r="S17" s="62" t="s">
        <v>153</v>
      </c>
      <c r="T17" s="18"/>
    </row>
    <row r="18" spans="1:20">
      <c r="A18" s="4">
        <v>14</v>
      </c>
      <c r="B18" s="51" t="s">
        <v>67</v>
      </c>
      <c r="C18" s="55" t="s">
        <v>107</v>
      </c>
      <c r="D18" s="18" t="s">
        <v>29</v>
      </c>
      <c r="E18" s="56" t="s">
        <v>108</v>
      </c>
      <c r="F18" s="18"/>
      <c r="G18" s="54">
        <v>17</v>
      </c>
      <c r="H18" s="54">
        <v>23</v>
      </c>
      <c r="I18" s="17">
        <f t="shared" si="0"/>
        <v>40</v>
      </c>
      <c r="J18" s="68">
        <v>7399120090</v>
      </c>
      <c r="K18" s="60" t="s">
        <v>169</v>
      </c>
      <c r="L18" s="60" t="s">
        <v>170</v>
      </c>
      <c r="M18" s="60">
        <v>8486251708</v>
      </c>
      <c r="N18" s="60" t="s">
        <v>171</v>
      </c>
      <c r="O18" s="62">
        <v>9854330266</v>
      </c>
      <c r="P18" s="63">
        <v>43379</v>
      </c>
      <c r="Q18" s="64" t="s">
        <v>175</v>
      </c>
      <c r="R18" s="62">
        <v>23</v>
      </c>
      <c r="S18" s="62" t="s">
        <v>153</v>
      </c>
      <c r="T18" s="18"/>
    </row>
    <row r="19" spans="1:20">
      <c r="A19" s="4">
        <v>15</v>
      </c>
      <c r="B19" s="51" t="s">
        <v>66</v>
      </c>
      <c r="C19" s="55" t="s">
        <v>109</v>
      </c>
      <c r="D19" s="18" t="s">
        <v>27</v>
      </c>
      <c r="E19" s="53" t="s">
        <v>110</v>
      </c>
      <c r="F19" s="18" t="s">
        <v>89</v>
      </c>
      <c r="G19" s="54">
        <v>12</v>
      </c>
      <c r="H19" s="54">
        <v>16</v>
      </c>
      <c r="I19" s="17">
        <f t="shared" si="0"/>
        <v>28</v>
      </c>
      <c r="J19" s="55">
        <v>9577068679</v>
      </c>
      <c r="K19" s="62" t="s">
        <v>172</v>
      </c>
      <c r="L19" s="62" t="s">
        <v>173</v>
      </c>
      <c r="M19" s="62">
        <v>9854567500</v>
      </c>
      <c r="N19" s="62" t="s">
        <v>174</v>
      </c>
      <c r="O19" s="62">
        <v>9854567500</v>
      </c>
      <c r="P19" s="63">
        <v>43379</v>
      </c>
      <c r="Q19" s="64" t="s">
        <v>175</v>
      </c>
      <c r="R19" s="62">
        <v>34</v>
      </c>
      <c r="S19" s="62" t="s">
        <v>153</v>
      </c>
      <c r="T19" s="18"/>
    </row>
    <row r="20" spans="1:20">
      <c r="A20" s="4">
        <v>16</v>
      </c>
      <c r="B20" s="51" t="s">
        <v>66</v>
      </c>
      <c r="C20" s="55" t="s">
        <v>111</v>
      </c>
      <c r="D20" s="18" t="s">
        <v>27</v>
      </c>
      <c r="E20" s="56"/>
      <c r="F20" s="18" t="s">
        <v>87</v>
      </c>
      <c r="G20" s="54">
        <v>31</v>
      </c>
      <c r="H20" s="54">
        <v>31</v>
      </c>
      <c r="I20" s="17">
        <f t="shared" si="0"/>
        <v>62</v>
      </c>
      <c r="J20" s="55">
        <v>9854371514</v>
      </c>
      <c r="K20" s="62" t="s">
        <v>172</v>
      </c>
      <c r="L20" s="62" t="s">
        <v>173</v>
      </c>
      <c r="M20" s="62">
        <v>9854567500</v>
      </c>
      <c r="N20" s="62" t="s">
        <v>174</v>
      </c>
      <c r="O20" s="62">
        <v>9854567500</v>
      </c>
      <c r="P20" s="63">
        <v>43379</v>
      </c>
      <c r="Q20" s="64" t="s">
        <v>175</v>
      </c>
      <c r="R20" s="62">
        <v>35</v>
      </c>
      <c r="S20" s="62" t="s">
        <v>153</v>
      </c>
      <c r="T20" s="18"/>
    </row>
    <row r="21" spans="1:20">
      <c r="A21" s="4">
        <v>17</v>
      </c>
      <c r="B21" s="51" t="s">
        <v>66</v>
      </c>
      <c r="C21" s="55" t="s">
        <v>112</v>
      </c>
      <c r="D21" s="18" t="s">
        <v>27</v>
      </c>
      <c r="E21" s="53" t="s">
        <v>113</v>
      </c>
      <c r="F21" s="18" t="s">
        <v>89</v>
      </c>
      <c r="G21" s="54">
        <v>15</v>
      </c>
      <c r="H21" s="54">
        <v>25</v>
      </c>
      <c r="I21" s="17">
        <f t="shared" si="0"/>
        <v>40</v>
      </c>
      <c r="J21" s="55">
        <v>9613311006</v>
      </c>
      <c r="K21" s="62" t="s">
        <v>172</v>
      </c>
      <c r="L21" s="62" t="s">
        <v>173</v>
      </c>
      <c r="M21" s="62">
        <v>9854567500</v>
      </c>
      <c r="N21" s="62" t="s">
        <v>174</v>
      </c>
      <c r="O21" s="62">
        <v>9854567500</v>
      </c>
      <c r="P21" s="63">
        <v>43381</v>
      </c>
      <c r="Q21" s="64" t="s">
        <v>152</v>
      </c>
      <c r="R21" s="62">
        <v>34</v>
      </c>
      <c r="S21" s="62" t="s">
        <v>153</v>
      </c>
      <c r="T21" s="18"/>
    </row>
    <row r="22" spans="1:20">
      <c r="A22" s="4">
        <v>18</v>
      </c>
      <c r="B22" s="51" t="s">
        <v>67</v>
      </c>
      <c r="C22" s="55" t="s">
        <v>114</v>
      </c>
      <c r="D22" s="18" t="s">
        <v>27</v>
      </c>
      <c r="E22" s="53" t="s">
        <v>115</v>
      </c>
      <c r="F22" s="18" t="s">
        <v>87</v>
      </c>
      <c r="G22" s="54">
        <v>42</v>
      </c>
      <c r="H22" s="54">
        <v>57</v>
      </c>
      <c r="I22" s="17">
        <f t="shared" si="0"/>
        <v>99</v>
      </c>
      <c r="J22" s="55">
        <v>7035177624</v>
      </c>
      <c r="K22" s="65" t="s">
        <v>176</v>
      </c>
      <c r="L22" s="60" t="s">
        <v>177</v>
      </c>
      <c r="M22" s="60">
        <v>9401329029</v>
      </c>
      <c r="N22" s="60" t="s">
        <v>178</v>
      </c>
      <c r="O22" s="62">
        <v>9577139793</v>
      </c>
      <c r="P22" s="63">
        <v>43381</v>
      </c>
      <c r="Q22" s="64" t="s">
        <v>152</v>
      </c>
      <c r="R22" s="62">
        <v>36</v>
      </c>
      <c r="S22" s="62" t="s">
        <v>153</v>
      </c>
      <c r="T22" s="18"/>
    </row>
    <row r="23" spans="1:20" ht="38.25">
      <c r="A23" s="4">
        <v>19</v>
      </c>
      <c r="B23" s="51" t="s">
        <v>66</v>
      </c>
      <c r="C23" s="55" t="s">
        <v>116</v>
      </c>
      <c r="D23" s="18" t="s">
        <v>27</v>
      </c>
      <c r="E23" s="53" t="s">
        <v>115</v>
      </c>
      <c r="F23" s="18" t="s">
        <v>117</v>
      </c>
      <c r="G23" s="54">
        <v>997</v>
      </c>
      <c r="H23" s="54">
        <v>193</v>
      </c>
      <c r="I23" s="17">
        <f t="shared" si="0"/>
        <v>1190</v>
      </c>
      <c r="J23" s="55">
        <v>9854729624</v>
      </c>
      <c r="K23" s="65" t="s">
        <v>179</v>
      </c>
      <c r="L23" s="60" t="s">
        <v>177</v>
      </c>
      <c r="M23" s="60">
        <v>9401329029</v>
      </c>
      <c r="N23" s="60" t="s">
        <v>178</v>
      </c>
      <c r="O23" s="62">
        <v>9577139793</v>
      </c>
      <c r="P23" s="63">
        <v>43382</v>
      </c>
      <c r="Q23" s="64" t="s">
        <v>155</v>
      </c>
      <c r="R23" s="62">
        <v>36</v>
      </c>
      <c r="S23" s="62" t="s">
        <v>153</v>
      </c>
      <c r="T23" s="69" t="s">
        <v>180</v>
      </c>
    </row>
    <row r="24" spans="1:20" ht="38.25">
      <c r="A24" s="4">
        <v>20</v>
      </c>
      <c r="B24" s="51" t="s">
        <v>67</v>
      </c>
      <c r="C24" s="55" t="s">
        <v>116</v>
      </c>
      <c r="D24" s="18" t="s">
        <v>27</v>
      </c>
      <c r="E24" s="53" t="s">
        <v>115</v>
      </c>
      <c r="F24" s="18" t="s">
        <v>117</v>
      </c>
      <c r="G24" s="54">
        <v>997</v>
      </c>
      <c r="H24" s="54">
        <v>193</v>
      </c>
      <c r="I24" s="17">
        <f t="shared" si="0"/>
        <v>1190</v>
      </c>
      <c r="J24" s="55">
        <v>9854729624</v>
      </c>
      <c r="K24" s="65" t="s">
        <v>179</v>
      </c>
      <c r="L24" s="60" t="s">
        <v>177</v>
      </c>
      <c r="M24" s="60">
        <v>9401329029</v>
      </c>
      <c r="N24" s="60" t="s">
        <v>178</v>
      </c>
      <c r="O24" s="62">
        <v>9577139793</v>
      </c>
      <c r="P24" s="63">
        <v>43383</v>
      </c>
      <c r="Q24" s="64" t="s">
        <v>157</v>
      </c>
      <c r="R24" s="62">
        <v>36</v>
      </c>
      <c r="S24" s="62" t="s">
        <v>153</v>
      </c>
      <c r="T24" s="69" t="s">
        <v>180</v>
      </c>
    </row>
    <row r="25" spans="1:20" ht="38.25">
      <c r="A25" s="4">
        <v>21</v>
      </c>
      <c r="B25" s="51" t="s">
        <v>66</v>
      </c>
      <c r="C25" s="55" t="s">
        <v>116</v>
      </c>
      <c r="D25" s="18" t="s">
        <v>27</v>
      </c>
      <c r="E25" s="53" t="s">
        <v>115</v>
      </c>
      <c r="F25" s="18" t="s">
        <v>117</v>
      </c>
      <c r="G25" s="54">
        <v>997</v>
      </c>
      <c r="H25" s="54">
        <v>193</v>
      </c>
      <c r="I25" s="17">
        <f t="shared" si="0"/>
        <v>1190</v>
      </c>
      <c r="J25" s="55">
        <v>9854729624</v>
      </c>
      <c r="K25" s="65" t="s">
        <v>179</v>
      </c>
      <c r="L25" s="62" t="s">
        <v>181</v>
      </c>
      <c r="M25" s="62">
        <v>9435412812</v>
      </c>
      <c r="N25" s="62" t="s">
        <v>182</v>
      </c>
      <c r="O25" s="62">
        <v>9854512182</v>
      </c>
      <c r="P25" s="63">
        <v>43384</v>
      </c>
      <c r="Q25" s="64" t="s">
        <v>164</v>
      </c>
      <c r="R25" s="62">
        <v>36</v>
      </c>
      <c r="S25" s="62" t="s">
        <v>153</v>
      </c>
      <c r="T25" s="69" t="s">
        <v>180</v>
      </c>
    </row>
    <row r="26" spans="1:20" ht="38.25">
      <c r="A26" s="4">
        <v>22</v>
      </c>
      <c r="B26" s="51" t="s">
        <v>67</v>
      </c>
      <c r="C26" s="55" t="s">
        <v>116</v>
      </c>
      <c r="D26" s="18" t="s">
        <v>27</v>
      </c>
      <c r="E26" s="53" t="s">
        <v>115</v>
      </c>
      <c r="F26" s="18" t="s">
        <v>117</v>
      </c>
      <c r="G26" s="54">
        <v>997</v>
      </c>
      <c r="H26" s="54">
        <v>193</v>
      </c>
      <c r="I26" s="17">
        <f t="shared" si="0"/>
        <v>1190</v>
      </c>
      <c r="J26" s="55">
        <v>9854729624</v>
      </c>
      <c r="K26" s="65" t="s">
        <v>179</v>
      </c>
      <c r="L26" s="62" t="s">
        <v>181</v>
      </c>
      <c r="M26" s="62">
        <v>9435412812</v>
      </c>
      <c r="N26" s="62" t="s">
        <v>182</v>
      </c>
      <c r="O26" s="62">
        <v>9854512182</v>
      </c>
      <c r="P26" s="63">
        <v>43385</v>
      </c>
      <c r="Q26" s="64" t="s">
        <v>166</v>
      </c>
      <c r="R26" s="62">
        <v>36</v>
      </c>
      <c r="S26" s="62" t="s">
        <v>153</v>
      </c>
      <c r="T26" s="69" t="s">
        <v>180</v>
      </c>
    </row>
    <row r="27" spans="1:20" ht="38.25">
      <c r="A27" s="4">
        <v>23</v>
      </c>
      <c r="B27" s="51" t="s">
        <v>66</v>
      </c>
      <c r="C27" s="55" t="s">
        <v>116</v>
      </c>
      <c r="D27" s="18" t="s">
        <v>27</v>
      </c>
      <c r="E27" s="53" t="s">
        <v>118</v>
      </c>
      <c r="F27" s="18" t="s">
        <v>117</v>
      </c>
      <c r="G27" s="54">
        <v>997</v>
      </c>
      <c r="H27" s="54">
        <v>193</v>
      </c>
      <c r="I27" s="17">
        <f t="shared" si="0"/>
        <v>1190</v>
      </c>
      <c r="J27" s="55">
        <v>9854729624</v>
      </c>
      <c r="K27" s="65" t="s">
        <v>179</v>
      </c>
      <c r="L27" s="62" t="s">
        <v>181</v>
      </c>
      <c r="M27" s="62">
        <v>9435412812</v>
      </c>
      <c r="N27" s="62" t="s">
        <v>182</v>
      </c>
      <c r="O27" s="62">
        <v>9854512182</v>
      </c>
      <c r="P27" s="63">
        <v>43386</v>
      </c>
      <c r="Q27" s="64" t="s">
        <v>175</v>
      </c>
      <c r="R27" s="62">
        <v>36</v>
      </c>
      <c r="S27" s="62" t="s">
        <v>153</v>
      </c>
      <c r="T27" s="69" t="s">
        <v>180</v>
      </c>
    </row>
    <row r="28" spans="1:20" ht="38.25">
      <c r="A28" s="4">
        <v>24</v>
      </c>
      <c r="B28" s="51" t="s">
        <v>67</v>
      </c>
      <c r="C28" s="55" t="s">
        <v>116</v>
      </c>
      <c r="D28" s="18" t="s">
        <v>27</v>
      </c>
      <c r="E28" s="53" t="s">
        <v>115</v>
      </c>
      <c r="F28" s="18" t="s">
        <v>117</v>
      </c>
      <c r="G28" s="54">
        <v>997</v>
      </c>
      <c r="H28" s="54">
        <v>193</v>
      </c>
      <c r="I28" s="17">
        <f t="shared" si="0"/>
        <v>1190</v>
      </c>
      <c r="J28" s="55">
        <v>9854729624</v>
      </c>
      <c r="K28" s="65" t="s">
        <v>179</v>
      </c>
      <c r="L28" s="62" t="s">
        <v>181</v>
      </c>
      <c r="M28" s="62">
        <v>9435412812</v>
      </c>
      <c r="N28" s="62" t="s">
        <v>183</v>
      </c>
      <c r="O28" s="62">
        <v>9957308240</v>
      </c>
      <c r="P28" s="63">
        <v>43388</v>
      </c>
      <c r="Q28" s="64" t="s">
        <v>152</v>
      </c>
      <c r="R28" s="62">
        <v>36</v>
      </c>
      <c r="S28" s="62" t="s">
        <v>153</v>
      </c>
      <c r="T28" s="69" t="s">
        <v>180</v>
      </c>
    </row>
    <row r="29" spans="1:20">
      <c r="A29" s="4">
        <v>25</v>
      </c>
      <c r="B29" s="51" t="s">
        <v>66</v>
      </c>
      <c r="C29" s="55" t="s">
        <v>119</v>
      </c>
      <c r="D29" s="18" t="s">
        <v>27</v>
      </c>
      <c r="E29" s="53"/>
      <c r="F29" s="18" t="s">
        <v>89</v>
      </c>
      <c r="G29" s="54">
        <v>14</v>
      </c>
      <c r="H29" s="54">
        <v>20</v>
      </c>
      <c r="I29" s="17">
        <f t="shared" si="0"/>
        <v>34</v>
      </c>
      <c r="J29" s="55">
        <v>8723822742</v>
      </c>
      <c r="K29" s="62" t="s">
        <v>184</v>
      </c>
      <c r="L29" s="62" t="s">
        <v>185</v>
      </c>
      <c r="M29" s="62">
        <v>9864921125</v>
      </c>
      <c r="N29" s="62" t="s">
        <v>186</v>
      </c>
      <c r="O29" s="62">
        <v>7896661859</v>
      </c>
      <c r="P29" s="63">
        <v>43393</v>
      </c>
      <c r="Q29" s="64" t="s">
        <v>175</v>
      </c>
      <c r="R29" s="62">
        <v>23</v>
      </c>
      <c r="S29" s="62" t="s">
        <v>153</v>
      </c>
      <c r="T29" s="18"/>
    </row>
    <row r="30" spans="1:20">
      <c r="A30" s="4">
        <v>26</v>
      </c>
      <c r="B30" s="51" t="s">
        <v>66</v>
      </c>
      <c r="C30" s="55" t="s">
        <v>120</v>
      </c>
      <c r="D30" s="18" t="s">
        <v>27</v>
      </c>
      <c r="E30" s="53" t="s">
        <v>121</v>
      </c>
      <c r="F30" s="18" t="s">
        <v>89</v>
      </c>
      <c r="G30" s="54">
        <v>23</v>
      </c>
      <c r="H30" s="54">
        <v>29</v>
      </c>
      <c r="I30" s="17">
        <f t="shared" si="0"/>
        <v>52</v>
      </c>
      <c r="J30" s="55">
        <v>9435485104</v>
      </c>
      <c r="K30" s="60" t="s">
        <v>187</v>
      </c>
      <c r="L30" s="60" t="s">
        <v>188</v>
      </c>
      <c r="M30" s="60">
        <v>7399321528</v>
      </c>
      <c r="N30" s="60" t="s">
        <v>189</v>
      </c>
      <c r="O30" s="70">
        <v>9854338821</v>
      </c>
      <c r="P30" s="63">
        <v>43393</v>
      </c>
      <c r="Q30" s="64" t="s">
        <v>175</v>
      </c>
      <c r="R30" s="62">
        <v>21</v>
      </c>
      <c r="S30" s="62" t="s">
        <v>153</v>
      </c>
      <c r="T30" s="18"/>
    </row>
    <row r="31" spans="1:20">
      <c r="A31" s="4">
        <v>27</v>
      </c>
      <c r="B31" s="51" t="s">
        <v>67</v>
      </c>
      <c r="C31" s="55" t="s">
        <v>122</v>
      </c>
      <c r="D31" s="18" t="s">
        <v>27</v>
      </c>
      <c r="E31" s="53" t="s">
        <v>123</v>
      </c>
      <c r="F31" s="18" t="s">
        <v>89</v>
      </c>
      <c r="G31" s="54">
        <v>46</v>
      </c>
      <c r="H31" s="54">
        <v>57</v>
      </c>
      <c r="I31" s="17">
        <f t="shared" si="0"/>
        <v>103</v>
      </c>
      <c r="J31" s="55">
        <v>9854450074</v>
      </c>
      <c r="K31" s="60" t="s">
        <v>187</v>
      </c>
      <c r="L31" s="60" t="s">
        <v>188</v>
      </c>
      <c r="M31" s="60">
        <v>7399321528</v>
      </c>
      <c r="N31" s="60" t="s">
        <v>189</v>
      </c>
      <c r="O31" s="70">
        <v>9854338821</v>
      </c>
      <c r="P31" s="63">
        <v>43393</v>
      </c>
      <c r="Q31" s="64" t="s">
        <v>175</v>
      </c>
      <c r="R31" s="62">
        <v>20</v>
      </c>
      <c r="S31" s="62" t="s">
        <v>153</v>
      </c>
      <c r="T31" s="18"/>
    </row>
    <row r="32" spans="1:20">
      <c r="A32" s="4">
        <v>28</v>
      </c>
      <c r="B32" s="51" t="s">
        <v>66</v>
      </c>
      <c r="C32" s="55" t="s">
        <v>124</v>
      </c>
      <c r="D32" s="18" t="s">
        <v>27</v>
      </c>
      <c r="E32" s="56"/>
      <c r="F32" s="18" t="s">
        <v>89</v>
      </c>
      <c r="G32" s="54">
        <v>86</v>
      </c>
      <c r="H32" s="54">
        <v>86</v>
      </c>
      <c r="I32" s="17">
        <f t="shared" si="0"/>
        <v>172</v>
      </c>
      <c r="J32" s="55" t="s">
        <v>190</v>
      </c>
      <c r="K32" s="62" t="s">
        <v>191</v>
      </c>
      <c r="L32" s="62" t="s">
        <v>192</v>
      </c>
      <c r="M32" s="62">
        <v>9859261672</v>
      </c>
      <c r="N32" s="62" t="s">
        <v>193</v>
      </c>
      <c r="O32" s="62">
        <v>9577915534</v>
      </c>
      <c r="P32" s="63">
        <v>43395</v>
      </c>
      <c r="Q32" s="64" t="s">
        <v>152</v>
      </c>
      <c r="R32" s="62">
        <v>22</v>
      </c>
      <c r="S32" s="62" t="s">
        <v>153</v>
      </c>
      <c r="T32" s="18"/>
    </row>
    <row r="33" spans="1:20">
      <c r="A33" s="4">
        <v>29</v>
      </c>
      <c r="B33" s="51" t="s">
        <v>67</v>
      </c>
      <c r="C33" s="55" t="s">
        <v>125</v>
      </c>
      <c r="D33" s="18" t="s">
        <v>27</v>
      </c>
      <c r="E33" s="56"/>
      <c r="F33" s="18" t="s">
        <v>89</v>
      </c>
      <c r="G33" s="54">
        <v>74</v>
      </c>
      <c r="H33" s="54">
        <v>78</v>
      </c>
      <c r="I33" s="17">
        <f t="shared" si="0"/>
        <v>152</v>
      </c>
      <c r="J33" s="55" t="s">
        <v>194</v>
      </c>
      <c r="K33" s="60" t="s">
        <v>195</v>
      </c>
      <c r="L33" s="60" t="s">
        <v>196</v>
      </c>
      <c r="M33" s="60">
        <v>8876549169</v>
      </c>
      <c r="N33" s="60" t="s">
        <v>197</v>
      </c>
      <c r="O33" s="62">
        <v>9678603868</v>
      </c>
      <c r="P33" s="63">
        <v>43395</v>
      </c>
      <c r="Q33" s="64" t="s">
        <v>152</v>
      </c>
      <c r="R33" s="62">
        <v>22</v>
      </c>
      <c r="S33" s="62" t="s">
        <v>153</v>
      </c>
      <c r="T33" s="18"/>
    </row>
    <row r="34" spans="1:20">
      <c r="A34" s="4">
        <v>30</v>
      </c>
      <c r="B34" s="51" t="s">
        <v>66</v>
      </c>
      <c r="C34" s="55" t="s">
        <v>126</v>
      </c>
      <c r="D34" s="18" t="s">
        <v>29</v>
      </c>
      <c r="E34" s="56"/>
      <c r="F34" s="18"/>
      <c r="G34" s="54">
        <v>19</v>
      </c>
      <c r="H34" s="54">
        <v>23</v>
      </c>
      <c r="I34" s="17">
        <f t="shared" si="0"/>
        <v>42</v>
      </c>
      <c r="J34" s="55">
        <v>9859022304</v>
      </c>
      <c r="K34" s="60" t="s">
        <v>195</v>
      </c>
      <c r="L34" s="60" t="s">
        <v>196</v>
      </c>
      <c r="M34" s="60">
        <v>8876549169</v>
      </c>
      <c r="N34" s="60" t="s">
        <v>197</v>
      </c>
      <c r="O34" s="62">
        <v>9678603868</v>
      </c>
      <c r="P34" s="63">
        <v>43396</v>
      </c>
      <c r="Q34" s="64" t="s">
        <v>155</v>
      </c>
      <c r="R34" s="62">
        <v>21</v>
      </c>
      <c r="S34" s="62" t="s">
        <v>153</v>
      </c>
      <c r="T34" s="18"/>
    </row>
    <row r="35" spans="1:20">
      <c r="A35" s="4">
        <v>31</v>
      </c>
      <c r="B35" s="51" t="s">
        <v>66</v>
      </c>
      <c r="C35" s="55" t="s">
        <v>127</v>
      </c>
      <c r="D35" s="18" t="s">
        <v>29</v>
      </c>
      <c r="E35" s="56"/>
      <c r="F35" s="18"/>
      <c r="G35" s="54">
        <v>11</v>
      </c>
      <c r="H35" s="54">
        <v>8</v>
      </c>
      <c r="I35" s="17">
        <f t="shared" si="0"/>
        <v>19</v>
      </c>
      <c r="J35" s="55">
        <v>961368674</v>
      </c>
      <c r="K35" s="65" t="s">
        <v>198</v>
      </c>
      <c r="L35" s="65" t="s">
        <v>199</v>
      </c>
      <c r="M35" s="65">
        <v>9401450814</v>
      </c>
      <c r="N35" s="65" t="s">
        <v>200</v>
      </c>
      <c r="O35" s="62">
        <v>8751821746</v>
      </c>
      <c r="P35" s="63">
        <v>43396</v>
      </c>
      <c r="Q35" s="64" t="s">
        <v>155</v>
      </c>
      <c r="R35" s="62">
        <v>23</v>
      </c>
      <c r="S35" s="62" t="s">
        <v>153</v>
      </c>
      <c r="T35" s="18"/>
    </row>
    <row r="36" spans="1:20">
      <c r="A36" s="4">
        <v>32</v>
      </c>
      <c r="B36" s="51" t="s">
        <v>67</v>
      </c>
      <c r="C36" s="59" t="s">
        <v>128</v>
      </c>
      <c r="D36" s="18" t="s">
        <v>27</v>
      </c>
      <c r="E36" s="53" t="s">
        <v>129</v>
      </c>
      <c r="F36" s="18"/>
      <c r="G36" s="54">
        <v>24</v>
      </c>
      <c r="H36" s="54">
        <v>31</v>
      </c>
      <c r="I36" s="17">
        <f t="shared" si="0"/>
        <v>55</v>
      </c>
      <c r="J36" s="55">
        <v>9854502356</v>
      </c>
      <c r="K36" s="65" t="s">
        <v>198</v>
      </c>
      <c r="L36" s="65" t="s">
        <v>199</v>
      </c>
      <c r="M36" s="65">
        <v>9401450814</v>
      </c>
      <c r="N36" s="65" t="s">
        <v>200</v>
      </c>
      <c r="O36" s="62">
        <v>8751821746</v>
      </c>
      <c r="P36" s="63">
        <v>43396</v>
      </c>
      <c r="Q36" s="64" t="s">
        <v>155</v>
      </c>
      <c r="R36" s="62">
        <v>22</v>
      </c>
      <c r="S36" s="62" t="s">
        <v>153</v>
      </c>
      <c r="T36" s="18"/>
    </row>
    <row r="37" spans="1:20">
      <c r="A37" s="4">
        <v>33</v>
      </c>
      <c r="B37" s="51" t="s">
        <v>67</v>
      </c>
      <c r="C37" s="55" t="s">
        <v>130</v>
      </c>
      <c r="D37" s="18" t="s">
        <v>27</v>
      </c>
      <c r="E37" s="53" t="s">
        <v>131</v>
      </c>
      <c r="F37" s="18" t="s">
        <v>89</v>
      </c>
      <c r="G37" s="54">
        <v>42</v>
      </c>
      <c r="H37" s="54">
        <v>24</v>
      </c>
      <c r="I37" s="17">
        <f t="shared" si="0"/>
        <v>66</v>
      </c>
      <c r="J37" s="55">
        <v>9854332996</v>
      </c>
      <c r="K37" s="71" t="s">
        <v>201</v>
      </c>
      <c r="L37" s="71" t="s">
        <v>202</v>
      </c>
      <c r="M37" s="71">
        <v>8011828568</v>
      </c>
      <c r="N37" s="65" t="s">
        <v>203</v>
      </c>
      <c r="O37" s="71">
        <v>7399579873</v>
      </c>
      <c r="P37" s="63">
        <v>43396</v>
      </c>
      <c r="Q37" s="64" t="s">
        <v>155</v>
      </c>
      <c r="R37" s="62">
        <v>19</v>
      </c>
      <c r="S37" s="62" t="s">
        <v>153</v>
      </c>
      <c r="T37" s="18"/>
    </row>
    <row r="38" spans="1:20">
      <c r="A38" s="4">
        <v>34</v>
      </c>
      <c r="B38" s="51" t="s">
        <v>66</v>
      </c>
      <c r="C38" s="55" t="s">
        <v>132</v>
      </c>
      <c r="D38" s="18" t="s">
        <v>27</v>
      </c>
      <c r="E38" s="53" t="s">
        <v>133</v>
      </c>
      <c r="F38" s="18"/>
      <c r="G38" s="54">
        <v>39</v>
      </c>
      <c r="H38" s="54">
        <v>33</v>
      </c>
      <c r="I38" s="17">
        <f t="shared" si="0"/>
        <v>72</v>
      </c>
      <c r="J38" s="55">
        <v>9854729515</v>
      </c>
      <c r="K38" s="71" t="s">
        <v>201</v>
      </c>
      <c r="L38" s="71" t="s">
        <v>202</v>
      </c>
      <c r="M38" s="71">
        <v>8011828568</v>
      </c>
      <c r="N38" s="65" t="s">
        <v>203</v>
      </c>
      <c r="O38" s="71">
        <v>7399579873</v>
      </c>
      <c r="P38" s="63">
        <v>43397</v>
      </c>
      <c r="Q38" s="64" t="s">
        <v>157</v>
      </c>
      <c r="R38" s="62">
        <v>18</v>
      </c>
      <c r="S38" s="62" t="s">
        <v>153</v>
      </c>
      <c r="T38" s="18"/>
    </row>
    <row r="39" spans="1:20">
      <c r="A39" s="4">
        <v>35</v>
      </c>
      <c r="B39" s="51" t="s">
        <v>67</v>
      </c>
      <c r="C39" s="55" t="s">
        <v>134</v>
      </c>
      <c r="D39" s="18" t="s">
        <v>27</v>
      </c>
      <c r="E39" s="56"/>
      <c r="F39" s="18" t="s">
        <v>89</v>
      </c>
      <c r="G39" s="54">
        <v>53</v>
      </c>
      <c r="H39" s="54">
        <v>57</v>
      </c>
      <c r="I39" s="17">
        <f t="shared" si="0"/>
        <v>110</v>
      </c>
      <c r="J39" s="55">
        <v>8876093148</v>
      </c>
      <c r="K39" s="71" t="s">
        <v>201</v>
      </c>
      <c r="L39" s="71" t="s">
        <v>202</v>
      </c>
      <c r="M39" s="71">
        <v>8011828568</v>
      </c>
      <c r="N39" s="65" t="s">
        <v>203</v>
      </c>
      <c r="O39" s="71">
        <v>7399579873</v>
      </c>
      <c r="P39" s="63">
        <v>43397</v>
      </c>
      <c r="Q39" s="64" t="s">
        <v>157</v>
      </c>
      <c r="R39" s="62">
        <v>17</v>
      </c>
      <c r="S39" s="62" t="s">
        <v>153</v>
      </c>
      <c r="T39" s="18"/>
    </row>
    <row r="40" spans="1:20">
      <c r="A40" s="4">
        <v>36</v>
      </c>
      <c r="B40" s="51" t="s">
        <v>66</v>
      </c>
      <c r="C40" s="55" t="s">
        <v>135</v>
      </c>
      <c r="D40" s="18" t="s">
        <v>27</v>
      </c>
      <c r="E40" s="53" t="s">
        <v>136</v>
      </c>
      <c r="F40" s="18" t="s">
        <v>89</v>
      </c>
      <c r="G40" s="54">
        <v>26</v>
      </c>
      <c r="H40" s="54">
        <v>8</v>
      </c>
      <c r="I40" s="17">
        <f t="shared" si="0"/>
        <v>34</v>
      </c>
      <c r="J40" s="55">
        <v>9706717217</v>
      </c>
      <c r="K40" s="65" t="s">
        <v>204</v>
      </c>
      <c r="L40" s="60" t="s">
        <v>205</v>
      </c>
      <c r="M40" s="60">
        <v>9401450810</v>
      </c>
      <c r="N40" s="60" t="s">
        <v>206</v>
      </c>
      <c r="O40" s="60">
        <v>9401464960</v>
      </c>
      <c r="P40" s="63">
        <v>43398</v>
      </c>
      <c r="Q40" s="64" t="s">
        <v>164</v>
      </c>
      <c r="R40" s="62">
        <v>33</v>
      </c>
      <c r="S40" s="62" t="s">
        <v>153</v>
      </c>
      <c r="T40" s="18"/>
    </row>
    <row r="41" spans="1:20">
      <c r="A41" s="4">
        <v>37</v>
      </c>
      <c r="B41" s="51" t="s">
        <v>66</v>
      </c>
      <c r="C41" s="59" t="s">
        <v>137</v>
      </c>
      <c r="D41" s="18" t="s">
        <v>27</v>
      </c>
      <c r="E41" s="56"/>
      <c r="F41" s="18" t="s">
        <v>89</v>
      </c>
      <c r="G41" s="54">
        <v>30</v>
      </c>
      <c r="H41" s="54">
        <v>19</v>
      </c>
      <c r="I41" s="17">
        <f t="shared" si="0"/>
        <v>49</v>
      </c>
      <c r="J41" s="55">
        <v>7399865880</v>
      </c>
      <c r="K41" s="65" t="s">
        <v>204</v>
      </c>
      <c r="L41" s="60" t="s">
        <v>205</v>
      </c>
      <c r="M41" s="60">
        <v>9401450810</v>
      </c>
      <c r="N41" s="60" t="s">
        <v>206</v>
      </c>
      <c r="O41" s="60">
        <v>9401464960</v>
      </c>
      <c r="P41" s="63">
        <v>43398</v>
      </c>
      <c r="Q41" s="64" t="s">
        <v>164</v>
      </c>
      <c r="R41" s="62">
        <v>30</v>
      </c>
      <c r="S41" s="62" t="s">
        <v>153</v>
      </c>
      <c r="T41" s="18"/>
    </row>
    <row r="42" spans="1:20">
      <c r="A42" s="4">
        <v>38</v>
      </c>
      <c r="B42" s="51" t="s">
        <v>67</v>
      </c>
      <c r="C42" s="55" t="s">
        <v>138</v>
      </c>
      <c r="D42" s="18" t="s">
        <v>29</v>
      </c>
      <c r="E42" s="56"/>
      <c r="F42" s="18"/>
      <c r="G42" s="54">
        <v>13</v>
      </c>
      <c r="H42" s="54">
        <v>26</v>
      </c>
      <c r="I42" s="17">
        <f t="shared" si="0"/>
        <v>39</v>
      </c>
      <c r="J42" s="55"/>
      <c r="K42" s="65" t="s">
        <v>204</v>
      </c>
      <c r="L42" s="60" t="s">
        <v>205</v>
      </c>
      <c r="M42" s="60">
        <v>9401450810</v>
      </c>
      <c r="N42" s="60" t="s">
        <v>206</v>
      </c>
      <c r="O42" s="60">
        <v>9401464960</v>
      </c>
      <c r="P42" s="63">
        <v>43398</v>
      </c>
      <c r="Q42" s="64" t="s">
        <v>164</v>
      </c>
      <c r="R42" s="62">
        <v>29</v>
      </c>
      <c r="S42" s="62" t="s">
        <v>153</v>
      </c>
      <c r="T42" s="18"/>
    </row>
    <row r="43" spans="1:20">
      <c r="A43" s="4">
        <v>39</v>
      </c>
      <c r="B43" s="51" t="s">
        <v>67</v>
      </c>
      <c r="C43" s="55" t="s">
        <v>139</v>
      </c>
      <c r="D43" s="18" t="s">
        <v>27</v>
      </c>
      <c r="E43" s="53" t="s">
        <v>140</v>
      </c>
      <c r="F43" s="18" t="s">
        <v>89</v>
      </c>
      <c r="G43" s="54">
        <v>20</v>
      </c>
      <c r="H43" s="54">
        <v>30</v>
      </c>
      <c r="I43" s="17">
        <f t="shared" si="0"/>
        <v>50</v>
      </c>
      <c r="J43" s="55">
        <v>8486912248</v>
      </c>
      <c r="K43" s="71" t="s">
        <v>207</v>
      </c>
      <c r="L43" s="71" t="s">
        <v>208</v>
      </c>
      <c r="M43" s="71">
        <v>9854344515</v>
      </c>
      <c r="N43" s="65" t="s">
        <v>209</v>
      </c>
      <c r="O43" s="71">
        <v>9577831143</v>
      </c>
      <c r="P43" s="63">
        <v>43398</v>
      </c>
      <c r="Q43" s="64" t="s">
        <v>164</v>
      </c>
      <c r="R43" s="62">
        <v>22</v>
      </c>
      <c r="S43" s="62" t="s">
        <v>153</v>
      </c>
      <c r="T43" s="18"/>
    </row>
    <row r="44" spans="1:20">
      <c r="A44" s="4">
        <v>40</v>
      </c>
      <c r="B44" s="51" t="s">
        <v>67</v>
      </c>
      <c r="C44" s="55" t="s">
        <v>141</v>
      </c>
      <c r="D44" s="18" t="s">
        <v>27</v>
      </c>
      <c r="E44" s="53" t="s">
        <v>142</v>
      </c>
      <c r="F44" s="18" t="s">
        <v>89</v>
      </c>
      <c r="G44" s="54">
        <v>26</v>
      </c>
      <c r="H44" s="54">
        <v>38</v>
      </c>
      <c r="I44" s="17">
        <f t="shared" si="0"/>
        <v>64</v>
      </c>
      <c r="J44" s="55">
        <v>9854677541</v>
      </c>
      <c r="K44" s="71" t="s">
        <v>207</v>
      </c>
      <c r="L44" s="71" t="s">
        <v>208</v>
      </c>
      <c r="M44" s="71">
        <v>9854344515</v>
      </c>
      <c r="N44" s="65" t="s">
        <v>209</v>
      </c>
      <c r="O44" s="71">
        <v>9577831143</v>
      </c>
      <c r="P44" s="63">
        <v>43399</v>
      </c>
      <c r="Q44" s="64" t="s">
        <v>166</v>
      </c>
      <c r="R44" s="62">
        <v>23</v>
      </c>
      <c r="S44" s="62" t="s">
        <v>153</v>
      </c>
      <c r="T44" s="18"/>
    </row>
    <row r="45" spans="1:20">
      <c r="A45" s="4">
        <v>41</v>
      </c>
      <c r="B45" s="51" t="s">
        <v>67</v>
      </c>
      <c r="C45" s="55" t="s">
        <v>143</v>
      </c>
      <c r="D45" s="18" t="s">
        <v>27</v>
      </c>
      <c r="E45" s="53" t="s">
        <v>144</v>
      </c>
      <c r="F45" s="18" t="s">
        <v>87</v>
      </c>
      <c r="G45" s="54">
        <v>38</v>
      </c>
      <c r="H45" s="54">
        <v>26</v>
      </c>
      <c r="I45" s="17">
        <f t="shared" si="0"/>
        <v>64</v>
      </c>
      <c r="J45" s="55">
        <v>9859043354</v>
      </c>
      <c r="K45" s="71" t="s">
        <v>207</v>
      </c>
      <c r="L45" s="71" t="s">
        <v>208</v>
      </c>
      <c r="M45" s="71">
        <v>9854344515</v>
      </c>
      <c r="N45" s="65" t="s">
        <v>209</v>
      </c>
      <c r="O45" s="71">
        <v>9577831143</v>
      </c>
      <c r="P45" s="63">
        <v>43399</v>
      </c>
      <c r="Q45" s="64" t="s">
        <v>166</v>
      </c>
      <c r="R45" s="62">
        <v>22</v>
      </c>
      <c r="S45" s="62" t="s">
        <v>153</v>
      </c>
      <c r="T45" s="18"/>
    </row>
    <row r="46" spans="1:20">
      <c r="A46" s="4">
        <v>42</v>
      </c>
      <c r="B46" s="51" t="s">
        <v>66</v>
      </c>
      <c r="C46" s="55" t="s">
        <v>145</v>
      </c>
      <c r="D46" s="18" t="s">
        <v>29</v>
      </c>
      <c r="E46" s="56"/>
      <c r="F46" s="18"/>
      <c r="G46" s="54">
        <v>23</v>
      </c>
      <c r="H46" s="54">
        <v>30</v>
      </c>
      <c r="I46" s="17">
        <f t="shared" si="0"/>
        <v>53</v>
      </c>
      <c r="J46" s="55">
        <v>9706160969</v>
      </c>
      <c r="K46" s="71" t="s">
        <v>198</v>
      </c>
      <c r="L46" s="71" t="s">
        <v>199</v>
      </c>
      <c r="M46" s="71">
        <v>9401450814</v>
      </c>
      <c r="N46" s="65" t="s">
        <v>210</v>
      </c>
      <c r="O46" s="71">
        <v>9859914638</v>
      </c>
      <c r="P46" s="63">
        <v>43399</v>
      </c>
      <c r="Q46" s="64" t="s">
        <v>166</v>
      </c>
      <c r="R46" s="62">
        <v>27</v>
      </c>
      <c r="S46" s="62" t="s">
        <v>153</v>
      </c>
      <c r="T46" s="18"/>
    </row>
    <row r="47" spans="1:20">
      <c r="A47" s="4">
        <v>43</v>
      </c>
      <c r="B47" s="51" t="s">
        <v>66</v>
      </c>
      <c r="C47" s="55" t="s">
        <v>146</v>
      </c>
      <c r="D47" s="18" t="s">
        <v>27</v>
      </c>
      <c r="E47" s="56"/>
      <c r="F47" s="18" t="s">
        <v>89</v>
      </c>
      <c r="G47" s="54">
        <v>30</v>
      </c>
      <c r="H47" s="54">
        <v>26</v>
      </c>
      <c r="I47" s="17">
        <f t="shared" si="0"/>
        <v>56</v>
      </c>
      <c r="J47" s="55">
        <v>9854972654</v>
      </c>
      <c r="K47" s="71" t="s">
        <v>198</v>
      </c>
      <c r="L47" s="71" t="s">
        <v>199</v>
      </c>
      <c r="M47" s="71">
        <v>9401450814</v>
      </c>
      <c r="N47" s="65" t="s">
        <v>210</v>
      </c>
      <c r="O47" s="71">
        <v>9859914638</v>
      </c>
      <c r="P47" s="63">
        <v>43399</v>
      </c>
      <c r="Q47" s="64" t="s">
        <v>166</v>
      </c>
      <c r="R47" s="62">
        <v>27</v>
      </c>
      <c r="S47" s="62" t="s">
        <v>153</v>
      </c>
      <c r="T47" s="18"/>
    </row>
    <row r="48" spans="1:20">
      <c r="A48" s="4">
        <v>44</v>
      </c>
      <c r="B48" s="51" t="s">
        <v>66</v>
      </c>
      <c r="C48" s="55" t="s">
        <v>147</v>
      </c>
      <c r="D48" s="18" t="s">
        <v>27</v>
      </c>
      <c r="E48" s="53" t="s">
        <v>148</v>
      </c>
      <c r="F48" s="18" t="s">
        <v>89</v>
      </c>
      <c r="G48" s="54">
        <v>12</v>
      </c>
      <c r="H48" s="54">
        <v>17</v>
      </c>
      <c r="I48" s="17">
        <f t="shared" si="0"/>
        <v>29</v>
      </c>
      <c r="J48" s="55">
        <v>9957813663</v>
      </c>
      <c r="K48" s="71" t="s">
        <v>198</v>
      </c>
      <c r="L48" s="71" t="s">
        <v>199</v>
      </c>
      <c r="M48" s="71">
        <v>9401450814</v>
      </c>
      <c r="N48" s="65" t="s">
        <v>210</v>
      </c>
      <c r="O48" s="71">
        <v>9859914638</v>
      </c>
      <c r="P48" s="63">
        <v>43400</v>
      </c>
      <c r="Q48" s="64" t="s">
        <v>175</v>
      </c>
      <c r="R48" s="62">
        <v>28</v>
      </c>
      <c r="S48" s="62" t="s">
        <v>153</v>
      </c>
      <c r="T48" s="18"/>
    </row>
    <row r="49" spans="1:20">
      <c r="A49" s="4">
        <v>45</v>
      </c>
      <c r="B49" s="62" t="s">
        <v>66</v>
      </c>
      <c r="C49" s="62" t="s">
        <v>1014</v>
      </c>
      <c r="D49" s="62" t="s">
        <v>29</v>
      </c>
      <c r="E49" s="56"/>
      <c r="F49" s="62"/>
      <c r="G49" s="97">
        <f t="shared" ref="G49:G50" si="1">SUM(I49-H49)</f>
        <v>18</v>
      </c>
      <c r="H49" s="114">
        <v>27</v>
      </c>
      <c r="I49" s="115">
        <v>45</v>
      </c>
      <c r="J49" s="97">
        <v>9859982419</v>
      </c>
      <c r="K49" s="57" t="s">
        <v>355</v>
      </c>
      <c r="L49" s="65" t="s">
        <v>737</v>
      </c>
      <c r="M49" s="65">
        <v>9401450806</v>
      </c>
      <c r="N49" s="60" t="s">
        <v>738</v>
      </c>
      <c r="O49" s="52">
        <v>9859359712</v>
      </c>
      <c r="P49" s="63">
        <v>43400</v>
      </c>
      <c r="Q49" s="64" t="s">
        <v>175</v>
      </c>
      <c r="R49" s="62">
        <v>27</v>
      </c>
      <c r="S49" s="62" t="s">
        <v>153</v>
      </c>
      <c r="T49" s="18"/>
    </row>
    <row r="50" spans="1:20">
      <c r="A50" s="4">
        <v>46</v>
      </c>
      <c r="B50" s="62" t="s">
        <v>66</v>
      </c>
      <c r="C50" s="62" t="s">
        <v>1015</v>
      </c>
      <c r="D50" s="62" t="s">
        <v>29</v>
      </c>
      <c r="E50" s="56"/>
      <c r="F50" s="62"/>
      <c r="G50" s="97">
        <f t="shared" si="1"/>
        <v>7</v>
      </c>
      <c r="H50" s="114">
        <v>18</v>
      </c>
      <c r="I50" s="115">
        <v>25</v>
      </c>
      <c r="J50" s="88"/>
      <c r="K50" s="57" t="s">
        <v>355</v>
      </c>
      <c r="L50" s="65" t="s">
        <v>737</v>
      </c>
      <c r="M50" s="65">
        <v>9401450806</v>
      </c>
      <c r="N50" s="60" t="s">
        <v>738</v>
      </c>
      <c r="O50" s="52">
        <v>9859359712</v>
      </c>
      <c r="P50" s="63">
        <v>43400</v>
      </c>
      <c r="Q50" s="64" t="s">
        <v>175</v>
      </c>
      <c r="R50" s="62">
        <v>23</v>
      </c>
      <c r="S50" s="62" t="s">
        <v>153</v>
      </c>
      <c r="T50" s="18"/>
    </row>
    <row r="51" spans="1:20">
      <c r="A51" s="4">
        <v>47</v>
      </c>
      <c r="B51" s="62" t="s">
        <v>66</v>
      </c>
      <c r="C51" s="73" t="s">
        <v>1016</v>
      </c>
      <c r="D51" s="62" t="s">
        <v>27</v>
      </c>
      <c r="E51" s="53" t="s">
        <v>1017</v>
      </c>
      <c r="F51" s="62" t="s">
        <v>89</v>
      </c>
      <c r="G51" s="90">
        <v>17</v>
      </c>
      <c r="H51" s="90">
        <v>25</v>
      </c>
      <c r="I51" s="90">
        <v>42</v>
      </c>
      <c r="J51" s="53" t="s">
        <v>1018</v>
      </c>
      <c r="K51" s="57" t="s">
        <v>355</v>
      </c>
      <c r="L51" s="65" t="s">
        <v>737</v>
      </c>
      <c r="M51" s="65">
        <v>9401450806</v>
      </c>
      <c r="N51" s="60" t="s">
        <v>738</v>
      </c>
      <c r="O51" s="52">
        <v>9859359712</v>
      </c>
      <c r="P51" s="63">
        <v>43400</v>
      </c>
      <c r="Q51" s="64" t="s">
        <v>175</v>
      </c>
      <c r="R51" s="62">
        <v>25</v>
      </c>
      <c r="S51" s="62" t="s">
        <v>153</v>
      </c>
      <c r="T51" s="18"/>
    </row>
    <row r="52" spans="1:20">
      <c r="A52" s="4">
        <v>48</v>
      </c>
      <c r="B52" s="62" t="s">
        <v>67</v>
      </c>
      <c r="C52" s="62" t="s">
        <v>1019</v>
      </c>
      <c r="D52" s="62" t="s">
        <v>29</v>
      </c>
      <c r="E52" s="56"/>
      <c r="F52" s="62"/>
      <c r="G52" s="56">
        <v>9</v>
      </c>
      <c r="H52" s="56">
        <v>11</v>
      </c>
      <c r="I52" s="77">
        <f t="shared" ref="I52:I64" si="2">+G52+H52</f>
        <v>20</v>
      </c>
      <c r="J52" s="97">
        <v>8876126484</v>
      </c>
      <c r="K52" s="57" t="s">
        <v>149</v>
      </c>
      <c r="L52" s="65" t="s">
        <v>305</v>
      </c>
      <c r="M52" s="60">
        <v>7399191251</v>
      </c>
      <c r="N52" s="60" t="s">
        <v>1020</v>
      </c>
      <c r="O52" s="52">
        <v>0</v>
      </c>
      <c r="P52" s="63">
        <v>43402</v>
      </c>
      <c r="Q52" s="64" t="s">
        <v>152</v>
      </c>
      <c r="R52" s="62">
        <v>33</v>
      </c>
      <c r="S52" s="62" t="s">
        <v>153</v>
      </c>
      <c r="T52" s="18"/>
    </row>
    <row r="53" spans="1:20">
      <c r="A53" s="4">
        <v>49</v>
      </c>
      <c r="B53" s="62" t="s">
        <v>67</v>
      </c>
      <c r="C53" s="62" t="s">
        <v>1021</v>
      </c>
      <c r="D53" s="62" t="s">
        <v>29</v>
      </c>
      <c r="E53" s="56"/>
      <c r="F53" s="62"/>
      <c r="G53" s="56">
        <v>16</v>
      </c>
      <c r="H53" s="56">
        <v>18</v>
      </c>
      <c r="I53" s="77">
        <f t="shared" si="2"/>
        <v>34</v>
      </c>
      <c r="J53" s="88"/>
      <c r="K53" s="57" t="s">
        <v>149</v>
      </c>
      <c r="L53" s="65" t="s">
        <v>305</v>
      </c>
      <c r="M53" s="60">
        <v>7399191251</v>
      </c>
      <c r="N53" s="60" t="s">
        <v>1020</v>
      </c>
      <c r="O53" s="52">
        <v>0</v>
      </c>
      <c r="P53" s="63">
        <v>43402</v>
      </c>
      <c r="Q53" s="64" t="s">
        <v>152</v>
      </c>
      <c r="R53" s="62">
        <v>35</v>
      </c>
      <c r="S53" s="62" t="s">
        <v>153</v>
      </c>
      <c r="T53" s="18"/>
    </row>
    <row r="54" spans="1:20">
      <c r="A54" s="4">
        <v>50</v>
      </c>
      <c r="B54" s="62" t="s">
        <v>67</v>
      </c>
      <c r="C54" s="73" t="s">
        <v>1022</v>
      </c>
      <c r="D54" s="62" t="s">
        <v>27</v>
      </c>
      <c r="E54" s="53" t="s">
        <v>1023</v>
      </c>
      <c r="F54" s="62" t="s">
        <v>89</v>
      </c>
      <c r="G54" s="90">
        <v>43</v>
      </c>
      <c r="H54" s="90">
        <v>15</v>
      </c>
      <c r="I54" s="77">
        <f t="shared" si="2"/>
        <v>58</v>
      </c>
      <c r="J54" s="53">
        <v>9613331459</v>
      </c>
      <c r="K54" s="57" t="s">
        <v>149</v>
      </c>
      <c r="L54" s="65" t="s">
        <v>305</v>
      </c>
      <c r="M54" s="60">
        <v>7399191251</v>
      </c>
      <c r="N54" s="60" t="s">
        <v>1020</v>
      </c>
      <c r="O54" s="52">
        <v>0</v>
      </c>
      <c r="P54" s="63">
        <v>43402</v>
      </c>
      <c r="Q54" s="64" t="s">
        <v>152</v>
      </c>
      <c r="R54" s="62">
        <v>37</v>
      </c>
      <c r="S54" s="62" t="s">
        <v>153</v>
      </c>
      <c r="T54" s="18"/>
    </row>
    <row r="55" spans="1:20">
      <c r="A55" s="4">
        <v>51</v>
      </c>
      <c r="B55" s="62" t="s">
        <v>66</v>
      </c>
      <c r="C55" s="93" t="s">
        <v>1024</v>
      </c>
      <c r="D55" s="62" t="s">
        <v>27</v>
      </c>
      <c r="E55" s="53" t="s">
        <v>1025</v>
      </c>
      <c r="F55" s="62"/>
      <c r="G55" s="56">
        <v>25</v>
      </c>
      <c r="H55" s="56">
        <v>33</v>
      </c>
      <c r="I55" s="77">
        <f t="shared" si="2"/>
        <v>58</v>
      </c>
      <c r="J55" s="88"/>
      <c r="K55" s="57" t="s">
        <v>352</v>
      </c>
      <c r="L55" s="65" t="s">
        <v>348</v>
      </c>
      <c r="M55" s="60">
        <v>9401352848</v>
      </c>
      <c r="N55" s="60" t="s">
        <v>362</v>
      </c>
      <c r="O55" s="52">
        <v>0</v>
      </c>
      <c r="P55" s="63">
        <v>43403</v>
      </c>
      <c r="Q55" s="62" t="s">
        <v>155</v>
      </c>
      <c r="R55" s="62">
        <v>41</v>
      </c>
      <c r="S55" s="62" t="s">
        <v>153</v>
      </c>
      <c r="T55" s="18"/>
    </row>
    <row r="56" spans="1:20">
      <c r="A56" s="4">
        <v>52</v>
      </c>
      <c r="B56" s="62" t="s">
        <v>66</v>
      </c>
      <c r="C56" s="73" t="s">
        <v>1026</v>
      </c>
      <c r="D56" s="62" t="s">
        <v>27</v>
      </c>
      <c r="E56" s="53" t="s">
        <v>1027</v>
      </c>
      <c r="F56" s="62" t="s">
        <v>89</v>
      </c>
      <c r="G56" s="90">
        <v>43</v>
      </c>
      <c r="H56" s="90">
        <v>41</v>
      </c>
      <c r="I56" s="77">
        <f t="shared" si="2"/>
        <v>84</v>
      </c>
      <c r="J56" s="53" t="s">
        <v>1028</v>
      </c>
      <c r="K56" s="57" t="s">
        <v>352</v>
      </c>
      <c r="L56" s="65" t="s">
        <v>348</v>
      </c>
      <c r="M56" s="60">
        <v>9401352848</v>
      </c>
      <c r="N56" s="60" t="s">
        <v>362</v>
      </c>
      <c r="O56" s="52">
        <v>0</v>
      </c>
      <c r="P56" s="63">
        <v>43403</v>
      </c>
      <c r="Q56" s="62" t="s">
        <v>155</v>
      </c>
      <c r="R56" s="62">
        <v>39</v>
      </c>
      <c r="S56" s="62" t="s">
        <v>153</v>
      </c>
      <c r="T56" s="18"/>
    </row>
    <row r="57" spans="1:20">
      <c r="A57" s="4">
        <v>53</v>
      </c>
      <c r="B57" s="62" t="s">
        <v>67</v>
      </c>
      <c r="C57" s="73" t="s">
        <v>1029</v>
      </c>
      <c r="D57" s="62" t="s">
        <v>27</v>
      </c>
      <c r="E57" s="53" t="s">
        <v>1030</v>
      </c>
      <c r="F57" s="62"/>
      <c r="G57" s="90">
        <v>22</v>
      </c>
      <c r="H57" s="90">
        <v>13</v>
      </c>
      <c r="I57" s="77">
        <f t="shared" si="2"/>
        <v>35</v>
      </c>
      <c r="J57" s="53">
        <v>7399741662</v>
      </c>
      <c r="K57" s="60" t="s">
        <v>366</v>
      </c>
      <c r="L57" s="60" t="s">
        <v>943</v>
      </c>
      <c r="M57" s="60">
        <v>9613615950</v>
      </c>
      <c r="N57" s="60" t="s">
        <v>944</v>
      </c>
      <c r="O57" s="70">
        <v>9613051572</v>
      </c>
      <c r="P57" s="63">
        <v>43403</v>
      </c>
      <c r="Q57" s="62" t="s">
        <v>155</v>
      </c>
      <c r="R57" s="62">
        <v>40</v>
      </c>
      <c r="S57" s="62" t="s">
        <v>153</v>
      </c>
      <c r="T57" s="18"/>
    </row>
    <row r="58" spans="1:20">
      <c r="A58" s="4">
        <v>54</v>
      </c>
      <c r="B58" s="62" t="s">
        <v>67</v>
      </c>
      <c r="C58" s="95" t="s">
        <v>1031</v>
      </c>
      <c r="D58" s="62" t="s">
        <v>29</v>
      </c>
      <c r="E58" s="56"/>
      <c r="F58" s="62"/>
      <c r="G58" s="56">
        <v>17</v>
      </c>
      <c r="H58" s="56">
        <v>21</v>
      </c>
      <c r="I58" s="77">
        <f t="shared" si="2"/>
        <v>38</v>
      </c>
      <c r="J58" s="97">
        <v>9613004414</v>
      </c>
      <c r="K58" s="60" t="s">
        <v>366</v>
      </c>
      <c r="L58" s="60" t="s">
        <v>943</v>
      </c>
      <c r="M58" s="60">
        <v>9613615950</v>
      </c>
      <c r="N58" s="60" t="s">
        <v>944</v>
      </c>
      <c r="O58" s="70">
        <v>9613051572</v>
      </c>
      <c r="P58" s="63">
        <v>43403</v>
      </c>
      <c r="Q58" s="62" t="s">
        <v>155</v>
      </c>
      <c r="R58" s="62">
        <v>22</v>
      </c>
      <c r="S58" s="62" t="s">
        <v>153</v>
      </c>
      <c r="T58" s="18"/>
    </row>
    <row r="59" spans="1:20">
      <c r="A59" s="4">
        <v>55</v>
      </c>
      <c r="B59" s="62" t="s">
        <v>67</v>
      </c>
      <c r="C59" s="95" t="s">
        <v>1032</v>
      </c>
      <c r="D59" s="62" t="s">
        <v>29</v>
      </c>
      <c r="E59" s="56"/>
      <c r="F59" s="62"/>
      <c r="G59" s="56">
        <v>13</v>
      </c>
      <c r="H59" s="56">
        <v>11</v>
      </c>
      <c r="I59" s="77">
        <f t="shared" si="2"/>
        <v>24</v>
      </c>
      <c r="J59" s="88"/>
      <c r="K59" s="60" t="s">
        <v>366</v>
      </c>
      <c r="L59" s="60" t="s">
        <v>943</v>
      </c>
      <c r="M59" s="60">
        <v>9613615950</v>
      </c>
      <c r="N59" s="60" t="s">
        <v>944</v>
      </c>
      <c r="O59" s="70">
        <v>9613051572</v>
      </c>
      <c r="P59" s="63">
        <v>43403</v>
      </c>
      <c r="Q59" s="62" t="s">
        <v>155</v>
      </c>
      <c r="R59" s="62">
        <v>21</v>
      </c>
      <c r="S59" s="62" t="s">
        <v>153</v>
      </c>
      <c r="T59" s="18"/>
    </row>
    <row r="60" spans="1:20">
      <c r="A60" s="4">
        <v>56</v>
      </c>
      <c r="B60" s="62" t="s">
        <v>66</v>
      </c>
      <c r="C60" s="62" t="s">
        <v>1033</v>
      </c>
      <c r="D60" s="62" t="s">
        <v>29</v>
      </c>
      <c r="E60" s="56"/>
      <c r="F60" s="62"/>
      <c r="G60" s="56">
        <v>12</v>
      </c>
      <c r="H60" s="56">
        <v>13</v>
      </c>
      <c r="I60" s="77">
        <f t="shared" si="2"/>
        <v>25</v>
      </c>
      <c r="J60" s="88"/>
      <c r="K60" s="60" t="s">
        <v>372</v>
      </c>
      <c r="L60" s="60" t="s">
        <v>373</v>
      </c>
      <c r="M60" s="60">
        <v>8822926211</v>
      </c>
      <c r="N60" s="60" t="s">
        <v>374</v>
      </c>
      <c r="O60" s="70">
        <v>9577888033</v>
      </c>
      <c r="P60" s="63">
        <v>43404</v>
      </c>
      <c r="Q60" s="64" t="s">
        <v>157</v>
      </c>
      <c r="R60" s="62">
        <v>20</v>
      </c>
      <c r="S60" s="62" t="s">
        <v>153</v>
      </c>
      <c r="T60" s="18"/>
    </row>
    <row r="61" spans="1:20">
      <c r="A61" s="4">
        <v>57</v>
      </c>
      <c r="B61" s="62" t="s">
        <v>66</v>
      </c>
      <c r="C61" s="73" t="s">
        <v>663</v>
      </c>
      <c r="D61" s="62" t="s">
        <v>27</v>
      </c>
      <c r="E61" s="53" t="s">
        <v>664</v>
      </c>
      <c r="F61" s="62" t="s">
        <v>89</v>
      </c>
      <c r="G61" s="90">
        <v>30</v>
      </c>
      <c r="H61" s="90">
        <v>31</v>
      </c>
      <c r="I61" s="77">
        <f t="shared" si="2"/>
        <v>61</v>
      </c>
      <c r="J61" s="53">
        <v>9854948719</v>
      </c>
      <c r="K61" s="60" t="s">
        <v>372</v>
      </c>
      <c r="L61" s="60" t="s">
        <v>373</v>
      </c>
      <c r="M61" s="60">
        <v>8822926211</v>
      </c>
      <c r="N61" s="60" t="s">
        <v>374</v>
      </c>
      <c r="O61" s="70">
        <v>9577888033</v>
      </c>
      <c r="P61" s="63">
        <v>43404</v>
      </c>
      <c r="Q61" s="64" t="s">
        <v>157</v>
      </c>
      <c r="R61" s="62">
        <v>21</v>
      </c>
      <c r="S61" s="62" t="s">
        <v>153</v>
      </c>
      <c r="T61" s="18"/>
    </row>
    <row r="62" spans="1:20">
      <c r="A62" s="4">
        <v>58</v>
      </c>
      <c r="B62" s="62" t="s">
        <v>67</v>
      </c>
      <c r="C62" s="73" t="s">
        <v>665</v>
      </c>
      <c r="D62" s="62" t="s">
        <v>27</v>
      </c>
      <c r="E62" s="53" t="s">
        <v>666</v>
      </c>
      <c r="F62" s="62" t="s">
        <v>89</v>
      </c>
      <c r="G62" s="90">
        <v>55</v>
      </c>
      <c r="H62" s="90">
        <v>44</v>
      </c>
      <c r="I62" s="77">
        <f t="shared" si="2"/>
        <v>99</v>
      </c>
      <c r="J62" s="53">
        <v>9435505624</v>
      </c>
      <c r="K62" s="60" t="s">
        <v>366</v>
      </c>
      <c r="L62" s="60" t="s">
        <v>367</v>
      </c>
      <c r="M62" s="60">
        <v>9613964914</v>
      </c>
      <c r="N62" s="60" t="s">
        <v>368</v>
      </c>
      <c r="O62" s="70">
        <v>9954206432</v>
      </c>
      <c r="P62" s="63">
        <v>43404</v>
      </c>
      <c r="Q62" s="64" t="s">
        <v>157</v>
      </c>
      <c r="R62" s="62">
        <v>23</v>
      </c>
      <c r="S62" s="62" t="s">
        <v>153</v>
      </c>
      <c r="T62" s="18"/>
    </row>
    <row r="63" spans="1:20">
      <c r="A63" s="4">
        <v>59</v>
      </c>
      <c r="B63" s="62" t="s">
        <v>66</v>
      </c>
      <c r="C63" s="62" t="s">
        <v>667</v>
      </c>
      <c r="D63" s="62"/>
      <c r="E63" s="56"/>
      <c r="F63" s="62"/>
      <c r="G63" s="56">
        <v>11</v>
      </c>
      <c r="H63" s="56">
        <v>13</v>
      </c>
      <c r="I63" s="77">
        <f t="shared" si="2"/>
        <v>24</v>
      </c>
      <c r="J63" s="97">
        <v>9859363569</v>
      </c>
      <c r="K63" s="60" t="s">
        <v>366</v>
      </c>
      <c r="L63" s="60" t="s">
        <v>367</v>
      </c>
      <c r="M63" s="60">
        <v>9613964914</v>
      </c>
      <c r="N63" s="60" t="s">
        <v>368</v>
      </c>
      <c r="O63" s="70">
        <v>9954206432</v>
      </c>
      <c r="P63" s="63">
        <v>43404</v>
      </c>
      <c r="Q63" s="64" t="s">
        <v>157</v>
      </c>
      <c r="R63" s="62">
        <v>28</v>
      </c>
      <c r="S63" s="62" t="s">
        <v>153</v>
      </c>
      <c r="T63" s="18"/>
    </row>
    <row r="64" spans="1:20">
      <c r="A64" s="4">
        <v>60</v>
      </c>
      <c r="B64" s="62" t="s">
        <v>67</v>
      </c>
      <c r="C64" s="60" t="s">
        <v>668</v>
      </c>
      <c r="D64" s="62" t="s">
        <v>29</v>
      </c>
      <c r="E64" s="56"/>
      <c r="F64" s="62"/>
      <c r="G64" s="56">
        <v>13</v>
      </c>
      <c r="H64" s="56">
        <v>26</v>
      </c>
      <c r="I64" s="77">
        <f t="shared" si="2"/>
        <v>39</v>
      </c>
      <c r="J64" s="97">
        <v>7399471394</v>
      </c>
      <c r="K64" s="57" t="s">
        <v>355</v>
      </c>
      <c r="L64" s="65" t="s">
        <v>356</v>
      </c>
      <c r="M64" s="60"/>
      <c r="N64" s="60" t="s">
        <v>357</v>
      </c>
      <c r="O64" s="52">
        <v>9859266510</v>
      </c>
      <c r="P64" s="63">
        <v>43404</v>
      </c>
      <c r="Q64" s="64" t="s">
        <v>157</v>
      </c>
      <c r="R64" s="62">
        <v>30</v>
      </c>
      <c r="S64" s="62" t="s">
        <v>153</v>
      </c>
      <c r="T64" s="18"/>
    </row>
    <row r="65" spans="1:20">
      <c r="A65" s="4">
        <v>61</v>
      </c>
      <c r="B65" s="129"/>
      <c r="C65" s="130"/>
      <c r="D65" s="129"/>
      <c r="E65" s="131"/>
      <c r="F65" s="129"/>
      <c r="G65" s="131"/>
      <c r="H65" s="131"/>
      <c r="I65" s="132"/>
      <c r="J65" s="133"/>
      <c r="K65" s="130"/>
      <c r="L65" s="134"/>
      <c r="M65" s="130"/>
      <c r="N65" s="130"/>
      <c r="O65" s="129"/>
      <c r="P65" s="135"/>
      <c r="Q65" s="129"/>
      <c r="R65" s="129"/>
      <c r="S65" s="129"/>
      <c r="T65" s="18"/>
    </row>
    <row r="66" spans="1:20">
      <c r="A66" s="4">
        <v>62</v>
      </c>
      <c r="B66" s="129"/>
      <c r="C66" s="136"/>
      <c r="D66" s="129"/>
      <c r="E66" s="137"/>
      <c r="F66" s="129"/>
      <c r="G66" s="138"/>
      <c r="H66" s="138"/>
      <c r="I66" s="132"/>
      <c r="J66" s="137"/>
      <c r="K66" s="130"/>
      <c r="L66" s="134"/>
      <c r="M66" s="130"/>
      <c r="N66" s="130"/>
      <c r="O66" s="129"/>
      <c r="P66" s="135"/>
      <c r="Q66" s="129"/>
      <c r="R66" s="129"/>
      <c r="S66" s="129"/>
      <c r="T66" s="18"/>
    </row>
    <row r="67" spans="1:20">
      <c r="A67" s="4">
        <v>63</v>
      </c>
      <c r="B67" s="129"/>
      <c r="C67" s="130"/>
      <c r="D67" s="129"/>
      <c r="E67" s="137"/>
      <c r="F67" s="129"/>
      <c r="G67" s="138"/>
      <c r="H67" s="138"/>
      <c r="I67" s="132"/>
      <c r="J67" s="137"/>
      <c r="K67" s="130"/>
      <c r="L67" s="130"/>
      <c r="M67" s="130"/>
      <c r="N67" s="130"/>
      <c r="O67" s="139"/>
      <c r="P67" s="135"/>
      <c r="Q67" s="129"/>
      <c r="R67" s="129"/>
      <c r="S67" s="129"/>
      <c r="T67" s="18"/>
    </row>
    <row r="68" spans="1:20">
      <c r="A68" s="4">
        <v>64</v>
      </c>
      <c r="B68" s="129"/>
      <c r="C68" s="129"/>
      <c r="D68" s="129"/>
      <c r="E68" s="131"/>
      <c r="F68" s="129"/>
      <c r="G68" s="131"/>
      <c r="H68" s="131"/>
      <c r="I68" s="132"/>
      <c r="J68" s="133"/>
      <c r="K68" s="130"/>
      <c r="L68" s="130"/>
      <c r="M68" s="130"/>
      <c r="N68" s="130"/>
      <c r="O68" s="139"/>
      <c r="P68" s="135"/>
      <c r="Q68" s="129"/>
      <c r="R68" s="129"/>
      <c r="S68" s="129"/>
      <c r="T68" s="18"/>
    </row>
    <row r="69" spans="1:20">
      <c r="A69" s="4">
        <v>65</v>
      </c>
      <c r="B69" s="129"/>
      <c r="C69" s="129"/>
      <c r="D69" s="129"/>
      <c r="E69" s="131"/>
      <c r="F69" s="129"/>
      <c r="G69" s="131"/>
      <c r="H69" s="131"/>
      <c r="I69" s="132"/>
      <c r="J69" s="140"/>
      <c r="K69" s="130"/>
      <c r="L69" s="130"/>
      <c r="M69" s="130"/>
      <c r="N69" s="130"/>
      <c r="O69" s="139"/>
      <c r="P69" s="135"/>
      <c r="Q69" s="129"/>
      <c r="R69" s="129"/>
      <c r="S69" s="129"/>
      <c r="T69" s="18"/>
    </row>
    <row r="70" spans="1:20">
      <c r="A70" s="4">
        <v>66</v>
      </c>
      <c r="B70" s="129"/>
      <c r="C70" s="129"/>
      <c r="D70" s="129"/>
      <c r="E70" s="131"/>
      <c r="F70" s="129"/>
      <c r="G70" s="131"/>
      <c r="H70" s="131"/>
      <c r="I70" s="132"/>
      <c r="J70" s="141"/>
      <c r="K70" s="130"/>
      <c r="L70" s="130"/>
      <c r="M70" s="130"/>
      <c r="N70" s="130"/>
      <c r="O70" s="139"/>
      <c r="P70" s="135"/>
      <c r="Q70" s="129"/>
      <c r="R70" s="129"/>
      <c r="S70" s="129"/>
      <c r="T70" s="18"/>
    </row>
    <row r="71" spans="1:20">
      <c r="A71" s="4">
        <v>67</v>
      </c>
      <c r="B71" s="129"/>
      <c r="C71" s="136"/>
      <c r="D71" s="129"/>
      <c r="E71" s="137"/>
      <c r="F71" s="129"/>
      <c r="G71" s="138"/>
      <c r="H71" s="138"/>
      <c r="I71" s="132"/>
      <c r="J71" s="133"/>
      <c r="K71" s="130"/>
      <c r="L71" s="130"/>
      <c r="M71" s="130"/>
      <c r="N71" s="130"/>
      <c r="O71" s="139"/>
      <c r="P71" s="135"/>
      <c r="Q71" s="129"/>
      <c r="R71" s="129"/>
      <c r="S71" s="129"/>
      <c r="T71" s="18"/>
    </row>
    <row r="72" spans="1:20">
      <c r="A72" s="4">
        <v>68</v>
      </c>
      <c r="B72" s="129"/>
      <c r="C72" s="136"/>
      <c r="D72" s="129"/>
      <c r="E72" s="137"/>
      <c r="F72" s="129"/>
      <c r="G72" s="138"/>
      <c r="H72" s="138"/>
      <c r="I72" s="132"/>
      <c r="J72" s="133"/>
      <c r="K72" s="130"/>
      <c r="L72" s="130"/>
      <c r="M72" s="130"/>
      <c r="N72" s="130"/>
      <c r="O72" s="139"/>
      <c r="P72" s="135"/>
      <c r="Q72" s="129"/>
      <c r="R72" s="129"/>
      <c r="S72" s="129"/>
      <c r="T72" s="18"/>
    </row>
    <row r="73" spans="1:20">
      <c r="A73" s="4">
        <v>69</v>
      </c>
      <c r="B73" s="142"/>
      <c r="C73" s="129"/>
      <c r="D73" s="143"/>
      <c r="E73" s="131"/>
      <c r="F73" s="143"/>
      <c r="G73" s="131"/>
      <c r="H73" s="131"/>
      <c r="I73" s="142"/>
      <c r="J73" s="129"/>
      <c r="K73" s="130"/>
      <c r="L73" s="130"/>
      <c r="M73" s="130"/>
      <c r="N73" s="130"/>
      <c r="O73" s="139"/>
      <c r="P73" s="135"/>
      <c r="Q73" s="143"/>
      <c r="R73" s="143"/>
      <c r="S73" s="129"/>
      <c r="T73" s="18"/>
    </row>
    <row r="74" spans="1:20">
      <c r="A74" s="4">
        <v>70</v>
      </c>
      <c r="B74" s="142"/>
      <c r="C74" s="129"/>
      <c r="D74" s="143"/>
      <c r="E74" s="131"/>
      <c r="F74" s="143"/>
      <c r="G74" s="131"/>
      <c r="H74" s="131"/>
      <c r="I74" s="142"/>
      <c r="J74" s="144"/>
      <c r="K74" s="130"/>
      <c r="L74" s="130"/>
      <c r="M74" s="130"/>
      <c r="N74" s="130"/>
      <c r="O74" s="139"/>
      <c r="P74" s="135"/>
      <c r="Q74" s="143"/>
      <c r="R74" s="143"/>
      <c r="S74" s="129"/>
      <c r="T74" s="18"/>
    </row>
    <row r="75" spans="1:20">
      <c r="A75" s="4">
        <v>71</v>
      </c>
      <c r="B75" s="142"/>
      <c r="C75" s="129"/>
      <c r="D75" s="143"/>
      <c r="E75" s="131"/>
      <c r="F75" s="143"/>
      <c r="G75" s="131"/>
      <c r="H75" s="131"/>
      <c r="I75" s="142"/>
      <c r="J75" s="145"/>
      <c r="K75" s="130"/>
      <c r="L75" s="130"/>
      <c r="M75" s="130"/>
      <c r="N75" s="130"/>
      <c r="O75" s="139"/>
      <c r="P75" s="135"/>
      <c r="Q75" s="143"/>
      <c r="R75" s="143"/>
      <c r="S75" s="129"/>
      <c r="T75" s="18"/>
    </row>
    <row r="76" spans="1:20">
      <c r="A76" s="4">
        <v>72</v>
      </c>
      <c r="B76" s="142"/>
      <c r="C76" s="136"/>
      <c r="D76" s="143"/>
      <c r="E76" s="136"/>
      <c r="F76" s="143"/>
      <c r="G76" s="138"/>
      <c r="H76" s="138"/>
      <c r="I76" s="142"/>
      <c r="J76" s="129"/>
      <c r="K76" s="130"/>
      <c r="L76" s="130"/>
      <c r="M76" s="130"/>
      <c r="N76" s="130"/>
      <c r="O76" s="139"/>
      <c r="P76" s="135"/>
      <c r="Q76" s="143"/>
      <c r="R76" s="143"/>
      <c r="S76" s="129"/>
      <c r="T76" s="18"/>
    </row>
    <row r="77" spans="1:20">
      <c r="A77" s="4">
        <v>73</v>
      </c>
      <c r="B77" s="142"/>
      <c r="C77" s="136"/>
      <c r="D77" s="143"/>
      <c r="E77" s="136"/>
      <c r="F77" s="143"/>
      <c r="G77" s="138"/>
      <c r="H77" s="138"/>
      <c r="I77" s="142"/>
      <c r="J77" s="129"/>
      <c r="K77" s="130"/>
      <c r="L77" s="130"/>
      <c r="M77" s="130"/>
      <c r="N77" s="130"/>
      <c r="O77" s="139"/>
      <c r="P77" s="135"/>
      <c r="Q77" s="143"/>
      <c r="R77" s="143"/>
      <c r="S77" s="129"/>
      <c r="T77" s="18"/>
    </row>
    <row r="78" spans="1:20">
      <c r="A78" s="4">
        <v>74</v>
      </c>
      <c r="B78" s="17"/>
      <c r="C78" s="18"/>
      <c r="D78" s="18"/>
      <c r="E78" s="19"/>
      <c r="F78" s="18"/>
      <c r="G78" s="19"/>
      <c r="H78" s="19"/>
      <c r="I78" s="17">
        <f t="shared" ref="I78:I133" si="3">+G78+H78</f>
        <v>0</v>
      </c>
      <c r="J78" s="18"/>
      <c r="K78" s="18"/>
      <c r="L78" s="18"/>
      <c r="M78" s="18"/>
      <c r="N78" s="18"/>
      <c r="O78" s="18"/>
      <c r="P78" s="24"/>
      <c r="Q78" s="18"/>
      <c r="R78" s="18"/>
      <c r="S78" s="18"/>
      <c r="T78" s="18"/>
    </row>
    <row r="79" spans="1:20">
      <c r="A79" s="4">
        <v>75</v>
      </c>
      <c r="B79" s="17"/>
      <c r="C79" s="18"/>
      <c r="D79" s="18"/>
      <c r="E79" s="19"/>
      <c r="F79" s="18"/>
      <c r="G79" s="19"/>
      <c r="H79" s="19"/>
      <c r="I79" s="17">
        <f t="shared" si="3"/>
        <v>0</v>
      </c>
      <c r="J79" s="18"/>
      <c r="K79" s="18"/>
      <c r="L79" s="18"/>
      <c r="M79" s="18"/>
      <c r="N79" s="18"/>
      <c r="O79" s="18"/>
      <c r="P79" s="24"/>
      <c r="Q79" s="18"/>
      <c r="R79" s="18"/>
      <c r="S79" s="18"/>
      <c r="T79" s="18"/>
    </row>
    <row r="80" spans="1:20">
      <c r="A80" s="4">
        <v>76</v>
      </c>
      <c r="B80" s="17"/>
      <c r="C80" s="18"/>
      <c r="D80" s="18"/>
      <c r="E80" s="19"/>
      <c r="F80" s="18"/>
      <c r="G80" s="19"/>
      <c r="H80" s="19"/>
      <c r="I80" s="17">
        <f t="shared" si="3"/>
        <v>0</v>
      </c>
      <c r="J80" s="18"/>
      <c r="K80" s="18"/>
      <c r="L80" s="18"/>
      <c r="M80" s="18"/>
      <c r="N80" s="18"/>
      <c r="O80" s="18"/>
      <c r="P80" s="24"/>
      <c r="Q80" s="18"/>
      <c r="R80" s="18"/>
      <c r="S80" s="18"/>
      <c r="T80" s="18"/>
    </row>
    <row r="81" spans="1:20">
      <c r="A81" s="4">
        <v>77</v>
      </c>
      <c r="B81" s="17"/>
      <c r="C81" s="18"/>
      <c r="D81" s="18"/>
      <c r="E81" s="19"/>
      <c r="F81" s="18"/>
      <c r="G81" s="19"/>
      <c r="H81" s="19"/>
      <c r="I81" s="17">
        <f t="shared" si="3"/>
        <v>0</v>
      </c>
      <c r="J81" s="18"/>
      <c r="K81" s="18"/>
      <c r="L81" s="18"/>
      <c r="M81" s="18"/>
      <c r="N81" s="18"/>
      <c r="O81" s="18"/>
      <c r="P81" s="24"/>
      <c r="Q81" s="18"/>
      <c r="R81" s="18"/>
      <c r="S81" s="18"/>
      <c r="T81" s="18"/>
    </row>
    <row r="82" spans="1:20">
      <c r="A82" s="4">
        <v>78</v>
      </c>
      <c r="B82" s="17"/>
      <c r="C82" s="18"/>
      <c r="D82" s="18"/>
      <c r="E82" s="19"/>
      <c r="F82" s="18"/>
      <c r="G82" s="19"/>
      <c r="H82" s="19"/>
      <c r="I82" s="17">
        <f t="shared" si="3"/>
        <v>0</v>
      </c>
      <c r="J82" s="18"/>
      <c r="K82" s="18"/>
      <c r="L82" s="18"/>
      <c r="M82" s="18"/>
      <c r="N82" s="18"/>
      <c r="O82" s="18"/>
      <c r="P82" s="24"/>
      <c r="Q82" s="18"/>
      <c r="R82" s="18"/>
      <c r="S82" s="18"/>
      <c r="T82" s="18"/>
    </row>
    <row r="83" spans="1:20">
      <c r="A83" s="4">
        <v>79</v>
      </c>
      <c r="B83" s="17"/>
      <c r="C83" s="18"/>
      <c r="D83" s="18"/>
      <c r="E83" s="19"/>
      <c r="F83" s="18"/>
      <c r="G83" s="19"/>
      <c r="H83" s="19"/>
      <c r="I83" s="17">
        <f t="shared" si="3"/>
        <v>0</v>
      </c>
      <c r="J83" s="18"/>
      <c r="K83" s="18"/>
      <c r="L83" s="18"/>
      <c r="M83" s="18"/>
      <c r="N83" s="18"/>
      <c r="O83" s="18"/>
      <c r="P83" s="24"/>
      <c r="Q83" s="18"/>
      <c r="R83" s="18"/>
      <c r="S83" s="18"/>
      <c r="T83" s="18"/>
    </row>
    <row r="84" spans="1:20">
      <c r="A84" s="4">
        <v>80</v>
      </c>
      <c r="B84" s="17"/>
      <c r="C84" s="18"/>
      <c r="D84" s="18"/>
      <c r="E84" s="19"/>
      <c r="F84" s="18"/>
      <c r="G84" s="19"/>
      <c r="H84" s="19"/>
      <c r="I84" s="17">
        <f t="shared" si="3"/>
        <v>0</v>
      </c>
      <c r="J84" s="18"/>
      <c r="K84" s="18"/>
      <c r="L84" s="18"/>
      <c r="M84" s="18"/>
      <c r="N84" s="18"/>
      <c r="O84" s="18"/>
      <c r="P84" s="24"/>
      <c r="Q84" s="18"/>
      <c r="R84" s="18"/>
      <c r="S84" s="18"/>
      <c r="T84" s="18"/>
    </row>
    <row r="85" spans="1:20">
      <c r="A85" s="4">
        <v>81</v>
      </c>
      <c r="B85" s="17"/>
      <c r="C85" s="18"/>
      <c r="D85" s="18"/>
      <c r="E85" s="19"/>
      <c r="F85" s="18"/>
      <c r="G85" s="19"/>
      <c r="H85" s="19"/>
      <c r="I85" s="17">
        <f t="shared" si="3"/>
        <v>0</v>
      </c>
      <c r="J85" s="18"/>
      <c r="K85" s="18"/>
      <c r="L85" s="18"/>
      <c r="M85" s="18"/>
      <c r="N85" s="18"/>
      <c r="O85" s="18"/>
      <c r="P85" s="24"/>
      <c r="Q85" s="18"/>
      <c r="R85" s="18"/>
      <c r="S85" s="18"/>
      <c r="T85" s="18"/>
    </row>
    <row r="86" spans="1:20">
      <c r="A86" s="4">
        <v>82</v>
      </c>
      <c r="B86" s="17"/>
      <c r="C86" s="18"/>
      <c r="D86" s="18"/>
      <c r="E86" s="19"/>
      <c r="F86" s="18"/>
      <c r="G86" s="19"/>
      <c r="H86" s="19"/>
      <c r="I86" s="17">
        <f t="shared" si="3"/>
        <v>0</v>
      </c>
      <c r="J86" s="18"/>
      <c r="K86" s="18"/>
      <c r="L86" s="18"/>
      <c r="M86" s="18"/>
      <c r="N86" s="18"/>
      <c r="O86" s="18"/>
      <c r="P86" s="24"/>
      <c r="Q86" s="18"/>
      <c r="R86" s="18"/>
      <c r="S86" s="18"/>
      <c r="T86" s="18"/>
    </row>
    <row r="87" spans="1:20">
      <c r="A87" s="4">
        <v>83</v>
      </c>
      <c r="B87" s="17"/>
      <c r="C87" s="18"/>
      <c r="D87" s="18"/>
      <c r="E87" s="19"/>
      <c r="F87" s="18"/>
      <c r="G87" s="19"/>
      <c r="H87" s="19"/>
      <c r="I87" s="17">
        <f t="shared" si="3"/>
        <v>0</v>
      </c>
      <c r="J87" s="18"/>
      <c r="K87" s="18"/>
      <c r="L87" s="18"/>
      <c r="M87" s="18"/>
      <c r="N87" s="18"/>
      <c r="O87" s="18"/>
      <c r="P87" s="24"/>
      <c r="Q87" s="18"/>
      <c r="R87" s="18"/>
      <c r="S87" s="18"/>
      <c r="T87" s="18"/>
    </row>
    <row r="88" spans="1:20">
      <c r="A88" s="4">
        <v>84</v>
      </c>
      <c r="B88" s="17"/>
      <c r="C88" s="18"/>
      <c r="D88" s="18"/>
      <c r="E88" s="19"/>
      <c r="F88" s="18"/>
      <c r="G88" s="19"/>
      <c r="H88" s="19"/>
      <c r="I88" s="17">
        <f t="shared" si="3"/>
        <v>0</v>
      </c>
      <c r="J88" s="18"/>
      <c r="K88" s="18"/>
      <c r="L88" s="18"/>
      <c r="M88" s="18"/>
      <c r="N88" s="18"/>
      <c r="O88" s="18"/>
      <c r="P88" s="24"/>
      <c r="Q88" s="18"/>
      <c r="R88" s="18"/>
      <c r="S88" s="18"/>
      <c r="T88" s="18"/>
    </row>
    <row r="89" spans="1:20">
      <c r="A89" s="4">
        <v>85</v>
      </c>
      <c r="B89" s="17"/>
      <c r="C89" s="18"/>
      <c r="D89" s="18"/>
      <c r="E89" s="19"/>
      <c r="F89" s="18"/>
      <c r="G89" s="19"/>
      <c r="H89" s="19"/>
      <c r="I89" s="17">
        <f t="shared" si="3"/>
        <v>0</v>
      </c>
      <c r="J89" s="18"/>
      <c r="K89" s="18"/>
      <c r="L89" s="18"/>
      <c r="M89" s="18"/>
      <c r="N89" s="18"/>
      <c r="O89" s="18"/>
      <c r="P89" s="24"/>
      <c r="Q89" s="18"/>
      <c r="R89" s="18"/>
      <c r="S89" s="18"/>
      <c r="T89" s="18"/>
    </row>
    <row r="90" spans="1:20">
      <c r="A90" s="4">
        <v>86</v>
      </c>
      <c r="B90" s="17"/>
      <c r="C90" s="18"/>
      <c r="D90" s="18"/>
      <c r="E90" s="19"/>
      <c r="F90" s="18"/>
      <c r="G90" s="19"/>
      <c r="H90" s="19"/>
      <c r="I90" s="17">
        <f t="shared" si="3"/>
        <v>0</v>
      </c>
      <c r="J90" s="18"/>
      <c r="K90" s="18"/>
      <c r="L90" s="18"/>
      <c r="M90" s="18"/>
      <c r="N90" s="18"/>
      <c r="O90" s="18"/>
      <c r="P90" s="24"/>
      <c r="Q90" s="18"/>
      <c r="R90" s="18"/>
      <c r="S90" s="18"/>
      <c r="T90" s="18"/>
    </row>
    <row r="91" spans="1:20">
      <c r="A91" s="4">
        <v>87</v>
      </c>
      <c r="B91" s="17"/>
      <c r="C91" s="18"/>
      <c r="D91" s="18"/>
      <c r="E91" s="19"/>
      <c r="F91" s="18"/>
      <c r="G91" s="19"/>
      <c r="H91" s="19"/>
      <c r="I91" s="17">
        <f t="shared" si="3"/>
        <v>0</v>
      </c>
      <c r="J91" s="18"/>
      <c r="K91" s="18"/>
      <c r="L91" s="18"/>
      <c r="M91" s="18"/>
      <c r="N91" s="18"/>
      <c r="O91" s="18"/>
      <c r="P91" s="24"/>
      <c r="Q91" s="18"/>
      <c r="R91" s="18"/>
      <c r="S91" s="18"/>
      <c r="T91" s="18"/>
    </row>
    <row r="92" spans="1:20">
      <c r="A92" s="4">
        <v>88</v>
      </c>
      <c r="B92" s="17"/>
      <c r="C92" s="18"/>
      <c r="D92" s="18"/>
      <c r="E92" s="19"/>
      <c r="F92" s="18"/>
      <c r="G92" s="19"/>
      <c r="H92" s="19"/>
      <c r="I92" s="17">
        <f t="shared" si="3"/>
        <v>0</v>
      </c>
      <c r="J92" s="18"/>
      <c r="K92" s="18"/>
      <c r="L92" s="18"/>
      <c r="M92" s="18"/>
      <c r="N92" s="18"/>
      <c r="O92" s="18"/>
      <c r="P92" s="24"/>
      <c r="Q92" s="18"/>
      <c r="R92" s="18"/>
      <c r="S92" s="18"/>
      <c r="T92" s="18"/>
    </row>
    <row r="93" spans="1:20">
      <c r="A93" s="4">
        <v>89</v>
      </c>
      <c r="B93" s="17"/>
      <c r="C93" s="18"/>
      <c r="D93" s="18"/>
      <c r="E93" s="19"/>
      <c r="F93" s="18"/>
      <c r="G93" s="19"/>
      <c r="H93" s="19"/>
      <c r="I93" s="17">
        <f t="shared" si="3"/>
        <v>0</v>
      </c>
      <c r="J93" s="18"/>
      <c r="K93" s="18"/>
      <c r="L93" s="18"/>
      <c r="M93" s="18"/>
      <c r="N93" s="18"/>
      <c r="O93" s="18"/>
      <c r="P93" s="24"/>
      <c r="Q93" s="18"/>
      <c r="R93" s="18"/>
      <c r="S93" s="18"/>
      <c r="T93" s="18"/>
    </row>
    <row r="94" spans="1:20">
      <c r="A94" s="4">
        <v>90</v>
      </c>
      <c r="B94" s="17"/>
      <c r="C94" s="18"/>
      <c r="D94" s="18"/>
      <c r="E94" s="19"/>
      <c r="F94" s="18"/>
      <c r="G94" s="19"/>
      <c r="H94" s="19"/>
      <c r="I94" s="17">
        <f t="shared" si="3"/>
        <v>0</v>
      </c>
      <c r="J94" s="18"/>
      <c r="K94" s="18"/>
      <c r="L94" s="18"/>
      <c r="M94" s="18"/>
      <c r="N94" s="18"/>
      <c r="O94" s="18"/>
      <c r="P94" s="24"/>
      <c r="Q94" s="18"/>
      <c r="R94" s="18"/>
      <c r="S94" s="18"/>
      <c r="T94" s="18"/>
    </row>
    <row r="95" spans="1:20">
      <c r="A95" s="4">
        <v>91</v>
      </c>
      <c r="B95" s="17"/>
      <c r="C95" s="18"/>
      <c r="D95" s="18"/>
      <c r="E95" s="19"/>
      <c r="F95" s="18"/>
      <c r="G95" s="19"/>
      <c r="H95" s="19"/>
      <c r="I95" s="17">
        <f t="shared" si="3"/>
        <v>0</v>
      </c>
      <c r="J95" s="18"/>
      <c r="K95" s="18"/>
      <c r="L95" s="18"/>
      <c r="M95" s="18"/>
      <c r="N95" s="18"/>
      <c r="O95" s="18"/>
      <c r="P95" s="24"/>
      <c r="Q95" s="18"/>
      <c r="R95" s="18"/>
      <c r="S95" s="18"/>
      <c r="T95" s="18"/>
    </row>
    <row r="96" spans="1:20">
      <c r="A96" s="4">
        <v>92</v>
      </c>
      <c r="B96" s="17"/>
      <c r="C96" s="18"/>
      <c r="D96" s="18"/>
      <c r="E96" s="19"/>
      <c r="F96" s="18"/>
      <c r="G96" s="19"/>
      <c r="H96" s="19"/>
      <c r="I96" s="17">
        <f t="shared" si="3"/>
        <v>0</v>
      </c>
      <c r="J96" s="18"/>
      <c r="K96" s="18"/>
      <c r="L96" s="18"/>
      <c r="M96" s="18"/>
      <c r="N96" s="18"/>
      <c r="O96" s="18"/>
      <c r="P96" s="24"/>
      <c r="Q96" s="18"/>
      <c r="R96" s="18"/>
      <c r="S96" s="18"/>
      <c r="T96" s="18"/>
    </row>
    <row r="97" spans="1:20">
      <c r="A97" s="4">
        <v>93</v>
      </c>
      <c r="B97" s="17"/>
      <c r="C97" s="18"/>
      <c r="D97" s="18"/>
      <c r="E97" s="19"/>
      <c r="F97" s="18"/>
      <c r="G97" s="19"/>
      <c r="H97" s="19"/>
      <c r="I97" s="17">
        <f t="shared" si="3"/>
        <v>0</v>
      </c>
      <c r="J97" s="18"/>
      <c r="K97" s="18"/>
      <c r="L97" s="18"/>
      <c r="M97" s="18"/>
      <c r="N97" s="18"/>
      <c r="O97" s="18"/>
      <c r="P97" s="24"/>
      <c r="Q97" s="18"/>
      <c r="R97" s="18"/>
      <c r="S97" s="18"/>
      <c r="T97" s="18"/>
    </row>
    <row r="98" spans="1:20">
      <c r="A98" s="4">
        <v>94</v>
      </c>
      <c r="B98" s="17"/>
      <c r="C98" s="18"/>
      <c r="D98" s="18"/>
      <c r="E98" s="19"/>
      <c r="F98" s="18"/>
      <c r="G98" s="19"/>
      <c r="H98" s="19"/>
      <c r="I98" s="17">
        <f t="shared" si="3"/>
        <v>0</v>
      </c>
      <c r="J98" s="18"/>
      <c r="K98" s="18"/>
      <c r="L98" s="18"/>
      <c r="M98" s="18"/>
      <c r="N98" s="18"/>
      <c r="O98" s="18"/>
      <c r="P98" s="24"/>
      <c r="Q98" s="18"/>
      <c r="R98" s="18"/>
      <c r="S98" s="18"/>
      <c r="T98" s="18"/>
    </row>
    <row r="99" spans="1:20">
      <c r="A99" s="4">
        <v>95</v>
      </c>
      <c r="B99" s="17"/>
      <c r="C99" s="18"/>
      <c r="D99" s="18"/>
      <c r="E99" s="19"/>
      <c r="F99" s="18"/>
      <c r="G99" s="19"/>
      <c r="H99" s="19"/>
      <c r="I99" s="17">
        <f t="shared" si="3"/>
        <v>0</v>
      </c>
      <c r="J99" s="18"/>
      <c r="K99" s="18"/>
      <c r="L99" s="18"/>
      <c r="M99" s="18"/>
      <c r="N99" s="18"/>
      <c r="O99" s="18"/>
      <c r="P99" s="24"/>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4">+G134+H134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4"/>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3" t="s">
        <v>11</v>
      </c>
      <c r="B165" s="40"/>
      <c r="C165" s="3">
        <f>COUNTIFS(C5:C164,"*")</f>
        <v>60</v>
      </c>
      <c r="D165" s="3"/>
      <c r="E165" s="13"/>
      <c r="F165" s="3"/>
      <c r="G165" s="13">
        <f>SUM(G5:G164)</f>
        <v>7583</v>
      </c>
      <c r="H165" s="13">
        <f>SUM(H5:H164)</f>
        <v>2815</v>
      </c>
      <c r="I165" s="13">
        <f>SUM(I5:I164)</f>
        <v>10398</v>
      </c>
      <c r="J165" s="3"/>
      <c r="K165" s="7"/>
      <c r="L165" s="21"/>
      <c r="M165" s="21"/>
      <c r="N165" s="7"/>
      <c r="O165" s="7"/>
      <c r="P165" s="14"/>
      <c r="Q165" s="3"/>
      <c r="R165" s="3"/>
      <c r="S165" s="3"/>
      <c r="T165" s="12"/>
    </row>
    <row r="166" spans="1:20">
      <c r="A166" s="45" t="s">
        <v>66</v>
      </c>
      <c r="B166" s="10">
        <f>COUNTIF(B$5:B$164,"Team 1")</f>
        <v>32</v>
      </c>
      <c r="C166" s="45" t="s">
        <v>29</v>
      </c>
      <c r="D166" s="10">
        <f>COUNTIF(D5:D164,"Anganwadi")</f>
        <v>18</v>
      </c>
    </row>
    <row r="167" spans="1:20">
      <c r="A167" s="45" t="s">
        <v>67</v>
      </c>
      <c r="B167" s="10">
        <f>COUNTIF(B$6:B$164,"Team 2")</f>
        <v>28</v>
      </c>
      <c r="C167" s="45" t="s">
        <v>27</v>
      </c>
      <c r="D167" s="10">
        <f>COUNTIF(D5:D164,"School")</f>
        <v>41</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6" t="s">
        <v>1060</v>
      </c>
      <c r="B1" s="196"/>
      <c r="C1" s="196"/>
      <c r="D1" s="197"/>
      <c r="E1" s="197"/>
      <c r="F1" s="197"/>
      <c r="G1" s="197"/>
      <c r="H1" s="197"/>
      <c r="I1" s="197"/>
      <c r="J1" s="197"/>
      <c r="K1" s="197"/>
      <c r="L1" s="197"/>
      <c r="M1" s="197"/>
      <c r="N1" s="197"/>
      <c r="O1" s="197"/>
      <c r="P1" s="197"/>
      <c r="Q1" s="197"/>
      <c r="R1" s="197"/>
      <c r="S1" s="197"/>
    </row>
    <row r="2" spans="1:20">
      <c r="A2" s="200" t="s">
        <v>63</v>
      </c>
      <c r="B2" s="201"/>
      <c r="C2" s="201"/>
      <c r="D2" s="25" t="s">
        <v>1036</v>
      </c>
      <c r="E2" s="22"/>
      <c r="F2" s="22"/>
      <c r="G2" s="22"/>
      <c r="H2" s="22"/>
      <c r="I2" s="22"/>
      <c r="J2" s="22"/>
      <c r="K2" s="22"/>
      <c r="L2" s="22"/>
      <c r="M2" s="22"/>
      <c r="N2" s="22"/>
      <c r="O2" s="22"/>
      <c r="P2" s="22"/>
      <c r="Q2" s="22"/>
      <c r="R2" s="22"/>
      <c r="S2" s="22"/>
    </row>
    <row r="3" spans="1:20" ht="24" customHeight="1">
      <c r="A3" s="195" t="s">
        <v>14</v>
      </c>
      <c r="B3" s="198" t="s">
        <v>65</v>
      </c>
      <c r="C3" s="194" t="s">
        <v>7</v>
      </c>
      <c r="D3" s="194" t="s">
        <v>59</v>
      </c>
      <c r="E3" s="194" t="s">
        <v>16</v>
      </c>
      <c r="F3" s="202" t="s">
        <v>17</v>
      </c>
      <c r="G3" s="194" t="s">
        <v>8</v>
      </c>
      <c r="H3" s="194"/>
      <c r="I3" s="194"/>
      <c r="J3" s="194" t="s">
        <v>35</v>
      </c>
      <c r="K3" s="198" t="s">
        <v>37</v>
      </c>
      <c r="L3" s="198" t="s">
        <v>54</v>
      </c>
      <c r="M3" s="198" t="s">
        <v>55</v>
      </c>
      <c r="N3" s="198" t="s">
        <v>38</v>
      </c>
      <c r="O3" s="198" t="s">
        <v>39</v>
      </c>
      <c r="P3" s="195" t="s">
        <v>58</v>
      </c>
      <c r="Q3" s="194" t="s">
        <v>56</v>
      </c>
      <c r="R3" s="194" t="s">
        <v>36</v>
      </c>
      <c r="S3" s="194" t="s">
        <v>57</v>
      </c>
      <c r="T3" s="194" t="s">
        <v>13</v>
      </c>
    </row>
    <row r="4" spans="1:20" ht="25.5" customHeight="1">
      <c r="A4" s="195"/>
      <c r="B4" s="203"/>
      <c r="C4" s="194"/>
      <c r="D4" s="194"/>
      <c r="E4" s="194"/>
      <c r="F4" s="202"/>
      <c r="G4" s="23" t="s">
        <v>9</v>
      </c>
      <c r="H4" s="23" t="s">
        <v>10</v>
      </c>
      <c r="I4" s="23" t="s">
        <v>11</v>
      </c>
      <c r="J4" s="194"/>
      <c r="K4" s="199"/>
      <c r="L4" s="199"/>
      <c r="M4" s="199"/>
      <c r="N4" s="199"/>
      <c r="O4" s="199"/>
      <c r="P4" s="195"/>
      <c r="Q4" s="195"/>
      <c r="R4" s="194"/>
      <c r="S4" s="194"/>
      <c r="T4" s="194"/>
    </row>
    <row r="5" spans="1:20">
      <c r="A5" s="4">
        <v>1</v>
      </c>
      <c r="B5" s="72" t="s">
        <v>66</v>
      </c>
      <c r="C5" s="73" t="s">
        <v>1037</v>
      </c>
      <c r="D5" s="18" t="s">
        <v>27</v>
      </c>
      <c r="E5" s="56">
        <v>18110412305</v>
      </c>
      <c r="F5" s="18" t="s">
        <v>89</v>
      </c>
      <c r="G5" s="74">
        <v>39</v>
      </c>
      <c r="H5" s="74">
        <v>26</v>
      </c>
      <c r="I5" s="17">
        <f>+G5+H5</f>
        <v>65</v>
      </c>
      <c r="J5" s="53">
        <v>9365309047</v>
      </c>
      <c r="K5" s="61" t="s">
        <v>154</v>
      </c>
      <c r="L5" s="60" t="s">
        <v>150</v>
      </c>
      <c r="M5" s="60">
        <v>9854524167</v>
      </c>
      <c r="N5" s="60" t="s">
        <v>151</v>
      </c>
      <c r="O5" s="62">
        <v>9613107339</v>
      </c>
      <c r="P5" s="75">
        <v>43405</v>
      </c>
      <c r="Q5" s="64" t="s">
        <v>164</v>
      </c>
      <c r="R5" s="62">
        <v>23</v>
      </c>
      <c r="S5" s="62" t="s">
        <v>153</v>
      </c>
      <c r="T5" s="18"/>
    </row>
    <row r="6" spans="1:20">
      <c r="A6" s="4">
        <v>2</v>
      </c>
      <c r="B6" s="72" t="s">
        <v>66</v>
      </c>
      <c r="C6" s="73" t="s">
        <v>1038</v>
      </c>
      <c r="D6" s="18" t="s">
        <v>27</v>
      </c>
      <c r="E6" s="56">
        <v>18110404005</v>
      </c>
      <c r="F6" s="18" t="s">
        <v>89</v>
      </c>
      <c r="G6" s="74">
        <v>17</v>
      </c>
      <c r="H6" s="74">
        <v>30</v>
      </c>
      <c r="I6" s="17">
        <f>+G6+H6</f>
        <v>47</v>
      </c>
      <c r="J6" s="53">
        <v>9401329131</v>
      </c>
      <c r="K6" s="61" t="s">
        <v>154</v>
      </c>
      <c r="L6" s="60" t="s">
        <v>150</v>
      </c>
      <c r="M6" s="60">
        <v>9854524167</v>
      </c>
      <c r="N6" s="60" t="s">
        <v>151</v>
      </c>
      <c r="O6" s="62">
        <v>9613107339</v>
      </c>
      <c r="P6" s="75">
        <v>43405</v>
      </c>
      <c r="Q6" s="64" t="s">
        <v>164</v>
      </c>
      <c r="R6" s="62">
        <v>23</v>
      </c>
      <c r="S6" s="62" t="s">
        <v>153</v>
      </c>
      <c r="T6" s="18"/>
    </row>
    <row r="7" spans="1:20">
      <c r="A7" s="4">
        <v>3</v>
      </c>
      <c r="B7" s="72" t="s">
        <v>67</v>
      </c>
      <c r="C7" s="73" t="s">
        <v>1039</v>
      </c>
      <c r="D7" s="18" t="s">
        <v>27</v>
      </c>
      <c r="E7" s="56">
        <v>18110404004</v>
      </c>
      <c r="F7" s="18" t="s">
        <v>89</v>
      </c>
      <c r="G7" s="74">
        <v>37</v>
      </c>
      <c r="H7" s="74">
        <v>50</v>
      </c>
      <c r="I7" s="17">
        <f t="shared" ref="I7:I70" si="0">+G7+H7</f>
        <v>87</v>
      </c>
      <c r="J7" s="53">
        <v>9954675135</v>
      </c>
      <c r="K7" s="61" t="s">
        <v>154</v>
      </c>
      <c r="L7" s="60" t="s">
        <v>150</v>
      </c>
      <c r="M7" s="60">
        <v>9854524167</v>
      </c>
      <c r="N7" s="60" t="s">
        <v>151</v>
      </c>
      <c r="O7" s="62">
        <v>9613107339</v>
      </c>
      <c r="P7" s="75">
        <v>43405</v>
      </c>
      <c r="Q7" s="64" t="s">
        <v>164</v>
      </c>
      <c r="R7" s="62">
        <v>23</v>
      </c>
      <c r="S7" s="62" t="s">
        <v>153</v>
      </c>
      <c r="T7" s="18"/>
    </row>
    <row r="8" spans="1:20">
      <c r="A8" s="4">
        <v>4</v>
      </c>
      <c r="B8" s="76" t="s">
        <v>66</v>
      </c>
      <c r="C8" s="73" t="s">
        <v>1040</v>
      </c>
      <c r="D8" s="18" t="s">
        <v>27</v>
      </c>
      <c r="E8" s="53" t="s">
        <v>212</v>
      </c>
      <c r="F8" s="18" t="s">
        <v>89</v>
      </c>
      <c r="G8" s="74">
        <v>71</v>
      </c>
      <c r="H8" s="74">
        <v>65</v>
      </c>
      <c r="I8" s="17">
        <f t="shared" si="0"/>
        <v>136</v>
      </c>
      <c r="J8" s="53">
        <v>7896072553</v>
      </c>
      <c r="K8" s="65" t="s">
        <v>158</v>
      </c>
      <c r="L8" s="60" t="s">
        <v>159</v>
      </c>
      <c r="M8" s="60">
        <v>9957864435</v>
      </c>
      <c r="N8" s="60" t="s">
        <v>160</v>
      </c>
      <c r="O8" s="62">
        <v>9613249681</v>
      </c>
      <c r="P8" s="75">
        <v>43406</v>
      </c>
      <c r="Q8" s="64" t="s">
        <v>166</v>
      </c>
      <c r="R8" s="62">
        <v>25</v>
      </c>
      <c r="S8" s="62" t="s">
        <v>153</v>
      </c>
      <c r="T8" s="18"/>
    </row>
    <row r="9" spans="1:20">
      <c r="A9" s="4">
        <v>5</v>
      </c>
      <c r="B9" s="76" t="s">
        <v>67</v>
      </c>
      <c r="C9" s="73" t="s">
        <v>1041</v>
      </c>
      <c r="D9" s="18" t="s">
        <v>27</v>
      </c>
      <c r="E9" s="53" t="s">
        <v>213</v>
      </c>
      <c r="F9" s="18" t="s">
        <v>117</v>
      </c>
      <c r="G9" s="74">
        <v>33</v>
      </c>
      <c r="H9" s="74">
        <v>33</v>
      </c>
      <c r="I9" s="17">
        <f>+G9+H9</f>
        <v>66</v>
      </c>
      <c r="J9" s="53">
        <v>8761908723</v>
      </c>
      <c r="K9" s="65" t="s">
        <v>158</v>
      </c>
      <c r="L9" s="60" t="s">
        <v>159</v>
      </c>
      <c r="M9" s="60">
        <v>9957864435</v>
      </c>
      <c r="N9" s="60" t="s">
        <v>160</v>
      </c>
      <c r="O9" s="62">
        <v>9613249681</v>
      </c>
      <c r="P9" s="75">
        <v>43406</v>
      </c>
      <c r="Q9" s="64" t="s">
        <v>166</v>
      </c>
      <c r="R9" s="62">
        <v>26</v>
      </c>
      <c r="S9" s="62" t="s">
        <v>153</v>
      </c>
      <c r="T9" s="18"/>
    </row>
    <row r="10" spans="1:20">
      <c r="A10" s="4">
        <v>6</v>
      </c>
      <c r="B10" s="76" t="s">
        <v>66</v>
      </c>
      <c r="C10" s="73" t="s">
        <v>1042</v>
      </c>
      <c r="D10" s="18" t="s">
        <v>27</v>
      </c>
      <c r="E10" s="56"/>
      <c r="F10" s="18"/>
      <c r="G10" s="74">
        <v>48</v>
      </c>
      <c r="H10" s="74">
        <v>78</v>
      </c>
      <c r="I10" s="17">
        <f t="shared" si="0"/>
        <v>126</v>
      </c>
      <c r="J10" s="53">
        <v>9435778930</v>
      </c>
      <c r="K10" s="62" t="s">
        <v>161</v>
      </c>
      <c r="L10" s="66" t="s">
        <v>162</v>
      </c>
      <c r="M10" s="67">
        <v>9401450834</v>
      </c>
      <c r="N10" s="62" t="s">
        <v>163</v>
      </c>
      <c r="O10" s="62">
        <v>8486402187</v>
      </c>
      <c r="P10" s="75">
        <v>43407</v>
      </c>
      <c r="Q10" s="64" t="s">
        <v>175</v>
      </c>
      <c r="R10" s="62">
        <v>36</v>
      </c>
      <c r="S10" s="62" t="s">
        <v>153</v>
      </c>
      <c r="T10" s="18"/>
    </row>
    <row r="11" spans="1:20">
      <c r="A11" s="4">
        <v>7</v>
      </c>
      <c r="B11" s="76" t="s">
        <v>67</v>
      </c>
      <c r="C11" s="73" t="s">
        <v>214</v>
      </c>
      <c r="D11" s="18" t="s">
        <v>29</v>
      </c>
      <c r="E11" s="56"/>
      <c r="F11" s="18"/>
      <c r="G11" s="74">
        <v>124</v>
      </c>
      <c r="H11" s="74">
        <v>61</v>
      </c>
      <c r="I11" s="17">
        <f>+G11+H11</f>
        <v>185</v>
      </c>
      <c r="J11" s="53"/>
      <c r="K11" s="62" t="s">
        <v>161</v>
      </c>
      <c r="L11" s="66" t="s">
        <v>162</v>
      </c>
      <c r="M11" s="67">
        <v>9401450834</v>
      </c>
      <c r="N11" s="62" t="s">
        <v>163</v>
      </c>
      <c r="O11" s="62">
        <v>8486402187</v>
      </c>
      <c r="P11" s="75">
        <v>43042</v>
      </c>
      <c r="Q11" s="64" t="s">
        <v>166</v>
      </c>
      <c r="R11" s="62">
        <v>35</v>
      </c>
      <c r="S11" s="62" t="s">
        <v>153</v>
      </c>
      <c r="T11" s="18"/>
    </row>
    <row r="12" spans="1:20">
      <c r="A12" s="4">
        <v>8</v>
      </c>
      <c r="B12" s="76" t="s">
        <v>67</v>
      </c>
      <c r="C12" s="73" t="s">
        <v>215</v>
      </c>
      <c r="D12" s="18" t="s">
        <v>27</v>
      </c>
      <c r="E12" s="53" t="s">
        <v>216</v>
      </c>
      <c r="F12" s="18" t="s">
        <v>89</v>
      </c>
      <c r="G12" s="74">
        <v>31</v>
      </c>
      <c r="H12" s="74">
        <v>47</v>
      </c>
      <c r="I12" s="17">
        <f t="shared" si="0"/>
        <v>78</v>
      </c>
      <c r="J12" s="53">
        <v>9954636948</v>
      </c>
      <c r="K12" s="62" t="s">
        <v>161</v>
      </c>
      <c r="L12" s="66" t="s">
        <v>162</v>
      </c>
      <c r="M12" s="67">
        <v>9401450834</v>
      </c>
      <c r="N12" s="62" t="s">
        <v>163</v>
      </c>
      <c r="O12" s="62">
        <v>8486402187</v>
      </c>
      <c r="P12" s="75">
        <v>43409</v>
      </c>
      <c r="Q12" s="64" t="s">
        <v>152</v>
      </c>
      <c r="R12" s="62">
        <v>37</v>
      </c>
      <c r="S12" s="62" t="s">
        <v>153</v>
      </c>
      <c r="T12" s="18"/>
    </row>
    <row r="13" spans="1:20">
      <c r="A13" s="4">
        <v>9</v>
      </c>
      <c r="B13" s="76" t="s">
        <v>67</v>
      </c>
      <c r="C13" s="73" t="s">
        <v>217</v>
      </c>
      <c r="D13" s="18" t="s">
        <v>27</v>
      </c>
      <c r="E13" s="53">
        <v>18110415603</v>
      </c>
      <c r="F13" s="18" t="s">
        <v>89</v>
      </c>
      <c r="G13" s="74">
        <v>11</v>
      </c>
      <c r="H13" s="74">
        <v>13</v>
      </c>
      <c r="I13" s="17">
        <f t="shared" si="0"/>
        <v>24</v>
      </c>
      <c r="J13" s="53">
        <v>9854100544</v>
      </c>
      <c r="K13" s="62" t="s">
        <v>161</v>
      </c>
      <c r="L13" s="66" t="s">
        <v>162</v>
      </c>
      <c r="M13" s="67">
        <v>9401450835</v>
      </c>
      <c r="N13" s="62" t="s">
        <v>163</v>
      </c>
      <c r="O13" s="62">
        <v>8486402187</v>
      </c>
      <c r="P13" s="75">
        <v>43409</v>
      </c>
      <c r="Q13" s="64" t="s">
        <v>152</v>
      </c>
      <c r="R13" s="62">
        <v>37</v>
      </c>
      <c r="S13" s="62" t="s">
        <v>153</v>
      </c>
      <c r="T13" s="18"/>
    </row>
    <row r="14" spans="1:20">
      <c r="A14" s="4">
        <v>10</v>
      </c>
      <c r="B14" s="76" t="s">
        <v>66</v>
      </c>
      <c r="C14" s="73" t="s">
        <v>218</v>
      </c>
      <c r="D14" s="18" t="s">
        <v>27</v>
      </c>
      <c r="E14" s="56"/>
      <c r="F14" s="18" t="s">
        <v>219</v>
      </c>
      <c r="G14" s="74">
        <v>25</v>
      </c>
      <c r="H14" s="74">
        <v>21</v>
      </c>
      <c r="I14" s="17">
        <f t="shared" si="0"/>
        <v>46</v>
      </c>
      <c r="J14" s="53">
        <v>8011261653</v>
      </c>
      <c r="K14" s="62" t="s">
        <v>161</v>
      </c>
      <c r="L14" s="66" t="s">
        <v>162</v>
      </c>
      <c r="M14" s="67">
        <v>9401450835</v>
      </c>
      <c r="N14" s="62" t="s">
        <v>163</v>
      </c>
      <c r="O14" s="62">
        <v>8486402187</v>
      </c>
      <c r="P14" s="75">
        <v>43409</v>
      </c>
      <c r="Q14" s="64" t="s">
        <v>152</v>
      </c>
      <c r="R14" s="62">
        <v>35</v>
      </c>
      <c r="S14" s="62" t="s">
        <v>153</v>
      </c>
      <c r="T14" s="18"/>
    </row>
    <row r="15" spans="1:20" ht="30.75">
      <c r="A15" s="4">
        <v>11</v>
      </c>
      <c r="B15" s="76" t="s">
        <v>66</v>
      </c>
      <c r="C15" s="73" t="s">
        <v>220</v>
      </c>
      <c r="D15" s="18" t="s">
        <v>29</v>
      </c>
      <c r="E15" s="53"/>
      <c r="F15" s="18"/>
      <c r="G15" s="74">
        <v>44</v>
      </c>
      <c r="H15" s="74">
        <v>51</v>
      </c>
      <c r="I15" s="17">
        <f t="shared" si="0"/>
        <v>95</v>
      </c>
      <c r="J15" s="53">
        <v>9859694565</v>
      </c>
      <c r="K15" s="62" t="s">
        <v>161</v>
      </c>
      <c r="L15" s="66" t="s">
        <v>162</v>
      </c>
      <c r="M15" s="67">
        <v>9401450835</v>
      </c>
      <c r="N15" s="62" t="s">
        <v>163</v>
      </c>
      <c r="O15" s="62">
        <v>8486402187</v>
      </c>
      <c r="P15" s="75">
        <v>43409</v>
      </c>
      <c r="Q15" s="64" t="s">
        <v>152</v>
      </c>
      <c r="R15" s="62">
        <v>38</v>
      </c>
      <c r="S15" s="62" t="s">
        <v>153</v>
      </c>
      <c r="T15" s="18"/>
    </row>
    <row r="16" spans="1:20">
      <c r="A16" s="4">
        <v>12</v>
      </c>
      <c r="B16" s="76" t="s">
        <v>67</v>
      </c>
      <c r="C16" s="73" t="s">
        <v>221</v>
      </c>
      <c r="D16" s="18" t="s">
        <v>27</v>
      </c>
      <c r="E16" s="53" t="s">
        <v>222</v>
      </c>
      <c r="F16" s="18" t="s">
        <v>87</v>
      </c>
      <c r="G16" s="74">
        <v>29</v>
      </c>
      <c r="H16" s="74">
        <v>27</v>
      </c>
      <c r="I16" s="17">
        <f t="shared" si="0"/>
        <v>56</v>
      </c>
      <c r="J16" s="53">
        <v>9854591762</v>
      </c>
      <c r="K16" s="60" t="s">
        <v>169</v>
      </c>
      <c r="L16" s="60" t="s">
        <v>170</v>
      </c>
      <c r="M16" s="60">
        <v>8486251708</v>
      </c>
      <c r="N16" s="60" t="s">
        <v>171</v>
      </c>
      <c r="O16" s="62">
        <v>9854330266</v>
      </c>
      <c r="P16" s="75">
        <v>43412</v>
      </c>
      <c r="Q16" s="64" t="s">
        <v>164</v>
      </c>
      <c r="R16" s="62">
        <v>22</v>
      </c>
      <c r="S16" s="62" t="s">
        <v>153</v>
      </c>
      <c r="T16" s="18"/>
    </row>
    <row r="17" spans="1:20" ht="30.75">
      <c r="A17" s="4">
        <v>13</v>
      </c>
      <c r="B17" s="76" t="s">
        <v>67</v>
      </c>
      <c r="C17" s="73" t="s">
        <v>223</v>
      </c>
      <c r="D17" s="18" t="s">
        <v>29</v>
      </c>
      <c r="E17" s="53"/>
      <c r="F17" s="18"/>
      <c r="G17" s="74">
        <v>28</v>
      </c>
      <c r="H17" s="74">
        <v>27</v>
      </c>
      <c r="I17" s="17">
        <f t="shared" si="0"/>
        <v>55</v>
      </c>
      <c r="J17" s="53"/>
      <c r="K17" s="60" t="s">
        <v>169</v>
      </c>
      <c r="L17" s="60" t="s">
        <v>170</v>
      </c>
      <c r="M17" s="60">
        <v>8486251708</v>
      </c>
      <c r="N17" s="60" t="s">
        <v>171</v>
      </c>
      <c r="O17" s="62">
        <v>9854330266</v>
      </c>
      <c r="P17" s="75">
        <v>43412</v>
      </c>
      <c r="Q17" s="64" t="s">
        <v>164</v>
      </c>
      <c r="R17" s="62">
        <v>21</v>
      </c>
      <c r="S17" s="62" t="s">
        <v>153</v>
      </c>
      <c r="T17" s="18"/>
    </row>
    <row r="18" spans="1:20">
      <c r="A18" s="4">
        <v>14</v>
      </c>
      <c r="B18" s="76" t="s">
        <v>66</v>
      </c>
      <c r="C18" s="73" t="s">
        <v>224</v>
      </c>
      <c r="D18" s="18" t="s">
        <v>27</v>
      </c>
      <c r="E18" s="53" t="s">
        <v>225</v>
      </c>
      <c r="F18" s="18" t="s">
        <v>117</v>
      </c>
      <c r="G18" s="74">
        <v>34</v>
      </c>
      <c r="H18" s="74">
        <v>22</v>
      </c>
      <c r="I18" s="17">
        <f t="shared" si="0"/>
        <v>56</v>
      </c>
      <c r="J18" s="53">
        <v>9859845032</v>
      </c>
      <c r="K18" s="62" t="s">
        <v>161</v>
      </c>
      <c r="L18" s="66" t="s">
        <v>162</v>
      </c>
      <c r="M18" s="67">
        <v>9401450834</v>
      </c>
      <c r="N18" s="62" t="s">
        <v>163</v>
      </c>
      <c r="O18" s="62">
        <v>8486402187</v>
      </c>
      <c r="P18" s="75">
        <v>43412</v>
      </c>
      <c r="Q18" s="64" t="s">
        <v>164</v>
      </c>
      <c r="R18" s="62">
        <v>23</v>
      </c>
      <c r="S18" s="62" t="s">
        <v>153</v>
      </c>
      <c r="T18" s="18"/>
    </row>
    <row r="19" spans="1:20">
      <c r="A19" s="4">
        <v>15</v>
      </c>
      <c r="B19" s="76" t="s">
        <v>66</v>
      </c>
      <c r="C19" s="73" t="s">
        <v>226</v>
      </c>
      <c r="D19" s="18" t="s">
        <v>27</v>
      </c>
      <c r="E19" s="53" t="s">
        <v>225</v>
      </c>
      <c r="F19" s="18" t="s">
        <v>87</v>
      </c>
      <c r="G19" s="74">
        <v>23</v>
      </c>
      <c r="H19" s="74">
        <v>18</v>
      </c>
      <c r="I19" s="17">
        <f t="shared" si="0"/>
        <v>41</v>
      </c>
      <c r="J19" s="53">
        <v>9954297843</v>
      </c>
      <c r="K19" s="62" t="s">
        <v>161</v>
      </c>
      <c r="L19" s="66" t="s">
        <v>162</v>
      </c>
      <c r="M19" s="67">
        <v>9401450834</v>
      </c>
      <c r="N19" s="62" t="s">
        <v>163</v>
      </c>
      <c r="O19" s="62">
        <v>8486402187</v>
      </c>
      <c r="P19" s="75">
        <v>43412</v>
      </c>
      <c r="Q19" s="64" t="s">
        <v>164</v>
      </c>
      <c r="R19" s="62">
        <v>34</v>
      </c>
      <c r="S19" s="62" t="s">
        <v>153</v>
      </c>
      <c r="T19" s="18"/>
    </row>
    <row r="20" spans="1:20">
      <c r="A20" s="4">
        <v>16</v>
      </c>
      <c r="B20" s="76" t="s">
        <v>66</v>
      </c>
      <c r="C20" s="73" t="s">
        <v>227</v>
      </c>
      <c r="D20" s="18" t="s">
        <v>27</v>
      </c>
      <c r="E20" s="53" t="s">
        <v>225</v>
      </c>
      <c r="F20" s="18" t="s">
        <v>117</v>
      </c>
      <c r="G20" s="74">
        <v>503</v>
      </c>
      <c r="H20" s="74">
        <v>598</v>
      </c>
      <c r="I20" s="77">
        <f t="shared" si="0"/>
        <v>1101</v>
      </c>
      <c r="J20" s="53">
        <v>9854372778</v>
      </c>
      <c r="K20" s="62" t="s">
        <v>172</v>
      </c>
      <c r="L20" s="62" t="s">
        <v>173</v>
      </c>
      <c r="M20" s="62">
        <v>9854567500</v>
      </c>
      <c r="N20" s="62" t="s">
        <v>174</v>
      </c>
      <c r="O20" s="62">
        <v>9854567500</v>
      </c>
      <c r="P20" s="75">
        <v>43413</v>
      </c>
      <c r="Q20" s="64" t="s">
        <v>166</v>
      </c>
      <c r="R20" s="62">
        <v>35</v>
      </c>
      <c r="S20" s="62" t="s">
        <v>153</v>
      </c>
      <c r="T20" s="18"/>
    </row>
    <row r="21" spans="1:20">
      <c r="A21" s="4">
        <v>17</v>
      </c>
      <c r="B21" s="76" t="s">
        <v>66</v>
      </c>
      <c r="C21" s="73" t="s">
        <v>227</v>
      </c>
      <c r="D21" s="18" t="s">
        <v>27</v>
      </c>
      <c r="E21" s="53" t="s">
        <v>225</v>
      </c>
      <c r="F21" s="18" t="s">
        <v>117</v>
      </c>
      <c r="G21" s="74">
        <v>503</v>
      </c>
      <c r="H21" s="74">
        <v>598</v>
      </c>
      <c r="I21" s="77">
        <f t="shared" si="0"/>
        <v>1101</v>
      </c>
      <c r="J21" s="53" t="s">
        <v>228</v>
      </c>
      <c r="K21" s="62" t="s">
        <v>172</v>
      </c>
      <c r="L21" s="62" t="s">
        <v>173</v>
      </c>
      <c r="M21" s="62">
        <v>9854567500</v>
      </c>
      <c r="N21" s="62" t="s">
        <v>174</v>
      </c>
      <c r="O21" s="62">
        <v>9854567500</v>
      </c>
      <c r="P21" s="75">
        <v>43414</v>
      </c>
      <c r="Q21" s="64" t="s">
        <v>175</v>
      </c>
      <c r="R21" s="62">
        <v>34</v>
      </c>
      <c r="S21" s="62" t="s">
        <v>153</v>
      </c>
      <c r="T21" s="18"/>
    </row>
    <row r="22" spans="1:20">
      <c r="A22" s="4">
        <v>18</v>
      </c>
      <c r="B22" s="76" t="s">
        <v>67</v>
      </c>
      <c r="C22" s="73" t="s">
        <v>227</v>
      </c>
      <c r="D22" s="18" t="s">
        <v>27</v>
      </c>
      <c r="E22" s="53" t="s">
        <v>225</v>
      </c>
      <c r="F22" s="18" t="s">
        <v>117</v>
      </c>
      <c r="G22" s="74">
        <v>503</v>
      </c>
      <c r="H22" s="74">
        <v>598</v>
      </c>
      <c r="I22" s="77">
        <f t="shared" si="0"/>
        <v>1101</v>
      </c>
      <c r="J22" s="53" t="s">
        <v>229</v>
      </c>
      <c r="K22" s="65" t="s">
        <v>176</v>
      </c>
      <c r="L22" s="60" t="s">
        <v>177</v>
      </c>
      <c r="M22" s="60">
        <v>9401329029</v>
      </c>
      <c r="N22" s="60" t="s">
        <v>178</v>
      </c>
      <c r="O22" s="62">
        <v>9577139793</v>
      </c>
      <c r="P22" s="75">
        <v>43413</v>
      </c>
      <c r="Q22" s="64" t="s">
        <v>166</v>
      </c>
      <c r="R22" s="62">
        <v>36</v>
      </c>
      <c r="S22" s="62" t="s">
        <v>153</v>
      </c>
      <c r="T22" s="18"/>
    </row>
    <row r="23" spans="1:20">
      <c r="A23" s="4">
        <v>19</v>
      </c>
      <c r="B23" s="76" t="s">
        <v>67</v>
      </c>
      <c r="C23" s="73" t="s">
        <v>227</v>
      </c>
      <c r="D23" s="18" t="s">
        <v>27</v>
      </c>
      <c r="E23" s="53" t="s">
        <v>225</v>
      </c>
      <c r="F23" s="18" t="s">
        <v>117</v>
      </c>
      <c r="G23" s="74">
        <v>503</v>
      </c>
      <c r="H23" s="74">
        <v>598</v>
      </c>
      <c r="I23" s="77">
        <f t="shared" si="0"/>
        <v>1101</v>
      </c>
      <c r="J23" s="53">
        <v>9859604972</v>
      </c>
      <c r="K23" s="65" t="s">
        <v>176</v>
      </c>
      <c r="L23" s="60" t="s">
        <v>177</v>
      </c>
      <c r="M23" s="60">
        <v>9401329029</v>
      </c>
      <c r="N23" s="60" t="s">
        <v>178</v>
      </c>
      <c r="O23" s="62">
        <v>9577139793</v>
      </c>
      <c r="P23" s="75">
        <v>43414</v>
      </c>
      <c r="Q23" s="64" t="s">
        <v>175</v>
      </c>
      <c r="R23" s="62">
        <v>33</v>
      </c>
      <c r="S23" s="62" t="s">
        <v>153</v>
      </c>
      <c r="T23" s="18"/>
    </row>
    <row r="24" spans="1:20">
      <c r="A24" s="4">
        <v>20</v>
      </c>
      <c r="B24" s="76" t="s">
        <v>66</v>
      </c>
      <c r="C24" s="73" t="s">
        <v>230</v>
      </c>
      <c r="D24" s="18" t="s">
        <v>27</v>
      </c>
      <c r="E24" s="53">
        <v>18110405209</v>
      </c>
      <c r="F24" s="18" t="s">
        <v>89</v>
      </c>
      <c r="G24" s="74">
        <v>19</v>
      </c>
      <c r="H24" s="74">
        <v>22</v>
      </c>
      <c r="I24" s="17">
        <f t="shared" si="0"/>
        <v>41</v>
      </c>
      <c r="J24" s="53" t="s">
        <v>231</v>
      </c>
      <c r="K24" s="65" t="s">
        <v>176</v>
      </c>
      <c r="L24" s="60" t="s">
        <v>177</v>
      </c>
      <c r="M24" s="60">
        <v>9401329029</v>
      </c>
      <c r="N24" s="60" t="s">
        <v>178</v>
      </c>
      <c r="O24" s="62">
        <v>9577139793</v>
      </c>
      <c r="P24" s="75">
        <v>43416</v>
      </c>
      <c r="Q24" s="64" t="s">
        <v>152</v>
      </c>
      <c r="R24" s="62">
        <v>35</v>
      </c>
      <c r="S24" s="62" t="s">
        <v>153</v>
      </c>
      <c r="T24" s="18"/>
    </row>
    <row r="25" spans="1:20">
      <c r="A25" s="4">
        <v>21</v>
      </c>
      <c r="B25" s="76" t="s">
        <v>66</v>
      </c>
      <c r="C25" s="73" t="s">
        <v>232</v>
      </c>
      <c r="D25" s="18" t="s">
        <v>29</v>
      </c>
      <c r="E25" s="56"/>
      <c r="F25" s="18"/>
      <c r="G25" s="74">
        <v>18</v>
      </c>
      <c r="H25" s="74">
        <v>19</v>
      </c>
      <c r="I25" s="17">
        <f t="shared" si="0"/>
        <v>37</v>
      </c>
      <c r="J25" s="53">
        <v>9954554428</v>
      </c>
      <c r="K25" s="64" t="s">
        <v>233</v>
      </c>
      <c r="L25" s="62" t="s">
        <v>181</v>
      </c>
      <c r="M25" s="62">
        <v>9435412812</v>
      </c>
      <c r="N25" s="62" t="s">
        <v>182</v>
      </c>
      <c r="O25" s="62">
        <v>9854512182</v>
      </c>
      <c r="P25" s="75">
        <v>43416</v>
      </c>
      <c r="Q25" s="64" t="s">
        <v>152</v>
      </c>
      <c r="R25" s="62">
        <v>10</v>
      </c>
      <c r="S25" s="62" t="s">
        <v>153</v>
      </c>
      <c r="T25" s="18"/>
    </row>
    <row r="26" spans="1:20">
      <c r="A26" s="4">
        <v>22</v>
      </c>
      <c r="B26" s="76" t="s">
        <v>66</v>
      </c>
      <c r="C26" s="73" t="s">
        <v>234</v>
      </c>
      <c r="D26" s="18" t="s">
        <v>29</v>
      </c>
      <c r="E26" s="56"/>
      <c r="F26" s="18"/>
      <c r="G26" s="74">
        <v>28</v>
      </c>
      <c r="H26" s="74">
        <v>30</v>
      </c>
      <c r="I26" s="17">
        <f t="shared" si="0"/>
        <v>58</v>
      </c>
      <c r="J26" s="53">
        <v>9577002286</v>
      </c>
      <c r="K26" s="62" t="s">
        <v>233</v>
      </c>
      <c r="L26" s="62" t="s">
        <v>181</v>
      </c>
      <c r="M26" s="62">
        <v>9435412812</v>
      </c>
      <c r="N26" s="62" t="s">
        <v>182</v>
      </c>
      <c r="O26" s="62">
        <v>9854512182</v>
      </c>
      <c r="P26" s="75">
        <v>43416</v>
      </c>
      <c r="Q26" s="64" t="s">
        <v>152</v>
      </c>
      <c r="R26" s="62">
        <v>10</v>
      </c>
      <c r="S26" s="62" t="s">
        <v>153</v>
      </c>
      <c r="T26" s="18"/>
    </row>
    <row r="27" spans="1:20">
      <c r="A27" s="4">
        <v>23</v>
      </c>
      <c r="B27" s="76" t="s">
        <v>67</v>
      </c>
      <c r="C27" s="73" t="s">
        <v>235</v>
      </c>
      <c r="D27" s="18" t="s">
        <v>29</v>
      </c>
      <c r="E27" s="56"/>
      <c r="F27" s="18"/>
      <c r="G27" s="74">
        <v>20</v>
      </c>
      <c r="H27" s="74">
        <v>24</v>
      </c>
      <c r="I27" s="17">
        <f t="shared" si="0"/>
        <v>44</v>
      </c>
      <c r="J27" s="53">
        <v>9613494062</v>
      </c>
      <c r="K27" s="64" t="s">
        <v>233</v>
      </c>
      <c r="L27" s="62" t="s">
        <v>181</v>
      </c>
      <c r="M27" s="62">
        <v>9435412812</v>
      </c>
      <c r="N27" s="62" t="s">
        <v>182</v>
      </c>
      <c r="O27" s="62">
        <v>9854512182</v>
      </c>
      <c r="P27" s="75">
        <v>43416</v>
      </c>
      <c r="Q27" s="64" t="s">
        <v>152</v>
      </c>
      <c r="R27" s="62">
        <v>13</v>
      </c>
      <c r="S27" s="62" t="s">
        <v>153</v>
      </c>
      <c r="T27" s="18"/>
    </row>
    <row r="28" spans="1:20">
      <c r="A28" s="4">
        <v>24</v>
      </c>
      <c r="B28" s="76" t="s">
        <v>67</v>
      </c>
      <c r="C28" s="73" t="s">
        <v>236</v>
      </c>
      <c r="D28" s="18" t="s">
        <v>29</v>
      </c>
      <c r="E28" s="56"/>
      <c r="F28" s="18"/>
      <c r="G28" s="74">
        <v>22</v>
      </c>
      <c r="H28" s="74">
        <v>12</v>
      </c>
      <c r="I28" s="17">
        <f t="shared" si="0"/>
        <v>34</v>
      </c>
      <c r="J28" s="53">
        <v>9854520054</v>
      </c>
      <c r="K28" s="62" t="s">
        <v>237</v>
      </c>
      <c r="L28" s="62" t="s">
        <v>238</v>
      </c>
      <c r="M28" s="62">
        <v>9954815444</v>
      </c>
      <c r="N28" s="62" t="s">
        <v>183</v>
      </c>
      <c r="O28" s="62">
        <v>9957308240</v>
      </c>
      <c r="P28" s="75">
        <v>43416</v>
      </c>
      <c r="Q28" s="64" t="s">
        <v>152</v>
      </c>
      <c r="R28" s="62">
        <v>27</v>
      </c>
      <c r="S28" s="62" t="s">
        <v>153</v>
      </c>
      <c r="T28" s="18"/>
    </row>
    <row r="29" spans="1:20">
      <c r="A29" s="4">
        <v>25</v>
      </c>
      <c r="B29" s="76" t="s">
        <v>67</v>
      </c>
      <c r="C29" s="73" t="s">
        <v>239</v>
      </c>
      <c r="D29" s="18" t="s">
        <v>29</v>
      </c>
      <c r="E29" s="56"/>
      <c r="F29" s="18"/>
      <c r="G29" s="74">
        <v>11</v>
      </c>
      <c r="H29" s="74">
        <v>14</v>
      </c>
      <c r="I29" s="17">
        <f t="shared" si="0"/>
        <v>25</v>
      </c>
      <c r="J29" s="53">
        <v>9854504661</v>
      </c>
      <c r="K29" s="62" t="s">
        <v>184</v>
      </c>
      <c r="L29" s="62" t="s">
        <v>185</v>
      </c>
      <c r="M29" s="62">
        <v>9864921125</v>
      </c>
      <c r="N29" s="62" t="s">
        <v>186</v>
      </c>
      <c r="O29" s="62">
        <v>7896661859</v>
      </c>
      <c r="P29" s="75">
        <v>43416</v>
      </c>
      <c r="Q29" s="64" t="s">
        <v>152</v>
      </c>
      <c r="R29" s="62">
        <v>23</v>
      </c>
      <c r="S29" s="62" t="s">
        <v>153</v>
      </c>
      <c r="T29" s="18"/>
    </row>
    <row r="30" spans="1:20">
      <c r="A30" s="4">
        <v>26</v>
      </c>
      <c r="B30" s="76" t="s">
        <v>66</v>
      </c>
      <c r="C30" s="73" t="s">
        <v>240</v>
      </c>
      <c r="D30" s="18" t="s">
        <v>27</v>
      </c>
      <c r="E30" s="56">
        <v>18110405201</v>
      </c>
      <c r="F30" s="18" t="s">
        <v>117</v>
      </c>
      <c r="G30" s="74">
        <v>100</v>
      </c>
      <c r="H30" s="74">
        <v>89</v>
      </c>
      <c r="I30" s="17">
        <f t="shared" si="0"/>
        <v>189</v>
      </c>
      <c r="J30" s="53">
        <v>9435982617</v>
      </c>
      <c r="K30" s="60" t="s">
        <v>187</v>
      </c>
      <c r="L30" s="60" t="s">
        <v>188</v>
      </c>
      <c r="M30" s="60">
        <v>7399321528</v>
      </c>
      <c r="N30" s="60" t="s">
        <v>189</v>
      </c>
      <c r="O30" s="70">
        <v>9854338821</v>
      </c>
      <c r="P30" s="75">
        <v>43417</v>
      </c>
      <c r="Q30" s="64" t="s">
        <v>155</v>
      </c>
      <c r="R30" s="62">
        <v>21</v>
      </c>
      <c r="S30" s="62" t="s">
        <v>153</v>
      </c>
      <c r="T30" s="18"/>
    </row>
    <row r="31" spans="1:20">
      <c r="A31" s="4">
        <v>27</v>
      </c>
      <c r="B31" s="76" t="s">
        <v>67</v>
      </c>
      <c r="C31" s="73" t="s">
        <v>241</v>
      </c>
      <c r="D31" s="18" t="s">
        <v>27</v>
      </c>
      <c r="E31" s="56">
        <v>18110406202</v>
      </c>
      <c r="F31" s="18" t="s">
        <v>89</v>
      </c>
      <c r="G31" s="74">
        <v>47</v>
      </c>
      <c r="H31" s="74">
        <v>47</v>
      </c>
      <c r="I31" s="17">
        <f t="shared" si="0"/>
        <v>94</v>
      </c>
      <c r="J31" s="53">
        <v>9435486654</v>
      </c>
      <c r="K31" s="60" t="s">
        <v>187</v>
      </c>
      <c r="L31" s="60" t="s">
        <v>188</v>
      </c>
      <c r="M31" s="60">
        <v>7399321528</v>
      </c>
      <c r="N31" s="60" t="s">
        <v>189</v>
      </c>
      <c r="O31" s="70">
        <v>9854338821</v>
      </c>
      <c r="P31" s="75">
        <v>43417</v>
      </c>
      <c r="Q31" s="64" t="s">
        <v>155</v>
      </c>
      <c r="R31" s="62">
        <v>20</v>
      </c>
      <c r="S31" s="62" t="s">
        <v>153</v>
      </c>
      <c r="T31" s="18"/>
    </row>
    <row r="32" spans="1:20">
      <c r="A32" s="4">
        <v>28</v>
      </c>
      <c r="B32" s="72" t="s">
        <v>66</v>
      </c>
      <c r="C32" s="73" t="s">
        <v>242</v>
      </c>
      <c r="D32" s="18" t="s">
        <v>27</v>
      </c>
      <c r="E32" s="56">
        <v>18110405301</v>
      </c>
      <c r="F32" s="18" t="s">
        <v>89</v>
      </c>
      <c r="G32" s="74">
        <v>20</v>
      </c>
      <c r="H32" s="74">
        <v>34</v>
      </c>
      <c r="I32" s="17">
        <f t="shared" si="0"/>
        <v>54</v>
      </c>
      <c r="J32" s="53">
        <v>8011897498</v>
      </c>
      <c r="K32" s="62" t="s">
        <v>191</v>
      </c>
      <c r="L32" s="62" t="s">
        <v>192</v>
      </c>
      <c r="M32" s="62">
        <v>9859261672</v>
      </c>
      <c r="N32" s="62" t="s">
        <v>193</v>
      </c>
      <c r="O32" s="62">
        <v>9577915534</v>
      </c>
      <c r="P32" s="75">
        <v>43418</v>
      </c>
      <c r="Q32" s="64" t="s">
        <v>157</v>
      </c>
      <c r="R32" s="62">
        <v>22</v>
      </c>
      <c r="S32" s="62" t="s">
        <v>153</v>
      </c>
      <c r="T32" s="18"/>
    </row>
    <row r="33" spans="1:20">
      <c r="A33" s="4">
        <v>29</v>
      </c>
      <c r="B33" s="72" t="s">
        <v>66</v>
      </c>
      <c r="C33" s="73" t="s">
        <v>243</v>
      </c>
      <c r="D33" s="18" t="s">
        <v>27</v>
      </c>
      <c r="E33" s="56">
        <v>18110422601</v>
      </c>
      <c r="F33" s="18" t="s">
        <v>89</v>
      </c>
      <c r="G33" s="74">
        <v>31</v>
      </c>
      <c r="H33" s="74">
        <v>26</v>
      </c>
      <c r="I33" s="17">
        <f t="shared" si="0"/>
        <v>57</v>
      </c>
      <c r="J33" s="53">
        <v>9706975596</v>
      </c>
      <c r="K33" s="60" t="s">
        <v>195</v>
      </c>
      <c r="L33" s="60" t="s">
        <v>196</v>
      </c>
      <c r="M33" s="60">
        <v>8876549169</v>
      </c>
      <c r="N33" s="60" t="s">
        <v>197</v>
      </c>
      <c r="O33" s="62">
        <v>9678603868</v>
      </c>
      <c r="P33" s="75">
        <v>43418</v>
      </c>
      <c r="Q33" s="64" t="s">
        <v>157</v>
      </c>
      <c r="R33" s="62">
        <v>22</v>
      </c>
      <c r="S33" s="62" t="s">
        <v>153</v>
      </c>
      <c r="T33" s="18"/>
    </row>
    <row r="34" spans="1:20">
      <c r="A34" s="4">
        <v>30</v>
      </c>
      <c r="B34" s="72" t="s">
        <v>67</v>
      </c>
      <c r="C34" s="73" t="s">
        <v>244</v>
      </c>
      <c r="D34" s="18" t="s">
        <v>27</v>
      </c>
      <c r="E34" s="56"/>
      <c r="F34" s="18" t="s">
        <v>89</v>
      </c>
      <c r="G34" s="74">
        <v>57</v>
      </c>
      <c r="H34" s="74">
        <v>60</v>
      </c>
      <c r="I34" s="17">
        <f t="shared" si="0"/>
        <v>117</v>
      </c>
      <c r="J34" s="53">
        <v>8822545441</v>
      </c>
      <c r="K34" s="60" t="s">
        <v>195</v>
      </c>
      <c r="L34" s="60" t="s">
        <v>196</v>
      </c>
      <c r="M34" s="60">
        <v>8876549169</v>
      </c>
      <c r="N34" s="60" t="s">
        <v>197</v>
      </c>
      <c r="O34" s="62">
        <v>9678603868</v>
      </c>
      <c r="P34" s="75">
        <v>43418</v>
      </c>
      <c r="Q34" s="64" t="s">
        <v>157</v>
      </c>
      <c r="R34" s="62">
        <v>21</v>
      </c>
      <c r="S34" s="62" t="s">
        <v>153</v>
      </c>
      <c r="T34" s="18"/>
    </row>
    <row r="35" spans="1:20">
      <c r="A35" s="4">
        <v>31</v>
      </c>
      <c r="B35" s="72" t="s">
        <v>66</v>
      </c>
      <c r="C35" s="73" t="s">
        <v>245</v>
      </c>
      <c r="D35" s="18" t="s">
        <v>27</v>
      </c>
      <c r="E35" s="56"/>
      <c r="F35" s="18" t="s">
        <v>89</v>
      </c>
      <c r="G35" s="74">
        <v>16</v>
      </c>
      <c r="H35" s="74">
        <v>23</v>
      </c>
      <c r="I35" s="17">
        <f t="shared" si="0"/>
        <v>39</v>
      </c>
      <c r="J35" s="53">
        <v>9859620734</v>
      </c>
      <c r="K35" s="65" t="s">
        <v>198</v>
      </c>
      <c r="L35" s="65" t="s">
        <v>199</v>
      </c>
      <c r="M35" s="65">
        <v>9401450814</v>
      </c>
      <c r="N35" s="65" t="s">
        <v>200</v>
      </c>
      <c r="O35" s="62">
        <v>8751821746</v>
      </c>
      <c r="P35" s="75">
        <v>43419</v>
      </c>
      <c r="Q35" s="64" t="s">
        <v>164</v>
      </c>
      <c r="R35" s="62">
        <v>23</v>
      </c>
      <c r="S35" s="62" t="s">
        <v>153</v>
      </c>
      <c r="T35" s="18"/>
    </row>
    <row r="36" spans="1:20">
      <c r="A36" s="4">
        <v>32</v>
      </c>
      <c r="B36" s="72" t="s">
        <v>66</v>
      </c>
      <c r="C36" s="73" t="s">
        <v>246</v>
      </c>
      <c r="D36" s="18" t="s">
        <v>29</v>
      </c>
      <c r="E36" s="56"/>
      <c r="F36" s="18"/>
      <c r="G36" s="74">
        <v>34</v>
      </c>
      <c r="H36" s="74">
        <v>33</v>
      </c>
      <c r="I36" s="17">
        <f t="shared" si="0"/>
        <v>67</v>
      </c>
      <c r="J36" s="53"/>
      <c r="K36" s="65" t="s">
        <v>198</v>
      </c>
      <c r="L36" s="65" t="s">
        <v>199</v>
      </c>
      <c r="M36" s="65">
        <v>9401450814</v>
      </c>
      <c r="N36" s="65" t="s">
        <v>200</v>
      </c>
      <c r="O36" s="62">
        <v>8751821746</v>
      </c>
      <c r="P36" s="75">
        <v>43419</v>
      </c>
      <c r="Q36" s="64" t="s">
        <v>164</v>
      </c>
      <c r="R36" s="62">
        <v>22</v>
      </c>
      <c r="S36" s="62" t="s">
        <v>153</v>
      </c>
      <c r="T36" s="18"/>
    </row>
    <row r="37" spans="1:20" ht="30.75">
      <c r="A37" s="4">
        <v>33</v>
      </c>
      <c r="B37" s="72" t="s">
        <v>67</v>
      </c>
      <c r="C37" s="73" t="s">
        <v>247</v>
      </c>
      <c r="D37" s="18" t="s">
        <v>27</v>
      </c>
      <c r="E37" s="56">
        <v>18110416602</v>
      </c>
      <c r="F37" s="18" t="s">
        <v>89</v>
      </c>
      <c r="G37" s="74">
        <v>60</v>
      </c>
      <c r="H37" s="74">
        <v>36</v>
      </c>
      <c r="I37" s="17">
        <f t="shared" si="0"/>
        <v>96</v>
      </c>
      <c r="J37" s="53">
        <v>9854218752</v>
      </c>
      <c r="K37" s="71" t="s">
        <v>201</v>
      </c>
      <c r="L37" s="71" t="s">
        <v>202</v>
      </c>
      <c r="M37" s="71">
        <v>8011828568</v>
      </c>
      <c r="N37" s="65" t="s">
        <v>203</v>
      </c>
      <c r="O37" s="71">
        <v>7399579873</v>
      </c>
      <c r="P37" s="75">
        <v>43419</v>
      </c>
      <c r="Q37" s="64" t="s">
        <v>164</v>
      </c>
      <c r="R37" s="62">
        <v>19</v>
      </c>
      <c r="S37" s="62" t="s">
        <v>153</v>
      </c>
      <c r="T37" s="18"/>
    </row>
    <row r="38" spans="1:20">
      <c r="A38" s="4">
        <v>34</v>
      </c>
      <c r="B38" s="72" t="s">
        <v>67</v>
      </c>
      <c r="C38" s="73" t="s">
        <v>248</v>
      </c>
      <c r="D38" s="18" t="s">
        <v>27</v>
      </c>
      <c r="E38" s="56">
        <v>18110415001</v>
      </c>
      <c r="F38" s="18" t="s">
        <v>89</v>
      </c>
      <c r="G38" s="74">
        <v>20</v>
      </c>
      <c r="H38" s="74">
        <v>25</v>
      </c>
      <c r="I38" s="17">
        <f t="shared" si="0"/>
        <v>45</v>
      </c>
      <c r="J38" s="53">
        <v>9577675475</v>
      </c>
      <c r="K38" s="71" t="s">
        <v>201</v>
      </c>
      <c r="L38" s="71" t="s">
        <v>202</v>
      </c>
      <c r="M38" s="71">
        <v>8011828568</v>
      </c>
      <c r="N38" s="65" t="s">
        <v>203</v>
      </c>
      <c r="O38" s="71">
        <v>7399579873</v>
      </c>
      <c r="P38" s="75">
        <v>43419</v>
      </c>
      <c r="Q38" s="64" t="s">
        <v>164</v>
      </c>
      <c r="R38" s="62">
        <v>18</v>
      </c>
      <c r="S38" s="62" t="s">
        <v>153</v>
      </c>
      <c r="T38" s="18"/>
    </row>
    <row r="39" spans="1:20">
      <c r="A39" s="4">
        <v>35</v>
      </c>
      <c r="B39" s="72" t="s">
        <v>66</v>
      </c>
      <c r="C39" s="73" t="s">
        <v>249</v>
      </c>
      <c r="D39" s="18" t="s">
        <v>27</v>
      </c>
      <c r="E39" s="56"/>
      <c r="F39" s="18" t="s">
        <v>89</v>
      </c>
      <c r="G39" s="74">
        <v>60</v>
      </c>
      <c r="H39" s="74">
        <v>63</v>
      </c>
      <c r="I39" s="17">
        <f t="shared" si="0"/>
        <v>123</v>
      </c>
      <c r="J39" s="53">
        <v>9835778081</v>
      </c>
      <c r="K39" s="71" t="s">
        <v>201</v>
      </c>
      <c r="L39" s="71" t="s">
        <v>202</v>
      </c>
      <c r="M39" s="71">
        <v>8011828568</v>
      </c>
      <c r="N39" s="65" t="s">
        <v>203</v>
      </c>
      <c r="O39" s="71">
        <v>7399579873</v>
      </c>
      <c r="P39" s="75">
        <v>43420</v>
      </c>
      <c r="Q39" s="64" t="s">
        <v>166</v>
      </c>
      <c r="R39" s="62">
        <v>17</v>
      </c>
      <c r="S39" s="62" t="s">
        <v>153</v>
      </c>
      <c r="T39" s="18"/>
    </row>
    <row r="40" spans="1:20">
      <c r="A40" s="4">
        <v>36</v>
      </c>
      <c r="B40" s="72" t="s">
        <v>67</v>
      </c>
      <c r="C40" s="73" t="s">
        <v>250</v>
      </c>
      <c r="D40" s="18" t="s">
        <v>27</v>
      </c>
      <c r="E40" s="56"/>
      <c r="F40" s="18" t="s">
        <v>89</v>
      </c>
      <c r="G40" s="74">
        <v>27</v>
      </c>
      <c r="H40" s="74">
        <v>23</v>
      </c>
      <c r="I40" s="17">
        <f t="shared" si="0"/>
        <v>50</v>
      </c>
      <c r="J40" s="53">
        <v>8486862515</v>
      </c>
      <c r="K40" s="65" t="s">
        <v>204</v>
      </c>
      <c r="L40" s="60" t="s">
        <v>205</v>
      </c>
      <c r="M40" s="60">
        <v>9401450810</v>
      </c>
      <c r="N40" s="60" t="s">
        <v>206</v>
      </c>
      <c r="O40" s="60">
        <v>9401464960</v>
      </c>
      <c r="P40" s="75">
        <v>43420</v>
      </c>
      <c r="Q40" s="64" t="s">
        <v>166</v>
      </c>
      <c r="R40" s="62">
        <v>33</v>
      </c>
      <c r="S40" s="62" t="s">
        <v>153</v>
      </c>
      <c r="T40" s="18"/>
    </row>
    <row r="41" spans="1:20" ht="30.75">
      <c r="A41" s="4">
        <v>37</v>
      </c>
      <c r="B41" s="72" t="s">
        <v>67</v>
      </c>
      <c r="C41" s="73" t="s">
        <v>251</v>
      </c>
      <c r="D41" s="18" t="s">
        <v>27</v>
      </c>
      <c r="E41" s="56"/>
      <c r="F41" s="18" t="s">
        <v>89</v>
      </c>
      <c r="G41" s="74">
        <v>28</v>
      </c>
      <c r="H41" s="74">
        <v>24</v>
      </c>
      <c r="I41" s="17">
        <f t="shared" si="0"/>
        <v>52</v>
      </c>
      <c r="J41" s="53">
        <v>8134864031</v>
      </c>
      <c r="K41" s="65" t="s">
        <v>204</v>
      </c>
      <c r="L41" s="60" t="s">
        <v>205</v>
      </c>
      <c r="M41" s="60">
        <v>9401450810</v>
      </c>
      <c r="N41" s="60" t="s">
        <v>206</v>
      </c>
      <c r="O41" s="60">
        <v>9401464960</v>
      </c>
      <c r="P41" s="75">
        <v>43420</v>
      </c>
      <c r="Q41" s="64" t="s">
        <v>166</v>
      </c>
      <c r="R41" s="62">
        <v>30</v>
      </c>
      <c r="S41" s="62" t="s">
        <v>153</v>
      </c>
      <c r="T41" s="18"/>
    </row>
    <row r="42" spans="1:20">
      <c r="A42" s="4">
        <v>38</v>
      </c>
      <c r="B42" s="72" t="s">
        <v>66</v>
      </c>
      <c r="C42" s="73" t="s">
        <v>252</v>
      </c>
      <c r="D42" s="18" t="s">
        <v>29</v>
      </c>
      <c r="E42" s="56"/>
      <c r="F42" s="18"/>
      <c r="G42" s="74">
        <v>14</v>
      </c>
      <c r="H42" s="74">
        <v>16</v>
      </c>
      <c r="I42" s="17">
        <f t="shared" si="0"/>
        <v>30</v>
      </c>
      <c r="J42" s="53">
        <v>9854265099</v>
      </c>
      <c r="K42" s="65" t="s">
        <v>204</v>
      </c>
      <c r="L42" s="60" t="s">
        <v>205</v>
      </c>
      <c r="M42" s="60">
        <v>9401450810</v>
      </c>
      <c r="N42" s="60" t="s">
        <v>206</v>
      </c>
      <c r="O42" s="60">
        <v>9401464960</v>
      </c>
      <c r="P42" s="75">
        <v>43421</v>
      </c>
      <c r="Q42" s="64" t="s">
        <v>175</v>
      </c>
      <c r="R42" s="62">
        <v>29</v>
      </c>
      <c r="S42" s="62" t="s">
        <v>153</v>
      </c>
      <c r="T42" s="18"/>
    </row>
    <row r="43" spans="1:20">
      <c r="A43" s="4">
        <v>39</v>
      </c>
      <c r="B43" s="72" t="s">
        <v>66</v>
      </c>
      <c r="C43" s="73" t="s">
        <v>253</v>
      </c>
      <c r="D43" s="18" t="s">
        <v>27</v>
      </c>
      <c r="E43" s="56">
        <v>18110402501</v>
      </c>
      <c r="F43" s="18" t="s">
        <v>89</v>
      </c>
      <c r="G43" s="74">
        <v>33</v>
      </c>
      <c r="H43" s="74">
        <v>22</v>
      </c>
      <c r="I43" s="17">
        <f t="shared" si="0"/>
        <v>55</v>
      </c>
      <c r="J43" s="53">
        <v>9613446110</v>
      </c>
      <c r="K43" s="71" t="s">
        <v>207</v>
      </c>
      <c r="L43" s="71" t="s">
        <v>208</v>
      </c>
      <c r="M43" s="71">
        <v>9854344515</v>
      </c>
      <c r="N43" s="65" t="s">
        <v>209</v>
      </c>
      <c r="O43" s="71">
        <v>9577831143</v>
      </c>
      <c r="P43" s="75">
        <v>43421</v>
      </c>
      <c r="Q43" s="64" t="s">
        <v>175</v>
      </c>
      <c r="R43" s="62">
        <v>22</v>
      </c>
      <c r="S43" s="62" t="s">
        <v>153</v>
      </c>
      <c r="T43" s="18"/>
    </row>
    <row r="44" spans="1:20" ht="30.75">
      <c r="A44" s="4">
        <v>40</v>
      </c>
      <c r="B44" s="72" t="s">
        <v>67</v>
      </c>
      <c r="C44" s="73" t="s">
        <v>254</v>
      </c>
      <c r="D44" s="18" t="s">
        <v>27</v>
      </c>
      <c r="E44" s="56"/>
      <c r="F44" s="18" t="s">
        <v>89</v>
      </c>
      <c r="G44" s="74">
        <v>42</v>
      </c>
      <c r="H44" s="74">
        <v>56</v>
      </c>
      <c r="I44" s="17">
        <f t="shared" si="0"/>
        <v>98</v>
      </c>
      <c r="J44" s="53">
        <v>9859830535</v>
      </c>
      <c r="K44" s="71" t="s">
        <v>207</v>
      </c>
      <c r="L44" s="71" t="s">
        <v>208</v>
      </c>
      <c r="M44" s="71">
        <v>9854344515</v>
      </c>
      <c r="N44" s="65" t="s">
        <v>209</v>
      </c>
      <c r="O44" s="71">
        <v>9577831143</v>
      </c>
      <c r="P44" s="75">
        <v>43421</v>
      </c>
      <c r="Q44" s="64" t="s">
        <v>175</v>
      </c>
      <c r="R44" s="62">
        <v>23</v>
      </c>
      <c r="S44" s="62" t="s">
        <v>153</v>
      </c>
      <c r="T44" s="18"/>
    </row>
    <row r="45" spans="1:20">
      <c r="A45" s="4">
        <v>41</v>
      </c>
      <c r="B45" s="72" t="s">
        <v>66</v>
      </c>
      <c r="C45" s="73" t="s">
        <v>114</v>
      </c>
      <c r="D45" s="18" t="s">
        <v>27</v>
      </c>
      <c r="E45" s="56"/>
      <c r="F45" s="18" t="s">
        <v>87</v>
      </c>
      <c r="G45" s="74">
        <v>42</v>
      </c>
      <c r="H45" s="74">
        <v>57</v>
      </c>
      <c r="I45" s="17">
        <f t="shared" si="0"/>
        <v>99</v>
      </c>
      <c r="J45" s="53">
        <v>7035177624</v>
      </c>
      <c r="K45" s="71" t="s">
        <v>207</v>
      </c>
      <c r="L45" s="71" t="s">
        <v>208</v>
      </c>
      <c r="M45" s="71">
        <v>9854344515</v>
      </c>
      <c r="N45" s="65" t="s">
        <v>209</v>
      </c>
      <c r="O45" s="71">
        <v>9577831143</v>
      </c>
      <c r="P45" s="75">
        <v>43423</v>
      </c>
      <c r="Q45" s="64" t="s">
        <v>152</v>
      </c>
      <c r="R45" s="62">
        <v>22</v>
      </c>
      <c r="S45" s="62" t="s">
        <v>153</v>
      </c>
      <c r="T45" s="18"/>
    </row>
    <row r="46" spans="1:20">
      <c r="A46" s="4">
        <v>42</v>
      </c>
      <c r="B46" s="72" t="s">
        <v>67</v>
      </c>
      <c r="C46" s="73" t="s">
        <v>255</v>
      </c>
      <c r="D46" s="18" t="s">
        <v>27</v>
      </c>
      <c r="E46" s="53" t="s">
        <v>256</v>
      </c>
      <c r="F46" s="18" t="s">
        <v>89</v>
      </c>
      <c r="G46" s="74">
        <v>41</v>
      </c>
      <c r="H46" s="74">
        <v>34</v>
      </c>
      <c r="I46" s="17">
        <f t="shared" si="0"/>
        <v>75</v>
      </c>
      <c r="J46" s="53">
        <v>9854271301</v>
      </c>
      <c r="K46" s="71" t="s">
        <v>198</v>
      </c>
      <c r="L46" s="71" t="s">
        <v>199</v>
      </c>
      <c r="M46" s="71">
        <v>9401450814</v>
      </c>
      <c r="N46" s="65" t="s">
        <v>210</v>
      </c>
      <c r="O46" s="71">
        <v>9859914638</v>
      </c>
      <c r="P46" s="75">
        <v>43423</v>
      </c>
      <c r="Q46" s="64" t="s">
        <v>152</v>
      </c>
      <c r="R46" s="62">
        <v>27</v>
      </c>
      <c r="S46" s="62" t="s">
        <v>153</v>
      </c>
      <c r="T46" s="18"/>
    </row>
    <row r="47" spans="1:20">
      <c r="A47" s="4">
        <v>43</v>
      </c>
      <c r="B47" s="72" t="s">
        <v>67</v>
      </c>
      <c r="C47" s="73" t="s">
        <v>257</v>
      </c>
      <c r="D47" s="18" t="s">
        <v>29</v>
      </c>
      <c r="E47" s="53"/>
      <c r="F47" s="18"/>
      <c r="G47" s="74">
        <v>32</v>
      </c>
      <c r="H47" s="74">
        <v>22</v>
      </c>
      <c r="I47" s="17">
        <f t="shared" si="0"/>
        <v>54</v>
      </c>
      <c r="J47" s="53" t="s">
        <v>258</v>
      </c>
      <c r="K47" s="71" t="s">
        <v>198</v>
      </c>
      <c r="L47" s="71" t="s">
        <v>199</v>
      </c>
      <c r="M47" s="71">
        <v>9401450814</v>
      </c>
      <c r="N47" s="65" t="s">
        <v>210</v>
      </c>
      <c r="O47" s="71">
        <v>9859914638</v>
      </c>
      <c r="P47" s="75">
        <v>43423</v>
      </c>
      <c r="Q47" s="64" t="s">
        <v>152</v>
      </c>
      <c r="R47" s="62">
        <v>27</v>
      </c>
      <c r="S47" s="62" t="s">
        <v>153</v>
      </c>
      <c r="T47" s="18"/>
    </row>
    <row r="48" spans="1:20">
      <c r="A48" s="4">
        <v>44</v>
      </c>
      <c r="B48" s="72" t="s">
        <v>66</v>
      </c>
      <c r="C48" s="73" t="s">
        <v>259</v>
      </c>
      <c r="D48" s="18" t="s">
        <v>29</v>
      </c>
      <c r="E48" s="56"/>
      <c r="F48" s="18"/>
      <c r="G48" s="74">
        <v>34</v>
      </c>
      <c r="H48" s="74">
        <v>21</v>
      </c>
      <c r="I48" s="17">
        <f t="shared" si="0"/>
        <v>55</v>
      </c>
      <c r="J48" s="53">
        <v>9577685442</v>
      </c>
      <c r="K48" s="71" t="s">
        <v>198</v>
      </c>
      <c r="L48" s="71" t="s">
        <v>199</v>
      </c>
      <c r="M48" s="71">
        <v>9401450814</v>
      </c>
      <c r="N48" s="65" t="s">
        <v>210</v>
      </c>
      <c r="O48" s="71">
        <v>9859914638</v>
      </c>
      <c r="P48" s="75">
        <v>43424</v>
      </c>
      <c r="Q48" s="64" t="s">
        <v>155</v>
      </c>
      <c r="R48" s="62">
        <v>28</v>
      </c>
      <c r="S48" s="62" t="s">
        <v>153</v>
      </c>
      <c r="T48" s="18"/>
    </row>
    <row r="49" spans="1:20">
      <c r="A49" s="4">
        <v>45</v>
      </c>
      <c r="B49" s="72" t="s">
        <v>66</v>
      </c>
      <c r="C49" s="73" t="s">
        <v>260</v>
      </c>
      <c r="D49" s="18" t="s">
        <v>27</v>
      </c>
      <c r="E49" s="53" t="s">
        <v>261</v>
      </c>
      <c r="F49" s="18" t="s">
        <v>89</v>
      </c>
      <c r="G49" s="74">
        <v>45</v>
      </c>
      <c r="H49" s="74">
        <v>31</v>
      </c>
      <c r="I49" s="17">
        <f t="shared" si="0"/>
        <v>76</v>
      </c>
      <c r="J49" s="53"/>
      <c r="K49" s="71" t="s">
        <v>191</v>
      </c>
      <c r="L49" s="71" t="s">
        <v>262</v>
      </c>
      <c r="M49" s="71">
        <v>9854581874</v>
      </c>
      <c r="N49" s="65" t="s">
        <v>263</v>
      </c>
      <c r="O49" s="71">
        <v>9613686764</v>
      </c>
      <c r="P49" s="75">
        <v>43424</v>
      </c>
      <c r="Q49" s="64" t="s">
        <v>155</v>
      </c>
      <c r="R49" s="62">
        <v>34</v>
      </c>
      <c r="S49" s="62" t="s">
        <v>153</v>
      </c>
      <c r="T49" s="18"/>
    </row>
    <row r="50" spans="1:20">
      <c r="A50" s="4">
        <v>46</v>
      </c>
      <c r="B50" s="72" t="s">
        <v>67</v>
      </c>
      <c r="C50" s="73" t="s">
        <v>264</v>
      </c>
      <c r="D50" s="18" t="s">
        <v>29</v>
      </c>
      <c r="E50" s="56"/>
      <c r="F50" s="18"/>
      <c r="G50" s="74">
        <v>31</v>
      </c>
      <c r="H50" s="74">
        <v>29</v>
      </c>
      <c r="I50" s="17">
        <f t="shared" si="0"/>
        <v>60</v>
      </c>
      <c r="J50" s="53">
        <v>9401974053</v>
      </c>
      <c r="K50" s="71" t="s">
        <v>265</v>
      </c>
      <c r="L50" s="71" t="s">
        <v>266</v>
      </c>
      <c r="M50" s="71">
        <v>9854561707</v>
      </c>
      <c r="N50" s="65" t="s">
        <v>267</v>
      </c>
      <c r="O50" s="71">
        <v>8486419810</v>
      </c>
      <c r="P50" s="75">
        <v>43424</v>
      </c>
      <c r="Q50" s="64" t="s">
        <v>155</v>
      </c>
      <c r="R50" s="62">
        <v>31</v>
      </c>
      <c r="S50" s="62" t="s">
        <v>153</v>
      </c>
      <c r="T50" s="18"/>
    </row>
    <row r="51" spans="1:20" ht="30.75">
      <c r="A51" s="4">
        <v>47</v>
      </c>
      <c r="B51" s="72" t="s">
        <v>67</v>
      </c>
      <c r="C51" s="73" t="s">
        <v>268</v>
      </c>
      <c r="D51" s="18" t="s">
        <v>29</v>
      </c>
      <c r="E51" s="53" t="s">
        <v>269</v>
      </c>
      <c r="F51" s="18"/>
      <c r="G51" s="74">
        <v>21</v>
      </c>
      <c r="H51" s="74">
        <v>32</v>
      </c>
      <c r="I51" s="17">
        <f t="shared" si="0"/>
        <v>53</v>
      </c>
      <c r="J51" s="53">
        <v>9854765394</v>
      </c>
      <c r="K51" s="71" t="s">
        <v>265</v>
      </c>
      <c r="L51" s="71" t="s">
        <v>266</v>
      </c>
      <c r="M51" s="71">
        <v>9854561707</v>
      </c>
      <c r="N51" s="65" t="s">
        <v>267</v>
      </c>
      <c r="O51" s="71">
        <v>8486419810</v>
      </c>
      <c r="P51" s="75">
        <v>43424</v>
      </c>
      <c r="Q51" s="64" t="s">
        <v>155</v>
      </c>
      <c r="R51" s="62">
        <v>32</v>
      </c>
      <c r="S51" s="62" t="s">
        <v>153</v>
      </c>
      <c r="T51" s="18"/>
    </row>
    <row r="52" spans="1:20">
      <c r="A52" s="4">
        <v>48</v>
      </c>
      <c r="B52" s="76" t="s">
        <v>67</v>
      </c>
      <c r="C52" s="73" t="s">
        <v>270</v>
      </c>
      <c r="D52" s="18" t="s">
        <v>29</v>
      </c>
      <c r="E52" s="56"/>
      <c r="F52" s="18"/>
      <c r="G52" s="74">
        <v>10</v>
      </c>
      <c r="H52" s="74">
        <v>18</v>
      </c>
      <c r="I52" s="17">
        <f t="shared" si="0"/>
        <v>28</v>
      </c>
      <c r="J52" s="53">
        <v>9577355120</v>
      </c>
      <c r="K52" s="71" t="s">
        <v>265</v>
      </c>
      <c r="L52" s="71" t="s">
        <v>266</v>
      </c>
      <c r="M52" s="71">
        <v>9854561707</v>
      </c>
      <c r="N52" s="65" t="s">
        <v>267</v>
      </c>
      <c r="O52" s="71">
        <v>8486419810</v>
      </c>
      <c r="P52" s="75">
        <v>43425</v>
      </c>
      <c r="Q52" s="64" t="s">
        <v>157</v>
      </c>
      <c r="R52" s="62">
        <v>31</v>
      </c>
      <c r="S52" s="62" t="s">
        <v>153</v>
      </c>
      <c r="T52" s="18"/>
    </row>
    <row r="53" spans="1:20">
      <c r="A53" s="4">
        <v>49</v>
      </c>
      <c r="B53" s="76" t="s">
        <v>67</v>
      </c>
      <c r="C53" s="73" t="s">
        <v>271</v>
      </c>
      <c r="D53" s="18" t="s">
        <v>29</v>
      </c>
      <c r="E53" s="56"/>
      <c r="F53" s="18"/>
      <c r="G53" s="74">
        <v>17</v>
      </c>
      <c r="H53" s="74">
        <v>23</v>
      </c>
      <c r="I53" s="17">
        <f t="shared" si="0"/>
        <v>40</v>
      </c>
      <c r="J53" s="53">
        <v>9577441978</v>
      </c>
      <c r="K53" s="71" t="s">
        <v>272</v>
      </c>
      <c r="L53" s="71" t="s">
        <v>273</v>
      </c>
      <c r="M53" s="71">
        <v>9854587232</v>
      </c>
      <c r="N53" s="65" t="s">
        <v>274</v>
      </c>
      <c r="O53" s="71">
        <v>8486431811</v>
      </c>
      <c r="P53" s="75">
        <v>43425</v>
      </c>
      <c r="Q53" s="64" t="s">
        <v>157</v>
      </c>
      <c r="R53" s="62">
        <v>30</v>
      </c>
      <c r="S53" s="62" t="s">
        <v>153</v>
      </c>
      <c r="T53" s="18"/>
    </row>
    <row r="54" spans="1:20">
      <c r="A54" s="4">
        <v>50</v>
      </c>
      <c r="B54" s="76" t="s">
        <v>67</v>
      </c>
      <c r="C54" s="73" t="s">
        <v>275</v>
      </c>
      <c r="D54" s="18" t="s">
        <v>29</v>
      </c>
      <c r="E54" s="56"/>
      <c r="F54" s="18"/>
      <c r="G54" s="74">
        <v>19</v>
      </c>
      <c r="H54" s="74">
        <v>22</v>
      </c>
      <c r="I54" s="17">
        <f t="shared" si="0"/>
        <v>41</v>
      </c>
      <c r="J54" s="53">
        <v>9577655102</v>
      </c>
      <c r="K54" s="71" t="s">
        <v>272</v>
      </c>
      <c r="L54" s="71" t="s">
        <v>273</v>
      </c>
      <c r="M54" s="71">
        <v>9854587232</v>
      </c>
      <c r="N54" s="65" t="s">
        <v>274</v>
      </c>
      <c r="O54" s="71">
        <v>8486431811</v>
      </c>
      <c r="P54" s="75">
        <v>43425</v>
      </c>
      <c r="Q54" s="64" t="s">
        <v>157</v>
      </c>
      <c r="R54" s="62">
        <v>32</v>
      </c>
      <c r="S54" s="62" t="s">
        <v>153</v>
      </c>
      <c r="T54" s="18"/>
    </row>
    <row r="55" spans="1:20">
      <c r="A55" s="4">
        <v>51</v>
      </c>
      <c r="B55" s="76" t="s">
        <v>66</v>
      </c>
      <c r="C55" s="73" t="s">
        <v>276</v>
      </c>
      <c r="D55" s="18" t="s">
        <v>29</v>
      </c>
      <c r="E55" s="53"/>
      <c r="F55" s="18"/>
      <c r="G55" s="74">
        <v>52</v>
      </c>
      <c r="H55" s="74">
        <v>55</v>
      </c>
      <c r="I55" s="17">
        <f t="shared" si="0"/>
        <v>107</v>
      </c>
      <c r="J55" s="53">
        <v>9613934547</v>
      </c>
      <c r="K55" s="71" t="s">
        <v>272</v>
      </c>
      <c r="L55" s="71" t="s">
        <v>273</v>
      </c>
      <c r="M55" s="71">
        <v>9854587232</v>
      </c>
      <c r="N55" s="65" t="s">
        <v>274</v>
      </c>
      <c r="O55" s="71">
        <v>8486431811</v>
      </c>
      <c r="P55" s="75">
        <v>43425</v>
      </c>
      <c r="Q55" s="64" t="s">
        <v>157</v>
      </c>
      <c r="R55" s="62">
        <v>32</v>
      </c>
      <c r="S55" s="62" t="s">
        <v>153</v>
      </c>
      <c r="T55" s="18"/>
    </row>
    <row r="56" spans="1:20">
      <c r="A56" s="4">
        <v>52</v>
      </c>
      <c r="B56" s="76" t="s">
        <v>67</v>
      </c>
      <c r="C56" s="73" t="s">
        <v>277</v>
      </c>
      <c r="D56" s="18" t="s">
        <v>29</v>
      </c>
      <c r="E56" s="53"/>
      <c r="F56" s="18"/>
      <c r="G56" s="74">
        <v>60</v>
      </c>
      <c r="H56" s="74">
        <v>53</v>
      </c>
      <c r="I56" s="17">
        <f t="shared" si="0"/>
        <v>113</v>
      </c>
      <c r="J56" s="53">
        <v>9706400607</v>
      </c>
      <c r="K56" s="71" t="s">
        <v>265</v>
      </c>
      <c r="L56" s="71" t="s">
        <v>266</v>
      </c>
      <c r="M56" s="71">
        <v>9854561707</v>
      </c>
      <c r="N56" s="65" t="s">
        <v>267</v>
      </c>
      <c r="O56" s="71">
        <v>8486419810</v>
      </c>
      <c r="P56" s="75">
        <v>43426</v>
      </c>
      <c r="Q56" s="64" t="s">
        <v>164</v>
      </c>
      <c r="R56" s="62">
        <v>30</v>
      </c>
      <c r="S56" s="62" t="s">
        <v>153</v>
      </c>
      <c r="T56" s="18"/>
    </row>
    <row r="57" spans="1:20" ht="30.75">
      <c r="A57" s="4">
        <v>53</v>
      </c>
      <c r="B57" s="76" t="s">
        <v>66</v>
      </c>
      <c r="C57" s="73" t="s">
        <v>278</v>
      </c>
      <c r="D57" s="18" t="s">
        <v>29</v>
      </c>
      <c r="E57" s="53"/>
      <c r="F57" s="18"/>
      <c r="G57" s="74">
        <v>51</v>
      </c>
      <c r="H57" s="74">
        <v>51</v>
      </c>
      <c r="I57" s="17">
        <f t="shared" si="0"/>
        <v>102</v>
      </c>
      <c r="J57" s="53">
        <v>9577283496</v>
      </c>
      <c r="K57" s="71" t="s">
        <v>265</v>
      </c>
      <c r="L57" s="71" t="s">
        <v>266</v>
      </c>
      <c r="M57" s="71">
        <v>9854561707</v>
      </c>
      <c r="N57" s="65" t="s">
        <v>267</v>
      </c>
      <c r="O57" s="71">
        <v>8486419810</v>
      </c>
      <c r="P57" s="75">
        <v>43426</v>
      </c>
      <c r="Q57" s="64" t="s">
        <v>164</v>
      </c>
      <c r="R57" s="62">
        <v>29</v>
      </c>
      <c r="S57" s="62" t="s">
        <v>153</v>
      </c>
      <c r="T57" s="18"/>
    </row>
    <row r="58" spans="1:20">
      <c r="A58" s="4">
        <v>54</v>
      </c>
      <c r="B58" s="76" t="s">
        <v>67</v>
      </c>
      <c r="C58" s="73" t="s">
        <v>279</v>
      </c>
      <c r="D58" s="18" t="s">
        <v>29</v>
      </c>
      <c r="E58" s="56"/>
      <c r="F58" s="18"/>
      <c r="G58" s="74">
        <v>70</v>
      </c>
      <c r="H58" s="74">
        <v>65</v>
      </c>
      <c r="I58" s="17">
        <f t="shared" si="0"/>
        <v>135</v>
      </c>
      <c r="J58" s="53">
        <v>9957419340</v>
      </c>
      <c r="K58" s="71" t="s">
        <v>265</v>
      </c>
      <c r="L58" s="71" t="s">
        <v>266</v>
      </c>
      <c r="M58" s="71">
        <v>9854561707</v>
      </c>
      <c r="N58" s="65" t="s">
        <v>267</v>
      </c>
      <c r="O58" s="71">
        <v>8486419810</v>
      </c>
      <c r="P58" s="75">
        <v>43427</v>
      </c>
      <c r="Q58" s="64" t="s">
        <v>166</v>
      </c>
      <c r="R58" s="62">
        <v>28</v>
      </c>
      <c r="S58" s="62" t="s">
        <v>153</v>
      </c>
      <c r="T58" s="18"/>
    </row>
    <row r="59" spans="1:20">
      <c r="A59" s="4">
        <v>55</v>
      </c>
      <c r="B59" s="76" t="s">
        <v>66</v>
      </c>
      <c r="C59" s="73" t="s">
        <v>280</v>
      </c>
      <c r="D59" s="18" t="s">
        <v>29</v>
      </c>
      <c r="E59" s="56"/>
      <c r="F59" s="18"/>
      <c r="G59" s="74">
        <v>56</v>
      </c>
      <c r="H59" s="74">
        <v>54</v>
      </c>
      <c r="I59" s="17">
        <f t="shared" si="0"/>
        <v>110</v>
      </c>
      <c r="J59" s="53">
        <v>9859315725</v>
      </c>
      <c r="K59" s="71" t="s">
        <v>281</v>
      </c>
      <c r="L59" s="71" t="s">
        <v>282</v>
      </c>
      <c r="M59" s="71">
        <v>9435006924</v>
      </c>
      <c r="N59" s="65" t="s">
        <v>283</v>
      </c>
      <c r="O59" s="71">
        <v>9859782188</v>
      </c>
      <c r="P59" s="75">
        <v>43427</v>
      </c>
      <c r="Q59" s="64" t="s">
        <v>166</v>
      </c>
      <c r="R59" s="62">
        <v>25</v>
      </c>
      <c r="S59" s="62" t="s">
        <v>153</v>
      </c>
      <c r="T59" s="18"/>
    </row>
    <row r="60" spans="1:20">
      <c r="A60" s="4">
        <v>56</v>
      </c>
      <c r="B60" s="76" t="s">
        <v>67</v>
      </c>
      <c r="C60" s="73" t="s">
        <v>284</v>
      </c>
      <c r="D60" s="18" t="s">
        <v>29</v>
      </c>
      <c r="E60" s="56"/>
      <c r="F60" s="18"/>
      <c r="G60" s="74">
        <v>35</v>
      </c>
      <c r="H60" s="74">
        <v>39</v>
      </c>
      <c r="I60" s="17">
        <f t="shared" si="0"/>
        <v>74</v>
      </c>
      <c r="J60" s="53">
        <v>9859812969</v>
      </c>
      <c r="K60" s="71" t="s">
        <v>281</v>
      </c>
      <c r="L60" s="71" t="s">
        <v>282</v>
      </c>
      <c r="M60" s="71">
        <v>9435006924</v>
      </c>
      <c r="N60" s="65" t="s">
        <v>283</v>
      </c>
      <c r="O60" s="71">
        <v>9859782188</v>
      </c>
      <c r="P60" s="75">
        <v>43428</v>
      </c>
      <c r="Q60" s="64" t="s">
        <v>175</v>
      </c>
      <c r="R60" s="62">
        <v>26</v>
      </c>
      <c r="S60" s="62" t="s">
        <v>153</v>
      </c>
      <c r="T60" s="18"/>
    </row>
    <row r="61" spans="1:20">
      <c r="A61" s="4">
        <v>57</v>
      </c>
      <c r="B61" s="76" t="s">
        <v>67</v>
      </c>
      <c r="C61" s="73" t="s">
        <v>285</v>
      </c>
      <c r="D61" s="18" t="s">
        <v>29</v>
      </c>
      <c r="E61" s="53"/>
      <c r="F61" s="18"/>
      <c r="G61" s="74">
        <v>16</v>
      </c>
      <c r="H61" s="74">
        <v>13</v>
      </c>
      <c r="I61" s="17">
        <f t="shared" si="0"/>
        <v>29</v>
      </c>
      <c r="J61" s="53">
        <v>9854206189</v>
      </c>
      <c r="K61" s="71" t="s">
        <v>281</v>
      </c>
      <c r="L61" s="71" t="s">
        <v>282</v>
      </c>
      <c r="M61" s="71">
        <v>9435006924</v>
      </c>
      <c r="N61" s="65" t="s">
        <v>283</v>
      </c>
      <c r="O61" s="71">
        <v>9859782188</v>
      </c>
      <c r="P61" s="75">
        <v>43428</v>
      </c>
      <c r="Q61" s="64" t="s">
        <v>175</v>
      </c>
      <c r="R61" s="62">
        <v>27</v>
      </c>
      <c r="S61" s="62" t="s">
        <v>153</v>
      </c>
      <c r="T61" s="18"/>
    </row>
    <row r="62" spans="1:20">
      <c r="A62" s="4">
        <v>58</v>
      </c>
      <c r="B62" s="76" t="s">
        <v>66</v>
      </c>
      <c r="C62" s="73" t="s">
        <v>286</v>
      </c>
      <c r="D62" s="18" t="s">
        <v>29</v>
      </c>
      <c r="E62" s="53"/>
      <c r="F62" s="18"/>
      <c r="G62" s="74">
        <v>53</v>
      </c>
      <c r="H62" s="74">
        <v>45</v>
      </c>
      <c r="I62" s="17">
        <f t="shared" si="0"/>
        <v>98</v>
      </c>
      <c r="J62" s="53">
        <v>9854703102</v>
      </c>
      <c r="K62" s="65" t="s">
        <v>287</v>
      </c>
      <c r="L62" s="60" t="s">
        <v>288</v>
      </c>
      <c r="M62" s="60">
        <v>9854427417</v>
      </c>
      <c r="N62" s="60" t="s">
        <v>289</v>
      </c>
      <c r="O62" s="60">
        <v>9577922311</v>
      </c>
      <c r="P62" s="75">
        <v>43428</v>
      </c>
      <c r="Q62" s="64" t="s">
        <v>175</v>
      </c>
      <c r="R62" s="62">
        <v>22</v>
      </c>
      <c r="S62" s="62" t="s">
        <v>153</v>
      </c>
      <c r="T62" s="18"/>
    </row>
    <row r="63" spans="1:20">
      <c r="A63" s="4">
        <v>59</v>
      </c>
      <c r="B63" s="76" t="s">
        <v>66</v>
      </c>
      <c r="C63" s="73" t="s">
        <v>290</v>
      </c>
      <c r="D63" s="18" t="s">
        <v>29</v>
      </c>
      <c r="E63" s="53"/>
      <c r="F63" s="18"/>
      <c r="G63" s="74">
        <v>27</v>
      </c>
      <c r="H63" s="74">
        <v>25</v>
      </c>
      <c r="I63" s="17">
        <f t="shared" si="0"/>
        <v>52</v>
      </c>
      <c r="J63" s="53">
        <v>9401448894</v>
      </c>
      <c r="K63" s="65" t="s">
        <v>287</v>
      </c>
      <c r="L63" s="60" t="s">
        <v>288</v>
      </c>
      <c r="M63" s="60">
        <v>9854427417</v>
      </c>
      <c r="N63" s="60" t="s">
        <v>289</v>
      </c>
      <c r="O63" s="60">
        <v>9577922311</v>
      </c>
      <c r="P63" s="75">
        <v>43430</v>
      </c>
      <c r="Q63" s="64" t="s">
        <v>152</v>
      </c>
      <c r="R63" s="62">
        <v>28</v>
      </c>
      <c r="S63" s="62" t="s">
        <v>153</v>
      </c>
      <c r="T63" s="18"/>
    </row>
    <row r="64" spans="1:20">
      <c r="A64" s="4">
        <v>60</v>
      </c>
      <c r="B64" s="76" t="s">
        <v>66</v>
      </c>
      <c r="C64" s="73" t="s">
        <v>291</v>
      </c>
      <c r="D64" s="18" t="s">
        <v>29</v>
      </c>
      <c r="E64" s="56"/>
      <c r="F64" s="18"/>
      <c r="G64" s="74">
        <v>17</v>
      </c>
      <c r="H64" s="74">
        <v>12</v>
      </c>
      <c r="I64" s="17">
        <f t="shared" si="0"/>
        <v>29</v>
      </c>
      <c r="J64" s="53">
        <v>7399720518</v>
      </c>
      <c r="K64" s="65" t="s">
        <v>287</v>
      </c>
      <c r="L64" s="60" t="s">
        <v>288</v>
      </c>
      <c r="M64" s="60">
        <v>9854427417</v>
      </c>
      <c r="N64" s="60" t="s">
        <v>289</v>
      </c>
      <c r="O64" s="60">
        <v>9577922311</v>
      </c>
      <c r="P64" s="75">
        <v>43430</v>
      </c>
      <c r="Q64" s="64" t="s">
        <v>152</v>
      </c>
      <c r="R64" s="62">
        <v>28</v>
      </c>
      <c r="S64" s="62" t="s">
        <v>153</v>
      </c>
      <c r="T64" s="18"/>
    </row>
    <row r="65" spans="1:20">
      <c r="A65" s="4">
        <v>61</v>
      </c>
      <c r="B65" s="76" t="s">
        <v>67</v>
      </c>
      <c r="C65" s="73" t="s">
        <v>292</v>
      </c>
      <c r="D65" s="18" t="s">
        <v>29</v>
      </c>
      <c r="E65" s="56"/>
      <c r="F65" s="18"/>
      <c r="G65" s="74">
        <v>31</v>
      </c>
      <c r="H65" s="74">
        <v>17</v>
      </c>
      <c r="I65" s="17">
        <f t="shared" si="0"/>
        <v>48</v>
      </c>
      <c r="J65" s="53">
        <v>9401182261</v>
      </c>
      <c r="K65" s="65" t="s">
        <v>287</v>
      </c>
      <c r="L65" s="60" t="s">
        <v>288</v>
      </c>
      <c r="M65" s="60">
        <v>9854427417</v>
      </c>
      <c r="N65" s="60" t="s">
        <v>289</v>
      </c>
      <c r="O65" s="60">
        <v>9577922311</v>
      </c>
      <c r="P65" s="75">
        <v>43430</v>
      </c>
      <c r="Q65" s="64" t="s">
        <v>152</v>
      </c>
      <c r="R65" s="62">
        <v>30</v>
      </c>
      <c r="S65" s="62" t="s">
        <v>153</v>
      </c>
      <c r="T65" s="18"/>
    </row>
    <row r="66" spans="1:20">
      <c r="A66" s="4">
        <v>62</v>
      </c>
      <c r="B66" s="76" t="s">
        <v>67</v>
      </c>
      <c r="C66" s="73" t="s">
        <v>293</v>
      </c>
      <c r="D66" s="18" t="s">
        <v>29</v>
      </c>
      <c r="E66" s="56"/>
      <c r="F66" s="18"/>
      <c r="G66" s="74">
        <v>19</v>
      </c>
      <c r="H66" s="74">
        <v>25</v>
      </c>
      <c r="I66" s="17">
        <f t="shared" si="0"/>
        <v>44</v>
      </c>
      <c r="J66" s="53"/>
      <c r="K66" s="60" t="s">
        <v>294</v>
      </c>
      <c r="L66" s="60" t="s">
        <v>295</v>
      </c>
      <c r="M66" s="60">
        <v>9678895053</v>
      </c>
      <c r="N66" s="60" t="s">
        <v>296</v>
      </c>
      <c r="O66" s="70">
        <v>8753831797</v>
      </c>
      <c r="P66" s="75">
        <v>43430</v>
      </c>
      <c r="Q66" s="64" t="s">
        <v>152</v>
      </c>
      <c r="R66" s="62">
        <v>19</v>
      </c>
      <c r="S66" s="62" t="s">
        <v>153</v>
      </c>
      <c r="T66" s="18"/>
    </row>
    <row r="67" spans="1:20">
      <c r="A67" s="4">
        <v>63</v>
      </c>
      <c r="B67" s="76" t="s">
        <v>66</v>
      </c>
      <c r="C67" s="73" t="s">
        <v>297</v>
      </c>
      <c r="D67" s="18" t="s">
        <v>29</v>
      </c>
      <c r="E67" s="56"/>
      <c r="F67" s="18"/>
      <c r="G67" s="74">
        <v>37</v>
      </c>
      <c r="H67" s="74">
        <v>51</v>
      </c>
      <c r="I67" s="17">
        <f t="shared" si="0"/>
        <v>88</v>
      </c>
      <c r="J67" s="53">
        <v>9954895791</v>
      </c>
      <c r="K67" s="60" t="s">
        <v>294</v>
      </c>
      <c r="L67" s="60" t="s">
        <v>295</v>
      </c>
      <c r="M67" s="60">
        <v>9678895053</v>
      </c>
      <c r="N67" s="60" t="s">
        <v>296</v>
      </c>
      <c r="O67" s="70">
        <v>8753831797</v>
      </c>
      <c r="P67" s="75">
        <v>43431</v>
      </c>
      <c r="Q67" s="64" t="s">
        <v>155</v>
      </c>
      <c r="R67" s="62">
        <v>19</v>
      </c>
      <c r="S67" s="62" t="s">
        <v>153</v>
      </c>
      <c r="T67" s="18"/>
    </row>
    <row r="68" spans="1:20">
      <c r="A68" s="4">
        <v>64</v>
      </c>
      <c r="B68" s="76" t="s">
        <v>67</v>
      </c>
      <c r="C68" s="73" t="s">
        <v>298</v>
      </c>
      <c r="D68" s="18" t="s">
        <v>29</v>
      </c>
      <c r="E68" s="53"/>
      <c r="F68" s="18"/>
      <c r="G68" s="74">
        <v>22</v>
      </c>
      <c r="H68" s="74">
        <v>23</v>
      </c>
      <c r="I68" s="17">
        <f t="shared" si="0"/>
        <v>45</v>
      </c>
      <c r="J68" s="53">
        <v>8741961565</v>
      </c>
      <c r="K68" s="60" t="s">
        <v>294</v>
      </c>
      <c r="L68" s="60" t="s">
        <v>295</v>
      </c>
      <c r="M68" s="60">
        <v>9678895053</v>
      </c>
      <c r="N68" s="60" t="s">
        <v>296</v>
      </c>
      <c r="O68" s="70">
        <v>8753831797</v>
      </c>
      <c r="P68" s="75">
        <v>43431</v>
      </c>
      <c r="Q68" s="64" t="s">
        <v>155</v>
      </c>
      <c r="R68" s="62">
        <v>23</v>
      </c>
      <c r="S68" s="62" t="s">
        <v>153</v>
      </c>
      <c r="T68" s="18"/>
    </row>
    <row r="69" spans="1:20">
      <c r="A69" s="4">
        <v>65</v>
      </c>
      <c r="B69" s="76" t="s">
        <v>67</v>
      </c>
      <c r="C69" s="73" t="s">
        <v>299</v>
      </c>
      <c r="D69" s="18" t="s">
        <v>29</v>
      </c>
      <c r="E69" s="53"/>
      <c r="F69" s="18"/>
      <c r="G69" s="74">
        <v>11</v>
      </c>
      <c r="H69" s="74">
        <v>13</v>
      </c>
      <c r="I69" s="17">
        <f t="shared" si="0"/>
        <v>24</v>
      </c>
      <c r="J69" s="53">
        <v>7399267242</v>
      </c>
      <c r="K69" s="60" t="s">
        <v>187</v>
      </c>
      <c r="L69" s="60" t="s">
        <v>300</v>
      </c>
      <c r="M69" s="60">
        <v>9401450829</v>
      </c>
      <c r="N69" s="60" t="s">
        <v>301</v>
      </c>
      <c r="O69" s="70">
        <v>8486704319</v>
      </c>
      <c r="P69" s="75">
        <v>43431</v>
      </c>
      <c r="Q69" s="64" t="s">
        <v>155</v>
      </c>
      <c r="R69" s="62">
        <v>22</v>
      </c>
      <c r="S69" s="62" t="s">
        <v>153</v>
      </c>
      <c r="T69" s="18"/>
    </row>
    <row r="70" spans="1:20">
      <c r="A70" s="4">
        <v>66</v>
      </c>
      <c r="B70" s="76" t="s">
        <v>66</v>
      </c>
      <c r="C70" s="73" t="s">
        <v>302</v>
      </c>
      <c r="D70" s="18" t="s">
        <v>29</v>
      </c>
      <c r="E70" s="56"/>
      <c r="F70" s="18"/>
      <c r="G70" s="74">
        <v>38</v>
      </c>
      <c r="H70" s="74">
        <v>28</v>
      </c>
      <c r="I70" s="17">
        <f t="shared" si="0"/>
        <v>66</v>
      </c>
      <c r="J70" s="53">
        <v>9613902403</v>
      </c>
      <c r="K70" s="60" t="s">
        <v>187</v>
      </c>
      <c r="L70" s="60" t="s">
        <v>300</v>
      </c>
      <c r="M70" s="60">
        <v>9401450829</v>
      </c>
      <c r="N70" s="60" t="s">
        <v>301</v>
      </c>
      <c r="O70" s="70">
        <v>8486704319</v>
      </c>
      <c r="P70" s="75">
        <v>43432</v>
      </c>
      <c r="Q70" s="64" t="s">
        <v>157</v>
      </c>
      <c r="R70" s="62">
        <v>25</v>
      </c>
      <c r="S70" s="62" t="s">
        <v>153</v>
      </c>
      <c r="T70" s="18"/>
    </row>
    <row r="71" spans="1:20">
      <c r="A71" s="4">
        <v>67</v>
      </c>
      <c r="B71" s="76" t="s">
        <v>67</v>
      </c>
      <c r="C71" s="73" t="s">
        <v>303</v>
      </c>
      <c r="D71" s="18" t="s">
        <v>29</v>
      </c>
      <c r="E71" s="19"/>
      <c r="F71" s="18"/>
      <c r="G71" s="74">
        <v>46</v>
      </c>
      <c r="H71" s="74">
        <v>50</v>
      </c>
      <c r="I71" s="17">
        <f t="shared" ref="I71:I80" si="1">+G71+H71</f>
        <v>96</v>
      </c>
      <c r="J71" s="53">
        <v>9854411740</v>
      </c>
      <c r="K71" s="60" t="s">
        <v>187</v>
      </c>
      <c r="L71" s="60" t="s">
        <v>300</v>
      </c>
      <c r="M71" s="60">
        <v>9401450829</v>
      </c>
      <c r="N71" s="60" t="s">
        <v>301</v>
      </c>
      <c r="O71" s="70">
        <v>8486704319</v>
      </c>
      <c r="P71" s="75">
        <v>43432</v>
      </c>
      <c r="Q71" s="64" t="s">
        <v>157</v>
      </c>
      <c r="R71" s="62">
        <v>28</v>
      </c>
      <c r="S71" s="62" t="s">
        <v>153</v>
      </c>
      <c r="T71" s="18"/>
    </row>
    <row r="72" spans="1:20">
      <c r="A72" s="4">
        <v>68</v>
      </c>
      <c r="B72" s="120" t="s">
        <v>66</v>
      </c>
      <c r="C72" s="59" t="s">
        <v>101</v>
      </c>
      <c r="D72" s="87" t="s">
        <v>29</v>
      </c>
      <c r="E72" s="73" t="s">
        <v>102</v>
      </c>
      <c r="F72" s="87" t="s">
        <v>89</v>
      </c>
      <c r="G72" s="122">
        <v>46</v>
      </c>
      <c r="H72" s="122">
        <v>45</v>
      </c>
      <c r="I72" s="86">
        <f t="shared" si="1"/>
        <v>91</v>
      </c>
      <c r="J72" s="59">
        <v>9854413252</v>
      </c>
      <c r="K72" s="87" t="s">
        <v>161</v>
      </c>
      <c r="L72" s="66" t="s">
        <v>162</v>
      </c>
      <c r="M72" s="123">
        <v>9401450835</v>
      </c>
      <c r="N72" s="87" t="s">
        <v>163</v>
      </c>
      <c r="O72" s="87">
        <v>8486402187</v>
      </c>
      <c r="P72" s="75">
        <v>43432</v>
      </c>
      <c r="Q72" s="64" t="s">
        <v>157</v>
      </c>
      <c r="R72" s="62">
        <v>35</v>
      </c>
      <c r="S72" s="87" t="s">
        <v>153</v>
      </c>
      <c r="T72" s="87"/>
    </row>
    <row r="73" spans="1:20">
      <c r="A73" s="4">
        <v>69</v>
      </c>
      <c r="B73" s="120" t="s">
        <v>66</v>
      </c>
      <c r="C73" s="59" t="s">
        <v>103</v>
      </c>
      <c r="D73" s="87" t="s">
        <v>27</v>
      </c>
      <c r="E73" s="73" t="s">
        <v>104</v>
      </c>
      <c r="F73" s="87" t="s">
        <v>89</v>
      </c>
      <c r="G73" s="122">
        <v>22</v>
      </c>
      <c r="H73" s="122">
        <v>23</v>
      </c>
      <c r="I73" s="86">
        <f t="shared" si="1"/>
        <v>45</v>
      </c>
      <c r="J73" s="59" t="s">
        <v>167</v>
      </c>
      <c r="K73" s="87" t="s">
        <v>161</v>
      </c>
      <c r="L73" s="66" t="s">
        <v>162</v>
      </c>
      <c r="M73" s="123">
        <v>9401450835</v>
      </c>
      <c r="N73" s="87" t="s">
        <v>163</v>
      </c>
      <c r="O73" s="87">
        <v>8486402187</v>
      </c>
      <c r="P73" s="121">
        <v>43433</v>
      </c>
      <c r="Q73" s="126" t="s">
        <v>164</v>
      </c>
      <c r="R73" s="62">
        <v>38</v>
      </c>
      <c r="S73" s="87" t="s">
        <v>153</v>
      </c>
      <c r="T73" s="87"/>
    </row>
    <row r="74" spans="1:20">
      <c r="A74" s="4">
        <v>70</v>
      </c>
      <c r="B74" s="120" t="s">
        <v>66</v>
      </c>
      <c r="C74" s="59" t="s">
        <v>105</v>
      </c>
      <c r="D74" s="87" t="s">
        <v>29</v>
      </c>
      <c r="E74" s="124"/>
      <c r="F74" s="87"/>
      <c r="G74" s="122">
        <v>33</v>
      </c>
      <c r="H74" s="122">
        <v>26</v>
      </c>
      <c r="I74" s="86">
        <f t="shared" si="1"/>
        <v>59</v>
      </c>
      <c r="J74" s="59" t="s">
        <v>168</v>
      </c>
      <c r="K74" s="86" t="s">
        <v>169</v>
      </c>
      <c r="L74" s="86" t="s">
        <v>170</v>
      </c>
      <c r="M74" s="86">
        <v>8486251708</v>
      </c>
      <c r="N74" s="86" t="s">
        <v>171</v>
      </c>
      <c r="O74" s="87">
        <v>9854330266</v>
      </c>
      <c r="P74" s="121">
        <v>43433</v>
      </c>
      <c r="Q74" s="126" t="s">
        <v>164</v>
      </c>
      <c r="R74" s="62">
        <v>22</v>
      </c>
      <c r="S74" s="87" t="s">
        <v>153</v>
      </c>
      <c r="T74" s="87"/>
    </row>
    <row r="75" spans="1:20">
      <c r="A75" s="4">
        <v>71</v>
      </c>
      <c r="B75" s="120" t="s">
        <v>67</v>
      </c>
      <c r="C75" s="59" t="s">
        <v>106</v>
      </c>
      <c r="D75" s="87" t="s">
        <v>29</v>
      </c>
      <c r="E75" s="124"/>
      <c r="F75" s="87"/>
      <c r="G75" s="122">
        <v>20</v>
      </c>
      <c r="H75" s="122">
        <v>21</v>
      </c>
      <c r="I75" s="86">
        <f t="shared" si="1"/>
        <v>41</v>
      </c>
      <c r="J75" s="59"/>
      <c r="K75" s="86" t="s">
        <v>169</v>
      </c>
      <c r="L75" s="86" t="s">
        <v>170</v>
      </c>
      <c r="M75" s="86">
        <v>8486251708</v>
      </c>
      <c r="N75" s="86" t="s">
        <v>171</v>
      </c>
      <c r="O75" s="87">
        <v>9854330266</v>
      </c>
      <c r="P75" s="121">
        <v>43433</v>
      </c>
      <c r="Q75" s="126" t="s">
        <v>164</v>
      </c>
      <c r="R75" s="62">
        <v>21</v>
      </c>
      <c r="S75" s="87" t="s">
        <v>153</v>
      </c>
      <c r="T75" s="87"/>
    </row>
    <row r="76" spans="1:20">
      <c r="A76" s="4">
        <v>72</v>
      </c>
      <c r="B76" s="120" t="s">
        <v>67</v>
      </c>
      <c r="C76" s="59" t="s">
        <v>107</v>
      </c>
      <c r="D76" s="87" t="s">
        <v>29</v>
      </c>
      <c r="E76" s="124" t="s">
        <v>108</v>
      </c>
      <c r="F76" s="87"/>
      <c r="G76" s="122">
        <v>17</v>
      </c>
      <c r="H76" s="122">
        <v>23</v>
      </c>
      <c r="I76" s="86">
        <f t="shared" si="1"/>
        <v>40</v>
      </c>
      <c r="J76" s="125">
        <v>7399120090</v>
      </c>
      <c r="K76" s="86" t="s">
        <v>169</v>
      </c>
      <c r="L76" s="86" t="s">
        <v>170</v>
      </c>
      <c r="M76" s="86">
        <v>8486251708</v>
      </c>
      <c r="N76" s="86" t="s">
        <v>171</v>
      </c>
      <c r="O76" s="87">
        <v>9854330266</v>
      </c>
      <c r="P76" s="121">
        <v>43433</v>
      </c>
      <c r="Q76" s="126" t="s">
        <v>164</v>
      </c>
      <c r="R76" s="62">
        <v>23</v>
      </c>
      <c r="S76" s="87" t="s">
        <v>153</v>
      </c>
      <c r="T76" s="87"/>
    </row>
    <row r="77" spans="1:20">
      <c r="A77" s="4">
        <v>73</v>
      </c>
      <c r="B77" s="120" t="s">
        <v>67</v>
      </c>
      <c r="C77" s="59" t="s">
        <v>109</v>
      </c>
      <c r="D77" s="87" t="s">
        <v>27</v>
      </c>
      <c r="E77" s="73" t="s">
        <v>110</v>
      </c>
      <c r="F77" s="87" t="s">
        <v>89</v>
      </c>
      <c r="G77" s="122">
        <v>12</v>
      </c>
      <c r="H77" s="122">
        <v>16</v>
      </c>
      <c r="I77" s="86">
        <f t="shared" si="1"/>
        <v>28</v>
      </c>
      <c r="J77" s="59">
        <v>9577068679</v>
      </c>
      <c r="K77" s="87" t="s">
        <v>172</v>
      </c>
      <c r="L77" s="87" t="s">
        <v>173</v>
      </c>
      <c r="M77" s="87">
        <v>9854567500</v>
      </c>
      <c r="N77" s="87" t="s">
        <v>174</v>
      </c>
      <c r="O77" s="87">
        <v>9854567500</v>
      </c>
      <c r="P77" s="121">
        <v>43433</v>
      </c>
      <c r="Q77" s="126" t="s">
        <v>164</v>
      </c>
      <c r="R77" s="62">
        <v>34</v>
      </c>
      <c r="S77" s="87" t="s">
        <v>153</v>
      </c>
      <c r="T77" s="87"/>
    </row>
    <row r="78" spans="1:20">
      <c r="A78" s="4">
        <v>74</v>
      </c>
      <c r="B78" s="120" t="s">
        <v>66</v>
      </c>
      <c r="C78" s="59" t="s">
        <v>111</v>
      </c>
      <c r="D78" s="87" t="s">
        <v>27</v>
      </c>
      <c r="E78" s="124"/>
      <c r="F78" s="87" t="s">
        <v>87</v>
      </c>
      <c r="G78" s="122">
        <v>31</v>
      </c>
      <c r="H78" s="122">
        <v>31</v>
      </c>
      <c r="I78" s="86">
        <f t="shared" si="1"/>
        <v>62</v>
      </c>
      <c r="J78" s="59">
        <v>9854371514</v>
      </c>
      <c r="K78" s="87" t="s">
        <v>172</v>
      </c>
      <c r="L78" s="87" t="s">
        <v>173</v>
      </c>
      <c r="M78" s="87">
        <v>9854567500</v>
      </c>
      <c r="N78" s="87" t="s">
        <v>174</v>
      </c>
      <c r="O78" s="87">
        <v>9854567500</v>
      </c>
      <c r="P78" s="121">
        <v>43434</v>
      </c>
      <c r="Q78" s="126" t="s">
        <v>166</v>
      </c>
      <c r="R78" s="62">
        <v>35</v>
      </c>
      <c r="S78" s="87" t="s">
        <v>153</v>
      </c>
      <c r="T78" s="87"/>
    </row>
    <row r="79" spans="1:20">
      <c r="A79" s="4">
        <v>75</v>
      </c>
      <c r="B79" s="120" t="s">
        <v>66</v>
      </c>
      <c r="C79" s="59" t="s">
        <v>112</v>
      </c>
      <c r="D79" s="87" t="s">
        <v>27</v>
      </c>
      <c r="E79" s="73" t="s">
        <v>113</v>
      </c>
      <c r="F79" s="87" t="s">
        <v>89</v>
      </c>
      <c r="G79" s="122">
        <v>15</v>
      </c>
      <c r="H79" s="122">
        <v>25</v>
      </c>
      <c r="I79" s="86">
        <f t="shared" si="1"/>
        <v>40</v>
      </c>
      <c r="J79" s="59">
        <v>9613311006</v>
      </c>
      <c r="K79" s="87" t="s">
        <v>172</v>
      </c>
      <c r="L79" s="87" t="s">
        <v>173</v>
      </c>
      <c r="M79" s="87">
        <v>9854567500</v>
      </c>
      <c r="N79" s="87" t="s">
        <v>174</v>
      </c>
      <c r="O79" s="87">
        <v>9854567500</v>
      </c>
      <c r="P79" s="121">
        <v>43434</v>
      </c>
      <c r="Q79" s="126" t="s">
        <v>166</v>
      </c>
      <c r="R79" s="62">
        <v>34</v>
      </c>
      <c r="S79" s="87" t="s">
        <v>153</v>
      </c>
      <c r="T79" s="87"/>
    </row>
    <row r="80" spans="1:20">
      <c r="A80" s="4">
        <v>76</v>
      </c>
      <c r="B80" s="120" t="s">
        <v>67</v>
      </c>
      <c r="C80" s="59" t="s">
        <v>114</v>
      </c>
      <c r="D80" s="87" t="s">
        <v>27</v>
      </c>
      <c r="E80" s="73" t="s">
        <v>115</v>
      </c>
      <c r="F80" s="87" t="s">
        <v>87</v>
      </c>
      <c r="G80" s="122">
        <v>42</v>
      </c>
      <c r="H80" s="122">
        <v>57</v>
      </c>
      <c r="I80" s="86">
        <f t="shared" si="1"/>
        <v>99</v>
      </c>
      <c r="J80" s="59">
        <v>7035177624</v>
      </c>
      <c r="K80" s="102" t="s">
        <v>176</v>
      </c>
      <c r="L80" s="86" t="s">
        <v>177</v>
      </c>
      <c r="M80" s="86">
        <v>9401329029</v>
      </c>
      <c r="N80" s="86" t="s">
        <v>178</v>
      </c>
      <c r="O80" s="87">
        <v>9577139793</v>
      </c>
      <c r="P80" s="121">
        <v>43434</v>
      </c>
      <c r="Q80" s="126" t="s">
        <v>166</v>
      </c>
      <c r="R80" s="62">
        <v>36</v>
      </c>
      <c r="S80" s="87" t="s">
        <v>153</v>
      </c>
      <c r="T80" s="87"/>
    </row>
    <row r="81" spans="1:20">
      <c r="A81" s="4">
        <v>77</v>
      </c>
      <c r="B81" s="17"/>
      <c r="C81" s="18"/>
      <c r="D81" s="18"/>
      <c r="E81" s="19"/>
      <c r="F81" s="18"/>
      <c r="G81" s="19"/>
      <c r="H81" s="19"/>
      <c r="I81" s="17">
        <f t="shared" ref="I81:I134" si="2">+G81+H81</f>
        <v>0</v>
      </c>
      <c r="J81" s="18"/>
      <c r="K81" s="18"/>
      <c r="L81" s="18"/>
      <c r="M81" s="18"/>
      <c r="N81" s="18"/>
      <c r="O81" s="18"/>
      <c r="P81" s="24"/>
      <c r="Q81" s="18"/>
      <c r="R81" s="18"/>
      <c r="S81" s="18"/>
      <c r="T81" s="18"/>
    </row>
    <row r="82" spans="1:20">
      <c r="A82" s="4">
        <v>78</v>
      </c>
      <c r="B82" s="17"/>
      <c r="C82" s="18"/>
      <c r="D82" s="18"/>
      <c r="E82" s="19"/>
      <c r="F82" s="18"/>
      <c r="G82" s="19"/>
      <c r="H82" s="19"/>
      <c r="I82" s="17">
        <f t="shared" si="2"/>
        <v>0</v>
      </c>
      <c r="J82" s="18"/>
      <c r="K82" s="18"/>
      <c r="L82" s="18"/>
      <c r="M82" s="18"/>
      <c r="N82" s="18"/>
      <c r="O82" s="18"/>
      <c r="P82" s="24"/>
      <c r="Q82" s="18"/>
      <c r="R82" s="18"/>
      <c r="S82" s="18"/>
      <c r="T82" s="18"/>
    </row>
    <row r="83" spans="1:20">
      <c r="A83" s="4">
        <v>79</v>
      </c>
      <c r="B83" s="17"/>
      <c r="C83" s="18"/>
      <c r="D83" s="18"/>
      <c r="E83" s="19"/>
      <c r="F83" s="18"/>
      <c r="G83" s="19"/>
      <c r="H83" s="19"/>
      <c r="I83" s="17">
        <f t="shared" si="2"/>
        <v>0</v>
      </c>
      <c r="J83" s="18"/>
      <c r="K83" s="18"/>
      <c r="L83" s="18"/>
      <c r="M83" s="18"/>
      <c r="N83" s="18"/>
      <c r="O83" s="18"/>
      <c r="P83" s="24"/>
      <c r="Q83" s="18"/>
      <c r="R83" s="18"/>
      <c r="S83" s="18"/>
      <c r="T83" s="18"/>
    </row>
    <row r="84" spans="1:20">
      <c r="A84" s="4">
        <v>80</v>
      </c>
      <c r="B84" s="17"/>
      <c r="C84" s="18"/>
      <c r="D84" s="18"/>
      <c r="E84" s="19"/>
      <c r="F84" s="18"/>
      <c r="G84" s="19"/>
      <c r="H84" s="19"/>
      <c r="I84" s="17">
        <f t="shared" si="2"/>
        <v>0</v>
      </c>
      <c r="J84" s="18"/>
      <c r="K84" s="18"/>
      <c r="L84" s="18"/>
      <c r="M84" s="18"/>
      <c r="N84" s="18"/>
      <c r="O84" s="18"/>
      <c r="P84" s="24"/>
      <c r="Q84" s="18"/>
      <c r="R84" s="18"/>
      <c r="S84" s="18"/>
      <c r="T84" s="18"/>
    </row>
    <row r="85" spans="1:20">
      <c r="A85" s="4">
        <v>81</v>
      </c>
      <c r="B85" s="17"/>
      <c r="C85" s="18"/>
      <c r="D85" s="18"/>
      <c r="E85" s="19"/>
      <c r="F85" s="18"/>
      <c r="G85" s="19"/>
      <c r="H85" s="19"/>
      <c r="I85" s="17">
        <f t="shared" si="2"/>
        <v>0</v>
      </c>
      <c r="J85" s="18"/>
      <c r="K85" s="18"/>
      <c r="L85" s="18"/>
      <c r="M85" s="18"/>
      <c r="N85" s="18"/>
      <c r="O85" s="18"/>
      <c r="P85" s="24"/>
      <c r="Q85" s="18"/>
      <c r="R85" s="18"/>
      <c r="S85" s="18"/>
      <c r="T85" s="18"/>
    </row>
    <row r="86" spans="1:20">
      <c r="A86" s="4">
        <v>82</v>
      </c>
      <c r="B86" s="17"/>
      <c r="C86" s="18"/>
      <c r="D86" s="18"/>
      <c r="E86" s="19"/>
      <c r="F86" s="18"/>
      <c r="G86" s="19"/>
      <c r="H86" s="19"/>
      <c r="I86" s="17">
        <f t="shared" si="2"/>
        <v>0</v>
      </c>
      <c r="J86" s="18"/>
      <c r="K86" s="18"/>
      <c r="L86" s="18"/>
      <c r="M86" s="18"/>
      <c r="N86" s="18"/>
      <c r="O86" s="18"/>
      <c r="P86" s="24"/>
      <c r="Q86" s="18"/>
      <c r="R86" s="18"/>
      <c r="S86" s="18"/>
      <c r="T86" s="18"/>
    </row>
    <row r="87" spans="1:20">
      <c r="A87" s="4">
        <v>83</v>
      </c>
      <c r="B87" s="17"/>
      <c r="C87" s="18"/>
      <c r="D87" s="18"/>
      <c r="E87" s="19"/>
      <c r="F87" s="18"/>
      <c r="G87" s="19"/>
      <c r="H87" s="19"/>
      <c r="I87" s="17">
        <f t="shared" si="2"/>
        <v>0</v>
      </c>
      <c r="J87" s="18"/>
      <c r="K87" s="18"/>
      <c r="L87" s="18"/>
      <c r="M87" s="18"/>
      <c r="N87" s="18"/>
      <c r="O87" s="18"/>
      <c r="P87" s="24"/>
      <c r="Q87" s="18"/>
      <c r="R87" s="18"/>
      <c r="S87" s="18"/>
      <c r="T87" s="18"/>
    </row>
    <row r="88" spans="1:20">
      <c r="A88" s="4">
        <v>84</v>
      </c>
      <c r="B88" s="17"/>
      <c r="C88" s="18"/>
      <c r="D88" s="18"/>
      <c r="E88" s="19"/>
      <c r="F88" s="18"/>
      <c r="G88" s="19"/>
      <c r="H88" s="19"/>
      <c r="I88" s="17">
        <f t="shared" si="2"/>
        <v>0</v>
      </c>
      <c r="J88" s="18"/>
      <c r="K88" s="18"/>
      <c r="L88" s="18"/>
      <c r="M88" s="18"/>
      <c r="N88" s="18"/>
      <c r="O88" s="18"/>
      <c r="P88" s="24"/>
      <c r="Q88" s="18"/>
      <c r="R88" s="18"/>
      <c r="S88" s="18"/>
      <c r="T88" s="18"/>
    </row>
    <row r="89" spans="1:20">
      <c r="A89" s="4">
        <v>85</v>
      </c>
      <c r="B89" s="17"/>
      <c r="C89" s="18"/>
      <c r="D89" s="18"/>
      <c r="E89" s="19"/>
      <c r="F89" s="18"/>
      <c r="G89" s="19"/>
      <c r="H89" s="19"/>
      <c r="I89" s="17">
        <f t="shared" si="2"/>
        <v>0</v>
      </c>
      <c r="J89" s="18"/>
      <c r="K89" s="18"/>
      <c r="L89" s="18"/>
      <c r="M89" s="18"/>
      <c r="N89" s="18"/>
      <c r="O89" s="18"/>
      <c r="P89" s="24"/>
      <c r="Q89" s="18"/>
      <c r="R89" s="18"/>
      <c r="S89" s="18"/>
      <c r="T89" s="18"/>
    </row>
    <row r="90" spans="1:20">
      <c r="A90" s="4">
        <v>86</v>
      </c>
      <c r="B90" s="17"/>
      <c r="C90" s="18"/>
      <c r="D90" s="18"/>
      <c r="E90" s="19"/>
      <c r="F90" s="18"/>
      <c r="G90" s="19"/>
      <c r="H90" s="19"/>
      <c r="I90" s="17">
        <f t="shared" si="2"/>
        <v>0</v>
      </c>
      <c r="J90" s="18"/>
      <c r="K90" s="18"/>
      <c r="L90" s="18"/>
      <c r="M90" s="18"/>
      <c r="N90" s="18"/>
      <c r="O90" s="18"/>
      <c r="P90" s="24"/>
      <c r="Q90" s="18"/>
      <c r="R90" s="18"/>
      <c r="S90" s="18"/>
      <c r="T90" s="18"/>
    </row>
    <row r="91" spans="1:20">
      <c r="A91" s="4">
        <v>87</v>
      </c>
      <c r="B91" s="17"/>
      <c r="C91" s="18"/>
      <c r="D91" s="18"/>
      <c r="E91" s="19"/>
      <c r="F91" s="18"/>
      <c r="G91" s="19"/>
      <c r="H91" s="19"/>
      <c r="I91" s="17">
        <f t="shared" si="2"/>
        <v>0</v>
      </c>
      <c r="J91" s="18"/>
      <c r="K91" s="18"/>
      <c r="L91" s="18"/>
      <c r="M91" s="18"/>
      <c r="N91" s="18"/>
      <c r="O91" s="18"/>
      <c r="P91" s="24"/>
      <c r="Q91" s="18"/>
      <c r="R91" s="18"/>
      <c r="S91" s="18"/>
      <c r="T91" s="18"/>
    </row>
    <row r="92" spans="1:20">
      <c r="A92" s="4">
        <v>88</v>
      </c>
      <c r="B92" s="17"/>
      <c r="C92" s="18"/>
      <c r="D92" s="18"/>
      <c r="E92" s="19"/>
      <c r="F92" s="18"/>
      <c r="G92" s="19"/>
      <c r="H92" s="19"/>
      <c r="I92" s="17">
        <f t="shared" si="2"/>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3">+G135+H135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0"/>
      <c r="C165" s="21">
        <f>COUNTIFS(C5:C164,"*")</f>
        <v>76</v>
      </c>
      <c r="D165" s="21"/>
      <c r="E165" s="13"/>
      <c r="F165" s="21"/>
      <c r="G165" s="21">
        <f>SUM(G5:G164)</f>
        <v>4484</v>
      </c>
      <c r="H165" s="21">
        <f>SUM(H5:H164)</f>
        <v>4834</v>
      </c>
      <c r="I165" s="21">
        <f>SUM(I5:I164)</f>
        <v>9318</v>
      </c>
      <c r="J165" s="21"/>
      <c r="K165" s="21"/>
      <c r="L165" s="21"/>
      <c r="M165" s="21"/>
      <c r="N165" s="21"/>
      <c r="O165" s="21"/>
      <c r="P165" s="14"/>
      <c r="Q165" s="21"/>
      <c r="R165" s="21"/>
      <c r="S165" s="21"/>
      <c r="T165" s="12"/>
    </row>
    <row r="166" spans="1:20">
      <c r="A166" s="45" t="s">
        <v>66</v>
      </c>
      <c r="B166" s="10">
        <f>COUNTIF(B$5:B$164,"Team 1")</f>
        <v>37</v>
      </c>
      <c r="C166" s="45" t="s">
        <v>29</v>
      </c>
      <c r="D166" s="10">
        <f>COUNTIF(D5:D164,"Anganwadi")</f>
        <v>38</v>
      </c>
    </row>
    <row r="167" spans="1:20">
      <c r="A167" s="45" t="s">
        <v>67</v>
      </c>
      <c r="B167" s="10">
        <f>COUNTIF(B$6:B$164,"Team 2")</f>
        <v>39</v>
      </c>
      <c r="C167" s="45" t="s">
        <v>27</v>
      </c>
      <c r="D167" s="10">
        <f>COUNTIF(D5:D164,"School")</f>
        <v>38</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J3" sqref="J3:J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6" t="s">
        <v>1060</v>
      </c>
      <c r="B1" s="196"/>
      <c r="C1" s="196"/>
      <c r="D1" s="197"/>
      <c r="E1" s="197"/>
      <c r="F1" s="197"/>
      <c r="G1" s="197"/>
      <c r="H1" s="197"/>
      <c r="I1" s="197"/>
      <c r="J1" s="197"/>
      <c r="K1" s="197"/>
      <c r="L1" s="197"/>
      <c r="M1" s="197"/>
      <c r="N1" s="197"/>
      <c r="O1" s="197"/>
      <c r="P1" s="197"/>
      <c r="Q1" s="197"/>
      <c r="R1" s="197"/>
      <c r="S1" s="197"/>
    </row>
    <row r="2" spans="1:20">
      <c r="A2" s="200" t="s">
        <v>63</v>
      </c>
      <c r="B2" s="201"/>
      <c r="C2" s="201"/>
      <c r="D2" s="25" t="s">
        <v>1043</v>
      </c>
      <c r="E2" s="22"/>
      <c r="F2" s="22"/>
      <c r="G2" s="22"/>
      <c r="H2" s="22"/>
      <c r="I2" s="22"/>
      <c r="J2" s="22"/>
      <c r="K2" s="22"/>
      <c r="L2" s="22"/>
      <c r="M2" s="22"/>
      <c r="N2" s="22"/>
      <c r="O2" s="22"/>
      <c r="P2" s="22"/>
      <c r="Q2" s="22"/>
      <c r="R2" s="22"/>
      <c r="S2" s="22"/>
    </row>
    <row r="3" spans="1:20" ht="24" customHeight="1">
      <c r="A3" s="195" t="s">
        <v>14</v>
      </c>
      <c r="B3" s="198" t="s">
        <v>65</v>
      </c>
      <c r="C3" s="194" t="s">
        <v>7</v>
      </c>
      <c r="D3" s="194" t="s">
        <v>59</v>
      </c>
      <c r="E3" s="194" t="s">
        <v>16</v>
      </c>
      <c r="F3" s="202" t="s">
        <v>17</v>
      </c>
      <c r="G3" s="194" t="s">
        <v>8</v>
      </c>
      <c r="H3" s="194"/>
      <c r="I3" s="194"/>
      <c r="J3" s="194" t="s">
        <v>35</v>
      </c>
      <c r="K3" s="198" t="s">
        <v>37</v>
      </c>
      <c r="L3" s="198" t="s">
        <v>54</v>
      </c>
      <c r="M3" s="198" t="s">
        <v>55</v>
      </c>
      <c r="N3" s="198" t="s">
        <v>38</v>
      </c>
      <c r="O3" s="198" t="s">
        <v>39</v>
      </c>
      <c r="P3" s="195" t="s">
        <v>58</v>
      </c>
      <c r="Q3" s="194" t="s">
        <v>56</v>
      </c>
      <c r="R3" s="194" t="s">
        <v>36</v>
      </c>
      <c r="S3" s="194" t="s">
        <v>57</v>
      </c>
      <c r="T3" s="194" t="s">
        <v>13</v>
      </c>
    </row>
    <row r="4" spans="1:20" ht="25.5" customHeight="1">
      <c r="A4" s="195"/>
      <c r="B4" s="203"/>
      <c r="C4" s="194"/>
      <c r="D4" s="194"/>
      <c r="E4" s="194"/>
      <c r="F4" s="202"/>
      <c r="G4" s="23" t="s">
        <v>9</v>
      </c>
      <c r="H4" s="23" t="s">
        <v>10</v>
      </c>
      <c r="I4" s="23" t="s">
        <v>11</v>
      </c>
      <c r="J4" s="194"/>
      <c r="K4" s="199"/>
      <c r="L4" s="199"/>
      <c r="M4" s="199"/>
      <c r="N4" s="199"/>
      <c r="O4" s="199"/>
      <c r="P4" s="195"/>
      <c r="Q4" s="195"/>
      <c r="R4" s="194"/>
      <c r="S4" s="194"/>
      <c r="T4" s="194"/>
    </row>
    <row r="5" spans="1:20" ht="30.75">
      <c r="A5" s="4">
        <v>1</v>
      </c>
      <c r="B5" s="79" t="s">
        <v>67</v>
      </c>
      <c r="C5" s="73" t="s">
        <v>304</v>
      </c>
      <c r="D5" s="18" t="s">
        <v>29</v>
      </c>
      <c r="E5" s="19"/>
      <c r="F5" s="18"/>
      <c r="G5" s="74">
        <v>17</v>
      </c>
      <c r="H5" s="74">
        <v>11</v>
      </c>
      <c r="I5" s="17">
        <f>+G5+H5</f>
        <v>28</v>
      </c>
      <c r="J5" s="73">
        <v>9859725281</v>
      </c>
      <c r="K5" s="62" t="s">
        <v>149</v>
      </c>
      <c r="L5" s="62" t="s">
        <v>305</v>
      </c>
      <c r="M5" s="62">
        <v>7399191251</v>
      </c>
      <c r="N5" s="62" t="s">
        <v>306</v>
      </c>
      <c r="O5" s="62"/>
      <c r="P5" s="79">
        <v>43112</v>
      </c>
      <c r="Q5" s="64" t="s">
        <v>314</v>
      </c>
      <c r="R5" s="62">
        <v>29</v>
      </c>
      <c r="S5" s="62" t="s">
        <v>308</v>
      </c>
      <c r="T5" s="18"/>
    </row>
    <row r="6" spans="1:20">
      <c r="A6" s="4">
        <v>2</v>
      </c>
      <c r="B6" s="79" t="s">
        <v>67</v>
      </c>
      <c r="C6" s="73" t="s">
        <v>309</v>
      </c>
      <c r="D6" s="18" t="s">
        <v>29</v>
      </c>
      <c r="E6" s="19"/>
      <c r="F6" s="18"/>
      <c r="G6" s="74">
        <v>24</v>
      </c>
      <c r="H6" s="74">
        <v>17</v>
      </c>
      <c r="I6" s="17">
        <f>+G6+H6</f>
        <v>41</v>
      </c>
      <c r="J6" s="73">
        <v>9678171795</v>
      </c>
      <c r="K6" s="62" t="s">
        <v>149</v>
      </c>
      <c r="L6" s="62" t="s">
        <v>305</v>
      </c>
      <c r="M6" s="62">
        <v>7399191252</v>
      </c>
      <c r="N6" s="62" t="s">
        <v>306</v>
      </c>
      <c r="O6" s="62"/>
      <c r="P6" s="79">
        <v>43112</v>
      </c>
      <c r="Q6" s="64" t="s">
        <v>314</v>
      </c>
      <c r="R6" s="62">
        <v>35</v>
      </c>
      <c r="S6" s="62" t="s">
        <v>308</v>
      </c>
      <c r="T6" s="18"/>
    </row>
    <row r="7" spans="1:20">
      <c r="A7" s="4">
        <v>3</v>
      </c>
      <c r="B7" s="79" t="s">
        <v>67</v>
      </c>
      <c r="C7" s="73" t="s">
        <v>310</v>
      </c>
      <c r="D7" s="18" t="s">
        <v>29</v>
      </c>
      <c r="E7" s="19"/>
      <c r="F7" s="18"/>
      <c r="G7" s="74">
        <v>46</v>
      </c>
      <c r="H7" s="74">
        <v>14</v>
      </c>
      <c r="I7" s="17">
        <f t="shared" ref="I7:I70" si="0">+G7+H7</f>
        <v>60</v>
      </c>
      <c r="J7" s="73">
        <v>9859044136</v>
      </c>
      <c r="K7" s="62" t="s">
        <v>149</v>
      </c>
      <c r="L7" s="62" t="s">
        <v>305</v>
      </c>
      <c r="M7" s="62">
        <v>7399191253</v>
      </c>
      <c r="N7" s="62" t="s">
        <v>306</v>
      </c>
      <c r="O7" s="62"/>
      <c r="P7" s="79">
        <v>43112</v>
      </c>
      <c r="Q7" s="64" t="s">
        <v>314</v>
      </c>
      <c r="R7" s="62">
        <v>36</v>
      </c>
      <c r="S7" s="62" t="s">
        <v>308</v>
      </c>
      <c r="T7" s="18"/>
    </row>
    <row r="8" spans="1:20">
      <c r="A8" s="4">
        <v>4</v>
      </c>
      <c r="B8" s="80" t="s">
        <v>66</v>
      </c>
      <c r="C8" s="73" t="s">
        <v>311</v>
      </c>
      <c r="D8" s="18" t="s">
        <v>29</v>
      </c>
      <c r="E8" s="19"/>
      <c r="F8" s="18"/>
      <c r="G8" s="74">
        <v>16</v>
      </c>
      <c r="H8" s="74">
        <v>17</v>
      </c>
      <c r="I8" s="17">
        <f t="shared" si="0"/>
        <v>33</v>
      </c>
      <c r="J8" s="73">
        <v>9854763760</v>
      </c>
      <c r="K8" s="62" t="s">
        <v>161</v>
      </c>
      <c r="L8" s="66" t="s">
        <v>162</v>
      </c>
      <c r="M8" s="67">
        <v>9401450834</v>
      </c>
      <c r="N8" s="62" t="s">
        <v>163</v>
      </c>
      <c r="O8" s="62">
        <v>8486402187</v>
      </c>
      <c r="P8" s="79">
        <v>43112</v>
      </c>
      <c r="Q8" s="64" t="s">
        <v>314</v>
      </c>
      <c r="R8" s="62">
        <v>41</v>
      </c>
      <c r="S8" s="62" t="s">
        <v>308</v>
      </c>
      <c r="T8" s="18"/>
    </row>
    <row r="9" spans="1:20">
      <c r="A9" s="4">
        <v>5</v>
      </c>
      <c r="B9" s="80" t="s">
        <v>66</v>
      </c>
      <c r="C9" s="73" t="s">
        <v>312</v>
      </c>
      <c r="D9" s="18" t="s">
        <v>29</v>
      </c>
      <c r="E9" s="19"/>
      <c r="F9" s="18"/>
      <c r="G9" s="74">
        <v>27</v>
      </c>
      <c r="H9" s="74">
        <v>30</v>
      </c>
      <c r="I9" s="17">
        <f t="shared" si="0"/>
        <v>57</v>
      </c>
      <c r="J9" s="73">
        <v>7399720492</v>
      </c>
      <c r="K9" s="62" t="s">
        <v>161</v>
      </c>
      <c r="L9" s="66" t="s">
        <v>162</v>
      </c>
      <c r="M9" s="67">
        <v>9401450834</v>
      </c>
      <c r="N9" s="62" t="s">
        <v>163</v>
      </c>
      <c r="O9" s="62">
        <v>8486402187</v>
      </c>
      <c r="P9" s="79">
        <v>43112</v>
      </c>
      <c r="Q9" s="64" t="s">
        <v>314</v>
      </c>
      <c r="R9" s="62">
        <v>39</v>
      </c>
      <c r="S9" s="62" t="s">
        <v>308</v>
      </c>
      <c r="T9" s="18"/>
    </row>
    <row r="10" spans="1:20">
      <c r="A10" s="4">
        <v>6</v>
      </c>
      <c r="B10" s="80" t="s">
        <v>67</v>
      </c>
      <c r="C10" s="73" t="s">
        <v>313</v>
      </c>
      <c r="D10" s="18" t="s">
        <v>29</v>
      </c>
      <c r="E10" s="19"/>
      <c r="F10" s="18"/>
      <c r="G10" s="74">
        <v>8</v>
      </c>
      <c r="H10" s="74">
        <v>4</v>
      </c>
      <c r="I10" s="17">
        <f t="shared" si="0"/>
        <v>12</v>
      </c>
      <c r="J10" s="73">
        <v>9854116683</v>
      </c>
      <c r="K10" s="62" t="s">
        <v>161</v>
      </c>
      <c r="L10" s="66" t="s">
        <v>162</v>
      </c>
      <c r="M10" s="67">
        <v>9401450834</v>
      </c>
      <c r="N10" s="62" t="s">
        <v>163</v>
      </c>
      <c r="O10" s="62">
        <v>8486402187</v>
      </c>
      <c r="P10" s="79">
        <v>43171</v>
      </c>
      <c r="Q10" s="64" t="s">
        <v>322</v>
      </c>
      <c r="R10" s="62">
        <v>40</v>
      </c>
      <c r="S10" s="62" t="s">
        <v>308</v>
      </c>
      <c r="T10" s="18"/>
    </row>
    <row r="11" spans="1:20" ht="30.75">
      <c r="A11" s="4">
        <v>7</v>
      </c>
      <c r="B11" s="80" t="s">
        <v>67</v>
      </c>
      <c r="C11" s="73" t="s">
        <v>315</v>
      </c>
      <c r="D11" s="18" t="s">
        <v>29</v>
      </c>
      <c r="E11" s="19"/>
      <c r="F11" s="18"/>
      <c r="G11" s="74">
        <v>35</v>
      </c>
      <c r="H11" s="74">
        <v>11</v>
      </c>
      <c r="I11" s="17">
        <f t="shared" si="0"/>
        <v>46</v>
      </c>
      <c r="J11" s="73">
        <v>9859076054</v>
      </c>
      <c r="K11" s="65" t="s">
        <v>316</v>
      </c>
      <c r="L11" s="60" t="s">
        <v>159</v>
      </c>
      <c r="M11" s="60">
        <v>9957864435</v>
      </c>
      <c r="N11" s="60" t="s">
        <v>317</v>
      </c>
      <c r="O11" s="62">
        <v>9707708323</v>
      </c>
      <c r="P11" s="79">
        <v>43171</v>
      </c>
      <c r="Q11" s="64" t="s">
        <v>322</v>
      </c>
      <c r="R11" s="62">
        <v>28</v>
      </c>
      <c r="S11" s="62" t="s">
        <v>308</v>
      </c>
      <c r="T11" s="18"/>
    </row>
    <row r="12" spans="1:20">
      <c r="A12" s="4">
        <v>8</v>
      </c>
      <c r="B12" s="80" t="s">
        <v>66</v>
      </c>
      <c r="C12" s="73" t="s">
        <v>318</v>
      </c>
      <c r="D12" s="18" t="s">
        <v>29</v>
      </c>
      <c r="E12" s="19"/>
      <c r="F12" s="18"/>
      <c r="G12" s="74">
        <v>23</v>
      </c>
      <c r="H12" s="74">
        <v>15</v>
      </c>
      <c r="I12" s="17">
        <f t="shared" si="0"/>
        <v>38</v>
      </c>
      <c r="J12" s="73">
        <v>7399179815</v>
      </c>
      <c r="K12" s="65" t="s">
        <v>316</v>
      </c>
      <c r="L12" s="60" t="s">
        <v>159</v>
      </c>
      <c r="M12" s="60">
        <v>9957864435</v>
      </c>
      <c r="N12" s="60" t="s">
        <v>317</v>
      </c>
      <c r="O12" s="62">
        <v>9707708323</v>
      </c>
      <c r="P12" s="79">
        <v>43171</v>
      </c>
      <c r="Q12" s="64" t="s">
        <v>322</v>
      </c>
      <c r="R12" s="62">
        <v>25</v>
      </c>
      <c r="S12" s="62" t="s">
        <v>308</v>
      </c>
      <c r="T12" s="18"/>
    </row>
    <row r="13" spans="1:20">
      <c r="A13" s="4">
        <v>9</v>
      </c>
      <c r="B13" s="80" t="s">
        <v>66</v>
      </c>
      <c r="C13" s="73" t="s">
        <v>319</v>
      </c>
      <c r="D13" s="18" t="s">
        <v>29</v>
      </c>
      <c r="E13" s="19"/>
      <c r="F13" s="18"/>
      <c r="G13" s="74">
        <v>20</v>
      </c>
      <c r="H13" s="74">
        <v>17</v>
      </c>
      <c r="I13" s="17">
        <f t="shared" si="0"/>
        <v>37</v>
      </c>
      <c r="J13" s="73">
        <v>9859070188</v>
      </c>
      <c r="K13" s="65" t="s">
        <v>316</v>
      </c>
      <c r="L13" s="60" t="s">
        <v>159</v>
      </c>
      <c r="M13" s="60">
        <v>9957864435</v>
      </c>
      <c r="N13" s="60" t="s">
        <v>317</v>
      </c>
      <c r="O13" s="62">
        <v>9707708323</v>
      </c>
      <c r="P13" s="79">
        <v>43171</v>
      </c>
      <c r="Q13" s="64" t="s">
        <v>322</v>
      </c>
      <c r="R13" s="62">
        <v>29</v>
      </c>
      <c r="S13" s="62" t="s">
        <v>308</v>
      </c>
      <c r="T13" s="18"/>
    </row>
    <row r="14" spans="1:20">
      <c r="A14" s="4">
        <v>10</v>
      </c>
      <c r="B14" s="80" t="s">
        <v>66</v>
      </c>
      <c r="C14" s="73" t="s">
        <v>320</v>
      </c>
      <c r="D14" s="18" t="s">
        <v>29</v>
      </c>
      <c r="E14" s="19"/>
      <c r="F14" s="18"/>
      <c r="G14" s="74">
        <v>13</v>
      </c>
      <c r="H14" s="74">
        <v>15</v>
      </c>
      <c r="I14" s="17">
        <f t="shared" si="0"/>
        <v>28</v>
      </c>
      <c r="J14" s="73">
        <v>9577743736</v>
      </c>
      <c r="K14" s="62" t="s">
        <v>272</v>
      </c>
      <c r="L14" s="62" t="s">
        <v>273</v>
      </c>
      <c r="M14" s="62">
        <v>9854587232</v>
      </c>
      <c r="N14" s="62" t="s">
        <v>274</v>
      </c>
      <c r="O14" s="62">
        <v>8486431811</v>
      </c>
      <c r="P14" s="79">
        <v>43171</v>
      </c>
      <c r="Q14" s="64" t="s">
        <v>322</v>
      </c>
      <c r="R14" s="62">
        <v>31</v>
      </c>
      <c r="S14" s="62" t="s">
        <v>308</v>
      </c>
      <c r="T14" s="18"/>
    </row>
    <row r="15" spans="1:20">
      <c r="A15" s="4">
        <v>11</v>
      </c>
      <c r="B15" s="80" t="s">
        <v>67</v>
      </c>
      <c r="C15" s="73" t="s">
        <v>321</v>
      </c>
      <c r="D15" s="18" t="s">
        <v>29</v>
      </c>
      <c r="E15" s="19"/>
      <c r="F15" s="18"/>
      <c r="G15" s="74">
        <v>60</v>
      </c>
      <c r="H15" s="74">
        <v>50</v>
      </c>
      <c r="I15" s="17">
        <f t="shared" si="0"/>
        <v>110</v>
      </c>
      <c r="J15" s="73">
        <v>9435355201</v>
      </c>
      <c r="K15" s="62" t="s">
        <v>272</v>
      </c>
      <c r="L15" s="62" t="s">
        <v>273</v>
      </c>
      <c r="M15" s="62">
        <v>9854587232</v>
      </c>
      <c r="N15" s="62" t="s">
        <v>274</v>
      </c>
      <c r="O15" s="62">
        <v>8486431811</v>
      </c>
      <c r="P15" s="79">
        <v>43202</v>
      </c>
      <c r="Q15" s="64" t="s">
        <v>329</v>
      </c>
      <c r="R15" s="62">
        <v>33</v>
      </c>
      <c r="S15" s="62" t="s">
        <v>308</v>
      </c>
      <c r="T15" s="18"/>
    </row>
    <row r="16" spans="1:20" ht="30.75">
      <c r="A16" s="4">
        <v>12</v>
      </c>
      <c r="B16" s="80" t="s">
        <v>66</v>
      </c>
      <c r="C16" s="73" t="s">
        <v>323</v>
      </c>
      <c r="D16" s="18" t="s">
        <v>29</v>
      </c>
      <c r="E16" s="19"/>
      <c r="F16" s="18"/>
      <c r="G16" s="74">
        <v>25</v>
      </c>
      <c r="H16" s="74">
        <v>35</v>
      </c>
      <c r="I16" s="17">
        <f t="shared" si="0"/>
        <v>60</v>
      </c>
      <c r="J16" s="73">
        <v>9957167882</v>
      </c>
      <c r="K16" s="62" t="s">
        <v>272</v>
      </c>
      <c r="L16" s="62" t="s">
        <v>273</v>
      </c>
      <c r="M16" s="62">
        <v>9854587232</v>
      </c>
      <c r="N16" s="62" t="s">
        <v>274</v>
      </c>
      <c r="O16" s="62">
        <v>8486431811</v>
      </c>
      <c r="P16" s="79">
        <v>43202</v>
      </c>
      <c r="Q16" s="64" t="s">
        <v>329</v>
      </c>
      <c r="R16" s="62">
        <v>32</v>
      </c>
      <c r="S16" s="62" t="s">
        <v>308</v>
      </c>
      <c r="T16" s="18"/>
    </row>
    <row r="17" spans="1:20">
      <c r="A17" s="4">
        <v>13</v>
      </c>
      <c r="B17" s="80" t="s">
        <v>66</v>
      </c>
      <c r="C17" s="73" t="s">
        <v>324</v>
      </c>
      <c r="D17" s="18" t="s">
        <v>29</v>
      </c>
      <c r="E17" s="19"/>
      <c r="F17" s="18"/>
      <c r="G17" s="74">
        <v>16</v>
      </c>
      <c r="H17" s="74">
        <v>12</v>
      </c>
      <c r="I17" s="17">
        <f t="shared" si="0"/>
        <v>28</v>
      </c>
      <c r="J17" s="73"/>
      <c r="K17" s="81" t="s">
        <v>325</v>
      </c>
      <c r="L17" s="82" t="s">
        <v>326</v>
      </c>
      <c r="M17" s="82">
        <v>9613004824</v>
      </c>
      <c r="N17" s="82" t="s">
        <v>327</v>
      </c>
      <c r="O17" s="62">
        <v>9577521644</v>
      </c>
      <c r="P17" s="79">
        <v>43202</v>
      </c>
      <c r="Q17" s="64" t="s">
        <v>329</v>
      </c>
      <c r="R17" s="62">
        <v>15</v>
      </c>
      <c r="S17" s="62" t="s">
        <v>308</v>
      </c>
      <c r="T17" s="18"/>
    </row>
    <row r="18" spans="1:20">
      <c r="A18" s="4">
        <v>14</v>
      </c>
      <c r="B18" s="80" t="s">
        <v>67</v>
      </c>
      <c r="C18" s="73" t="s">
        <v>328</v>
      </c>
      <c r="D18" s="18" t="s">
        <v>29</v>
      </c>
      <c r="E18" s="19"/>
      <c r="F18" s="18"/>
      <c r="G18" s="74">
        <v>25</v>
      </c>
      <c r="H18" s="74">
        <v>15</v>
      </c>
      <c r="I18" s="17">
        <f t="shared" si="0"/>
        <v>40</v>
      </c>
      <c r="J18" s="73">
        <v>9435960557</v>
      </c>
      <c r="K18" s="81" t="s">
        <v>325</v>
      </c>
      <c r="L18" s="82" t="s">
        <v>326</v>
      </c>
      <c r="M18" s="82">
        <v>9613004824</v>
      </c>
      <c r="N18" s="82" t="s">
        <v>327</v>
      </c>
      <c r="O18" s="62">
        <v>9577521644</v>
      </c>
      <c r="P18" s="79">
        <v>43232</v>
      </c>
      <c r="Q18" s="64" t="s">
        <v>340</v>
      </c>
      <c r="R18" s="62">
        <v>18</v>
      </c>
      <c r="S18" s="62" t="s">
        <v>308</v>
      </c>
      <c r="T18" s="18"/>
    </row>
    <row r="19" spans="1:20">
      <c r="A19" s="4">
        <v>15</v>
      </c>
      <c r="B19" s="80" t="s">
        <v>67</v>
      </c>
      <c r="C19" s="73" t="s">
        <v>330</v>
      </c>
      <c r="D19" s="18" t="s">
        <v>29</v>
      </c>
      <c r="E19" s="19"/>
      <c r="F19" s="18"/>
      <c r="G19" s="74">
        <v>20</v>
      </c>
      <c r="H19" s="74">
        <v>25</v>
      </c>
      <c r="I19" s="17">
        <f t="shared" si="0"/>
        <v>45</v>
      </c>
      <c r="J19" s="73">
        <v>9859759405</v>
      </c>
      <c r="K19" s="81" t="s">
        <v>325</v>
      </c>
      <c r="L19" s="82" t="s">
        <v>326</v>
      </c>
      <c r="M19" s="82">
        <v>9613004824</v>
      </c>
      <c r="N19" s="82" t="s">
        <v>327</v>
      </c>
      <c r="O19" s="62">
        <v>9577521644</v>
      </c>
      <c r="P19" s="79">
        <v>43232</v>
      </c>
      <c r="Q19" s="64" t="s">
        <v>340</v>
      </c>
      <c r="R19" s="62">
        <v>16</v>
      </c>
      <c r="S19" s="62" t="s">
        <v>308</v>
      </c>
      <c r="T19" s="18"/>
    </row>
    <row r="20" spans="1:20">
      <c r="A20" s="4">
        <v>16</v>
      </c>
      <c r="B20" s="80" t="s">
        <v>66</v>
      </c>
      <c r="C20" s="73" t="s">
        <v>331</v>
      </c>
      <c r="D20" s="18" t="s">
        <v>29</v>
      </c>
      <c r="E20" s="19"/>
      <c r="F20" s="18"/>
      <c r="G20" s="74">
        <v>11</v>
      </c>
      <c r="H20" s="74">
        <v>17</v>
      </c>
      <c r="I20" s="17">
        <f t="shared" si="0"/>
        <v>28</v>
      </c>
      <c r="J20" s="73">
        <v>9859780345</v>
      </c>
      <c r="K20" s="82" t="s">
        <v>332</v>
      </c>
      <c r="L20" s="82" t="s">
        <v>333</v>
      </c>
      <c r="M20" s="82">
        <v>8876443021</v>
      </c>
      <c r="N20" s="82" t="s">
        <v>334</v>
      </c>
      <c r="O20" s="83">
        <v>9707748853</v>
      </c>
      <c r="P20" s="79">
        <v>43232</v>
      </c>
      <c r="Q20" s="64" t="s">
        <v>340</v>
      </c>
      <c r="R20" s="62">
        <v>20</v>
      </c>
      <c r="S20" s="62" t="s">
        <v>308</v>
      </c>
      <c r="T20" s="18"/>
    </row>
    <row r="21" spans="1:20">
      <c r="A21" s="4">
        <v>17</v>
      </c>
      <c r="B21" s="80" t="s">
        <v>66</v>
      </c>
      <c r="C21" s="73" t="s">
        <v>335</v>
      </c>
      <c r="D21" s="18" t="s">
        <v>29</v>
      </c>
      <c r="E21" s="19"/>
      <c r="F21" s="18"/>
      <c r="G21" s="74">
        <v>19</v>
      </c>
      <c r="H21" s="74">
        <v>17</v>
      </c>
      <c r="I21" s="17">
        <f t="shared" si="0"/>
        <v>36</v>
      </c>
      <c r="J21" s="73">
        <v>9859055719</v>
      </c>
      <c r="K21" s="82" t="s">
        <v>332</v>
      </c>
      <c r="L21" s="82" t="s">
        <v>333</v>
      </c>
      <c r="M21" s="82">
        <v>8876443021</v>
      </c>
      <c r="N21" s="82" t="s">
        <v>334</v>
      </c>
      <c r="O21" s="83">
        <v>9707748853</v>
      </c>
      <c r="P21" s="79">
        <v>43232</v>
      </c>
      <c r="Q21" s="64" t="s">
        <v>340</v>
      </c>
      <c r="R21" s="62">
        <v>19</v>
      </c>
      <c r="S21" s="62" t="s">
        <v>308</v>
      </c>
      <c r="T21" s="18"/>
    </row>
    <row r="22" spans="1:20">
      <c r="A22" s="4">
        <v>18</v>
      </c>
      <c r="B22" s="80" t="s">
        <v>66</v>
      </c>
      <c r="C22" s="73" t="s">
        <v>336</v>
      </c>
      <c r="D22" s="18" t="s">
        <v>29</v>
      </c>
      <c r="E22" s="19"/>
      <c r="F22" s="18"/>
      <c r="G22" s="74">
        <v>16</v>
      </c>
      <c r="H22" s="74">
        <v>10</v>
      </c>
      <c r="I22" s="17">
        <f t="shared" si="0"/>
        <v>26</v>
      </c>
      <c r="J22" s="73">
        <v>7399370830</v>
      </c>
      <c r="K22" s="57" t="s">
        <v>82</v>
      </c>
      <c r="L22" s="65" t="s">
        <v>337</v>
      </c>
      <c r="M22" s="65">
        <v>9435983046</v>
      </c>
      <c r="N22" s="60" t="s">
        <v>338</v>
      </c>
      <c r="O22" s="52">
        <v>9577686268</v>
      </c>
      <c r="P22" s="79">
        <v>43232</v>
      </c>
      <c r="Q22" s="64" t="s">
        <v>340</v>
      </c>
      <c r="R22" s="62">
        <v>12</v>
      </c>
      <c r="S22" s="62" t="s">
        <v>308</v>
      </c>
      <c r="T22" s="18"/>
    </row>
    <row r="23" spans="1:20">
      <c r="A23" s="4">
        <v>19</v>
      </c>
      <c r="B23" s="80" t="s">
        <v>67</v>
      </c>
      <c r="C23" s="73" t="s">
        <v>339</v>
      </c>
      <c r="D23" s="18" t="s">
        <v>29</v>
      </c>
      <c r="E23" s="19"/>
      <c r="F23" s="18"/>
      <c r="G23" s="74">
        <v>47</v>
      </c>
      <c r="H23" s="74">
        <v>48</v>
      </c>
      <c r="I23" s="17">
        <f t="shared" si="0"/>
        <v>95</v>
      </c>
      <c r="J23" s="73">
        <v>7399322821</v>
      </c>
      <c r="K23" s="57" t="s">
        <v>82</v>
      </c>
      <c r="L23" s="65" t="s">
        <v>337</v>
      </c>
      <c r="M23" s="65">
        <v>9435983046</v>
      </c>
      <c r="N23" s="60" t="s">
        <v>338</v>
      </c>
      <c r="O23" s="52">
        <v>9577686268</v>
      </c>
      <c r="P23" s="79">
        <v>43263</v>
      </c>
      <c r="Q23" s="64" t="s">
        <v>307</v>
      </c>
      <c r="R23" s="62">
        <v>10</v>
      </c>
      <c r="S23" s="62" t="s">
        <v>308</v>
      </c>
      <c r="T23" s="18"/>
    </row>
    <row r="24" spans="1:20">
      <c r="A24" s="4">
        <v>20</v>
      </c>
      <c r="B24" s="80" t="s">
        <v>66</v>
      </c>
      <c r="C24" s="73" t="s">
        <v>341</v>
      </c>
      <c r="D24" s="18" t="s">
        <v>29</v>
      </c>
      <c r="E24" s="19"/>
      <c r="F24" s="18"/>
      <c r="G24" s="74">
        <v>16</v>
      </c>
      <c r="H24" s="74">
        <v>14</v>
      </c>
      <c r="I24" s="17">
        <f t="shared" si="0"/>
        <v>30</v>
      </c>
      <c r="J24" s="73"/>
      <c r="K24" s="57" t="s">
        <v>82</v>
      </c>
      <c r="L24" s="65" t="s">
        <v>337</v>
      </c>
      <c r="M24" s="65">
        <v>9435983046</v>
      </c>
      <c r="N24" s="60" t="s">
        <v>338</v>
      </c>
      <c r="O24" s="52">
        <v>9577686268</v>
      </c>
      <c r="P24" s="79">
        <v>43263</v>
      </c>
      <c r="Q24" s="64" t="s">
        <v>307</v>
      </c>
      <c r="R24" s="62">
        <v>11</v>
      </c>
      <c r="S24" s="62" t="s">
        <v>308</v>
      </c>
      <c r="T24" s="18"/>
    </row>
    <row r="25" spans="1:20">
      <c r="A25" s="4">
        <v>21</v>
      </c>
      <c r="B25" s="80" t="s">
        <v>66</v>
      </c>
      <c r="C25" s="73" t="s">
        <v>342</v>
      </c>
      <c r="D25" s="18" t="s">
        <v>29</v>
      </c>
      <c r="E25" s="19"/>
      <c r="F25" s="18"/>
      <c r="G25" s="74">
        <v>15</v>
      </c>
      <c r="H25" s="74">
        <v>12</v>
      </c>
      <c r="I25" s="17">
        <f t="shared" si="0"/>
        <v>27</v>
      </c>
      <c r="J25" s="73"/>
      <c r="K25" s="57" t="s">
        <v>82</v>
      </c>
      <c r="L25" s="65" t="s">
        <v>305</v>
      </c>
      <c r="M25" s="65">
        <v>9577319151</v>
      </c>
      <c r="N25" s="60" t="s">
        <v>343</v>
      </c>
      <c r="O25" s="52">
        <v>9435856955</v>
      </c>
      <c r="P25" s="79">
        <v>43263</v>
      </c>
      <c r="Q25" s="64" t="s">
        <v>307</v>
      </c>
      <c r="R25" s="62">
        <v>12</v>
      </c>
      <c r="S25" s="62" t="s">
        <v>308</v>
      </c>
      <c r="T25" s="18"/>
    </row>
    <row r="26" spans="1:20">
      <c r="A26" s="4">
        <v>22</v>
      </c>
      <c r="B26" s="80" t="s">
        <v>66</v>
      </c>
      <c r="C26" s="73" t="s">
        <v>344</v>
      </c>
      <c r="D26" s="18" t="s">
        <v>29</v>
      </c>
      <c r="E26" s="19"/>
      <c r="F26" s="18"/>
      <c r="G26" s="74">
        <v>13</v>
      </c>
      <c r="H26" s="74">
        <v>11</v>
      </c>
      <c r="I26" s="17">
        <f t="shared" si="0"/>
        <v>24</v>
      </c>
      <c r="J26" s="73"/>
      <c r="K26" s="57" t="s">
        <v>82</v>
      </c>
      <c r="L26" s="65" t="s">
        <v>305</v>
      </c>
      <c r="M26" s="65">
        <v>9577319151</v>
      </c>
      <c r="N26" s="60" t="s">
        <v>343</v>
      </c>
      <c r="O26" s="52">
        <v>9435856955</v>
      </c>
      <c r="P26" s="79">
        <v>43263</v>
      </c>
      <c r="Q26" s="64" t="s">
        <v>307</v>
      </c>
      <c r="R26" s="62">
        <v>9</v>
      </c>
      <c r="S26" s="62" t="s">
        <v>308</v>
      </c>
      <c r="T26" s="18"/>
    </row>
    <row r="27" spans="1:20">
      <c r="A27" s="4">
        <v>23</v>
      </c>
      <c r="B27" s="80" t="s">
        <v>66</v>
      </c>
      <c r="C27" s="73" t="s">
        <v>345</v>
      </c>
      <c r="D27" s="18" t="s">
        <v>29</v>
      </c>
      <c r="E27" s="19"/>
      <c r="F27" s="18"/>
      <c r="G27" s="74">
        <v>18</v>
      </c>
      <c r="H27" s="74">
        <v>14</v>
      </c>
      <c r="I27" s="17">
        <f t="shared" si="0"/>
        <v>32</v>
      </c>
      <c r="J27" s="73">
        <v>9613494062</v>
      </c>
      <c r="K27" s="57" t="s">
        <v>82</v>
      </c>
      <c r="L27" s="65" t="s">
        <v>305</v>
      </c>
      <c r="M27" s="65">
        <v>9577319151</v>
      </c>
      <c r="N27" s="60" t="s">
        <v>343</v>
      </c>
      <c r="O27" s="52">
        <v>9435856955</v>
      </c>
      <c r="P27" s="79">
        <v>43293</v>
      </c>
      <c r="Q27" s="64" t="s">
        <v>359</v>
      </c>
      <c r="R27" s="62">
        <v>10</v>
      </c>
      <c r="S27" s="62" t="s">
        <v>308</v>
      </c>
      <c r="T27" s="18"/>
    </row>
    <row r="28" spans="1:20">
      <c r="A28" s="4">
        <v>24</v>
      </c>
      <c r="B28" s="80" t="s">
        <v>66</v>
      </c>
      <c r="C28" s="73" t="s">
        <v>346</v>
      </c>
      <c r="D28" s="18" t="s">
        <v>29</v>
      </c>
      <c r="E28" s="19"/>
      <c r="F28" s="18"/>
      <c r="G28" s="74">
        <v>33</v>
      </c>
      <c r="H28" s="74">
        <v>36</v>
      </c>
      <c r="I28" s="17">
        <f t="shared" si="0"/>
        <v>69</v>
      </c>
      <c r="J28" s="73">
        <v>9854520054</v>
      </c>
      <c r="K28" s="57" t="s">
        <v>347</v>
      </c>
      <c r="L28" s="65" t="s">
        <v>348</v>
      </c>
      <c r="M28" s="60">
        <v>9401352848</v>
      </c>
      <c r="N28" s="60" t="s">
        <v>349</v>
      </c>
      <c r="O28" s="52">
        <v>7896662944</v>
      </c>
      <c r="P28" s="79">
        <v>43293</v>
      </c>
      <c r="Q28" s="64" t="s">
        <v>359</v>
      </c>
      <c r="R28" s="62">
        <v>24</v>
      </c>
      <c r="S28" s="62" t="s">
        <v>308</v>
      </c>
      <c r="T28" s="18"/>
    </row>
    <row r="29" spans="1:20">
      <c r="A29" s="4">
        <v>25</v>
      </c>
      <c r="B29" s="80" t="s">
        <v>66</v>
      </c>
      <c r="C29" s="73" t="s">
        <v>350</v>
      </c>
      <c r="D29" s="18" t="s">
        <v>29</v>
      </c>
      <c r="E29" s="19"/>
      <c r="F29" s="18"/>
      <c r="G29" s="74">
        <v>9</v>
      </c>
      <c r="H29" s="74">
        <v>11</v>
      </c>
      <c r="I29" s="17">
        <f t="shared" si="0"/>
        <v>20</v>
      </c>
      <c r="J29" s="73"/>
      <c r="K29" s="57" t="s">
        <v>347</v>
      </c>
      <c r="L29" s="65" t="s">
        <v>348</v>
      </c>
      <c r="M29" s="60">
        <v>9401352848</v>
      </c>
      <c r="N29" s="60" t="s">
        <v>349</v>
      </c>
      <c r="O29" s="52">
        <v>7896662944</v>
      </c>
      <c r="P29" s="79">
        <v>43293</v>
      </c>
      <c r="Q29" s="64" t="s">
        <v>359</v>
      </c>
      <c r="R29" s="62">
        <v>25</v>
      </c>
      <c r="S29" s="62" t="s">
        <v>308</v>
      </c>
      <c r="T29" s="18"/>
    </row>
    <row r="30" spans="1:20">
      <c r="A30" s="4">
        <v>26</v>
      </c>
      <c r="B30" s="80" t="s">
        <v>67</v>
      </c>
      <c r="C30" s="73" t="s">
        <v>351</v>
      </c>
      <c r="D30" s="18" t="s">
        <v>29</v>
      </c>
      <c r="E30" s="19"/>
      <c r="F30" s="18"/>
      <c r="G30" s="74">
        <v>17</v>
      </c>
      <c r="H30" s="74">
        <v>19</v>
      </c>
      <c r="I30" s="17">
        <f t="shared" si="0"/>
        <v>36</v>
      </c>
      <c r="J30" s="73"/>
      <c r="K30" s="57" t="s">
        <v>352</v>
      </c>
      <c r="L30" s="65" t="s">
        <v>348</v>
      </c>
      <c r="M30" s="60">
        <v>9401352848</v>
      </c>
      <c r="N30" s="60" t="s">
        <v>353</v>
      </c>
      <c r="O30" s="52">
        <v>8822672990</v>
      </c>
      <c r="P30" s="79">
        <v>43293</v>
      </c>
      <c r="Q30" s="64" t="s">
        <v>359</v>
      </c>
      <c r="R30" s="62">
        <v>26</v>
      </c>
      <c r="S30" s="62" t="s">
        <v>308</v>
      </c>
      <c r="T30" s="18"/>
    </row>
    <row r="31" spans="1:20">
      <c r="A31" s="4">
        <v>27</v>
      </c>
      <c r="B31" s="80" t="s">
        <v>67</v>
      </c>
      <c r="C31" s="73" t="s">
        <v>354</v>
      </c>
      <c r="D31" s="18" t="s">
        <v>29</v>
      </c>
      <c r="E31" s="19"/>
      <c r="F31" s="18"/>
      <c r="G31" s="74">
        <v>11</v>
      </c>
      <c r="H31" s="74">
        <v>19</v>
      </c>
      <c r="I31" s="17">
        <f t="shared" si="0"/>
        <v>30</v>
      </c>
      <c r="J31" s="73">
        <v>9435486654</v>
      </c>
      <c r="K31" s="57" t="s">
        <v>355</v>
      </c>
      <c r="L31" s="65" t="s">
        <v>356</v>
      </c>
      <c r="M31" s="60"/>
      <c r="N31" s="60" t="s">
        <v>357</v>
      </c>
      <c r="O31" s="52">
        <v>9859266510</v>
      </c>
      <c r="P31" s="79">
        <v>43293</v>
      </c>
      <c r="Q31" s="64" t="s">
        <v>359</v>
      </c>
      <c r="R31" s="62">
        <v>18</v>
      </c>
      <c r="S31" s="62" t="s">
        <v>308</v>
      </c>
      <c r="T31" s="18"/>
    </row>
    <row r="32" spans="1:20">
      <c r="A32" s="4">
        <v>28</v>
      </c>
      <c r="B32" s="79" t="s">
        <v>66</v>
      </c>
      <c r="C32" s="73" t="s">
        <v>358</v>
      </c>
      <c r="D32" s="18" t="s">
        <v>29</v>
      </c>
      <c r="E32" s="19"/>
      <c r="F32" s="18"/>
      <c r="G32" s="74">
        <v>25</v>
      </c>
      <c r="H32" s="74">
        <v>11</v>
      </c>
      <c r="I32" s="17">
        <f t="shared" si="0"/>
        <v>36</v>
      </c>
      <c r="J32" s="73">
        <v>8749928793</v>
      </c>
      <c r="K32" s="57" t="s">
        <v>355</v>
      </c>
      <c r="L32" s="65" t="s">
        <v>356</v>
      </c>
      <c r="M32" s="60"/>
      <c r="N32" s="60" t="s">
        <v>357</v>
      </c>
      <c r="O32" s="52">
        <v>9859266510</v>
      </c>
      <c r="P32" s="79">
        <v>43324</v>
      </c>
      <c r="Q32" s="64" t="s">
        <v>314</v>
      </c>
      <c r="R32" s="62">
        <v>20</v>
      </c>
      <c r="S32" s="62" t="s">
        <v>308</v>
      </c>
      <c r="T32" s="18"/>
    </row>
    <row r="33" spans="1:20">
      <c r="A33" s="4">
        <v>29</v>
      </c>
      <c r="B33" s="79" t="s">
        <v>66</v>
      </c>
      <c r="C33" s="73" t="s">
        <v>360</v>
      </c>
      <c r="D33" s="18" t="s">
        <v>29</v>
      </c>
      <c r="E33" s="19"/>
      <c r="F33" s="18"/>
      <c r="G33" s="74">
        <v>23</v>
      </c>
      <c r="H33" s="74">
        <v>24</v>
      </c>
      <c r="I33" s="17">
        <f t="shared" si="0"/>
        <v>47</v>
      </c>
      <c r="J33" s="73">
        <v>9577750776</v>
      </c>
      <c r="K33" s="57" t="s">
        <v>355</v>
      </c>
      <c r="L33" s="65" t="s">
        <v>356</v>
      </c>
      <c r="M33" s="60"/>
      <c r="N33" s="60" t="s">
        <v>357</v>
      </c>
      <c r="O33" s="52">
        <v>9859266510</v>
      </c>
      <c r="P33" s="79">
        <v>43324</v>
      </c>
      <c r="Q33" s="64" t="s">
        <v>314</v>
      </c>
      <c r="R33" s="62">
        <v>22</v>
      </c>
      <c r="S33" s="62" t="s">
        <v>308</v>
      </c>
      <c r="T33" s="18"/>
    </row>
    <row r="34" spans="1:20">
      <c r="A34" s="4">
        <v>30</v>
      </c>
      <c r="B34" s="79" t="s">
        <v>67</v>
      </c>
      <c r="C34" s="73" t="s">
        <v>361</v>
      </c>
      <c r="D34" s="18" t="s">
        <v>29</v>
      </c>
      <c r="E34" s="19"/>
      <c r="F34" s="18"/>
      <c r="G34" s="74">
        <v>20</v>
      </c>
      <c r="H34" s="74">
        <v>22</v>
      </c>
      <c r="I34" s="17">
        <f t="shared" si="0"/>
        <v>42</v>
      </c>
      <c r="J34" s="73">
        <v>9401952216</v>
      </c>
      <c r="K34" s="57" t="s">
        <v>352</v>
      </c>
      <c r="L34" s="65" t="s">
        <v>348</v>
      </c>
      <c r="M34" s="60">
        <v>9401352848</v>
      </c>
      <c r="N34" s="60" t="s">
        <v>362</v>
      </c>
      <c r="O34" s="52"/>
      <c r="P34" s="79">
        <v>43324</v>
      </c>
      <c r="Q34" s="64" t="s">
        <v>314</v>
      </c>
      <c r="R34" s="62">
        <v>22</v>
      </c>
      <c r="S34" s="62" t="s">
        <v>308</v>
      </c>
      <c r="T34" s="18"/>
    </row>
    <row r="35" spans="1:20">
      <c r="A35" s="4">
        <v>31</v>
      </c>
      <c r="B35" s="79" t="s">
        <v>67</v>
      </c>
      <c r="C35" s="73" t="s">
        <v>363</v>
      </c>
      <c r="D35" s="18" t="s">
        <v>29</v>
      </c>
      <c r="E35" s="19"/>
      <c r="F35" s="18"/>
      <c r="G35" s="74">
        <v>25</v>
      </c>
      <c r="H35" s="74">
        <v>28</v>
      </c>
      <c r="I35" s="17">
        <f t="shared" si="0"/>
        <v>53</v>
      </c>
      <c r="J35" s="73">
        <v>9401840655</v>
      </c>
      <c r="K35" s="57" t="s">
        <v>352</v>
      </c>
      <c r="L35" s="65" t="s">
        <v>348</v>
      </c>
      <c r="M35" s="60">
        <v>9401352848</v>
      </c>
      <c r="N35" s="60" t="s">
        <v>362</v>
      </c>
      <c r="O35" s="52"/>
      <c r="P35" s="79">
        <v>43324</v>
      </c>
      <c r="Q35" s="64" t="s">
        <v>314</v>
      </c>
      <c r="R35" s="62">
        <v>23</v>
      </c>
      <c r="S35" s="62" t="s">
        <v>308</v>
      </c>
      <c r="T35" s="18"/>
    </row>
    <row r="36" spans="1:20">
      <c r="A36" s="4">
        <v>32</v>
      </c>
      <c r="B36" s="79" t="s">
        <v>66</v>
      </c>
      <c r="C36" s="73" t="s">
        <v>364</v>
      </c>
      <c r="D36" s="18" t="s">
        <v>29</v>
      </c>
      <c r="E36" s="19"/>
      <c r="F36" s="18"/>
      <c r="G36" s="74">
        <v>19</v>
      </c>
      <c r="H36" s="74">
        <v>19</v>
      </c>
      <c r="I36" s="17">
        <f t="shared" si="0"/>
        <v>38</v>
      </c>
      <c r="J36" s="73"/>
      <c r="K36" s="57" t="s">
        <v>352</v>
      </c>
      <c r="L36" s="65" t="s">
        <v>348</v>
      </c>
      <c r="M36" s="60">
        <v>9401352848</v>
      </c>
      <c r="N36" s="60" t="s">
        <v>362</v>
      </c>
      <c r="O36" s="52"/>
      <c r="P36" s="79">
        <v>43385</v>
      </c>
      <c r="Q36" s="64" t="s">
        <v>322</v>
      </c>
      <c r="R36" s="62">
        <v>26</v>
      </c>
      <c r="S36" s="62" t="s">
        <v>308</v>
      </c>
      <c r="T36" s="18"/>
    </row>
    <row r="37" spans="1:20">
      <c r="A37" s="4">
        <v>33</v>
      </c>
      <c r="B37" s="79" t="s">
        <v>66</v>
      </c>
      <c r="C37" s="73" t="s">
        <v>365</v>
      </c>
      <c r="D37" s="18" t="s">
        <v>29</v>
      </c>
      <c r="E37" s="19"/>
      <c r="F37" s="18"/>
      <c r="G37" s="74">
        <v>23</v>
      </c>
      <c r="H37" s="74">
        <v>26</v>
      </c>
      <c r="I37" s="17">
        <f t="shared" si="0"/>
        <v>49</v>
      </c>
      <c r="J37" s="73"/>
      <c r="K37" s="60" t="s">
        <v>366</v>
      </c>
      <c r="L37" s="60" t="s">
        <v>367</v>
      </c>
      <c r="M37" s="60">
        <v>9613964914</v>
      </c>
      <c r="N37" s="60" t="s">
        <v>368</v>
      </c>
      <c r="O37" s="70">
        <v>9954206432</v>
      </c>
      <c r="P37" s="79">
        <v>43385</v>
      </c>
      <c r="Q37" s="64" t="s">
        <v>322</v>
      </c>
      <c r="R37" s="62">
        <v>29</v>
      </c>
      <c r="S37" s="62" t="s">
        <v>308</v>
      </c>
      <c r="T37" s="18"/>
    </row>
    <row r="38" spans="1:20">
      <c r="A38" s="4">
        <v>34</v>
      </c>
      <c r="B38" s="79" t="s">
        <v>66</v>
      </c>
      <c r="C38" s="73" t="s">
        <v>369</v>
      </c>
      <c r="D38" s="18" t="s">
        <v>29</v>
      </c>
      <c r="E38" s="19"/>
      <c r="F38" s="18"/>
      <c r="G38" s="74">
        <v>22</v>
      </c>
      <c r="H38" s="74">
        <v>19</v>
      </c>
      <c r="I38" s="17">
        <f t="shared" si="0"/>
        <v>41</v>
      </c>
      <c r="J38" s="73"/>
      <c r="K38" s="60" t="s">
        <v>366</v>
      </c>
      <c r="L38" s="60" t="s">
        <v>367</v>
      </c>
      <c r="M38" s="60">
        <v>9613964914</v>
      </c>
      <c r="N38" s="60" t="s">
        <v>368</v>
      </c>
      <c r="O38" s="70">
        <v>9954206432</v>
      </c>
      <c r="P38" s="79">
        <v>43385</v>
      </c>
      <c r="Q38" s="64" t="s">
        <v>322</v>
      </c>
      <c r="R38" s="62">
        <v>28</v>
      </c>
      <c r="S38" s="62" t="s">
        <v>308</v>
      </c>
      <c r="T38" s="18"/>
    </row>
    <row r="39" spans="1:20">
      <c r="A39" s="4">
        <v>35</v>
      </c>
      <c r="B39" s="79" t="s">
        <v>67</v>
      </c>
      <c r="C39" s="73" t="s">
        <v>370</v>
      </c>
      <c r="D39" s="18" t="s">
        <v>29</v>
      </c>
      <c r="E39" s="19"/>
      <c r="F39" s="18"/>
      <c r="G39" s="74">
        <v>28</v>
      </c>
      <c r="H39" s="74">
        <v>24</v>
      </c>
      <c r="I39" s="17">
        <f t="shared" si="0"/>
        <v>52</v>
      </c>
      <c r="J39" s="73">
        <v>9706245873</v>
      </c>
      <c r="K39" s="60" t="s">
        <v>366</v>
      </c>
      <c r="L39" s="60" t="s">
        <v>367</v>
      </c>
      <c r="M39" s="60">
        <v>9613964914</v>
      </c>
      <c r="N39" s="60" t="s">
        <v>368</v>
      </c>
      <c r="O39" s="70">
        <v>9954206432</v>
      </c>
      <c r="P39" s="79">
        <v>43385</v>
      </c>
      <c r="Q39" s="64" t="s">
        <v>322</v>
      </c>
      <c r="R39" s="62">
        <v>30</v>
      </c>
      <c r="S39" s="62" t="s">
        <v>308</v>
      </c>
      <c r="T39" s="18"/>
    </row>
    <row r="40" spans="1:20">
      <c r="A40" s="4">
        <v>36</v>
      </c>
      <c r="B40" s="79" t="s">
        <v>67</v>
      </c>
      <c r="C40" s="73" t="s">
        <v>371</v>
      </c>
      <c r="D40" s="18" t="s">
        <v>29</v>
      </c>
      <c r="E40" s="19"/>
      <c r="F40" s="18"/>
      <c r="G40" s="74">
        <v>19</v>
      </c>
      <c r="H40" s="74">
        <v>21</v>
      </c>
      <c r="I40" s="17">
        <f t="shared" si="0"/>
        <v>40</v>
      </c>
      <c r="J40" s="73">
        <v>9859362899</v>
      </c>
      <c r="K40" s="60" t="s">
        <v>372</v>
      </c>
      <c r="L40" s="60" t="s">
        <v>373</v>
      </c>
      <c r="M40" s="60">
        <v>8822926211</v>
      </c>
      <c r="N40" s="60" t="s">
        <v>374</v>
      </c>
      <c r="O40" s="70">
        <v>9577888033</v>
      </c>
      <c r="P40" s="79">
        <v>43385</v>
      </c>
      <c r="Q40" s="64" t="s">
        <v>322</v>
      </c>
      <c r="R40" s="62">
        <v>22</v>
      </c>
      <c r="S40" s="62" t="s">
        <v>308</v>
      </c>
      <c r="T40" s="18"/>
    </row>
    <row r="41" spans="1:20">
      <c r="A41" s="4">
        <v>37</v>
      </c>
      <c r="B41" s="79" t="s">
        <v>66</v>
      </c>
      <c r="C41" s="73" t="s">
        <v>375</v>
      </c>
      <c r="D41" s="18" t="s">
        <v>29</v>
      </c>
      <c r="E41" s="19"/>
      <c r="F41" s="18"/>
      <c r="G41" s="74">
        <v>50</v>
      </c>
      <c r="H41" s="74">
        <v>60</v>
      </c>
      <c r="I41" s="17">
        <f t="shared" si="0"/>
        <v>110</v>
      </c>
      <c r="J41" s="73">
        <v>8134864031</v>
      </c>
      <c r="K41" s="60" t="s">
        <v>372</v>
      </c>
      <c r="L41" s="60" t="s">
        <v>373</v>
      </c>
      <c r="M41" s="60">
        <v>8822926211</v>
      </c>
      <c r="N41" s="60" t="s">
        <v>374</v>
      </c>
      <c r="O41" s="70">
        <v>9577888033</v>
      </c>
      <c r="P41" s="79">
        <v>43416</v>
      </c>
      <c r="Q41" s="64" t="s">
        <v>329</v>
      </c>
      <c r="R41" s="62">
        <v>25</v>
      </c>
      <c r="S41" s="62" t="s">
        <v>308</v>
      </c>
      <c r="T41" s="18"/>
    </row>
    <row r="42" spans="1:20">
      <c r="A42" s="4">
        <v>38</v>
      </c>
      <c r="B42" s="79" t="s">
        <v>67</v>
      </c>
      <c r="C42" s="73" t="s">
        <v>376</v>
      </c>
      <c r="D42" s="18" t="s">
        <v>29</v>
      </c>
      <c r="E42" s="19"/>
      <c r="F42" s="18"/>
      <c r="G42" s="74">
        <v>16</v>
      </c>
      <c r="H42" s="74">
        <v>5</v>
      </c>
      <c r="I42" s="17">
        <f t="shared" si="0"/>
        <v>21</v>
      </c>
      <c r="J42" s="73">
        <v>7896146599</v>
      </c>
      <c r="K42" s="60" t="s">
        <v>372</v>
      </c>
      <c r="L42" s="60" t="s">
        <v>373</v>
      </c>
      <c r="M42" s="60">
        <v>8822926211</v>
      </c>
      <c r="N42" s="60" t="s">
        <v>374</v>
      </c>
      <c r="O42" s="70">
        <v>9577888033</v>
      </c>
      <c r="P42" s="79">
        <v>43416</v>
      </c>
      <c r="Q42" s="64" t="s">
        <v>329</v>
      </c>
      <c r="R42" s="62">
        <v>24</v>
      </c>
      <c r="S42" s="62" t="s">
        <v>308</v>
      </c>
      <c r="T42" s="18"/>
    </row>
    <row r="43" spans="1:20">
      <c r="A43" s="4">
        <v>39</v>
      </c>
      <c r="B43" s="79" t="s">
        <v>67</v>
      </c>
      <c r="C43" s="73" t="s">
        <v>377</v>
      </c>
      <c r="D43" s="18" t="s">
        <v>29</v>
      </c>
      <c r="E43" s="19"/>
      <c r="F43" s="18"/>
      <c r="G43" s="74">
        <v>16</v>
      </c>
      <c r="H43" s="74">
        <v>16</v>
      </c>
      <c r="I43" s="17">
        <f t="shared" si="0"/>
        <v>32</v>
      </c>
      <c r="J43" s="73">
        <v>8254849396</v>
      </c>
      <c r="K43" s="60" t="s">
        <v>169</v>
      </c>
      <c r="L43" s="60" t="s">
        <v>170</v>
      </c>
      <c r="M43" s="60">
        <v>8486251708</v>
      </c>
      <c r="N43" s="60" t="s">
        <v>171</v>
      </c>
      <c r="O43" s="70">
        <v>9854330266</v>
      </c>
      <c r="P43" s="79">
        <v>43416</v>
      </c>
      <c r="Q43" s="64" t="s">
        <v>329</v>
      </c>
      <c r="R43" s="62">
        <v>22</v>
      </c>
      <c r="S43" s="62" t="s">
        <v>308</v>
      </c>
      <c r="T43" s="18"/>
    </row>
    <row r="44" spans="1:20">
      <c r="A44" s="4">
        <v>40</v>
      </c>
      <c r="B44" s="79" t="s">
        <v>67</v>
      </c>
      <c r="C44" s="73" t="s">
        <v>378</v>
      </c>
      <c r="D44" s="18" t="s">
        <v>29</v>
      </c>
      <c r="E44" s="19"/>
      <c r="F44" s="18"/>
      <c r="G44" s="74">
        <v>14</v>
      </c>
      <c r="H44" s="74">
        <v>10</v>
      </c>
      <c r="I44" s="17">
        <f t="shared" si="0"/>
        <v>24</v>
      </c>
      <c r="J44" s="73">
        <v>8473983552</v>
      </c>
      <c r="K44" s="60" t="s">
        <v>169</v>
      </c>
      <c r="L44" s="60" t="s">
        <v>170</v>
      </c>
      <c r="M44" s="60">
        <v>8486251708</v>
      </c>
      <c r="N44" s="60" t="s">
        <v>171</v>
      </c>
      <c r="O44" s="70">
        <v>9854330266</v>
      </c>
      <c r="P44" s="79">
        <v>43416</v>
      </c>
      <c r="Q44" s="64" t="s">
        <v>329</v>
      </c>
      <c r="R44" s="62">
        <v>21</v>
      </c>
      <c r="S44" s="62" t="s">
        <v>308</v>
      </c>
      <c r="T44" s="18"/>
    </row>
    <row r="45" spans="1:20">
      <c r="A45" s="4">
        <v>41</v>
      </c>
      <c r="B45" s="79" t="s">
        <v>66</v>
      </c>
      <c r="C45" s="73" t="s">
        <v>379</v>
      </c>
      <c r="D45" s="18" t="s">
        <v>29</v>
      </c>
      <c r="E45" s="19"/>
      <c r="F45" s="18"/>
      <c r="G45" s="74">
        <v>15</v>
      </c>
      <c r="H45" s="74">
        <v>8</v>
      </c>
      <c r="I45" s="17">
        <f t="shared" si="0"/>
        <v>23</v>
      </c>
      <c r="J45" s="73">
        <v>8822914771</v>
      </c>
      <c r="K45" s="60" t="s">
        <v>169</v>
      </c>
      <c r="L45" s="60" t="s">
        <v>170</v>
      </c>
      <c r="M45" s="60">
        <v>8486251708</v>
      </c>
      <c r="N45" s="60" t="s">
        <v>171</v>
      </c>
      <c r="O45" s="70">
        <v>9854330266</v>
      </c>
      <c r="P45" s="79">
        <v>43446</v>
      </c>
      <c r="Q45" s="64" t="s">
        <v>340</v>
      </c>
      <c r="R45" s="62">
        <v>20</v>
      </c>
      <c r="S45" s="62" t="s">
        <v>308</v>
      </c>
      <c r="T45" s="18"/>
    </row>
    <row r="46" spans="1:20">
      <c r="A46" s="4">
        <v>42</v>
      </c>
      <c r="B46" s="79" t="s">
        <v>66</v>
      </c>
      <c r="C46" s="73" t="s">
        <v>380</v>
      </c>
      <c r="D46" s="18" t="s">
        <v>29</v>
      </c>
      <c r="E46" s="19"/>
      <c r="F46" s="18"/>
      <c r="G46" s="74">
        <v>14</v>
      </c>
      <c r="H46" s="74">
        <v>16</v>
      </c>
      <c r="I46" s="17">
        <f t="shared" si="0"/>
        <v>30</v>
      </c>
      <c r="J46" s="73">
        <v>8822848538</v>
      </c>
      <c r="K46" s="60" t="s">
        <v>187</v>
      </c>
      <c r="L46" s="60" t="s">
        <v>300</v>
      </c>
      <c r="M46" s="60">
        <v>9401450829</v>
      </c>
      <c r="N46" s="60" t="s">
        <v>301</v>
      </c>
      <c r="O46" s="70">
        <v>8486704319</v>
      </c>
      <c r="P46" s="79">
        <v>43446</v>
      </c>
      <c r="Q46" s="64" t="s">
        <v>340</v>
      </c>
      <c r="R46" s="62">
        <v>28</v>
      </c>
      <c r="S46" s="62" t="s">
        <v>308</v>
      </c>
      <c r="T46" s="18"/>
    </row>
    <row r="47" spans="1:20">
      <c r="A47" s="4">
        <v>43</v>
      </c>
      <c r="B47" s="79" t="s">
        <v>66</v>
      </c>
      <c r="C47" s="73" t="s">
        <v>381</v>
      </c>
      <c r="D47" s="18" t="s">
        <v>29</v>
      </c>
      <c r="E47" s="19"/>
      <c r="F47" s="18"/>
      <c r="G47" s="74">
        <v>9</v>
      </c>
      <c r="H47" s="74">
        <v>11</v>
      </c>
      <c r="I47" s="17">
        <f t="shared" si="0"/>
        <v>20</v>
      </c>
      <c r="J47" s="73">
        <v>9435265493</v>
      </c>
      <c r="K47" s="60" t="s">
        <v>187</v>
      </c>
      <c r="L47" s="60" t="s">
        <v>300</v>
      </c>
      <c r="M47" s="60">
        <v>9401450829</v>
      </c>
      <c r="N47" s="60" t="s">
        <v>301</v>
      </c>
      <c r="O47" s="70">
        <v>8486704319</v>
      </c>
      <c r="P47" s="79">
        <v>43446</v>
      </c>
      <c r="Q47" s="64" t="s">
        <v>340</v>
      </c>
      <c r="R47" s="62">
        <v>25</v>
      </c>
      <c r="S47" s="62" t="s">
        <v>308</v>
      </c>
      <c r="T47" s="18"/>
    </row>
    <row r="48" spans="1:20">
      <c r="A48" s="4">
        <v>44</v>
      </c>
      <c r="B48" s="79" t="s">
        <v>67</v>
      </c>
      <c r="C48" s="73" t="s">
        <v>382</v>
      </c>
      <c r="D48" s="18" t="s">
        <v>29</v>
      </c>
      <c r="E48" s="19"/>
      <c r="F48" s="18"/>
      <c r="G48" s="74">
        <v>24</v>
      </c>
      <c r="H48" s="74">
        <v>30</v>
      </c>
      <c r="I48" s="17">
        <f t="shared" si="0"/>
        <v>54</v>
      </c>
      <c r="J48" s="73">
        <v>8486696539</v>
      </c>
      <c r="K48" s="60" t="s">
        <v>187</v>
      </c>
      <c r="L48" s="60" t="s">
        <v>300</v>
      </c>
      <c r="M48" s="60">
        <v>9401450829</v>
      </c>
      <c r="N48" s="60" t="s">
        <v>301</v>
      </c>
      <c r="O48" s="70">
        <v>8486704319</v>
      </c>
      <c r="P48" s="79">
        <v>43446</v>
      </c>
      <c r="Q48" s="64" t="s">
        <v>340</v>
      </c>
      <c r="R48" s="62">
        <v>29</v>
      </c>
      <c r="S48" s="62" t="s">
        <v>308</v>
      </c>
      <c r="T48" s="18"/>
    </row>
    <row r="49" spans="1:20">
      <c r="A49" s="4">
        <v>45</v>
      </c>
      <c r="B49" s="79" t="s">
        <v>67</v>
      </c>
      <c r="C49" s="73" t="s">
        <v>383</v>
      </c>
      <c r="D49" s="18" t="s">
        <v>29</v>
      </c>
      <c r="E49" s="19"/>
      <c r="F49" s="18"/>
      <c r="G49" s="74">
        <v>16</v>
      </c>
      <c r="H49" s="74">
        <v>16</v>
      </c>
      <c r="I49" s="17">
        <f t="shared" si="0"/>
        <v>32</v>
      </c>
      <c r="J49" s="73">
        <v>9706550883</v>
      </c>
      <c r="K49" s="60" t="s">
        <v>294</v>
      </c>
      <c r="L49" s="60" t="s">
        <v>295</v>
      </c>
      <c r="M49" s="60">
        <v>9678895053</v>
      </c>
      <c r="N49" s="60" t="s">
        <v>296</v>
      </c>
      <c r="O49" s="70">
        <v>8753831797</v>
      </c>
      <c r="P49" s="79">
        <v>43446</v>
      </c>
      <c r="Q49" s="64" t="s">
        <v>340</v>
      </c>
      <c r="R49" s="62">
        <v>22</v>
      </c>
      <c r="S49" s="62" t="s">
        <v>308</v>
      </c>
      <c r="T49" s="18"/>
    </row>
    <row r="50" spans="1:20">
      <c r="A50" s="4">
        <v>46</v>
      </c>
      <c r="B50" s="79" t="s">
        <v>66</v>
      </c>
      <c r="C50" s="73" t="s">
        <v>384</v>
      </c>
      <c r="D50" s="18" t="s">
        <v>29</v>
      </c>
      <c r="E50" s="19"/>
      <c r="F50" s="18"/>
      <c r="G50" s="74">
        <v>38</v>
      </c>
      <c r="H50" s="74">
        <v>33</v>
      </c>
      <c r="I50" s="17">
        <f t="shared" si="0"/>
        <v>71</v>
      </c>
      <c r="J50" s="73"/>
      <c r="K50" s="60" t="s">
        <v>294</v>
      </c>
      <c r="L50" s="60" t="s">
        <v>295</v>
      </c>
      <c r="M50" s="60">
        <v>9678895053</v>
      </c>
      <c r="N50" s="60" t="s">
        <v>296</v>
      </c>
      <c r="O50" s="70">
        <v>8753831797</v>
      </c>
      <c r="P50" s="79" t="s">
        <v>1044</v>
      </c>
      <c r="Q50" s="64" t="s">
        <v>307</v>
      </c>
      <c r="R50" s="62">
        <v>25</v>
      </c>
      <c r="S50" s="62" t="s">
        <v>308</v>
      </c>
      <c r="T50" s="18"/>
    </row>
    <row r="51" spans="1:20">
      <c r="A51" s="4">
        <v>47</v>
      </c>
      <c r="B51" s="79" t="s">
        <v>67</v>
      </c>
      <c r="C51" s="73" t="s">
        <v>385</v>
      </c>
      <c r="D51" s="18" t="s">
        <v>29</v>
      </c>
      <c r="E51" s="19"/>
      <c r="F51" s="18"/>
      <c r="G51" s="74">
        <v>29</v>
      </c>
      <c r="H51" s="74">
        <v>41</v>
      </c>
      <c r="I51" s="17">
        <f t="shared" si="0"/>
        <v>70</v>
      </c>
      <c r="J51" s="73"/>
      <c r="K51" s="60" t="s">
        <v>294</v>
      </c>
      <c r="L51" s="60" t="s">
        <v>295</v>
      </c>
      <c r="M51" s="60">
        <v>9678895053</v>
      </c>
      <c r="N51" s="60" t="s">
        <v>296</v>
      </c>
      <c r="O51" s="70">
        <v>8753831797</v>
      </c>
      <c r="P51" s="79" t="s">
        <v>1044</v>
      </c>
      <c r="Q51" s="64" t="s">
        <v>307</v>
      </c>
      <c r="R51" s="62">
        <v>30</v>
      </c>
      <c r="S51" s="62" t="s">
        <v>308</v>
      </c>
      <c r="T51" s="18"/>
    </row>
    <row r="52" spans="1:20">
      <c r="A52" s="4">
        <v>48</v>
      </c>
      <c r="B52" s="79" t="s">
        <v>67</v>
      </c>
      <c r="C52" s="73" t="s">
        <v>386</v>
      </c>
      <c r="D52" s="18" t="s">
        <v>29</v>
      </c>
      <c r="E52" s="19"/>
      <c r="F52" s="18"/>
      <c r="G52" s="74">
        <v>30</v>
      </c>
      <c r="H52" s="74">
        <v>30</v>
      </c>
      <c r="I52" s="17">
        <f t="shared" si="0"/>
        <v>60</v>
      </c>
      <c r="J52" s="73"/>
      <c r="K52" s="60" t="s">
        <v>195</v>
      </c>
      <c r="L52" s="60" t="s">
        <v>196</v>
      </c>
      <c r="M52" s="60">
        <v>8876549169</v>
      </c>
      <c r="N52" s="60" t="s">
        <v>197</v>
      </c>
      <c r="O52" s="70">
        <v>9678603868</v>
      </c>
      <c r="P52" s="79" t="s">
        <v>1044</v>
      </c>
      <c r="Q52" s="64" t="s">
        <v>307</v>
      </c>
      <c r="R52" s="62">
        <v>21</v>
      </c>
      <c r="S52" s="62" t="s">
        <v>308</v>
      </c>
      <c r="T52" s="18"/>
    </row>
    <row r="53" spans="1:20">
      <c r="A53" s="4">
        <v>49</v>
      </c>
      <c r="B53" s="80" t="s">
        <v>66</v>
      </c>
      <c r="C53" s="73" t="s">
        <v>387</v>
      </c>
      <c r="D53" s="18" t="s">
        <v>29</v>
      </c>
      <c r="E53" s="19"/>
      <c r="F53" s="18"/>
      <c r="G53" s="74">
        <v>15</v>
      </c>
      <c r="H53" s="74">
        <v>5</v>
      </c>
      <c r="I53" s="17">
        <f t="shared" si="0"/>
        <v>20</v>
      </c>
      <c r="J53" s="73">
        <v>8253870604</v>
      </c>
      <c r="K53" s="60" t="s">
        <v>195</v>
      </c>
      <c r="L53" s="60" t="s">
        <v>196</v>
      </c>
      <c r="M53" s="60">
        <v>8876549169</v>
      </c>
      <c r="N53" s="60" t="s">
        <v>197</v>
      </c>
      <c r="O53" s="70">
        <v>9678603868</v>
      </c>
      <c r="P53" s="79" t="s">
        <v>1045</v>
      </c>
      <c r="Q53" s="64" t="s">
        <v>359</v>
      </c>
      <c r="R53" s="62">
        <v>25</v>
      </c>
      <c r="S53" s="62" t="s">
        <v>308</v>
      </c>
      <c r="T53" s="18"/>
    </row>
    <row r="54" spans="1:20">
      <c r="A54" s="4">
        <v>50</v>
      </c>
      <c r="B54" s="80" t="s">
        <v>66</v>
      </c>
      <c r="C54" s="73" t="s">
        <v>388</v>
      </c>
      <c r="D54" s="18" t="s">
        <v>29</v>
      </c>
      <c r="E54" s="19"/>
      <c r="F54" s="18"/>
      <c r="G54" s="74">
        <v>14</v>
      </c>
      <c r="H54" s="74">
        <v>21</v>
      </c>
      <c r="I54" s="17">
        <f t="shared" si="0"/>
        <v>35</v>
      </c>
      <c r="J54" s="73">
        <v>8812091325</v>
      </c>
      <c r="K54" s="60" t="s">
        <v>195</v>
      </c>
      <c r="L54" s="60" t="s">
        <v>196</v>
      </c>
      <c r="M54" s="60">
        <v>8876549169</v>
      </c>
      <c r="N54" s="60" t="s">
        <v>197</v>
      </c>
      <c r="O54" s="70">
        <v>9678603868</v>
      </c>
      <c r="P54" s="79" t="s">
        <v>1045</v>
      </c>
      <c r="Q54" s="64" t="s">
        <v>359</v>
      </c>
      <c r="R54" s="62">
        <v>24</v>
      </c>
      <c r="S54" s="62" t="s">
        <v>308</v>
      </c>
      <c r="T54" s="18"/>
    </row>
    <row r="55" spans="1:20">
      <c r="A55" s="4">
        <v>51</v>
      </c>
      <c r="B55" s="79" t="s">
        <v>67</v>
      </c>
      <c r="C55" s="73" t="s">
        <v>389</v>
      </c>
      <c r="D55" s="18" t="s">
        <v>29</v>
      </c>
      <c r="E55" s="19"/>
      <c r="F55" s="18"/>
      <c r="G55" s="74">
        <v>8</v>
      </c>
      <c r="H55" s="74">
        <v>11</v>
      </c>
      <c r="I55" s="17">
        <f t="shared" si="0"/>
        <v>19</v>
      </c>
      <c r="J55" s="73">
        <v>8135954914</v>
      </c>
      <c r="K55" s="65" t="s">
        <v>176</v>
      </c>
      <c r="L55" s="60" t="s">
        <v>390</v>
      </c>
      <c r="M55" s="60">
        <v>7399583176</v>
      </c>
      <c r="N55" s="60" t="s">
        <v>391</v>
      </c>
      <c r="O55" s="60">
        <v>9508230846</v>
      </c>
      <c r="P55" s="79" t="s">
        <v>1045</v>
      </c>
      <c r="Q55" s="64" t="s">
        <v>359</v>
      </c>
      <c r="R55" s="62">
        <v>31</v>
      </c>
      <c r="S55" s="62" t="s">
        <v>308</v>
      </c>
      <c r="T55" s="18"/>
    </row>
    <row r="56" spans="1:20">
      <c r="A56" s="4">
        <v>52</v>
      </c>
      <c r="B56" s="79" t="s">
        <v>67</v>
      </c>
      <c r="C56" s="73" t="s">
        <v>392</v>
      </c>
      <c r="D56" s="18" t="s">
        <v>29</v>
      </c>
      <c r="E56" s="19"/>
      <c r="F56" s="18"/>
      <c r="G56" s="74">
        <v>10</v>
      </c>
      <c r="H56" s="74">
        <v>5</v>
      </c>
      <c r="I56" s="17">
        <f t="shared" si="0"/>
        <v>15</v>
      </c>
      <c r="J56" s="73">
        <v>7896785972</v>
      </c>
      <c r="K56" s="65" t="s">
        <v>176</v>
      </c>
      <c r="L56" s="60" t="s">
        <v>390</v>
      </c>
      <c r="M56" s="60">
        <v>7399583176</v>
      </c>
      <c r="N56" s="60" t="s">
        <v>391</v>
      </c>
      <c r="O56" s="60">
        <v>9508230846</v>
      </c>
      <c r="P56" s="79" t="s">
        <v>1045</v>
      </c>
      <c r="Q56" s="64" t="s">
        <v>359</v>
      </c>
      <c r="R56" s="62">
        <v>35</v>
      </c>
      <c r="S56" s="62" t="s">
        <v>308</v>
      </c>
      <c r="T56" s="18"/>
    </row>
    <row r="57" spans="1:20">
      <c r="A57" s="4">
        <v>53</v>
      </c>
      <c r="B57" s="79" t="s">
        <v>67</v>
      </c>
      <c r="C57" s="73" t="s">
        <v>393</v>
      </c>
      <c r="D57" s="18" t="s">
        <v>29</v>
      </c>
      <c r="E57" s="19"/>
      <c r="F57" s="18"/>
      <c r="G57" s="74">
        <v>13</v>
      </c>
      <c r="H57" s="74">
        <v>17</v>
      </c>
      <c r="I57" s="17">
        <f t="shared" si="0"/>
        <v>30</v>
      </c>
      <c r="J57" s="73">
        <v>9707708322</v>
      </c>
      <c r="K57" s="65" t="s">
        <v>176</v>
      </c>
      <c r="L57" s="60" t="s">
        <v>390</v>
      </c>
      <c r="M57" s="60">
        <v>7399583176</v>
      </c>
      <c r="N57" s="60" t="s">
        <v>391</v>
      </c>
      <c r="O57" s="60">
        <v>9508230846</v>
      </c>
      <c r="P57" s="79" t="s">
        <v>1045</v>
      </c>
      <c r="Q57" s="64" t="s">
        <v>359</v>
      </c>
      <c r="R57" s="62">
        <v>37</v>
      </c>
      <c r="S57" s="62" t="s">
        <v>308</v>
      </c>
      <c r="T57" s="18"/>
    </row>
    <row r="58" spans="1:20">
      <c r="A58" s="4">
        <v>54</v>
      </c>
      <c r="B58" s="80" t="s">
        <v>66</v>
      </c>
      <c r="C58" s="73" t="s">
        <v>394</v>
      </c>
      <c r="D58" s="18" t="s">
        <v>29</v>
      </c>
      <c r="E58" s="19"/>
      <c r="F58" s="18"/>
      <c r="G58" s="74">
        <v>30</v>
      </c>
      <c r="H58" s="74">
        <v>25</v>
      </c>
      <c r="I58" s="17">
        <f t="shared" si="0"/>
        <v>55</v>
      </c>
      <c r="J58" s="73">
        <v>7086415366</v>
      </c>
      <c r="K58" s="65" t="s">
        <v>204</v>
      </c>
      <c r="L58" s="60" t="s">
        <v>205</v>
      </c>
      <c r="M58" s="60">
        <v>9401450810</v>
      </c>
      <c r="N58" s="60" t="s">
        <v>206</v>
      </c>
      <c r="O58" s="60">
        <v>9401464960</v>
      </c>
      <c r="P58" s="80" t="s">
        <v>1046</v>
      </c>
      <c r="Q58" s="64" t="s">
        <v>314</v>
      </c>
      <c r="R58" s="62">
        <v>33</v>
      </c>
      <c r="S58" s="62" t="s">
        <v>308</v>
      </c>
      <c r="T58" s="18"/>
    </row>
    <row r="59" spans="1:20">
      <c r="A59" s="4">
        <v>55</v>
      </c>
      <c r="B59" s="80" t="s">
        <v>66</v>
      </c>
      <c r="C59" s="73" t="s">
        <v>395</v>
      </c>
      <c r="D59" s="18" t="s">
        <v>29</v>
      </c>
      <c r="E59" s="19"/>
      <c r="F59" s="18"/>
      <c r="G59" s="74">
        <v>20</v>
      </c>
      <c r="H59" s="74">
        <v>22</v>
      </c>
      <c r="I59" s="17">
        <f t="shared" si="0"/>
        <v>42</v>
      </c>
      <c r="J59" s="73">
        <v>8253870640</v>
      </c>
      <c r="K59" s="65" t="s">
        <v>204</v>
      </c>
      <c r="L59" s="60" t="s">
        <v>205</v>
      </c>
      <c r="M59" s="60">
        <v>9401450810</v>
      </c>
      <c r="N59" s="60" t="s">
        <v>206</v>
      </c>
      <c r="O59" s="60">
        <v>9401464960</v>
      </c>
      <c r="P59" s="80" t="s">
        <v>1046</v>
      </c>
      <c r="Q59" s="64" t="s">
        <v>314</v>
      </c>
      <c r="R59" s="62">
        <v>34</v>
      </c>
      <c r="S59" s="62" t="s">
        <v>308</v>
      </c>
      <c r="T59" s="18"/>
    </row>
    <row r="60" spans="1:20">
      <c r="A60" s="4">
        <v>56</v>
      </c>
      <c r="B60" s="80" t="s">
        <v>67</v>
      </c>
      <c r="C60" s="73" t="s">
        <v>396</v>
      </c>
      <c r="D60" s="18" t="s">
        <v>29</v>
      </c>
      <c r="E60" s="19"/>
      <c r="F60" s="18"/>
      <c r="G60" s="74">
        <v>33</v>
      </c>
      <c r="H60" s="74">
        <v>31</v>
      </c>
      <c r="I60" s="17">
        <f t="shared" si="0"/>
        <v>64</v>
      </c>
      <c r="J60" s="73"/>
      <c r="K60" s="65" t="s">
        <v>204</v>
      </c>
      <c r="L60" s="60" t="s">
        <v>205</v>
      </c>
      <c r="M60" s="60">
        <v>9401450810</v>
      </c>
      <c r="N60" s="60" t="s">
        <v>206</v>
      </c>
      <c r="O60" s="60">
        <v>9401464960</v>
      </c>
      <c r="P60" s="80" t="s">
        <v>1046</v>
      </c>
      <c r="Q60" s="64" t="s">
        <v>314</v>
      </c>
      <c r="R60" s="62">
        <v>35</v>
      </c>
      <c r="S60" s="62" t="s">
        <v>308</v>
      </c>
      <c r="T60" s="18"/>
    </row>
    <row r="61" spans="1:20">
      <c r="A61" s="4">
        <v>57</v>
      </c>
      <c r="B61" s="80" t="s">
        <v>67</v>
      </c>
      <c r="C61" s="73" t="s">
        <v>397</v>
      </c>
      <c r="D61" s="18" t="s">
        <v>29</v>
      </c>
      <c r="E61" s="19"/>
      <c r="F61" s="18"/>
      <c r="G61" s="74">
        <v>22</v>
      </c>
      <c r="H61" s="74">
        <v>15</v>
      </c>
      <c r="I61" s="17">
        <f t="shared" si="0"/>
        <v>37</v>
      </c>
      <c r="J61" s="73"/>
      <c r="K61" s="65" t="s">
        <v>158</v>
      </c>
      <c r="L61" s="60" t="s">
        <v>159</v>
      </c>
      <c r="M61" s="60">
        <v>9957864435</v>
      </c>
      <c r="N61" s="60" t="s">
        <v>398</v>
      </c>
      <c r="O61" s="60">
        <v>9859725636</v>
      </c>
      <c r="P61" s="80" t="s">
        <v>1046</v>
      </c>
      <c r="Q61" s="64" t="s">
        <v>314</v>
      </c>
      <c r="R61" s="62">
        <v>25</v>
      </c>
      <c r="S61" s="62" t="s">
        <v>308</v>
      </c>
      <c r="T61" s="18"/>
    </row>
    <row r="62" spans="1:20">
      <c r="A62" s="4">
        <v>58</v>
      </c>
      <c r="B62" s="80" t="s">
        <v>66</v>
      </c>
      <c r="C62" s="73" t="s">
        <v>399</v>
      </c>
      <c r="D62" s="18" t="s">
        <v>29</v>
      </c>
      <c r="E62" s="19"/>
      <c r="F62" s="18"/>
      <c r="G62" s="74">
        <v>16</v>
      </c>
      <c r="H62" s="74">
        <v>21</v>
      </c>
      <c r="I62" s="17">
        <f t="shared" si="0"/>
        <v>37</v>
      </c>
      <c r="J62" s="73">
        <v>9706642493</v>
      </c>
      <c r="K62" s="65" t="s">
        <v>158</v>
      </c>
      <c r="L62" s="60" t="s">
        <v>159</v>
      </c>
      <c r="M62" s="60">
        <v>9957864435</v>
      </c>
      <c r="N62" s="60" t="s">
        <v>398</v>
      </c>
      <c r="O62" s="60">
        <v>9859725636</v>
      </c>
      <c r="P62" s="80" t="s">
        <v>1048</v>
      </c>
      <c r="Q62" s="64" t="s">
        <v>322</v>
      </c>
      <c r="R62" s="62">
        <v>26</v>
      </c>
      <c r="S62" s="62" t="s">
        <v>308</v>
      </c>
      <c r="T62" s="18"/>
    </row>
    <row r="63" spans="1:20">
      <c r="A63" s="4">
        <v>59</v>
      </c>
      <c r="B63" s="80" t="s">
        <v>66</v>
      </c>
      <c r="C63" s="73" t="s">
        <v>400</v>
      </c>
      <c r="D63" s="18" t="s">
        <v>29</v>
      </c>
      <c r="E63" s="19"/>
      <c r="F63" s="18"/>
      <c r="G63" s="74">
        <v>41</v>
      </c>
      <c r="H63" s="74">
        <v>44</v>
      </c>
      <c r="I63" s="17">
        <f t="shared" si="0"/>
        <v>85</v>
      </c>
      <c r="J63" s="73">
        <v>9854102292</v>
      </c>
      <c r="K63" s="65" t="s">
        <v>158</v>
      </c>
      <c r="L63" s="60" t="s">
        <v>159</v>
      </c>
      <c r="M63" s="60">
        <v>9957864435</v>
      </c>
      <c r="N63" s="60" t="s">
        <v>160</v>
      </c>
      <c r="O63" s="60">
        <v>9613249681</v>
      </c>
      <c r="P63" s="80" t="s">
        <v>1048</v>
      </c>
      <c r="Q63" s="64" t="s">
        <v>322</v>
      </c>
      <c r="R63" s="62">
        <v>28</v>
      </c>
      <c r="S63" s="62" t="s">
        <v>308</v>
      </c>
      <c r="T63" s="18"/>
    </row>
    <row r="64" spans="1:20">
      <c r="A64" s="4">
        <v>60</v>
      </c>
      <c r="B64" s="80" t="s">
        <v>67</v>
      </c>
      <c r="C64" s="73" t="s">
        <v>401</v>
      </c>
      <c r="D64" s="18" t="s">
        <v>29</v>
      </c>
      <c r="E64" s="19"/>
      <c r="F64" s="18"/>
      <c r="G64" s="74">
        <v>40</v>
      </c>
      <c r="H64" s="74">
        <v>37</v>
      </c>
      <c r="I64" s="17">
        <f t="shared" si="0"/>
        <v>77</v>
      </c>
      <c r="J64" s="73">
        <v>7399720518</v>
      </c>
      <c r="K64" s="65" t="s">
        <v>287</v>
      </c>
      <c r="L64" s="60" t="s">
        <v>288</v>
      </c>
      <c r="M64" s="60">
        <v>9854427417</v>
      </c>
      <c r="N64" s="60" t="s">
        <v>289</v>
      </c>
      <c r="O64" s="60">
        <v>9577922311</v>
      </c>
      <c r="P64" s="80" t="s">
        <v>1048</v>
      </c>
      <c r="Q64" s="64" t="s">
        <v>322</v>
      </c>
      <c r="R64" s="62">
        <v>22</v>
      </c>
      <c r="S64" s="62" t="s">
        <v>308</v>
      </c>
      <c r="T64" s="18"/>
    </row>
    <row r="65" spans="1:20">
      <c r="A65" s="4">
        <v>61</v>
      </c>
      <c r="B65" s="80" t="s">
        <v>67</v>
      </c>
      <c r="C65" s="73" t="s">
        <v>402</v>
      </c>
      <c r="D65" s="18" t="s">
        <v>29</v>
      </c>
      <c r="E65" s="19"/>
      <c r="F65" s="18"/>
      <c r="G65" s="74">
        <v>45</v>
      </c>
      <c r="H65" s="74">
        <v>42</v>
      </c>
      <c r="I65" s="17">
        <f t="shared" si="0"/>
        <v>87</v>
      </c>
      <c r="J65" s="73"/>
      <c r="K65" s="65" t="s">
        <v>403</v>
      </c>
      <c r="L65" s="60" t="s">
        <v>404</v>
      </c>
      <c r="M65" s="60">
        <v>9854623399</v>
      </c>
      <c r="N65" s="65" t="s">
        <v>405</v>
      </c>
      <c r="O65" s="60">
        <v>9706618588</v>
      </c>
      <c r="P65" s="80" t="s">
        <v>1049</v>
      </c>
      <c r="Q65" s="64" t="s">
        <v>329</v>
      </c>
      <c r="R65" s="62">
        <v>26</v>
      </c>
      <c r="S65" s="62" t="s">
        <v>308</v>
      </c>
      <c r="T65" s="18"/>
    </row>
    <row r="66" spans="1:20">
      <c r="A66" s="4">
        <v>62</v>
      </c>
      <c r="B66" s="80" t="s">
        <v>67</v>
      </c>
      <c r="C66" s="73" t="s">
        <v>406</v>
      </c>
      <c r="D66" s="18" t="s">
        <v>29</v>
      </c>
      <c r="E66" s="19"/>
      <c r="F66" s="18"/>
      <c r="G66" s="74">
        <v>32</v>
      </c>
      <c r="H66" s="74">
        <v>21</v>
      </c>
      <c r="I66" s="17">
        <f t="shared" si="0"/>
        <v>53</v>
      </c>
      <c r="J66" s="73"/>
      <c r="K66" s="65" t="s">
        <v>403</v>
      </c>
      <c r="L66" s="60" t="s">
        <v>404</v>
      </c>
      <c r="M66" s="60">
        <v>9854623399</v>
      </c>
      <c r="N66" s="65" t="s">
        <v>405</v>
      </c>
      <c r="O66" s="60">
        <v>9706618588</v>
      </c>
      <c r="P66" s="80" t="s">
        <v>1049</v>
      </c>
      <c r="Q66" s="64" t="s">
        <v>329</v>
      </c>
      <c r="R66" s="62">
        <v>28</v>
      </c>
      <c r="S66" s="62" t="s">
        <v>308</v>
      </c>
      <c r="T66" s="18"/>
    </row>
    <row r="67" spans="1:20">
      <c r="A67" s="4">
        <v>63</v>
      </c>
      <c r="B67" s="80" t="s">
        <v>66</v>
      </c>
      <c r="C67" s="73" t="s">
        <v>407</v>
      </c>
      <c r="D67" s="18" t="s">
        <v>29</v>
      </c>
      <c r="E67" s="19"/>
      <c r="F67" s="18"/>
      <c r="G67" s="74">
        <v>18</v>
      </c>
      <c r="H67" s="74">
        <v>27</v>
      </c>
      <c r="I67" s="17">
        <f t="shared" si="0"/>
        <v>45</v>
      </c>
      <c r="J67" s="84">
        <v>9613635084</v>
      </c>
      <c r="K67" s="65" t="s">
        <v>287</v>
      </c>
      <c r="L67" s="60" t="s">
        <v>288</v>
      </c>
      <c r="M67" s="60">
        <v>9854427417</v>
      </c>
      <c r="N67" s="60" t="s">
        <v>408</v>
      </c>
      <c r="O67" s="60">
        <v>9706618588</v>
      </c>
      <c r="P67" s="80" t="s">
        <v>1049</v>
      </c>
      <c r="Q67" s="64" t="s">
        <v>329</v>
      </c>
      <c r="R67" s="62">
        <v>22</v>
      </c>
      <c r="S67" s="62" t="s">
        <v>308</v>
      </c>
      <c r="T67" s="18"/>
    </row>
    <row r="68" spans="1:20">
      <c r="A68" s="4">
        <v>64</v>
      </c>
      <c r="B68" s="80" t="s">
        <v>66</v>
      </c>
      <c r="C68" s="73" t="s">
        <v>236</v>
      </c>
      <c r="D68" s="18" t="s">
        <v>29</v>
      </c>
      <c r="E68" s="19"/>
      <c r="F68" s="18"/>
      <c r="G68" s="74">
        <v>7</v>
      </c>
      <c r="H68" s="74">
        <v>18</v>
      </c>
      <c r="I68" s="17">
        <f t="shared" si="0"/>
        <v>25</v>
      </c>
      <c r="J68" s="84">
        <v>9613579313</v>
      </c>
      <c r="K68" s="65" t="s">
        <v>287</v>
      </c>
      <c r="L68" s="60" t="s">
        <v>288</v>
      </c>
      <c r="M68" s="60">
        <v>9854427417</v>
      </c>
      <c r="N68" s="60" t="s">
        <v>408</v>
      </c>
      <c r="O68" s="60">
        <v>9706618588</v>
      </c>
      <c r="P68" s="80" t="s">
        <v>1049</v>
      </c>
      <c r="Q68" s="64" t="s">
        <v>329</v>
      </c>
      <c r="R68" s="62">
        <v>23</v>
      </c>
      <c r="S68" s="62" t="s">
        <v>308</v>
      </c>
      <c r="T68" s="18"/>
    </row>
    <row r="69" spans="1:20">
      <c r="A69" s="4">
        <v>65</v>
      </c>
      <c r="B69" s="80" t="s">
        <v>66</v>
      </c>
      <c r="C69" s="73" t="s">
        <v>409</v>
      </c>
      <c r="D69" s="18" t="s">
        <v>29</v>
      </c>
      <c r="E69" s="19"/>
      <c r="F69" s="18"/>
      <c r="G69" s="74">
        <v>9</v>
      </c>
      <c r="H69" s="74">
        <v>11</v>
      </c>
      <c r="I69" s="17">
        <f t="shared" si="0"/>
        <v>20</v>
      </c>
      <c r="J69" s="84">
        <v>9859511281</v>
      </c>
      <c r="K69" s="71" t="s">
        <v>207</v>
      </c>
      <c r="L69" s="71" t="s">
        <v>208</v>
      </c>
      <c r="M69" s="71">
        <v>9854344515</v>
      </c>
      <c r="N69" s="65" t="s">
        <v>209</v>
      </c>
      <c r="O69" s="71">
        <v>9577831143</v>
      </c>
      <c r="P69" s="80" t="s">
        <v>1049</v>
      </c>
      <c r="Q69" s="64" t="s">
        <v>329</v>
      </c>
      <c r="R69" s="62">
        <v>25</v>
      </c>
      <c r="S69" s="62" t="s">
        <v>308</v>
      </c>
      <c r="T69" s="18"/>
    </row>
    <row r="70" spans="1:20" ht="30.75">
      <c r="A70" s="4">
        <v>66</v>
      </c>
      <c r="B70" s="80" t="s">
        <v>66</v>
      </c>
      <c r="C70" s="73" t="s">
        <v>410</v>
      </c>
      <c r="D70" s="18" t="s">
        <v>29</v>
      </c>
      <c r="E70" s="19"/>
      <c r="F70" s="18"/>
      <c r="G70" s="74">
        <v>16</v>
      </c>
      <c r="H70" s="74">
        <v>18</v>
      </c>
      <c r="I70" s="17">
        <f t="shared" si="0"/>
        <v>34</v>
      </c>
      <c r="J70" s="84">
        <v>8876636039</v>
      </c>
      <c r="K70" s="71" t="s">
        <v>198</v>
      </c>
      <c r="L70" s="71" t="s">
        <v>199</v>
      </c>
      <c r="M70" s="71">
        <v>9401450814</v>
      </c>
      <c r="N70" s="65" t="s">
        <v>210</v>
      </c>
      <c r="O70" s="71">
        <v>9859914638</v>
      </c>
      <c r="P70" s="80" t="s">
        <v>1049</v>
      </c>
      <c r="Q70" s="64" t="s">
        <v>329</v>
      </c>
      <c r="R70" s="62">
        <v>22</v>
      </c>
      <c r="S70" s="62" t="s">
        <v>308</v>
      </c>
      <c r="T70" s="18"/>
    </row>
    <row r="71" spans="1:20">
      <c r="A71" s="4">
        <v>67</v>
      </c>
      <c r="B71" s="80" t="s">
        <v>67</v>
      </c>
      <c r="C71" s="73" t="s">
        <v>411</v>
      </c>
      <c r="D71" s="18" t="s">
        <v>29</v>
      </c>
      <c r="E71" s="19"/>
      <c r="F71" s="18"/>
      <c r="G71" s="74">
        <v>12</v>
      </c>
      <c r="H71" s="74">
        <v>13</v>
      </c>
      <c r="I71" s="17">
        <f t="shared" ref="I71:I123" si="1">+G71+H71</f>
        <v>25</v>
      </c>
      <c r="J71" s="84">
        <v>9577686408</v>
      </c>
      <c r="K71" s="71" t="s">
        <v>198</v>
      </c>
      <c r="L71" s="71" t="s">
        <v>199</v>
      </c>
      <c r="M71" s="71">
        <v>9401450814</v>
      </c>
      <c r="N71" s="65" t="s">
        <v>210</v>
      </c>
      <c r="O71" s="71">
        <v>9859914638</v>
      </c>
      <c r="P71" s="80" t="s">
        <v>1047</v>
      </c>
      <c r="Q71" s="64" t="s">
        <v>340</v>
      </c>
      <c r="R71" s="62">
        <v>23</v>
      </c>
      <c r="S71" s="62" t="s">
        <v>308</v>
      </c>
      <c r="T71" s="18"/>
    </row>
    <row r="72" spans="1:20">
      <c r="A72" s="4">
        <v>68</v>
      </c>
      <c r="B72" s="80" t="s">
        <v>67</v>
      </c>
      <c r="C72" s="73" t="s">
        <v>412</v>
      </c>
      <c r="D72" s="18" t="s">
        <v>29</v>
      </c>
      <c r="E72" s="19"/>
      <c r="F72" s="18"/>
      <c r="G72" s="74">
        <v>15</v>
      </c>
      <c r="H72" s="74">
        <v>26</v>
      </c>
      <c r="I72" s="17">
        <f t="shared" si="1"/>
        <v>41</v>
      </c>
      <c r="J72" s="84">
        <v>9577471356</v>
      </c>
      <c r="K72" s="71" t="s">
        <v>191</v>
      </c>
      <c r="L72" s="71" t="s">
        <v>262</v>
      </c>
      <c r="M72" s="71">
        <v>9854581874</v>
      </c>
      <c r="N72" s="65" t="s">
        <v>263</v>
      </c>
      <c r="O72" s="71">
        <v>9613686764</v>
      </c>
      <c r="P72" s="80" t="s">
        <v>1047</v>
      </c>
      <c r="Q72" s="64" t="s">
        <v>340</v>
      </c>
      <c r="R72" s="62">
        <v>34</v>
      </c>
      <c r="S72" s="62" t="s">
        <v>308</v>
      </c>
      <c r="T72" s="18"/>
    </row>
    <row r="73" spans="1:20">
      <c r="A73" s="4">
        <v>69</v>
      </c>
      <c r="B73" s="80" t="s">
        <v>67</v>
      </c>
      <c r="C73" s="73" t="s">
        <v>413</v>
      </c>
      <c r="D73" s="18" t="s">
        <v>29</v>
      </c>
      <c r="E73" s="19"/>
      <c r="F73" s="18"/>
      <c r="G73" s="74">
        <v>11</v>
      </c>
      <c r="H73" s="74">
        <v>19</v>
      </c>
      <c r="I73" s="17">
        <f t="shared" si="1"/>
        <v>30</v>
      </c>
      <c r="J73" s="84">
        <v>8859044136</v>
      </c>
      <c r="K73" s="71" t="s">
        <v>191</v>
      </c>
      <c r="L73" s="71" t="s">
        <v>262</v>
      </c>
      <c r="M73" s="71">
        <v>9854581874</v>
      </c>
      <c r="N73" s="65" t="s">
        <v>263</v>
      </c>
      <c r="O73" s="71">
        <v>9613686764</v>
      </c>
      <c r="P73" s="80" t="s">
        <v>1047</v>
      </c>
      <c r="Q73" s="64" t="s">
        <v>340</v>
      </c>
      <c r="R73" s="62">
        <v>36</v>
      </c>
      <c r="S73" s="62" t="s">
        <v>308</v>
      </c>
      <c r="T73" s="18"/>
    </row>
    <row r="74" spans="1:20">
      <c r="A74" s="4">
        <v>70</v>
      </c>
      <c r="B74" s="80" t="s">
        <v>66</v>
      </c>
      <c r="C74" s="73" t="s">
        <v>414</v>
      </c>
      <c r="D74" s="18" t="s">
        <v>29</v>
      </c>
      <c r="E74" s="19"/>
      <c r="F74" s="18"/>
      <c r="G74" s="74">
        <v>14</v>
      </c>
      <c r="H74" s="74">
        <v>18</v>
      </c>
      <c r="I74" s="17">
        <f t="shared" si="1"/>
        <v>32</v>
      </c>
      <c r="J74" s="84">
        <v>9859604829</v>
      </c>
      <c r="K74" s="71" t="s">
        <v>265</v>
      </c>
      <c r="L74" s="71" t="s">
        <v>266</v>
      </c>
      <c r="M74" s="71">
        <v>9854561707</v>
      </c>
      <c r="N74" s="65" t="s">
        <v>267</v>
      </c>
      <c r="O74" s="71">
        <v>8486419810</v>
      </c>
      <c r="P74" s="80" t="s">
        <v>1047</v>
      </c>
      <c r="Q74" s="64" t="s">
        <v>340</v>
      </c>
      <c r="R74" s="62">
        <v>22</v>
      </c>
      <c r="S74" s="62" t="s">
        <v>308</v>
      </c>
      <c r="T74" s="18"/>
    </row>
    <row r="75" spans="1:20">
      <c r="A75" s="4">
        <v>71</v>
      </c>
      <c r="B75" s="80" t="s">
        <v>66</v>
      </c>
      <c r="C75" s="73" t="s">
        <v>415</v>
      </c>
      <c r="D75" s="18" t="s">
        <v>29</v>
      </c>
      <c r="E75" s="19"/>
      <c r="F75" s="18"/>
      <c r="G75" s="74">
        <v>19</v>
      </c>
      <c r="H75" s="74">
        <v>16</v>
      </c>
      <c r="I75" s="17">
        <f t="shared" si="1"/>
        <v>35</v>
      </c>
      <c r="J75" s="84">
        <v>8876487971</v>
      </c>
      <c r="K75" s="71" t="s">
        <v>265</v>
      </c>
      <c r="L75" s="71" t="s">
        <v>266</v>
      </c>
      <c r="M75" s="71">
        <v>9854561707</v>
      </c>
      <c r="N75" s="65" t="s">
        <v>267</v>
      </c>
      <c r="O75" s="71">
        <v>8486419810</v>
      </c>
      <c r="P75" s="80" t="s">
        <v>1047</v>
      </c>
      <c r="Q75" s="64" t="s">
        <v>340</v>
      </c>
      <c r="R75" s="62">
        <v>28</v>
      </c>
      <c r="S75" s="62" t="s">
        <v>308</v>
      </c>
      <c r="T75" s="18"/>
    </row>
    <row r="76" spans="1:20" ht="30.75">
      <c r="A76" s="4">
        <v>72</v>
      </c>
      <c r="B76" s="80" t="s">
        <v>67</v>
      </c>
      <c r="C76" s="73" t="s">
        <v>416</v>
      </c>
      <c r="D76" s="18" t="s">
        <v>29</v>
      </c>
      <c r="E76" s="19"/>
      <c r="F76" s="18"/>
      <c r="G76" s="74">
        <v>16</v>
      </c>
      <c r="H76" s="74">
        <v>24</v>
      </c>
      <c r="I76" s="17">
        <f t="shared" si="1"/>
        <v>40</v>
      </c>
      <c r="J76" s="84">
        <v>8876091397</v>
      </c>
      <c r="K76" s="71" t="s">
        <v>265</v>
      </c>
      <c r="L76" s="71" t="s">
        <v>266</v>
      </c>
      <c r="M76" s="71">
        <v>9854561707</v>
      </c>
      <c r="N76" s="65" t="s">
        <v>267</v>
      </c>
      <c r="O76" s="71">
        <v>8486419810</v>
      </c>
      <c r="P76" s="80" t="s">
        <v>1050</v>
      </c>
      <c r="Q76" s="64" t="s">
        <v>307</v>
      </c>
      <c r="R76" s="62">
        <v>28</v>
      </c>
      <c r="S76" s="62" t="s">
        <v>308</v>
      </c>
      <c r="T76" s="18"/>
    </row>
    <row r="77" spans="1:20">
      <c r="A77" s="4">
        <v>73</v>
      </c>
      <c r="B77" s="80" t="s">
        <v>67</v>
      </c>
      <c r="C77" s="73" t="s">
        <v>417</v>
      </c>
      <c r="D77" s="18" t="s">
        <v>29</v>
      </c>
      <c r="E77" s="19"/>
      <c r="F77" s="18"/>
      <c r="G77" s="74">
        <v>15</v>
      </c>
      <c r="H77" s="74">
        <v>28</v>
      </c>
      <c r="I77" s="17">
        <f t="shared" si="1"/>
        <v>43</v>
      </c>
      <c r="J77" s="84">
        <v>9577915541</v>
      </c>
      <c r="K77" s="71" t="s">
        <v>265</v>
      </c>
      <c r="L77" s="71" t="s">
        <v>266</v>
      </c>
      <c r="M77" s="71">
        <v>9854561707</v>
      </c>
      <c r="N77" s="65" t="s">
        <v>267</v>
      </c>
      <c r="O77" s="71">
        <v>8486419810</v>
      </c>
      <c r="P77" s="80" t="s">
        <v>1050</v>
      </c>
      <c r="Q77" s="64" t="s">
        <v>307</v>
      </c>
      <c r="R77" s="62">
        <v>28</v>
      </c>
      <c r="S77" s="62" t="s">
        <v>308</v>
      </c>
      <c r="T77" s="18"/>
    </row>
    <row r="78" spans="1:20">
      <c r="A78" s="4">
        <v>74</v>
      </c>
      <c r="B78" s="80" t="s">
        <v>66</v>
      </c>
      <c r="C78" s="73" t="s">
        <v>418</v>
      </c>
      <c r="D78" s="18" t="s">
        <v>29</v>
      </c>
      <c r="E78" s="19"/>
      <c r="F78" s="18"/>
      <c r="G78" s="74">
        <v>18</v>
      </c>
      <c r="H78" s="74">
        <v>31</v>
      </c>
      <c r="I78" s="17">
        <f t="shared" si="1"/>
        <v>49</v>
      </c>
      <c r="J78" s="84">
        <v>8753831789</v>
      </c>
      <c r="K78" s="71" t="s">
        <v>265</v>
      </c>
      <c r="L78" s="71" t="s">
        <v>266</v>
      </c>
      <c r="M78" s="71">
        <v>9854561707</v>
      </c>
      <c r="N78" s="65" t="s">
        <v>267</v>
      </c>
      <c r="O78" s="71">
        <v>8486419810</v>
      </c>
      <c r="P78" s="80" t="s">
        <v>1050</v>
      </c>
      <c r="Q78" s="64" t="s">
        <v>307</v>
      </c>
      <c r="R78" s="62">
        <v>30</v>
      </c>
      <c r="S78" s="62" t="s">
        <v>308</v>
      </c>
      <c r="T78" s="18"/>
    </row>
    <row r="79" spans="1:20">
      <c r="A79" s="4">
        <v>75</v>
      </c>
      <c r="B79" s="80" t="s">
        <v>66</v>
      </c>
      <c r="C79" s="73" t="s">
        <v>419</v>
      </c>
      <c r="D79" s="18" t="s">
        <v>29</v>
      </c>
      <c r="E79" s="19"/>
      <c r="F79" s="18"/>
      <c r="G79" s="74">
        <v>16</v>
      </c>
      <c r="H79" s="74">
        <v>24</v>
      </c>
      <c r="I79" s="17">
        <f t="shared" si="1"/>
        <v>40</v>
      </c>
      <c r="J79" s="84">
        <v>9859341055</v>
      </c>
      <c r="K79" s="71" t="s">
        <v>420</v>
      </c>
      <c r="L79" s="71" t="s">
        <v>421</v>
      </c>
      <c r="M79" s="71">
        <v>9859129030</v>
      </c>
      <c r="N79" s="65" t="s">
        <v>422</v>
      </c>
      <c r="O79" s="71">
        <v>9577758804</v>
      </c>
      <c r="P79" s="80" t="s">
        <v>1050</v>
      </c>
      <c r="Q79" s="64" t="s">
        <v>307</v>
      </c>
      <c r="R79" s="62">
        <v>22</v>
      </c>
      <c r="S79" s="62" t="s">
        <v>308</v>
      </c>
      <c r="T79" s="18"/>
    </row>
    <row r="80" spans="1:20">
      <c r="A80" s="4">
        <v>76</v>
      </c>
      <c r="B80" s="80" t="s">
        <v>66</v>
      </c>
      <c r="C80" s="73" t="s">
        <v>423</v>
      </c>
      <c r="D80" s="18" t="s">
        <v>29</v>
      </c>
      <c r="E80" s="19"/>
      <c r="F80" s="18"/>
      <c r="G80" s="74">
        <v>14</v>
      </c>
      <c r="H80" s="74">
        <v>26</v>
      </c>
      <c r="I80" s="17">
        <f t="shared" si="1"/>
        <v>40</v>
      </c>
      <c r="J80" s="84">
        <v>9854720293</v>
      </c>
      <c r="K80" s="71" t="s">
        <v>420</v>
      </c>
      <c r="L80" s="71" t="s">
        <v>421</v>
      </c>
      <c r="M80" s="71">
        <v>9859129030</v>
      </c>
      <c r="N80" s="65" t="s">
        <v>422</v>
      </c>
      <c r="O80" s="71">
        <v>9577758804</v>
      </c>
      <c r="P80" s="80" t="s">
        <v>1051</v>
      </c>
      <c r="Q80" s="64" t="s">
        <v>359</v>
      </c>
      <c r="R80" s="62">
        <v>20</v>
      </c>
      <c r="S80" s="62" t="s">
        <v>308</v>
      </c>
      <c r="T80" s="18"/>
    </row>
    <row r="81" spans="1:20">
      <c r="A81" s="4">
        <v>77</v>
      </c>
      <c r="B81" s="80" t="s">
        <v>66</v>
      </c>
      <c r="C81" s="73" t="s">
        <v>424</v>
      </c>
      <c r="D81" s="18" t="s">
        <v>29</v>
      </c>
      <c r="E81" s="19"/>
      <c r="F81" s="18"/>
      <c r="G81" s="74">
        <v>18</v>
      </c>
      <c r="H81" s="74">
        <v>24</v>
      </c>
      <c r="I81" s="17">
        <f t="shared" si="1"/>
        <v>42</v>
      </c>
      <c r="J81" s="84">
        <v>9577922711</v>
      </c>
      <c r="K81" s="65" t="s">
        <v>425</v>
      </c>
      <c r="L81" s="65" t="s">
        <v>426</v>
      </c>
      <c r="M81" s="65">
        <v>9859109660</v>
      </c>
      <c r="N81" s="65" t="s">
        <v>427</v>
      </c>
      <c r="O81" s="65">
        <v>7399492462</v>
      </c>
      <c r="P81" s="80" t="s">
        <v>1051</v>
      </c>
      <c r="Q81" s="64" t="s">
        <v>359</v>
      </c>
      <c r="R81" s="62">
        <v>20</v>
      </c>
      <c r="S81" s="62" t="s">
        <v>308</v>
      </c>
      <c r="T81" s="18"/>
    </row>
    <row r="82" spans="1:20">
      <c r="A82" s="4">
        <v>78</v>
      </c>
      <c r="B82" s="80" t="s">
        <v>67</v>
      </c>
      <c r="C82" s="73" t="s">
        <v>428</v>
      </c>
      <c r="D82" s="18" t="s">
        <v>29</v>
      </c>
      <c r="E82" s="19"/>
      <c r="F82" s="18"/>
      <c r="G82" s="74">
        <v>14</v>
      </c>
      <c r="H82" s="74">
        <v>16</v>
      </c>
      <c r="I82" s="17">
        <f t="shared" si="1"/>
        <v>30</v>
      </c>
      <c r="J82" s="84">
        <v>9706373563</v>
      </c>
      <c r="K82" s="65" t="s">
        <v>425</v>
      </c>
      <c r="L82" s="65" t="s">
        <v>426</v>
      </c>
      <c r="M82" s="65">
        <v>9859109660</v>
      </c>
      <c r="N82" s="65" t="s">
        <v>427</v>
      </c>
      <c r="O82" s="65">
        <v>7399492462</v>
      </c>
      <c r="P82" s="80" t="s">
        <v>1051</v>
      </c>
      <c r="Q82" s="64" t="s">
        <v>359</v>
      </c>
      <c r="R82" s="62">
        <v>22</v>
      </c>
      <c r="S82" s="62" t="s">
        <v>308</v>
      </c>
      <c r="T82" s="18"/>
    </row>
    <row r="83" spans="1:20">
      <c r="A83" s="4">
        <v>79</v>
      </c>
      <c r="B83" s="80" t="s">
        <v>67</v>
      </c>
      <c r="C83" s="73" t="s">
        <v>429</v>
      </c>
      <c r="D83" s="18" t="s">
        <v>29</v>
      </c>
      <c r="E83" s="19"/>
      <c r="F83" s="18"/>
      <c r="G83" s="74">
        <v>20</v>
      </c>
      <c r="H83" s="74">
        <v>27</v>
      </c>
      <c r="I83" s="17">
        <f t="shared" si="1"/>
        <v>47</v>
      </c>
      <c r="J83" s="84">
        <v>9706720077</v>
      </c>
      <c r="K83" s="62" t="s">
        <v>237</v>
      </c>
      <c r="L83" s="62" t="s">
        <v>238</v>
      </c>
      <c r="M83" s="62">
        <v>9954815442</v>
      </c>
      <c r="N83" s="62" t="s">
        <v>183</v>
      </c>
      <c r="O83" s="62">
        <v>9957308238</v>
      </c>
      <c r="P83" s="80" t="s">
        <v>1051</v>
      </c>
      <c r="Q83" s="64" t="s">
        <v>359</v>
      </c>
      <c r="R83" s="62">
        <v>23</v>
      </c>
      <c r="S83" s="62" t="s">
        <v>308</v>
      </c>
      <c r="T83" s="18"/>
    </row>
    <row r="84" spans="1:20">
      <c r="A84" s="4">
        <v>80</v>
      </c>
      <c r="B84" s="80" t="s">
        <v>67</v>
      </c>
      <c r="C84" s="73" t="s">
        <v>430</v>
      </c>
      <c r="D84" s="18" t="s">
        <v>29</v>
      </c>
      <c r="E84" s="19"/>
      <c r="F84" s="18"/>
      <c r="G84" s="74">
        <v>20</v>
      </c>
      <c r="H84" s="74">
        <v>25</v>
      </c>
      <c r="I84" s="17">
        <f t="shared" si="1"/>
        <v>45</v>
      </c>
      <c r="J84" s="84">
        <v>9613878352</v>
      </c>
      <c r="K84" s="57" t="s">
        <v>431</v>
      </c>
      <c r="L84" s="60" t="s">
        <v>305</v>
      </c>
      <c r="M84" s="60">
        <v>7399191251</v>
      </c>
      <c r="N84" s="60" t="s">
        <v>432</v>
      </c>
      <c r="O84" s="52">
        <v>9577674268</v>
      </c>
      <c r="P84" s="80" t="s">
        <v>1051</v>
      </c>
      <c r="Q84" s="64" t="s">
        <v>359</v>
      </c>
      <c r="R84" s="62">
        <v>25</v>
      </c>
      <c r="S84" s="62" t="s">
        <v>308</v>
      </c>
      <c r="T84" s="18"/>
    </row>
    <row r="85" spans="1:20" ht="30.75">
      <c r="A85" s="4">
        <v>81</v>
      </c>
      <c r="B85" s="80" t="s">
        <v>67</v>
      </c>
      <c r="C85" s="73" t="s">
        <v>433</v>
      </c>
      <c r="D85" s="18" t="s">
        <v>29</v>
      </c>
      <c r="E85" s="19"/>
      <c r="F85" s="18"/>
      <c r="G85" s="74">
        <v>15</v>
      </c>
      <c r="H85" s="74">
        <v>17</v>
      </c>
      <c r="I85" s="17">
        <f t="shared" si="1"/>
        <v>32</v>
      </c>
      <c r="J85" s="73"/>
      <c r="K85" s="57" t="s">
        <v>154</v>
      </c>
      <c r="L85" s="60" t="s">
        <v>150</v>
      </c>
      <c r="M85" s="60">
        <v>9854524167</v>
      </c>
      <c r="N85" s="60" t="s">
        <v>434</v>
      </c>
      <c r="O85" s="60">
        <v>9854524167</v>
      </c>
      <c r="P85" s="80" t="s">
        <v>1052</v>
      </c>
      <c r="Q85" s="64" t="s">
        <v>314</v>
      </c>
      <c r="R85" s="62">
        <v>29</v>
      </c>
      <c r="S85" s="62" t="s">
        <v>308</v>
      </c>
      <c r="T85" s="18"/>
    </row>
    <row r="86" spans="1:20">
      <c r="A86" s="4">
        <v>82</v>
      </c>
      <c r="B86" s="80" t="s">
        <v>67</v>
      </c>
      <c r="C86" s="73" t="s">
        <v>435</v>
      </c>
      <c r="D86" s="18" t="s">
        <v>29</v>
      </c>
      <c r="E86" s="19"/>
      <c r="F86" s="18"/>
      <c r="G86" s="74">
        <v>14</v>
      </c>
      <c r="H86" s="74">
        <v>19</v>
      </c>
      <c r="I86" s="17">
        <f t="shared" si="1"/>
        <v>33</v>
      </c>
      <c r="J86" s="73"/>
      <c r="K86" s="57" t="s">
        <v>154</v>
      </c>
      <c r="L86" s="60" t="s">
        <v>150</v>
      </c>
      <c r="M86" s="60">
        <v>9854524167</v>
      </c>
      <c r="N86" s="60" t="s">
        <v>434</v>
      </c>
      <c r="O86" s="60">
        <v>9854524167</v>
      </c>
      <c r="P86" s="80" t="s">
        <v>1052</v>
      </c>
      <c r="Q86" s="64" t="s">
        <v>314</v>
      </c>
      <c r="R86" s="62">
        <v>30</v>
      </c>
      <c r="S86" s="62" t="s">
        <v>308</v>
      </c>
      <c r="T86" s="18"/>
    </row>
    <row r="87" spans="1:20">
      <c r="A87" s="4">
        <v>83</v>
      </c>
      <c r="B87" s="80" t="s">
        <v>67</v>
      </c>
      <c r="C87" s="73" t="s">
        <v>436</v>
      </c>
      <c r="D87" s="18" t="s">
        <v>29</v>
      </c>
      <c r="E87" s="19"/>
      <c r="F87" s="18"/>
      <c r="G87" s="74">
        <v>16</v>
      </c>
      <c r="H87" s="74">
        <v>25</v>
      </c>
      <c r="I87" s="17">
        <f t="shared" si="1"/>
        <v>41</v>
      </c>
      <c r="J87" s="84">
        <v>8876126484</v>
      </c>
      <c r="K87" s="57" t="s">
        <v>154</v>
      </c>
      <c r="L87" s="60" t="s">
        <v>150</v>
      </c>
      <c r="M87" s="60">
        <v>9854524167</v>
      </c>
      <c r="N87" s="60" t="s">
        <v>434</v>
      </c>
      <c r="O87" s="60">
        <v>9854524167</v>
      </c>
      <c r="P87" s="80" t="s">
        <v>1052</v>
      </c>
      <c r="Q87" s="64" t="s">
        <v>314</v>
      </c>
      <c r="R87" s="62">
        <v>28</v>
      </c>
      <c r="S87" s="62" t="s">
        <v>308</v>
      </c>
      <c r="T87" s="18"/>
    </row>
    <row r="88" spans="1:20">
      <c r="A88" s="4">
        <v>84</v>
      </c>
      <c r="B88" s="80" t="s">
        <v>66</v>
      </c>
      <c r="C88" s="73" t="s">
        <v>437</v>
      </c>
      <c r="D88" s="18" t="s">
        <v>29</v>
      </c>
      <c r="E88" s="19"/>
      <c r="F88" s="18"/>
      <c r="G88" s="74">
        <v>10</v>
      </c>
      <c r="H88" s="74">
        <v>18</v>
      </c>
      <c r="I88" s="17">
        <f t="shared" si="1"/>
        <v>28</v>
      </c>
      <c r="J88" s="84">
        <v>9577436336</v>
      </c>
      <c r="K88" s="57" t="s">
        <v>154</v>
      </c>
      <c r="L88" s="60" t="s">
        <v>150</v>
      </c>
      <c r="M88" s="60">
        <v>9854524167</v>
      </c>
      <c r="N88" s="60" t="s">
        <v>438</v>
      </c>
      <c r="O88" s="52">
        <v>9508552520</v>
      </c>
      <c r="P88" s="80" t="s">
        <v>1052</v>
      </c>
      <c r="Q88" s="64" t="s">
        <v>314</v>
      </c>
      <c r="R88" s="62">
        <v>29</v>
      </c>
      <c r="S88" s="62" t="s">
        <v>308</v>
      </c>
      <c r="T88" s="18"/>
    </row>
    <row r="89" spans="1:20">
      <c r="A89" s="4">
        <v>85</v>
      </c>
      <c r="B89" s="80" t="s">
        <v>66</v>
      </c>
      <c r="C89" s="73" t="s">
        <v>439</v>
      </c>
      <c r="D89" s="18" t="s">
        <v>29</v>
      </c>
      <c r="E89" s="19"/>
      <c r="F89" s="18"/>
      <c r="G89" s="74">
        <v>11</v>
      </c>
      <c r="H89" s="74">
        <v>14</v>
      </c>
      <c r="I89" s="17">
        <f t="shared" si="1"/>
        <v>25</v>
      </c>
      <c r="J89" s="84">
        <v>9613794512</v>
      </c>
      <c r="K89" s="57" t="s">
        <v>431</v>
      </c>
      <c r="L89" s="60" t="s">
        <v>440</v>
      </c>
      <c r="M89" s="60">
        <v>9706133699</v>
      </c>
      <c r="N89" s="60" t="s">
        <v>441</v>
      </c>
      <c r="O89" s="52">
        <v>9706554829</v>
      </c>
      <c r="P89" s="80" t="s">
        <v>1052</v>
      </c>
      <c r="Q89" s="64" t="s">
        <v>314</v>
      </c>
      <c r="R89" s="62">
        <v>22</v>
      </c>
      <c r="S89" s="62" t="s">
        <v>308</v>
      </c>
      <c r="T89" s="18"/>
    </row>
    <row r="90" spans="1:20" ht="30.75">
      <c r="A90" s="4">
        <v>86</v>
      </c>
      <c r="B90" s="80" t="s">
        <v>66</v>
      </c>
      <c r="C90" s="73" t="s">
        <v>442</v>
      </c>
      <c r="D90" s="18" t="s">
        <v>29</v>
      </c>
      <c r="E90" s="19"/>
      <c r="F90" s="18"/>
      <c r="G90" s="74">
        <v>12</v>
      </c>
      <c r="H90" s="74">
        <v>18</v>
      </c>
      <c r="I90" s="17">
        <f t="shared" si="1"/>
        <v>30</v>
      </c>
      <c r="J90" s="84">
        <v>9613188381</v>
      </c>
      <c r="K90" s="62" t="s">
        <v>184</v>
      </c>
      <c r="L90" s="62" t="s">
        <v>185</v>
      </c>
      <c r="M90" s="62">
        <v>9864921125</v>
      </c>
      <c r="N90" s="62" t="s">
        <v>186</v>
      </c>
      <c r="O90" s="62">
        <v>7896661859</v>
      </c>
      <c r="P90" s="80" t="s">
        <v>1052</v>
      </c>
      <c r="Q90" s="64" t="s">
        <v>314</v>
      </c>
      <c r="R90" s="62">
        <v>22</v>
      </c>
      <c r="S90" s="62" t="s">
        <v>308</v>
      </c>
      <c r="T90" s="18"/>
    </row>
    <row r="91" spans="1:20">
      <c r="A91" s="4">
        <v>87</v>
      </c>
      <c r="B91" s="80" t="s">
        <v>66</v>
      </c>
      <c r="C91" s="73" t="s">
        <v>443</v>
      </c>
      <c r="D91" s="18" t="s">
        <v>29</v>
      </c>
      <c r="E91" s="19"/>
      <c r="F91" s="18"/>
      <c r="G91" s="74">
        <v>17</v>
      </c>
      <c r="H91" s="74">
        <v>18</v>
      </c>
      <c r="I91" s="17">
        <f t="shared" si="1"/>
        <v>35</v>
      </c>
      <c r="J91" s="84">
        <v>9852635850</v>
      </c>
      <c r="K91" s="62" t="s">
        <v>184</v>
      </c>
      <c r="L91" s="62" t="s">
        <v>185</v>
      </c>
      <c r="M91" s="62">
        <v>9864921125</v>
      </c>
      <c r="N91" s="62" t="s">
        <v>186</v>
      </c>
      <c r="O91" s="62">
        <v>7896661859</v>
      </c>
      <c r="P91" s="80" t="s">
        <v>1053</v>
      </c>
      <c r="Q91" s="64" t="s">
        <v>322</v>
      </c>
      <c r="R91" s="62">
        <v>25</v>
      </c>
      <c r="S91" s="62" t="s">
        <v>308</v>
      </c>
      <c r="T91" s="18"/>
    </row>
    <row r="92" spans="1:20">
      <c r="A92" s="4">
        <v>88</v>
      </c>
      <c r="B92" s="80" t="s">
        <v>66</v>
      </c>
      <c r="C92" s="73" t="s">
        <v>444</v>
      </c>
      <c r="D92" s="18" t="s">
        <v>29</v>
      </c>
      <c r="E92" s="19"/>
      <c r="F92" s="18"/>
      <c r="G92" s="74">
        <v>13</v>
      </c>
      <c r="H92" s="74">
        <v>15</v>
      </c>
      <c r="I92" s="17">
        <f t="shared" si="1"/>
        <v>28</v>
      </c>
      <c r="J92" s="84">
        <v>9401299894</v>
      </c>
      <c r="K92" s="85" t="s">
        <v>445</v>
      </c>
      <c r="L92" s="86" t="s">
        <v>150</v>
      </c>
      <c r="M92" s="60">
        <v>9854524168</v>
      </c>
      <c r="N92" s="86" t="s">
        <v>446</v>
      </c>
      <c r="O92" s="62">
        <v>9707573028</v>
      </c>
      <c r="P92" s="80" t="s">
        <v>1053</v>
      </c>
      <c r="Q92" s="64" t="s">
        <v>322</v>
      </c>
      <c r="R92" s="62">
        <v>28</v>
      </c>
      <c r="S92" s="62" t="s">
        <v>308</v>
      </c>
      <c r="T92" s="18"/>
    </row>
    <row r="93" spans="1:20">
      <c r="A93" s="4">
        <v>89</v>
      </c>
      <c r="B93" s="80" t="s">
        <v>66</v>
      </c>
      <c r="C93" s="73" t="s">
        <v>447</v>
      </c>
      <c r="D93" s="18" t="s">
        <v>29</v>
      </c>
      <c r="E93" s="19"/>
      <c r="F93" s="18"/>
      <c r="G93" s="74">
        <v>20</v>
      </c>
      <c r="H93" s="74">
        <v>21</v>
      </c>
      <c r="I93" s="17">
        <f t="shared" si="1"/>
        <v>41</v>
      </c>
      <c r="J93" s="84">
        <v>9859264570</v>
      </c>
      <c r="K93" s="85" t="s">
        <v>445</v>
      </c>
      <c r="L93" s="86" t="s">
        <v>150</v>
      </c>
      <c r="M93" s="60">
        <v>9854524168</v>
      </c>
      <c r="N93" s="86" t="s">
        <v>446</v>
      </c>
      <c r="O93" s="62">
        <v>9707573028</v>
      </c>
      <c r="P93" s="80" t="s">
        <v>1053</v>
      </c>
      <c r="Q93" s="64" t="s">
        <v>322</v>
      </c>
      <c r="R93" s="62">
        <v>30</v>
      </c>
      <c r="S93" s="62" t="s">
        <v>308</v>
      </c>
      <c r="T93" s="18"/>
    </row>
    <row r="94" spans="1:20" ht="30.75">
      <c r="A94" s="4">
        <v>90</v>
      </c>
      <c r="B94" s="80" t="s">
        <v>67</v>
      </c>
      <c r="C94" s="73" t="s">
        <v>448</v>
      </c>
      <c r="D94" s="18" t="s">
        <v>29</v>
      </c>
      <c r="E94" s="19"/>
      <c r="F94" s="18"/>
      <c r="G94" s="74">
        <v>22</v>
      </c>
      <c r="H94" s="74">
        <v>21</v>
      </c>
      <c r="I94" s="17">
        <f t="shared" si="1"/>
        <v>43</v>
      </c>
      <c r="J94" s="84">
        <v>9854727101</v>
      </c>
      <c r="K94" s="62" t="s">
        <v>237</v>
      </c>
      <c r="L94" s="62" t="s">
        <v>238</v>
      </c>
      <c r="M94" s="62">
        <v>9954815442</v>
      </c>
      <c r="N94" s="62" t="s">
        <v>183</v>
      </c>
      <c r="O94" s="62">
        <v>9957308238</v>
      </c>
      <c r="P94" s="80" t="s">
        <v>1053</v>
      </c>
      <c r="Q94" s="64" t="s">
        <v>322</v>
      </c>
      <c r="R94" s="62">
        <v>29</v>
      </c>
      <c r="S94" s="62" t="s">
        <v>308</v>
      </c>
      <c r="T94" s="18"/>
    </row>
    <row r="95" spans="1:20">
      <c r="A95" s="4">
        <v>91</v>
      </c>
      <c r="B95" s="80" t="s">
        <v>67</v>
      </c>
      <c r="C95" s="73" t="s">
        <v>449</v>
      </c>
      <c r="D95" s="18" t="s">
        <v>29</v>
      </c>
      <c r="E95" s="19"/>
      <c r="F95" s="18"/>
      <c r="G95" s="74">
        <v>17</v>
      </c>
      <c r="H95" s="74">
        <v>20</v>
      </c>
      <c r="I95" s="17">
        <f t="shared" si="1"/>
        <v>37</v>
      </c>
      <c r="J95" s="84">
        <v>9613331559</v>
      </c>
      <c r="K95" s="62" t="s">
        <v>237</v>
      </c>
      <c r="L95" s="62" t="s">
        <v>238</v>
      </c>
      <c r="M95" s="62">
        <v>9954815442</v>
      </c>
      <c r="N95" s="62" t="s">
        <v>183</v>
      </c>
      <c r="O95" s="62">
        <v>9957308238</v>
      </c>
      <c r="P95" s="80" t="s">
        <v>1053</v>
      </c>
      <c r="Q95" s="64" t="s">
        <v>322</v>
      </c>
      <c r="R95" s="62">
        <v>30</v>
      </c>
      <c r="S95" s="62" t="s">
        <v>308</v>
      </c>
      <c r="T95" s="18"/>
    </row>
    <row r="96" spans="1:20" ht="30.75">
      <c r="A96" s="4">
        <v>92</v>
      </c>
      <c r="B96" s="80" t="s">
        <v>66</v>
      </c>
      <c r="C96" s="73" t="s">
        <v>450</v>
      </c>
      <c r="D96" s="18" t="s">
        <v>29</v>
      </c>
      <c r="E96" s="19"/>
      <c r="F96" s="18"/>
      <c r="G96" s="74">
        <v>17</v>
      </c>
      <c r="H96" s="74">
        <v>20</v>
      </c>
      <c r="I96" s="17">
        <f t="shared" si="1"/>
        <v>37</v>
      </c>
      <c r="J96" s="84"/>
      <c r="K96" s="87" t="s">
        <v>451</v>
      </c>
      <c r="L96" s="87" t="s">
        <v>452</v>
      </c>
      <c r="M96" s="62">
        <v>9854703173</v>
      </c>
      <c r="N96" s="87" t="s">
        <v>453</v>
      </c>
      <c r="O96" s="62">
        <v>9613300020</v>
      </c>
      <c r="P96" s="80" t="s">
        <v>1054</v>
      </c>
      <c r="Q96" s="64" t="s">
        <v>340</v>
      </c>
      <c r="R96" s="62">
        <v>23</v>
      </c>
      <c r="S96" s="62" t="s">
        <v>308</v>
      </c>
      <c r="T96" s="18"/>
    </row>
    <row r="97" spans="1:20">
      <c r="A97" s="4">
        <v>93</v>
      </c>
      <c r="B97" s="80" t="s">
        <v>66</v>
      </c>
      <c r="C97" s="73" t="s">
        <v>454</v>
      </c>
      <c r="D97" s="18" t="s">
        <v>29</v>
      </c>
      <c r="E97" s="19"/>
      <c r="F97" s="18"/>
      <c r="G97" s="74">
        <v>20</v>
      </c>
      <c r="H97" s="74">
        <v>21</v>
      </c>
      <c r="I97" s="17">
        <f t="shared" si="1"/>
        <v>41</v>
      </c>
      <c r="J97" s="84">
        <v>9613527182</v>
      </c>
      <c r="K97" s="87" t="s">
        <v>451</v>
      </c>
      <c r="L97" s="87" t="s">
        <v>452</v>
      </c>
      <c r="M97" s="62">
        <v>9854703173</v>
      </c>
      <c r="N97" s="87" t="s">
        <v>453</v>
      </c>
      <c r="O97" s="62">
        <v>9613300020</v>
      </c>
      <c r="P97" s="80" t="s">
        <v>1054</v>
      </c>
      <c r="Q97" s="64" t="s">
        <v>340</v>
      </c>
      <c r="R97" s="62">
        <v>25</v>
      </c>
      <c r="S97" s="62" t="s">
        <v>308</v>
      </c>
      <c r="T97" s="18"/>
    </row>
    <row r="98" spans="1:20" ht="30.75">
      <c r="A98" s="4">
        <v>94</v>
      </c>
      <c r="B98" s="80" t="s">
        <v>67</v>
      </c>
      <c r="C98" s="73" t="s">
        <v>455</v>
      </c>
      <c r="D98" s="18" t="s">
        <v>29</v>
      </c>
      <c r="E98" s="19"/>
      <c r="F98" s="18"/>
      <c r="G98" s="74">
        <v>24</v>
      </c>
      <c r="H98" s="74">
        <v>21</v>
      </c>
      <c r="I98" s="17">
        <f t="shared" si="1"/>
        <v>45</v>
      </c>
      <c r="J98" s="84">
        <v>9854280467</v>
      </c>
      <c r="K98" s="87" t="s">
        <v>451</v>
      </c>
      <c r="L98" s="87" t="s">
        <v>452</v>
      </c>
      <c r="M98" s="62">
        <v>9854703173</v>
      </c>
      <c r="N98" s="87" t="s">
        <v>453</v>
      </c>
      <c r="O98" s="62">
        <v>9613300020</v>
      </c>
      <c r="P98" s="80" t="s">
        <v>1054</v>
      </c>
      <c r="Q98" s="64" t="s">
        <v>340</v>
      </c>
      <c r="R98" s="62">
        <v>30</v>
      </c>
      <c r="S98" s="62" t="s">
        <v>308</v>
      </c>
      <c r="T98" s="18"/>
    </row>
    <row r="99" spans="1:20" ht="30.75">
      <c r="A99" s="4">
        <v>95</v>
      </c>
      <c r="B99" s="80" t="s">
        <v>67</v>
      </c>
      <c r="C99" s="73" t="s">
        <v>456</v>
      </c>
      <c r="D99" s="18" t="s">
        <v>29</v>
      </c>
      <c r="E99" s="19"/>
      <c r="F99" s="18"/>
      <c r="G99" s="74">
        <v>7</v>
      </c>
      <c r="H99" s="74">
        <v>9</v>
      </c>
      <c r="I99" s="17">
        <f t="shared" si="1"/>
        <v>16</v>
      </c>
      <c r="J99" s="84">
        <v>9401952216</v>
      </c>
      <c r="K99" s="60" t="s">
        <v>187</v>
      </c>
      <c r="L99" s="60" t="s">
        <v>188</v>
      </c>
      <c r="M99" s="60">
        <v>7399321528</v>
      </c>
      <c r="N99" s="60" t="s">
        <v>457</v>
      </c>
      <c r="O99" s="62">
        <v>9854338821</v>
      </c>
      <c r="P99" s="80" t="s">
        <v>1054</v>
      </c>
      <c r="Q99" s="64" t="s">
        <v>340</v>
      </c>
      <c r="R99" s="62">
        <v>25</v>
      </c>
      <c r="S99" s="62" t="s">
        <v>308</v>
      </c>
      <c r="T99" s="18"/>
    </row>
    <row r="100" spans="1:20">
      <c r="A100" s="4">
        <v>96</v>
      </c>
      <c r="B100" s="80" t="s">
        <v>67</v>
      </c>
      <c r="C100" s="73" t="s">
        <v>458</v>
      </c>
      <c r="D100" s="18" t="s">
        <v>29</v>
      </c>
      <c r="E100" s="19"/>
      <c r="F100" s="18"/>
      <c r="G100" s="74">
        <v>15</v>
      </c>
      <c r="H100" s="74">
        <v>17</v>
      </c>
      <c r="I100" s="17">
        <f t="shared" si="1"/>
        <v>32</v>
      </c>
      <c r="J100" s="84">
        <v>9859982419</v>
      </c>
      <c r="K100" s="60" t="s">
        <v>187</v>
      </c>
      <c r="L100" s="60" t="s">
        <v>188</v>
      </c>
      <c r="M100" s="60">
        <v>7399321528</v>
      </c>
      <c r="N100" s="60" t="s">
        <v>457</v>
      </c>
      <c r="O100" s="62">
        <v>9854338821</v>
      </c>
      <c r="P100" s="80" t="s">
        <v>1054</v>
      </c>
      <c r="Q100" s="64" t="s">
        <v>340</v>
      </c>
      <c r="R100" s="62">
        <v>26</v>
      </c>
      <c r="S100" s="62" t="s">
        <v>308</v>
      </c>
      <c r="T100" s="18"/>
    </row>
    <row r="101" spans="1:20">
      <c r="A101" s="4">
        <v>97</v>
      </c>
      <c r="B101" s="80" t="s">
        <v>67</v>
      </c>
      <c r="C101" s="73" t="s">
        <v>459</v>
      </c>
      <c r="D101" s="18" t="s">
        <v>29</v>
      </c>
      <c r="E101" s="19"/>
      <c r="F101" s="18"/>
      <c r="G101" s="74">
        <v>14</v>
      </c>
      <c r="H101" s="74">
        <v>20</v>
      </c>
      <c r="I101" s="17">
        <f t="shared" si="1"/>
        <v>34</v>
      </c>
      <c r="J101" s="84"/>
      <c r="K101" s="65" t="s">
        <v>176</v>
      </c>
      <c r="L101" s="60" t="s">
        <v>177</v>
      </c>
      <c r="M101" s="60">
        <v>9401329029</v>
      </c>
      <c r="N101" s="60" t="s">
        <v>460</v>
      </c>
      <c r="O101" s="60">
        <v>9577355258</v>
      </c>
      <c r="P101" s="80" t="s">
        <v>1054</v>
      </c>
      <c r="Q101" s="64" t="s">
        <v>340</v>
      </c>
      <c r="R101" s="62">
        <v>33</v>
      </c>
      <c r="S101" s="62" t="s">
        <v>308</v>
      </c>
      <c r="T101" s="18"/>
    </row>
    <row r="102" spans="1:20" ht="30.75">
      <c r="A102" s="4">
        <v>98</v>
      </c>
      <c r="B102" s="80" t="s">
        <v>66</v>
      </c>
      <c r="C102" s="73" t="s">
        <v>461</v>
      </c>
      <c r="D102" s="18" t="s">
        <v>29</v>
      </c>
      <c r="E102" s="19"/>
      <c r="F102" s="18"/>
      <c r="G102" s="74">
        <v>4</v>
      </c>
      <c r="H102" s="74">
        <v>6</v>
      </c>
      <c r="I102" s="17">
        <f t="shared" si="1"/>
        <v>10</v>
      </c>
      <c r="J102" s="84">
        <v>8876126484</v>
      </c>
      <c r="K102" s="65" t="s">
        <v>176</v>
      </c>
      <c r="L102" s="60" t="s">
        <v>177</v>
      </c>
      <c r="M102" s="60">
        <v>9401329029</v>
      </c>
      <c r="N102" s="60" t="s">
        <v>460</v>
      </c>
      <c r="O102" s="60">
        <v>9577355258</v>
      </c>
      <c r="P102" s="80" t="s">
        <v>1055</v>
      </c>
      <c r="Q102" s="64" t="s">
        <v>307</v>
      </c>
      <c r="R102" s="62">
        <v>32</v>
      </c>
      <c r="S102" s="62" t="s">
        <v>308</v>
      </c>
      <c r="T102" s="18"/>
    </row>
    <row r="103" spans="1:20">
      <c r="A103" s="4">
        <v>99</v>
      </c>
      <c r="B103" s="80" t="s">
        <v>66</v>
      </c>
      <c r="C103" s="73" t="s">
        <v>462</v>
      </c>
      <c r="D103" s="18" t="s">
        <v>29</v>
      </c>
      <c r="E103" s="19"/>
      <c r="F103" s="18"/>
      <c r="G103" s="74">
        <v>14</v>
      </c>
      <c r="H103" s="74">
        <v>19</v>
      </c>
      <c r="I103" s="17">
        <f t="shared" si="1"/>
        <v>33</v>
      </c>
      <c r="J103" s="84"/>
      <c r="K103" s="60" t="s">
        <v>294</v>
      </c>
      <c r="L103" s="60" t="s">
        <v>295</v>
      </c>
      <c r="M103" s="60">
        <v>9678895053</v>
      </c>
      <c r="N103" s="60" t="s">
        <v>296</v>
      </c>
      <c r="O103" s="62">
        <v>8753831797</v>
      </c>
      <c r="P103" s="80" t="s">
        <v>1055</v>
      </c>
      <c r="Q103" s="64" t="s">
        <v>307</v>
      </c>
      <c r="R103" s="62">
        <v>23</v>
      </c>
      <c r="S103" s="62" t="s">
        <v>308</v>
      </c>
      <c r="T103" s="18"/>
    </row>
    <row r="104" spans="1:20" ht="30.75">
      <c r="A104" s="4">
        <v>100</v>
      </c>
      <c r="B104" s="80" t="s">
        <v>66</v>
      </c>
      <c r="C104" s="73" t="s">
        <v>463</v>
      </c>
      <c r="D104" s="18" t="s">
        <v>29</v>
      </c>
      <c r="E104" s="19"/>
      <c r="F104" s="18"/>
      <c r="G104" s="74">
        <v>13</v>
      </c>
      <c r="H104" s="74">
        <v>19</v>
      </c>
      <c r="I104" s="17">
        <f t="shared" si="1"/>
        <v>32</v>
      </c>
      <c r="J104" s="84">
        <v>9613004414</v>
      </c>
      <c r="K104" s="60" t="s">
        <v>294</v>
      </c>
      <c r="L104" s="60" t="s">
        <v>295</v>
      </c>
      <c r="M104" s="60">
        <v>9678895053</v>
      </c>
      <c r="N104" s="60" t="s">
        <v>296</v>
      </c>
      <c r="O104" s="62">
        <v>8753831797</v>
      </c>
      <c r="P104" s="80" t="s">
        <v>1055</v>
      </c>
      <c r="Q104" s="64" t="s">
        <v>307</v>
      </c>
      <c r="R104" s="62">
        <v>25</v>
      </c>
      <c r="S104" s="62" t="s">
        <v>308</v>
      </c>
      <c r="T104" s="18"/>
    </row>
    <row r="105" spans="1:20">
      <c r="A105" s="4">
        <v>101</v>
      </c>
      <c r="B105" s="80" t="s">
        <v>67</v>
      </c>
      <c r="C105" s="73" t="s">
        <v>464</v>
      </c>
      <c r="D105" s="18" t="s">
        <v>29</v>
      </c>
      <c r="E105" s="19"/>
      <c r="F105" s="18"/>
      <c r="G105" s="74">
        <v>16</v>
      </c>
      <c r="H105" s="74">
        <v>19</v>
      </c>
      <c r="I105" s="17">
        <f t="shared" si="1"/>
        <v>35</v>
      </c>
      <c r="J105" s="84"/>
      <c r="K105" s="60" t="s">
        <v>372</v>
      </c>
      <c r="L105" s="60" t="s">
        <v>465</v>
      </c>
      <c r="M105" s="60">
        <v>9859700584</v>
      </c>
      <c r="N105" s="60" t="s">
        <v>466</v>
      </c>
      <c r="O105" s="62">
        <v>9678189744</v>
      </c>
      <c r="P105" s="80" t="s">
        <v>1055</v>
      </c>
      <c r="Q105" s="64" t="s">
        <v>307</v>
      </c>
      <c r="R105" s="62">
        <v>27</v>
      </c>
      <c r="S105" s="62" t="s">
        <v>308</v>
      </c>
      <c r="T105" s="18"/>
    </row>
    <row r="106" spans="1:20" ht="30.75">
      <c r="A106" s="4">
        <v>102</v>
      </c>
      <c r="B106" s="80" t="s">
        <v>67</v>
      </c>
      <c r="C106" s="73" t="s">
        <v>467</v>
      </c>
      <c r="D106" s="18" t="s">
        <v>29</v>
      </c>
      <c r="E106" s="19"/>
      <c r="F106" s="18"/>
      <c r="G106" s="74">
        <v>13</v>
      </c>
      <c r="H106" s="74">
        <v>17</v>
      </c>
      <c r="I106" s="17">
        <f t="shared" si="1"/>
        <v>30</v>
      </c>
      <c r="J106" s="84">
        <v>9854179281</v>
      </c>
      <c r="K106" s="60" t="s">
        <v>195</v>
      </c>
      <c r="L106" s="60" t="s">
        <v>468</v>
      </c>
      <c r="M106" s="60">
        <v>9854215523</v>
      </c>
      <c r="N106" s="60" t="s">
        <v>469</v>
      </c>
      <c r="O106" s="62"/>
      <c r="P106" s="80" t="s">
        <v>1055</v>
      </c>
      <c r="Q106" s="64" t="s">
        <v>307</v>
      </c>
      <c r="R106" s="62">
        <v>21</v>
      </c>
      <c r="S106" s="62" t="s">
        <v>308</v>
      </c>
      <c r="T106" s="18"/>
    </row>
    <row r="107" spans="1:20" ht="30.75">
      <c r="A107" s="4">
        <v>103</v>
      </c>
      <c r="B107" s="80" t="s">
        <v>67</v>
      </c>
      <c r="C107" s="73" t="s">
        <v>470</v>
      </c>
      <c r="D107" s="18" t="s">
        <v>29</v>
      </c>
      <c r="E107" s="19"/>
      <c r="F107" s="18"/>
      <c r="G107" s="74">
        <v>9</v>
      </c>
      <c r="H107" s="74">
        <v>11</v>
      </c>
      <c r="I107" s="17">
        <f t="shared" si="1"/>
        <v>20</v>
      </c>
      <c r="J107" s="84">
        <v>9859713882</v>
      </c>
      <c r="K107" s="60" t="s">
        <v>195</v>
      </c>
      <c r="L107" s="60" t="s">
        <v>468</v>
      </c>
      <c r="M107" s="60">
        <v>9854215523</v>
      </c>
      <c r="N107" s="60" t="s">
        <v>469</v>
      </c>
      <c r="O107" s="62"/>
      <c r="P107" s="80" t="s">
        <v>1055</v>
      </c>
      <c r="Q107" s="64" t="s">
        <v>307</v>
      </c>
      <c r="R107" s="62">
        <v>22</v>
      </c>
      <c r="S107" s="62" t="s">
        <v>308</v>
      </c>
      <c r="T107" s="18"/>
    </row>
    <row r="108" spans="1:20" ht="30.75">
      <c r="A108" s="4">
        <v>104</v>
      </c>
      <c r="B108" s="80" t="s">
        <v>66</v>
      </c>
      <c r="C108" s="73" t="s">
        <v>471</v>
      </c>
      <c r="D108" s="18" t="s">
        <v>29</v>
      </c>
      <c r="E108" s="19"/>
      <c r="F108" s="18"/>
      <c r="G108" s="74">
        <v>11</v>
      </c>
      <c r="H108" s="74">
        <v>21</v>
      </c>
      <c r="I108" s="17">
        <f t="shared" si="1"/>
        <v>32</v>
      </c>
      <c r="J108" s="84"/>
      <c r="K108" s="60" t="s">
        <v>195</v>
      </c>
      <c r="L108" s="60" t="s">
        <v>468</v>
      </c>
      <c r="M108" s="60">
        <v>9854215523</v>
      </c>
      <c r="N108" s="60" t="s">
        <v>469</v>
      </c>
      <c r="O108" s="62"/>
      <c r="P108" s="80" t="s">
        <v>1056</v>
      </c>
      <c r="Q108" s="64" t="s">
        <v>359</v>
      </c>
      <c r="R108" s="62">
        <v>25</v>
      </c>
      <c r="S108" s="62" t="s">
        <v>308</v>
      </c>
      <c r="T108" s="18"/>
    </row>
    <row r="109" spans="1:20">
      <c r="A109" s="4">
        <v>105</v>
      </c>
      <c r="B109" s="80" t="s">
        <v>66</v>
      </c>
      <c r="C109" s="73" t="s">
        <v>472</v>
      </c>
      <c r="D109" s="18" t="s">
        <v>29</v>
      </c>
      <c r="E109" s="19"/>
      <c r="F109" s="18"/>
      <c r="G109" s="74">
        <v>10</v>
      </c>
      <c r="H109" s="74">
        <v>22</v>
      </c>
      <c r="I109" s="17">
        <f t="shared" si="1"/>
        <v>32</v>
      </c>
      <c r="J109" s="84"/>
      <c r="K109" s="60" t="s">
        <v>169</v>
      </c>
      <c r="L109" s="60" t="s">
        <v>170</v>
      </c>
      <c r="M109" s="60">
        <v>8486251708</v>
      </c>
      <c r="N109" s="60" t="s">
        <v>171</v>
      </c>
      <c r="O109" s="62">
        <v>9854330266</v>
      </c>
      <c r="P109" s="80" t="s">
        <v>1056</v>
      </c>
      <c r="Q109" s="64" t="s">
        <v>359</v>
      </c>
      <c r="R109" s="62">
        <v>18</v>
      </c>
      <c r="S109" s="62" t="s">
        <v>308</v>
      </c>
      <c r="T109" s="18"/>
    </row>
    <row r="110" spans="1:20">
      <c r="A110" s="4">
        <v>106</v>
      </c>
      <c r="B110" s="80" t="s">
        <v>66</v>
      </c>
      <c r="C110" s="73" t="s">
        <v>473</v>
      </c>
      <c r="D110" s="18" t="s">
        <v>29</v>
      </c>
      <c r="E110" s="19"/>
      <c r="F110" s="18"/>
      <c r="G110" s="74">
        <v>13</v>
      </c>
      <c r="H110" s="74">
        <v>17</v>
      </c>
      <c r="I110" s="17">
        <f t="shared" si="1"/>
        <v>30</v>
      </c>
      <c r="J110" s="84">
        <v>9401842281</v>
      </c>
      <c r="K110" s="60" t="s">
        <v>169</v>
      </c>
      <c r="L110" s="60" t="s">
        <v>170</v>
      </c>
      <c r="M110" s="60">
        <v>8486251708</v>
      </c>
      <c r="N110" s="60" t="s">
        <v>171</v>
      </c>
      <c r="O110" s="62">
        <v>9854330266</v>
      </c>
      <c r="P110" s="80" t="s">
        <v>1056</v>
      </c>
      <c r="Q110" s="64" t="s">
        <v>359</v>
      </c>
      <c r="R110" s="62">
        <v>22</v>
      </c>
      <c r="S110" s="62" t="s">
        <v>308</v>
      </c>
      <c r="T110" s="18"/>
    </row>
    <row r="111" spans="1:20">
      <c r="A111" s="4">
        <v>107</v>
      </c>
      <c r="B111" s="80" t="s">
        <v>67</v>
      </c>
      <c r="C111" s="73" t="s">
        <v>474</v>
      </c>
      <c r="D111" s="18" t="s">
        <v>29</v>
      </c>
      <c r="E111" s="19"/>
      <c r="F111" s="18"/>
      <c r="G111" s="74">
        <v>15</v>
      </c>
      <c r="H111" s="74">
        <v>16</v>
      </c>
      <c r="I111" s="17">
        <f t="shared" si="1"/>
        <v>31</v>
      </c>
      <c r="J111" s="84"/>
      <c r="K111" s="60" t="s">
        <v>169</v>
      </c>
      <c r="L111" s="60" t="s">
        <v>170</v>
      </c>
      <c r="M111" s="60">
        <v>8486251708</v>
      </c>
      <c r="N111" s="60" t="s">
        <v>171</v>
      </c>
      <c r="O111" s="62">
        <v>9854330266</v>
      </c>
      <c r="P111" s="80" t="s">
        <v>1056</v>
      </c>
      <c r="Q111" s="64" t="s">
        <v>359</v>
      </c>
      <c r="R111" s="62">
        <v>23</v>
      </c>
      <c r="S111" s="62" t="s">
        <v>308</v>
      </c>
      <c r="T111" s="18"/>
    </row>
    <row r="112" spans="1:20">
      <c r="A112" s="4">
        <v>108</v>
      </c>
      <c r="B112" s="80" t="s">
        <v>67</v>
      </c>
      <c r="C112" s="73" t="s">
        <v>475</v>
      </c>
      <c r="D112" s="18" t="s">
        <v>29</v>
      </c>
      <c r="E112" s="19"/>
      <c r="F112" s="18"/>
      <c r="G112" s="74">
        <v>11</v>
      </c>
      <c r="H112" s="74">
        <v>19</v>
      </c>
      <c r="I112" s="17">
        <f t="shared" si="1"/>
        <v>30</v>
      </c>
      <c r="J112" s="84"/>
      <c r="K112" s="60" t="s">
        <v>169</v>
      </c>
      <c r="L112" s="60" t="s">
        <v>170</v>
      </c>
      <c r="M112" s="60">
        <v>8486251708</v>
      </c>
      <c r="N112" s="60" t="s">
        <v>171</v>
      </c>
      <c r="O112" s="62">
        <v>9854330266</v>
      </c>
      <c r="P112" s="80" t="s">
        <v>1056</v>
      </c>
      <c r="Q112" s="64" t="s">
        <v>359</v>
      </c>
      <c r="R112" s="18">
        <v>25</v>
      </c>
      <c r="S112" s="18" t="s">
        <v>308</v>
      </c>
      <c r="T112" s="18"/>
    </row>
    <row r="113" spans="1:20">
      <c r="A113" s="4">
        <v>109</v>
      </c>
      <c r="B113" s="80" t="s">
        <v>67</v>
      </c>
      <c r="C113" s="73" t="s">
        <v>476</v>
      </c>
      <c r="D113" s="18" t="s">
        <v>29</v>
      </c>
      <c r="E113" s="19"/>
      <c r="F113" s="18"/>
      <c r="G113" s="74">
        <v>14</v>
      </c>
      <c r="H113" s="74">
        <v>19</v>
      </c>
      <c r="I113" s="17">
        <f t="shared" si="1"/>
        <v>33</v>
      </c>
      <c r="J113" s="84">
        <v>9613188165</v>
      </c>
      <c r="K113" s="87" t="s">
        <v>451</v>
      </c>
      <c r="L113" s="87" t="s">
        <v>452</v>
      </c>
      <c r="M113" s="62">
        <v>9854703173</v>
      </c>
      <c r="N113" s="87" t="s">
        <v>453</v>
      </c>
      <c r="O113" s="62">
        <v>9613300020</v>
      </c>
      <c r="P113" s="80" t="s">
        <v>1056</v>
      </c>
      <c r="Q113" s="64" t="s">
        <v>359</v>
      </c>
      <c r="R113" s="62">
        <v>25</v>
      </c>
      <c r="S113" s="62" t="s">
        <v>308</v>
      </c>
      <c r="T113" s="18"/>
    </row>
    <row r="114" spans="1:20">
      <c r="A114" s="4">
        <v>110</v>
      </c>
      <c r="B114" s="80" t="s">
        <v>66</v>
      </c>
      <c r="C114" s="73" t="s">
        <v>477</v>
      </c>
      <c r="D114" s="18" t="s">
        <v>29</v>
      </c>
      <c r="E114" s="19"/>
      <c r="F114" s="18"/>
      <c r="G114" s="74">
        <v>15</v>
      </c>
      <c r="H114" s="74">
        <v>19</v>
      </c>
      <c r="I114" s="17">
        <f t="shared" si="1"/>
        <v>34</v>
      </c>
      <c r="J114" s="73"/>
      <c r="K114" s="87" t="s">
        <v>451</v>
      </c>
      <c r="L114" s="87" t="s">
        <v>452</v>
      </c>
      <c r="M114" s="62">
        <v>9854703173</v>
      </c>
      <c r="N114" s="87" t="s">
        <v>453</v>
      </c>
      <c r="O114" s="62">
        <v>9613300020</v>
      </c>
      <c r="P114" s="80" t="s">
        <v>1057</v>
      </c>
      <c r="Q114" s="64" t="s">
        <v>314</v>
      </c>
      <c r="R114" s="62">
        <v>30</v>
      </c>
      <c r="S114" s="62" t="s">
        <v>308</v>
      </c>
      <c r="T114" s="18"/>
    </row>
    <row r="115" spans="1:20">
      <c r="A115" s="4">
        <v>111</v>
      </c>
      <c r="B115" s="80" t="s">
        <v>66</v>
      </c>
      <c r="C115" s="73" t="s">
        <v>478</v>
      </c>
      <c r="D115" s="18" t="s">
        <v>29</v>
      </c>
      <c r="E115" s="19"/>
      <c r="F115" s="18"/>
      <c r="G115" s="74">
        <v>13</v>
      </c>
      <c r="H115" s="74">
        <v>15</v>
      </c>
      <c r="I115" s="17">
        <f t="shared" si="1"/>
        <v>28</v>
      </c>
      <c r="J115" s="73"/>
      <c r="K115" s="60" t="s">
        <v>187</v>
      </c>
      <c r="L115" s="60" t="s">
        <v>188</v>
      </c>
      <c r="M115" s="60">
        <v>7399321528</v>
      </c>
      <c r="N115" s="60" t="s">
        <v>457</v>
      </c>
      <c r="O115" s="62">
        <v>9854338821</v>
      </c>
      <c r="P115" s="80" t="s">
        <v>1057</v>
      </c>
      <c r="Q115" s="64" t="s">
        <v>314</v>
      </c>
      <c r="R115" s="62">
        <v>25</v>
      </c>
      <c r="S115" s="62" t="s">
        <v>308</v>
      </c>
      <c r="T115" s="18"/>
    </row>
    <row r="116" spans="1:20" ht="30.75">
      <c r="A116" s="4">
        <v>112</v>
      </c>
      <c r="B116" s="80" t="s">
        <v>66</v>
      </c>
      <c r="C116" s="73" t="s">
        <v>479</v>
      </c>
      <c r="D116" s="18" t="s">
        <v>29</v>
      </c>
      <c r="E116" s="19"/>
      <c r="F116" s="18"/>
      <c r="G116" s="74">
        <v>9</v>
      </c>
      <c r="H116" s="74">
        <v>11</v>
      </c>
      <c r="I116" s="17">
        <f t="shared" si="1"/>
        <v>20</v>
      </c>
      <c r="J116" s="73"/>
      <c r="K116" s="60" t="s">
        <v>187</v>
      </c>
      <c r="L116" s="60" t="s">
        <v>188</v>
      </c>
      <c r="M116" s="60">
        <v>7399321528</v>
      </c>
      <c r="N116" s="60" t="s">
        <v>457</v>
      </c>
      <c r="O116" s="62">
        <v>9854338821</v>
      </c>
      <c r="P116" s="80" t="s">
        <v>1057</v>
      </c>
      <c r="Q116" s="64" t="s">
        <v>314</v>
      </c>
      <c r="R116" s="62">
        <v>26</v>
      </c>
      <c r="S116" s="62" t="s">
        <v>308</v>
      </c>
      <c r="T116" s="18"/>
    </row>
    <row r="117" spans="1:20">
      <c r="A117" s="4">
        <v>113</v>
      </c>
      <c r="B117" s="80" t="s">
        <v>67</v>
      </c>
      <c r="C117" s="73" t="s">
        <v>480</v>
      </c>
      <c r="D117" s="18" t="s">
        <v>29</v>
      </c>
      <c r="E117" s="19"/>
      <c r="F117" s="18"/>
      <c r="G117" s="74">
        <v>20</v>
      </c>
      <c r="H117" s="74">
        <v>23</v>
      </c>
      <c r="I117" s="17">
        <f t="shared" si="1"/>
        <v>43</v>
      </c>
      <c r="J117" s="73">
        <v>9706400607</v>
      </c>
      <c r="K117" s="65" t="s">
        <v>176</v>
      </c>
      <c r="L117" s="60" t="s">
        <v>177</v>
      </c>
      <c r="M117" s="60">
        <v>9401329029</v>
      </c>
      <c r="N117" s="60" t="s">
        <v>460</v>
      </c>
      <c r="O117" s="60">
        <v>9577355258</v>
      </c>
      <c r="P117" s="80" t="s">
        <v>1057</v>
      </c>
      <c r="Q117" s="64" t="s">
        <v>314</v>
      </c>
      <c r="R117" s="62">
        <v>33</v>
      </c>
      <c r="S117" s="62" t="s">
        <v>308</v>
      </c>
      <c r="T117" s="18"/>
    </row>
    <row r="118" spans="1:20">
      <c r="A118" s="4">
        <v>114</v>
      </c>
      <c r="B118" s="80" t="s">
        <v>67</v>
      </c>
      <c r="C118" s="73" t="s">
        <v>481</v>
      </c>
      <c r="D118" s="18" t="s">
        <v>29</v>
      </c>
      <c r="E118" s="19"/>
      <c r="F118" s="18"/>
      <c r="G118" s="74">
        <v>30</v>
      </c>
      <c r="H118" s="74">
        <v>26</v>
      </c>
      <c r="I118" s="17">
        <f t="shared" si="1"/>
        <v>56</v>
      </c>
      <c r="J118" s="73"/>
      <c r="K118" s="65" t="s">
        <v>176</v>
      </c>
      <c r="L118" s="60" t="s">
        <v>177</v>
      </c>
      <c r="M118" s="60">
        <v>9401329029</v>
      </c>
      <c r="N118" s="60" t="s">
        <v>460</v>
      </c>
      <c r="O118" s="60">
        <v>9577355258</v>
      </c>
      <c r="P118" s="80" t="s">
        <v>1057</v>
      </c>
      <c r="Q118" s="64" t="s">
        <v>314</v>
      </c>
      <c r="R118" s="62">
        <v>32</v>
      </c>
      <c r="S118" s="62" t="s">
        <v>308</v>
      </c>
      <c r="T118" s="18"/>
    </row>
    <row r="119" spans="1:20">
      <c r="A119" s="4">
        <v>115</v>
      </c>
      <c r="B119" s="80" t="s">
        <v>66</v>
      </c>
      <c r="C119" s="73" t="s">
        <v>482</v>
      </c>
      <c r="D119" s="18" t="s">
        <v>29</v>
      </c>
      <c r="E119" s="19"/>
      <c r="F119" s="18"/>
      <c r="G119" s="74">
        <v>19</v>
      </c>
      <c r="H119" s="74">
        <v>21</v>
      </c>
      <c r="I119" s="17">
        <f t="shared" si="1"/>
        <v>40</v>
      </c>
      <c r="J119" s="73">
        <v>9859056729</v>
      </c>
      <c r="K119" s="60" t="s">
        <v>294</v>
      </c>
      <c r="L119" s="60" t="s">
        <v>295</v>
      </c>
      <c r="M119" s="60">
        <v>9678895053</v>
      </c>
      <c r="N119" s="60" t="s">
        <v>296</v>
      </c>
      <c r="O119" s="62">
        <v>8753831797</v>
      </c>
      <c r="P119" s="80" t="s">
        <v>1058</v>
      </c>
      <c r="Q119" s="64" t="s">
        <v>322</v>
      </c>
      <c r="R119" s="62">
        <v>23</v>
      </c>
      <c r="S119" s="62" t="s">
        <v>308</v>
      </c>
      <c r="T119" s="18"/>
    </row>
    <row r="120" spans="1:20">
      <c r="A120" s="4">
        <v>116</v>
      </c>
      <c r="B120" s="80" t="s">
        <v>66</v>
      </c>
      <c r="C120" s="73" t="s">
        <v>483</v>
      </c>
      <c r="D120" s="18" t="s">
        <v>29</v>
      </c>
      <c r="E120" s="19"/>
      <c r="F120" s="18"/>
      <c r="G120" s="74">
        <v>19</v>
      </c>
      <c r="H120" s="74">
        <v>23</v>
      </c>
      <c r="I120" s="17">
        <f t="shared" si="1"/>
        <v>42</v>
      </c>
      <c r="J120" s="73">
        <v>9613741949</v>
      </c>
      <c r="K120" s="60" t="s">
        <v>294</v>
      </c>
      <c r="L120" s="60" t="s">
        <v>295</v>
      </c>
      <c r="M120" s="60">
        <v>9678895053</v>
      </c>
      <c r="N120" s="60" t="s">
        <v>296</v>
      </c>
      <c r="O120" s="62">
        <v>8753831797</v>
      </c>
      <c r="P120" s="80" t="s">
        <v>1058</v>
      </c>
      <c r="Q120" s="64" t="s">
        <v>322</v>
      </c>
      <c r="R120" s="62">
        <v>25</v>
      </c>
      <c r="S120" s="62" t="s">
        <v>308</v>
      </c>
      <c r="T120" s="18"/>
    </row>
    <row r="121" spans="1:20">
      <c r="A121" s="4">
        <v>117</v>
      </c>
      <c r="B121" s="80" t="s">
        <v>67</v>
      </c>
      <c r="C121" s="73" t="s">
        <v>484</v>
      </c>
      <c r="D121" s="18" t="s">
        <v>29</v>
      </c>
      <c r="E121" s="19"/>
      <c r="F121" s="18"/>
      <c r="G121" s="74">
        <v>15</v>
      </c>
      <c r="H121" s="74">
        <v>28</v>
      </c>
      <c r="I121" s="17">
        <f t="shared" si="1"/>
        <v>43</v>
      </c>
      <c r="J121" s="73">
        <v>9577243496</v>
      </c>
      <c r="K121" s="87" t="s">
        <v>451</v>
      </c>
      <c r="L121" s="87" t="s">
        <v>452</v>
      </c>
      <c r="M121" s="62">
        <v>9854703173</v>
      </c>
      <c r="N121" s="87" t="s">
        <v>453</v>
      </c>
      <c r="O121" s="62">
        <v>9613300020</v>
      </c>
      <c r="P121" s="80" t="s">
        <v>1058</v>
      </c>
      <c r="Q121" s="64" t="s">
        <v>322</v>
      </c>
      <c r="R121" s="62">
        <v>32</v>
      </c>
      <c r="S121" s="62" t="s">
        <v>308</v>
      </c>
      <c r="T121" s="18"/>
    </row>
    <row r="122" spans="1:20">
      <c r="A122" s="4">
        <v>118</v>
      </c>
      <c r="B122" s="80" t="s">
        <v>67</v>
      </c>
      <c r="C122" s="73" t="s">
        <v>485</v>
      </c>
      <c r="D122" s="18" t="s">
        <v>29</v>
      </c>
      <c r="E122" s="19"/>
      <c r="F122" s="18"/>
      <c r="G122" s="74">
        <v>18</v>
      </c>
      <c r="H122" s="74">
        <v>28</v>
      </c>
      <c r="I122" s="17">
        <f t="shared" si="1"/>
        <v>46</v>
      </c>
      <c r="J122" s="73">
        <v>9706394262</v>
      </c>
      <c r="K122" s="60" t="s">
        <v>187</v>
      </c>
      <c r="L122" s="60" t="s">
        <v>188</v>
      </c>
      <c r="M122" s="60">
        <v>7399321528</v>
      </c>
      <c r="N122" s="60" t="s">
        <v>457</v>
      </c>
      <c r="O122" s="62">
        <v>9854338821</v>
      </c>
      <c r="P122" s="80" t="s">
        <v>1058</v>
      </c>
      <c r="Q122" s="64" t="s">
        <v>322</v>
      </c>
      <c r="R122" s="62">
        <v>23</v>
      </c>
      <c r="S122" s="62" t="s">
        <v>308</v>
      </c>
      <c r="T122" s="18"/>
    </row>
    <row r="123" spans="1:20">
      <c r="A123" s="4">
        <v>119</v>
      </c>
      <c r="B123" s="80" t="s">
        <v>67</v>
      </c>
      <c r="C123" s="73" t="s">
        <v>486</v>
      </c>
      <c r="D123" s="18" t="s">
        <v>29</v>
      </c>
      <c r="E123" s="19"/>
      <c r="F123" s="18"/>
      <c r="G123" s="74">
        <v>18</v>
      </c>
      <c r="H123" s="74">
        <v>31</v>
      </c>
      <c r="I123" s="17">
        <f t="shared" si="1"/>
        <v>49</v>
      </c>
      <c r="J123" s="73">
        <v>9707148183</v>
      </c>
      <c r="K123" s="60" t="s">
        <v>187</v>
      </c>
      <c r="L123" s="60" t="s">
        <v>188</v>
      </c>
      <c r="M123" s="60">
        <v>7399321528</v>
      </c>
      <c r="N123" s="60" t="s">
        <v>457</v>
      </c>
      <c r="O123" s="62">
        <v>9854338821</v>
      </c>
      <c r="P123" s="80" t="s">
        <v>1058</v>
      </c>
      <c r="Q123" s="64" t="s">
        <v>322</v>
      </c>
      <c r="R123" s="62">
        <v>25</v>
      </c>
      <c r="S123" s="62" t="s">
        <v>308</v>
      </c>
      <c r="T123" s="18"/>
    </row>
    <row r="124" spans="1:20">
      <c r="A124" s="4">
        <v>120</v>
      </c>
      <c r="B124" s="80"/>
      <c r="C124" s="73"/>
      <c r="D124" s="18"/>
      <c r="E124" s="19"/>
      <c r="F124" s="18"/>
      <c r="G124" s="74"/>
      <c r="H124" s="74"/>
      <c r="I124" s="17"/>
      <c r="J124" s="73"/>
      <c r="K124" s="65"/>
      <c r="L124" s="60"/>
      <c r="M124" s="60"/>
      <c r="N124" s="60"/>
      <c r="O124" s="60"/>
      <c r="P124" s="80"/>
      <c r="Q124" s="18"/>
      <c r="R124" s="62"/>
      <c r="S124" s="62"/>
      <c r="T124" s="18"/>
    </row>
    <row r="125" spans="1:20">
      <c r="A125" s="4">
        <v>121</v>
      </c>
      <c r="B125" s="80"/>
      <c r="C125" s="73"/>
      <c r="D125" s="18"/>
      <c r="E125" s="19"/>
      <c r="F125" s="18"/>
      <c r="G125" s="74"/>
      <c r="H125" s="74"/>
      <c r="I125" s="17"/>
      <c r="J125" s="73"/>
      <c r="K125" s="65"/>
      <c r="L125" s="60"/>
      <c r="M125" s="60"/>
      <c r="N125" s="60"/>
      <c r="O125" s="60"/>
      <c r="P125" s="80"/>
      <c r="Q125" s="18"/>
      <c r="R125" s="62"/>
      <c r="S125" s="62"/>
      <c r="T125" s="18"/>
    </row>
    <row r="126" spans="1:20">
      <c r="A126" s="4">
        <v>122</v>
      </c>
      <c r="B126" s="80"/>
      <c r="C126" s="73"/>
      <c r="D126" s="18"/>
      <c r="E126" s="19"/>
      <c r="F126" s="18"/>
      <c r="G126" s="74"/>
      <c r="H126" s="74"/>
      <c r="I126" s="17"/>
      <c r="J126" s="73"/>
      <c r="K126" s="60"/>
      <c r="L126" s="60"/>
      <c r="M126" s="60"/>
      <c r="N126" s="60"/>
      <c r="O126" s="62"/>
      <c r="P126" s="80"/>
      <c r="Q126" s="18"/>
      <c r="R126" s="62"/>
      <c r="S126" s="62"/>
      <c r="T126" s="18"/>
    </row>
    <row r="127" spans="1:20">
      <c r="A127" s="4">
        <v>123</v>
      </c>
      <c r="B127" s="80"/>
      <c r="C127" s="73"/>
      <c r="D127" s="18"/>
      <c r="E127" s="19"/>
      <c r="F127" s="18"/>
      <c r="G127" s="74"/>
      <c r="H127" s="74"/>
      <c r="I127" s="17"/>
      <c r="J127" s="73"/>
      <c r="K127" s="60"/>
      <c r="L127" s="60"/>
      <c r="M127" s="60"/>
      <c r="N127" s="60"/>
      <c r="O127" s="62"/>
      <c r="P127" s="80"/>
      <c r="Q127" s="18"/>
      <c r="R127" s="62"/>
      <c r="S127" s="62"/>
      <c r="T127" s="18"/>
    </row>
    <row r="128" spans="1:20">
      <c r="A128" s="4">
        <v>124</v>
      </c>
      <c r="B128" s="80"/>
      <c r="C128" s="73"/>
      <c r="D128" s="18"/>
      <c r="E128" s="19"/>
      <c r="F128" s="18"/>
      <c r="G128" s="74"/>
      <c r="H128" s="74"/>
      <c r="I128" s="17"/>
      <c r="J128" s="73"/>
      <c r="K128" s="60"/>
      <c r="L128" s="60"/>
      <c r="M128" s="60"/>
      <c r="N128" s="60"/>
      <c r="O128" s="62"/>
      <c r="P128" s="80"/>
      <c r="Q128" s="18"/>
      <c r="R128" s="62"/>
      <c r="S128" s="62"/>
      <c r="T128" s="18"/>
    </row>
    <row r="129" spans="1:20">
      <c r="A129" s="4">
        <v>125</v>
      </c>
      <c r="B129" s="80"/>
      <c r="C129" s="73"/>
      <c r="D129" s="18"/>
      <c r="E129" s="19"/>
      <c r="F129" s="18"/>
      <c r="G129" s="74"/>
      <c r="H129" s="74"/>
      <c r="I129" s="17"/>
      <c r="J129" s="73"/>
      <c r="K129" s="60"/>
      <c r="L129" s="60"/>
      <c r="M129" s="60"/>
      <c r="N129" s="60"/>
      <c r="O129" s="62"/>
      <c r="P129" s="80"/>
      <c r="Q129" s="18"/>
      <c r="R129" s="62"/>
      <c r="S129" s="62"/>
      <c r="T129" s="18"/>
    </row>
    <row r="130" spans="1:20">
      <c r="A130" s="4">
        <v>126</v>
      </c>
      <c r="B130" s="17"/>
      <c r="C130" s="18"/>
      <c r="D130" s="18"/>
      <c r="E130" s="19"/>
      <c r="F130" s="18"/>
      <c r="G130" s="19"/>
      <c r="H130" s="19"/>
      <c r="I130" s="17">
        <f t="shared" ref="I130:I134" si="2">+G130+H130</f>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3">+G135+H135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0"/>
      <c r="C165" s="21">
        <f>COUNTIFS(C5:C164,"*")</f>
        <v>119</v>
      </c>
      <c r="D165" s="21"/>
      <c r="E165" s="13"/>
      <c r="F165" s="21"/>
      <c r="G165" s="21">
        <f>SUM(G5:G164)</f>
        <v>2269</v>
      </c>
      <c r="H165" s="21">
        <f>SUM(H5:H164)</f>
        <v>2438</v>
      </c>
      <c r="I165" s="21">
        <f>SUM(I5:I164)</f>
        <v>4707</v>
      </c>
      <c r="J165" s="21"/>
      <c r="K165" s="21"/>
      <c r="L165" s="21"/>
      <c r="M165" s="21"/>
      <c r="N165" s="21"/>
      <c r="O165" s="21"/>
      <c r="P165" s="14"/>
      <c r="Q165" s="21"/>
      <c r="R165" s="21"/>
      <c r="S165" s="21"/>
      <c r="T165" s="12"/>
    </row>
    <row r="166" spans="1:20">
      <c r="A166" s="45" t="s">
        <v>66</v>
      </c>
      <c r="B166" s="10">
        <f>COUNTIF(B$5:B$164,"Team 1")</f>
        <v>61</v>
      </c>
      <c r="C166" s="45" t="s">
        <v>29</v>
      </c>
      <c r="D166" s="10">
        <f>COUNTIF(D5:D164,"Anganwadi")</f>
        <v>119</v>
      </c>
    </row>
    <row r="167" spans="1:20">
      <c r="A167" s="45" t="s">
        <v>67</v>
      </c>
      <c r="B167" s="10">
        <f>COUNTIF(B$6:B$164,"Team 2")</f>
        <v>57</v>
      </c>
      <c r="C167" s="45" t="s">
        <v>27</v>
      </c>
      <c r="D167" s="10">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6" t="s">
        <v>1060</v>
      </c>
      <c r="B1" s="196"/>
      <c r="C1" s="196"/>
      <c r="D1" s="197"/>
      <c r="E1" s="197"/>
      <c r="F1" s="197"/>
      <c r="G1" s="197"/>
      <c r="H1" s="197"/>
      <c r="I1" s="197"/>
      <c r="J1" s="197"/>
      <c r="K1" s="197"/>
      <c r="L1" s="197"/>
      <c r="M1" s="197"/>
      <c r="N1" s="197"/>
      <c r="O1" s="197"/>
      <c r="P1" s="197"/>
      <c r="Q1" s="197"/>
      <c r="R1" s="197"/>
      <c r="S1" s="197"/>
    </row>
    <row r="2" spans="1:20">
      <c r="A2" s="200" t="s">
        <v>63</v>
      </c>
      <c r="B2" s="201"/>
      <c r="C2" s="201"/>
      <c r="D2" s="25">
        <v>43483</v>
      </c>
      <c r="E2" s="22"/>
      <c r="F2" s="22"/>
      <c r="G2" s="22"/>
      <c r="H2" s="22"/>
      <c r="I2" s="22"/>
      <c r="J2" s="22"/>
      <c r="K2" s="22"/>
      <c r="L2" s="22"/>
      <c r="M2" s="22"/>
      <c r="N2" s="22"/>
      <c r="O2" s="22"/>
      <c r="P2" s="22"/>
      <c r="Q2" s="22"/>
      <c r="R2" s="22"/>
      <c r="S2" s="22"/>
    </row>
    <row r="3" spans="1:20" ht="24" customHeight="1">
      <c r="A3" s="195" t="s">
        <v>14</v>
      </c>
      <c r="B3" s="198" t="s">
        <v>65</v>
      </c>
      <c r="C3" s="194" t="s">
        <v>7</v>
      </c>
      <c r="D3" s="194" t="s">
        <v>59</v>
      </c>
      <c r="E3" s="194" t="s">
        <v>16</v>
      </c>
      <c r="F3" s="202" t="s">
        <v>17</v>
      </c>
      <c r="G3" s="194" t="s">
        <v>8</v>
      </c>
      <c r="H3" s="194"/>
      <c r="I3" s="194"/>
      <c r="J3" s="194" t="s">
        <v>35</v>
      </c>
      <c r="K3" s="198" t="s">
        <v>37</v>
      </c>
      <c r="L3" s="198" t="s">
        <v>54</v>
      </c>
      <c r="M3" s="198" t="s">
        <v>55</v>
      </c>
      <c r="N3" s="198" t="s">
        <v>38</v>
      </c>
      <c r="O3" s="198" t="s">
        <v>39</v>
      </c>
      <c r="P3" s="195" t="s">
        <v>58</v>
      </c>
      <c r="Q3" s="194" t="s">
        <v>56</v>
      </c>
      <c r="R3" s="194" t="s">
        <v>36</v>
      </c>
      <c r="S3" s="194" t="s">
        <v>57</v>
      </c>
      <c r="T3" s="194" t="s">
        <v>13</v>
      </c>
    </row>
    <row r="4" spans="1:20" ht="25.5" customHeight="1">
      <c r="A4" s="195"/>
      <c r="B4" s="203"/>
      <c r="C4" s="194"/>
      <c r="D4" s="194"/>
      <c r="E4" s="194"/>
      <c r="F4" s="202"/>
      <c r="G4" s="23" t="s">
        <v>9</v>
      </c>
      <c r="H4" s="23" t="s">
        <v>10</v>
      </c>
      <c r="I4" s="23" t="s">
        <v>11</v>
      </c>
      <c r="J4" s="194"/>
      <c r="K4" s="199"/>
      <c r="L4" s="199"/>
      <c r="M4" s="199"/>
      <c r="N4" s="199"/>
      <c r="O4" s="199"/>
      <c r="P4" s="195"/>
      <c r="Q4" s="195"/>
      <c r="R4" s="194"/>
      <c r="S4" s="194"/>
      <c r="T4" s="194"/>
    </row>
    <row r="5" spans="1:20">
      <c r="A5" s="4">
        <v>1</v>
      </c>
      <c r="B5" s="18" t="s">
        <v>66</v>
      </c>
      <c r="C5" s="62" t="s">
        <v>493</v>
      </c>
      <c r="D5" s="62" t="s">
        <v>29</v>
      </c>
      <c r="E5" s="56"/>
      <c r="F5" s="62"/>
      <c r="G5" s="56">
        <v>30</v>
      </c>
      <c r="H5" s="56">
        <v>24</v>
      </c>
      <c r="I5" s="77">
        <f>+G5+H5</f>
        <v>54</v>
      </c>
      <c r="J5" s="88">
        <v>9859264570</v>
      </c>
      <c r="K5" s="62" t="s">
        <v>184</v>
      </c>
      <c r="L5" s="62" t="s">
        <v>185</v>
      </c>
      <c r="M5" s="62">
        <v>9864921125</v>
      </c>
      <c r="N5" s="62" t="s">
        <v>186</v>
      </c>
      <c r="O5" s="62">
        <v>7896661859</v>
      </c>
      <c r="P5" s="89">
        <v>43466</v>
      </c>
      <c r="Q5" s="64" t="s">
        <v>155</v>
      </c>
      <c r="R5" s="62">
        <v>23</v>
      </c>
      <c r="S5" s="62" t="s">
        <v>308</v>
      </c>
      <c r="T5" s="18"/>
    </row>
    <row r="6" spans="1:20">
      <c r="A6" s="4">
        <v>2</v>
      </c>
      <c r="B6" s="18" t="s">
        <v>66</v>
      </c>
      <c r="C6" s="62" t="s">
        <v>494</v>
      </c>
      <c r="D6" s="62" t="s">
        <v>29</v>
      </c>
      <c r="E6" s="56"/>
      <c r="F6" s="62"/>
      <c r="G6" s="56">
        <v>6</v>
      </c>
      <c r="H6" s="56">
        <v>11</v>
      </c>
      <c r="I6" s="77">
        <f>+G6+H6</f>
        <v>17</v>
      </c>
      <c r="J6" s="88">
        <v>9859829555</v>
      </c>
      <c r="K6" s="62" t="s">
        <v>184</v>
      </c>
      <c r="L6" s="62" t="s">
        <v>185</v>
      </c>
      <c r="M6" s="62">
        <v>9864921125</v>
      </c>
      <c r="N6" s="62" t="s">
        <v>186</v>
      </c>
      <c r="O6" s="62">
        <v>7896661859</v>
      </c>
      <c r="P6" s="89">
        <v>43466</v>
      </c>
      <c r="Q6" s="64" t="s">
        <v>155</v>
      </c>
      <c r="R6" s="62">
        <v>24</v>
      </c>
      <c r="S6" s="62" t="s">
        <v>308</v>
      </c>
      <c r="T6" s="18"/>
    </row>
    <row r="7" spans="1:20">
      <c r="A7" s="4">
        <v>3</v>
      </c>
      <c r="B7" s="18" t="s">
        <v>66</v>
      </c>
      <c r="C7" s="62" t="s">
        <v>495</v>
      </c>
      <c r="D7" s="62" t="s">
        <v>29</v>
      </c>
      <c r="E7" s="56"/>
      <c r="F7" s="62"/>
      <c r="G7" s="56">
        <v>23</v>
      </c>
      <c r="H7" s="56">
        <v>6</v>
      </c>
      <c r="I7" s="77">
        <f t="shared" ref="I7:I25" si="0">+G7+H7</f>
        <v>29</v>
      </c>
      <c r="J7" s="88">
        <v>9859279017</v>
      </c>
      <c r="K7" s="62" t="s">
        <v>184</v>
      </c>
      <c r="L7" s="62" t="s">
        <v>185</v>
      </c>
      <c r="M7" s="62">
        <v>9864921125</v>
      </c>
      <c r="N7" s="62" t="s">
        <v>186</v>
      </c>
      <c r="O7" s="62">
        <v>7896661859</v>
      </c>
      <c r="P7" s="89">
        <v>43466</v>
      </c>
      <c r="Q7" s="64" t="s">
        <v>155</v>
      </c>
      <c r="R7" s="62">
        <v>24</v>
      </c>
      <c r="S7" s="62" t="s">
        <v>308</v>
      </c>
      <c r="T7" s="18"/>
    </row>
    <row r="8" spans="1:20">
      <c r="A8" s="4">
        <v>4</v>
      </c>
      <c r="B8" s="18" t="s">
        <v>67</v>
      </c>
      <c r="C8" s="62" t="s">
        <v>496</v>
      </c>
      <c r="D8" s="62" t="s">
        <v>29</v>
      </c>
      <c r="E8" s="56"/>
      <c r="F8" s="62"/>
      <c r="G8" s="56">
        <v>38</v>
      </c>
      <c r="H8" s="56">
        <v>40</v>
      </c>
      <c r="I8" s="77">
        <f t="shared" si="0"/>
        <v>78</v>
      </c>
      <c r="J8" s="77"/>
      <c r="K8" s="62" t="s">
        <v>497</v>
      </c>
      <c r="L8" s="62" t="s">
        <v>498</v>
      </c>
      <c r="M8" s="62">
        <v>9854223934</v>
      </c>
      <c r="N8" s="62" t="s">
        <v>499</v>
      </c>
      <c r="O8" s="62">
        <v>7896524079</v>
      </c>
      <c r="P8" s="89">
        <v>43466</v>
      </c>
      <c r="Q8" s="64" t="s">
        <v>155</v>
      </c>
      <c r="R8" s="62">
        <v>23</v>
      </c>
      <c r="S8" s="62" t="s">
        <v>308</v>
      </c>
      <c r="T8" s="18"/>
    </row>
    <row r="9" spans="1:20">
      <c r="A9" s="4">
        <v>5</v>
      </c>
      <c r="B9" s="18" t="s">
        <v>67</v>
      </c>
      <c r="C9" s="62" t="s">
        <v>500</v>
      </c>
      <c r="D9" s="62" t="s">
        <v>29</v>
      </c>
      <c r="E9" s="56"/>
      <c r="F9" s="62"/>
      <c r="G9" s="56">
        <v>9</v>
      </c>
      <c r="H9" s="56">
        <v>11</v>
      </c>
      <c r="I9" s="77">
        <f t="shared" si="0"/>
        <v>20</v>
      </c>
      <c r="J9" s="88"/>
      <c r="K9" s="62" t="s">
        <v>497</v>
      </c>
      <c r="L9" s="62" t="s">
        <v>498</v>
      </c>
      <c r="M9" s="62">
        <v>9854223934</v>
      </c>
      <c r="N9" s="62" t="s">
        <v>499</v>
      </c>
      <c r="O9" s="62">
        <v>7896524079</v>
      </c>
      <c r="P9" s="89">
        <v>43466</v>
      </c>
      <c r="Q9" s="64" t="s">
        <v>155</v>
      </c>
      <c r="R9" s="62">
        <v>22</v>
      </c>
      <c r="S9" s="62" t="s">
        <v>308</v>
      </c>
      <c r="T9" s="18"/>
    </row>
    <row r="10" spans="1:20">
      <c r="A10" s="4">
        <v>6</v>
      </c>
      <c r="B10" s="18" t="s">
        <v>67</v>
      </c>
      <c r="C10" s="62" t="s">
        <v>143</v>
      </c>
      <c r="D10" s="62" t="s">
        <v>27</v>
      </c>
      <c r="E10" s="53" t="s">
        <v>501</v>
      </c>
      <c r="F10" s="62" t="s">
        <v>87</v>
      </c>
      <c r="G10" s="56">
        <v>40</v>
      </c>
      <c r="H10" s="56">
        <v>33</v>
      </c>
      <c r="I10" s="77">
        <f t="shared" si="0"/>
        <v>73</v>
      </c>
      <c r="J10" s="53">
        <v>9859053354</v>
      </c>
      <c r="K10" s="87" t="s">
        <v>451</v>
      </c>
      <c r="L10" s="87" t="s">
        <v>452</v>
      </c>
      <c r="M10" s="62">
        <v>9854703172</v>
      </c>
      <c r="N10" s="87" t="s">
        <v>453</v>
      </c>
      <c r="O10" s="62">
        <v>9613300020</v>
      </c>
      <c r="P10" s="89">
        <v>43467</v>
      </c>
      <c r="Q10" s="64" t="s">
        <v>157</v>
      </c>
      <c r="R10" s="62">
        <v>30</v>
      </c>
      <c r="S10" s="62" t="s">
        <v>308</v>
      </c>
      <c r="T10" s="18"/>
    </row>
    <row r="11" spans="1:20">
      <c r="A11" s="4">
        <v>7</v>
      </c>
      <c r="B11" s="18" t="s">
        <v>67</v>
      </c>
      <c r="C11" s="62" t="s">
        <v>502</v>
      </c>
      <c r="D11" s="62" t="s">
        <v>29</v>
      </c>
      <c r="E11" s="56"/>
      <c r="F11" s="62"/>
      <c r="G11" s="56">
        <v>16</v>
      </c>
      <c r="H11" s="56">
        <v>16</v>
      </c>
      <c r="I11" s="77">
        <f t="shared" si="0"/>
        <v>32</v>
      </c>
      <c r="J11" s="88"/>
      <c r="K11" s="87" t="s">
        <v>451</v>
      </c>
      <c r="L11" s="87" t="s">
        <v>452</v>
      </c>
      <c r="M11" s="62">
        <v>9854703172</v>
      </c>
      <c r="N11" s="87" t="s">
        <v>453</v>
      </c>
      <c r="O11" s="62">
        <v>9613300020</v>
      </c>
      <c r="P11" s="89">
        <v>43467</v>
      </c>
      <c r="Q11" s="64" t="s">
        <v>157</v>
      </c>
      <c r="R11" s="62">
        <v>31</v>
      </c>
      <c r="S11" s="62" t="s">
        <v>308</v>
      </c>
      <c r="T11" s="18"/>
    </row>
    <row r="12" spans="1:20">
      <c r="A12" s="4">
        <v>8</v>
      </c>
      <c r="B12" s="18" t="s">
        <v>66</v>
      </c>
      <c r="C12" s="73" t="s">
        <v>503</v>
      </c>
      <c r="D12" s="62" t="s">
        <v>27</v>
      </c>
      <c r="E12" s="53" t="s">
        <v>504</v>
      </c>
      <c r="F12" s="62" t="s">
        <v>87</v>
      </c>
      <c r="G12" s="56">
        <v>12</v>
      </c>
      <c r="H12" s="56">
        <v>15</v>
      </c>
      <c r="I12" s="77">
        <f t="shared" si="0"/>
        <v>27</v>
      </c>
      <c r="J12" s="88" t="s">
        <v>505</v>
      </c>
      <c r="K12" s="85" t="s">
        <v>445</v>
      </c>
      <c r="L12" s="86" t="s">
        <v>150</v>
      </c>
      <c r="M12" s="60">
        <v>9854524167</v>
      </c>
      <c r="N12" s="86" t="s">
        <v>446</v>
      </c>
      <c r="O12" s="62">
        <v>9707573027</v>
      </c>
      <c r="P12" s="89">
        <v>43467</v>
      </c>
      <c r="Q12" s="64" t="s">
        <v>157</v>
      </c>
      <c r="R12" s="62">
        <v>35</v>
      </c>
      <c r="S12" s="62" t="s">
        <v>308</v>
      </c>
      <c r="T12" s="18"/>
    </row>
    <row r="13" spans="1:20">
      <c r="A13" s="4">
        <v>9</v>
      </c>
      <c r="B13" s="18" t="s">
        <v>66</v>
      </c>
      <c r="C13" s="73" t="s">
        <v>506</v>
      </c>
      <c r="D13" s="62" t="s">
        <v>27</v>
      </c>
      <c r="E13" s="53" t="s">
        <v>507</v>
      </c>
      <c r="F13" s="62" t="s">
        <v>89</v>
      </c>
      <c r="G13" s="56">
        <v>31</v>
      </c>
      <c r="H13" s="56">
        <v>43</v>
      </c>
      <c r="I13" s="77">
        <f t="shared" si="0"/>
        <v>74</v>
      </c>
      <c r="J13" s="88">
        <v>9864216572</v>
      </c>
      <c r="K13" s="85" t="s">
        <v>445</v>
      </c>
      <c r="L13" s="86" t="s">
        <v>150</v>
      </c>
      <c r="M13" s="60">
        <v>9854524167</v>
      </c>
      <c r="N13" s="86" t="s">
        <v>446</v>
      </c>
      <c r="O13" s="62">
        <v>9707573027</v>
      </c>
      <c r="P13" s="89">
        <v>43467</v>
      </c>
      <c r="Q13" s="64" t="s">
        <v>157</v>
      </c>
      <c r="R13" s="62">
        <v>34</v>
      </c>
      <c r="S13" s="62" t="s">
        <v>308</v>
      </c>
      <c r="T13" s="18"/>
    </row>
    <row r="14" spans="1:20">
      <c r="A14" s="4">
        <v>10</v>
      </c>
      <c r="B14" s="18" t="s">
        <v>66</v>
      </c>
      <c r="C14" s="73" t="s">
        <v>211</v>
      </c>
      <c r="D14" s="62" t="s">
        <v>27</v>
      </c>
      <c r="E14" s="53" t="s">
        <v>508</v>
      </c>
      <c r="F14" s="62" t="s">
        <v>89</v>
      </c>
      <c r="G14" s="56">
        <v>18</v>
      </c>
      <c r="H14" s="56">
        <v>26</v>
      </c>
      <c r="I14" s="77">
        <f t="shared" si="0"/>
        <v>44</v>
      </c>
      <c r="J14" s="53" t="s">
        <v>509</v>
      </c>
      <c r="K14" s="85" t="s">
        <v>445</v>
      </c>
      <c r="L14" s="86" t="s">
        <v>150</v>
      </c>
      <c r="M14" s="60">
        <v>9854524168</v>
      </c>
      <c r="N14" s="86" t="s">
        <v>446</v>
      </c>
      <c r="O14" s="62">
        <v>9707573028</v>
      </c>
      <c r="P14" s="89">
        <v>43468</v>
      </c>
      <c r="Q14" s="64" t="s">
        <v>164</v>
      </c>
      <c r="R14" s="62">
        <v>34</v>
      </c>
      <c r="S14" s="62" t="s">
        <v>308</v>
      </c>
      <c r="T14" s="18"/>
    </row>
    <row r="15" spans="1:20">
      <c r="A15" s="4">
        <v>11</v>
      </c>
      <c r="B15" s="18" t="s">
        <v>66</v>
      </c>
      <c r="C15" s="60" t="s">
        <v>510</v>
      </c>
      <c r="D15" s="62" t="s">
        <v>29</v>
      </c>
      <c r="E15" s="56"/>
      <c r="F15" s="62"/>
      <c r="G15" s="56">
        <v>32</v>
      </c>
      <c r="H15" s="56">
        <v>26</v>
      </c>
      <c r="I15" s="77">
        <f t="shared" si="0"/>
        <v>58</v>
      </c>
      <c r="J15" s="88"/>
      <c r="K15" s="85" t="s">
        <v>445</v>
      </c>
      <c r="L15" s="86" t="s">
        <v>150</v>
      </c>
      <c r="M15" s="60">
        <v>9854524168</v>
      </c>
      <c r="N15" s="86" t="s">
        <v>446</v>
      </c>
      <c r="O15" s="62">
        <v>9707573028</v>
      </c>
      <c r="P15" s="89">
        <v>43468</v>
      </c>
      <c r="Q15" s="64" t="s">
        <v>164</v>
      </c>
      <c r="R15" s="62">
        <v>36</v>
      </c>
      <c r="S15" s="62" t="s">
        <v>308</v>
      </c>
      <c r="T15" s="18"/>
    </row>
    <row r="16" spans="1:20">
      <c r="A16" s="4">
        <v>12</v>
      </c>
      <c r="B16" s="18" t="s">
        <v>67</v>
      </c>
      <c r="C16" s="73" t="s">
        <v>511</v>
      </c>
      <c r="D16" s="62" t="s">
        <v>27</v>
      </c>
      <c r="E16" s="56" t="s">
        <v>512</v>
      </c>
      <c r="F16" s="62" t="s">
        <v>87</v>
      </c>
      <c r="G16" s="90">
        <v>31</v>
      </c>
      <c r="H16" s="90">
        <v>43</v>
      </c>
      <c r="I16" s="77">
        <f t="shared" si="0"/>
        <v>74</v>
      </c>
      <c r="J16" s="88">
        <v>9864216572</v>
      </c>
      <c r="K16" s="65" t="s">
        <v>198</v>
      </c>
      <c r="L16" s="65" t="s">
        <v>199</v>
      </c>
      <c r="M16" s="65">
        <v>9401450814</v>
      </c>
      <c r="N16" s="65" t="s">
        <v>200</v>
      </c>
      <c r="O16" s="62">
        <v>8751821746</v>
      </c>
      <c r="P16" s="89">
        <v>43468</v>
      </c>
      <c r="Q16" s="64" t="s">
        <v>164</v>
      </c>
      <c r="R16" s="62">
        <v>23</v>
      </c>
      <c r="S16" s="62" t="s">
        <v>308</v>
      </c>
      <c r="T16" s="18"/>
    </row>
    <row r="17" spans="1:20">
      <c r="A17" s="4">
        <v>13</v>
      </c>
      <c r="B17" s="18" t="s">
        <v>67</v>
      </c>
      <c r="C17" s="62" t="s">
        <v>513</v>
      </c>
      <c r="D17" s="62" t="s">
        <v>29</v>
      </c>
      <c r="E17" s="56"/>
      <c r="F17" s="62"/>
      <c r="G17" s="91">
        <v>13</v>
      </c>
      <c r="H17" s="91">
        <v>8</v>
      </c>
      <c r="I17" s="77">
        <f t="shared" si="0"/>
        <v>21</v>
      </c>
      <c r="J17" s="88"/>
      <c r="K17" s="65" t="s">
        <v>198</v>
      </c>
      <c r="L17" s="65" t="s">
        <v>199</v>
      </c>
      <c r="M17" s="65">
        <v>9401450814</v>
      </c>
      <c r="N17" s="65" t="s">
        <v>200</v>
      </c>
      <c r="O17" s="62">
        <v>8751821746</v>
      </c>
      <c r="P17" s="89">
        <v>43468</v>
      </c>
      <c r="Q17" s="64" t="s">
        <v>164</v>
      </c>
      <c r="R17" s="62">
        <v>24</v>
      </c>
      <c r="S17" s="62" t="s">
        <v>308</v>
      </c>
      <c r="T17" s="18"/>
    </row>
    <row r="18" spans="1:20">
      <c r="A18" s="4">
        <v>14</v>
      </c>
      <c r="B18" s="18" t="s">
        <v>67</v>
      </c>
      <c r="C18" s="73" t="s">
        <v>514</v>
      </c>
      <c r="D18" s="62" t="s">
        <v>27</v>
      </c>
      <c r="E18" s="53" t="s">
        <v>515</v>
      </c>
      <c r="F18" s="62" t="s">
        <v>89</v>
      </c>
      <c r="G18" s="90">
        <v>18</v>
      </c>
      <c r="H18" s="90">
        <v>22</v>
      </c>
      <c r="I18" s="77">
        <f t="shared" si="0"/>
        <v>40</v>
      </c>
      <c r="J18" s="53" t="s">
        <v>516</v>
      </c>
      <c r="K18" s="57" t="s">
        <v>517</v>
      </c>
      <c r="L18" s="60" t="s">
        <v>518</v>
      </c>
      <c r="M18" s="60"/>
      <c r="N18" s="60" t="s">
        <v>519</v>
      </c>
      <c r="O18" s="62">
        <v>8822217748</v>
      </c>
      <c r="P18" s="89">
        <v>43469</v>
      </c>
      <c r="Q18" s="64" t="s">
        <v>166</v>
      </c>
      <c r="R18" s="62">
        <v>21</v>
      </c>
      <c r="S18" s="62" t="s">
        <v>308</v>
      </c>
      <c r="T18" s="18"/>
    </row>
    <row r="19" spans="1:20">
      <c r="A19" s="4">
        <v>15</v>
      </c>
      <c r="B19" s="18" t="s">
        <v>67</v>
      </c>
      <c r="C19" s="73" t="s">
        <v>520</v>
      </c>
      <c r="D19" s="62" t="s">
        <v>27</v>
      </c>
      <c r="E19" s="53" t="s">
        <v>521</v>
      </c>
      <c r="F19" s="62" t="s">
        <v>89</v>
      </c>
      <c r="G19" s="90">
        <v>25</v>
      </c>
      <c r="H19" s="90">
        <v>29</v>
      </c>
      <c r="I19" s="77">
        <f t="shared" si="0"/>
        <v>54</v>
      </c>
      <c r="J19" s="53" t="s">
        <v>522</v>
      </c>
      <c r="K19" s="57" t="s">
        <v>517</v>
      </c>
      <c r="L19" s="60" t="s">
        <v>518</v>
      </c>
      <c r="M19" s="60"/>
      <c r="N19" s="60" t="s">
        <v>519</v>
      </c>
      <c r="O19" s="62">
        <v>8822217748</v>
      </c>
      <c r="P19" s="89">
        <v>43469</v>
      </c>
      <c r="Q19" s="64" t="s">
        <v>166</v>
      </c>
      <c r="R19" s="62">
        <v>24</v>
      </c>
      <c r="S19" s="62" t="s">
        <v>308</v>
      </c>
      <c r="T19" s="18"/>
    </row>
    <row r="20" spans="1:20">
      <c r="A20" s="4">
        <v>16</v>
      </c>
      <c r="B20" s="18" t="s">
        <v>66</v>
      </c>
      <c r="C20" s="73" t="s">
        <v>523</v>
      </c>
      <c r="D20" s="62" t="s">
        <v>27</v>
      </c>
      <c r="E20" s="53" t="s">
        <v>524</v>
      </c>
      <c r="F20" s="62" t="s">
        <v>89</v>
      </c>
      <c r="G20" s="56">
        <v>31</v>
      </c>
      <c r="H20" s="56">
        <v>30</v>
      </c>
      <c r="I20" s="77">
        <f t="shared" si="0"/>
        <v>61</v>
      </c>
      <c r="J20" s="53" t="s">
        <v>525</v>
      </c>
      <c r="K20" s="62" t="s">
        <v>184</v>
      </c>
      <c r="L20" s="62" t="s">
        <v>185</v>
      </c>
      <c r="M20" s="62">
        <v>9864921125</v>
      </c>
      <c r="N20" s="62" t="s">
        <v>186</v>
      </c>
      <c r="O20" s="62">
        <v>7896661859</v>
      </c>
      <c r="P20" s="89">
        <v>43469</v>
      </c>
      <c r="Q20" s="64" t="s">
        <v>166</v>
      </c>
      <c r="R20" s="62">
        <v>22</v>
      </c>
      <c r="S20" s="62" t="s">
        <v>308</v>
      </c>
      <c r="T20" s="18"/>
    </row>
    <row r="21" spans="1:20">
      <c r="A21" s="4">
        <v>17</v>
      </c>
      <c r="B21" s="18" t="s">
        <v>66</v>
      </c>
      <c r="C21" s="62" t="s">
        <v>526</v>
      </c>
      <c r="D21" s="62" t="s">
        <v>29</v>
      </c>
      <c r="E21" s="56"/>
      <c r="F21" s="62"/>
      <c r="G21" s="56">
        <v>30</v>
      </c>
      <c r="H21" s="56">
        <v>20</v>
      </c>
      <c r="I21" s="77">
        <f t="shared" si="0"/>
        <v>50</v>
      </c>
      <c r="J21" s="88"/>
      <c r="K21" s="62" t="s">
        <v>184</v>
      </c>
      <c r="L21" s="62" t="s">
        <v>185</v>
      </c>
      <c r="M21" s="62">
        <v>9864921125</v>
      </c>
      <c r="N21" s="62" t="s">
        <v>186</v>
      </c>
      <c r="O21" s="62">
        <v>7896661859</v>
      </c>
      <c r="P21" s="89">
        <v>43469</v>
      </c>
      <c r="Q21" s="64" t="s">
        <v>166</v>
      </c>
      <c r="R21" s="62">
        <v>23</v>
      </c>
      <c r="S21" s="62" t="s">
        <v>308</v>
      </c>
      <c r="T21" s="18"/>
    </row>
    <row r="22" spans="1:20">
      <c r="A22" s="4">
        <v>18</v>
      </c>
      <c r="B22" s="81" t="s">
        <v>67</v>
      </c>
      <c r="C22" s="117" t="s">
        <v>302</v>
      </c>
      <c r="D22" s="62" t="s">
        <v>29</v>
      </c>
      <c r="E22" s="119"/>
      <c r="F22" s="62"/>
      <c r="G22" s="118">
        <v>38</v>
      </c>
      <c r="H22" s="118">
        <v>28</v>
      </c>
      <c r="I22" s="60">
        <f t="shared" si="0"/>
        <v>66</v>
      </c>
      <c r="J22" s="117">
        <v>9613902403</v>
      </c>
      <c r="K22" s="60" t="s">
        <v>187</v>
      </c>
      <c r="L22" s="60" t="s">
        <v>300</v>
      </c>
      <c r="M22" s="60">
        <v>9401450829</v>
      </c>
      <c r="N22" s="60" t="s">
        <v>301</v>
      </c>
      <c r="O22" s="70">
        <v>8486704319</v>
      </c>
      <c r="P22" s="89">
        <v>43470</v>
      </c>
      <c r="Q22" s="64" t="s">
        <v>175</v>
      </c>
      <c r="R22" s="62">
        <v>25</v>
      </c>
      <c r="S22" s="62" t="s">
        <v>153</v>
      </c>
      <c r="T22" s="62"/>
    </row>
    <row r="23" spans="1:20">
      <c r="A23" s="4">
        <v>19</v>
      </c>
      <c r="B23" s="81" t="s">
        <v>67</v>
      </c>
      <c r="C23" s="117" t="s">
        <v>303</v>
      </c>
      <c r="D23" s="62" t="s">
        <v>29</v>
      </c>
      <c r="E23" s="119"/>
      <c r="F23" s="62"/>
      <c r="G23" s="118">
        <v>46</v>
      </c>
      <c r="H23" s="118">
        <v>50</v>
      </c>
      <c r="I23" s="60">
        <f t="shared" si="0"/>
        <v>96</v>
      </c>
      <c r="J23" s="117">
        <v>9854411740</v>
      </c>
      <c r="K23" s="60" t="s">
        <v>187</v>
      </c>
      <c r="L23" s="60" t="s">
        <v>300</v>
      </c>
      <c r="M23" s="60">
        <v>9401450829</v>
      </c>
      <c r="N23" s="60" t="s">
        <v>301</v>
      </c>
      <c r="O23" s="70">
        <v>8486704319</v>
      </c>
      <c r="P23" s="89">
        <v>43470</v>
      </c>
      <c r="Q23" s="64" t="s">
        <v>175</v>
      </c>
      <c r="R23" s="62">
        <v>28</v>
      </c>
      <c r="S23" s="62" t="s">
        <v>153</v>
      </c>
      <c r="T23" s="62"/>
    </row>
    <row r="24" spans="1:20">
      <c r="A24" s="4">
        <v>20</v>
      </c>
      <c r="B24" s="60" t="s">
        <v>66</v>
      </c>
      <c r="C24" s="62" t="s">
        <v>1034</v>
      </c>
      <c r="D24" s="62" t="s">
        <v>29</v>
      </c>
      <c r="E24" s="119"/>
      <c r="F24" s="62"/>
      <c r="G24" s="119">
        <v>35</v>
      </c>
      <c r="H24" s="119">
        <v>29</v>
      </c>
      <c r="I24" s="60">
        <f t="shared" si="0"/>
        <v>64</v>
      </c>
      <c r="J24" s="62">
        <v>9957308238</v>
      </c>
      <c r="K24" s="62" t="s">
        <v>237</v>
      </c>
      <c r="L24" s="62" t="s">
        <v>238</v>
      </c>
      <c r="M24" s="62">
        <v>9954815442</v>
      </c>
      <c r="N24" s="62" t="s">
        <v>183</v>
      </c>
      <c r="O24" s="62">
        <v>9957308238</v>
      </c>
      <c r="P24" s="89">
        <v>43470</v>
      </c>
      <c r="Q24" s="64" t="s">
        <v>175</v>
      </c>
      <c r="R24" s="62">
        <v>32</v>
      </c>
      <c r="S24" s="62" t="s">
        <v>308</v>
      </c>
      <c r="T24" s="62"/>
    </row>
    <row r="25" spans="1:20">
      <c r="A25" s="4">
        <v>21</v>
      </c>
      <c r="B25" s="60" t="s">
        <v>66</v>
      </c>
      <c r="C25" s="62" t="s">
        <v>1035</v>
      </c>
      <c r="D25" s="62" t="s">
        <v>27</v>
      </c>
      <c r="E25" s="119">
        <v>18110407101</v>
      </c>
      <c r="F25" s="62" t="s">
        <v>89</v>
      </c>
      <c r="G25" s="119">
        <v>21</v>
      </c>
      <c r="H25" s="119">
        <v>22</v>
      </c>
      <c r="I25" s="60">
        <f t="shared" si="0"/>
        <v>43</v>
      </c>
      <c r="J25" s="62">
        <v>9678806656</v>
      </c>
      <c r="K25" s="62" t="s">
        <v>237</v>
      </c>
      <c r="L25" s="62" t="s">
        <v>238</v>
      </c>
      <c r="M25" s="62">
        <v>9954815442</v>
      </c>
      <c r="N25" s="62" t="s">
        <v>183</v>
      </c>
      <c r="O25" s="62">
        <v>9957308238</v>
      </c>
      <c r="P25" s="89">
        <v>43470</v>
      </c>
      <c r="Q25" s="64" t="s">
        <v>175</v>
      </c>
      <c r="R25" s="62">
        <v>4</v>
      </c>
      <c r="S25" s="62" t="s">
        <v>308</v>
      </c>
      <c r="T25" s="62"/>
    </row>
    <row r="26" spans="1:20">
      <c r="A26" s="4">
        <v>22</v>
      </c>
      <c r="B26" s="18" t="s">
        <v>66</v>
      </c>
      <c r="C26" s="62" t="s">
        <v>527</v>
      </c>
      <c r="D26" s="62" t="s">
        <v>29</v>
      </c>
      <c r="E26" s="56"/>
      <c r="F26" s="62"/>
      <c r="G26" s="56">
        <v>23</v>
      </c>
      <c r="H26" s="56">
        <v>27</v>
      </c>
      <c r="I26" s="77">
        <f t="shared" ref="I26" si="1">+G26+H26</f>
        <v>50</v>
      </c>
      <c r="J26" s="88"/>
      <c r="K26" s="71" t="s">
        <v>191</v>
      </c>
      <c r="L26" s="71" t="s">
        <v>192</v>
      </c>
      <c r="M26" s="71">
        <v>9859261672</v>
      </c>
      <c r="N26" s="65" t="s">
        <v>528</v>
      </c>
      <c r="O26" s="62">
        <v>8876921346</v>
      </c>
      <c r="P26" s="89">
        <v>43472</v>
      </c>
      <c r="Q26" s="64" t="s">
        <v>152</v>
      </c>
      <c r="R26" s="62">
        <v>25</v>
      </c>
      <c r="S26" s="62" t="s">
        <v>308</v>
      </c>
      <c r="T26" s="18"/>
    </row>
    <row r="27" spans="1:20">
      <c r="A27" s="4">
        <v>23</v>
      </c>
      <c r="B27" s="18" t="s">
        <v>66</v>
      </c>
      <c r="C27" s="73" t="s">
        <v>529</v>
      </c>
      <c r="D27" s="62" t="s">
        <v>27</v>
      </c>
      <c r="E27" s="53" t="s">
        <v>530</v>
      </c>
      <c r="F27" s="62" t="s">
        <v>89</v>
      </c>
      <c r="G27" s="56">
        <v>25</v>
      </c>
      <c r="H27" s="56">
        <v>34</v>
      </c>
      <c r="I27" s="77">
        <f t="shared" ref="I27" si="2">+G27+H27</f>
        <v>59</v>
      </c>
      <c r="J27" s="53" t="s">
        <v>531</v>
      </c>
      <c r="K27" s="71" t="s">
        <v>191</v>
      </c>
      <c r="L27" s="71" t="s">
        <v>192</v>
      </c>
      <c r="M27" s="71">
        <v>9859261672</v>
      </c>
      <c r="N27" s="65" t="s">
        <v>528</v>
      </c>
      <c r="O27" s="62">
        <v>8876921346</v>
      </c>
      <c r="P27" s="89">
        <v>43472</v>
      </c>
      <c r="Q27" s="64" t="s">
        <v>152</v>
      </c>
      <c r="R27" s="62">
        <v>28</v>
      </c>
      <c r="S27" s="62" t="s">
        <v>308</v>
      </c>
      <c r="T27" s="18"/>
    </row>
    <row r="28" spans="1:20">
      <c r="A28" s="4">
        <v>24</v>
      </c>
      <c r="B28" s="18" t="s">
        <v>67</v>
      </c>
      <c r="C28" s="62" t="s">
        <v>532</v>
      </c>
      <c r="D28" s="62" t="s">
        <v>29</v>
      </c>
      <c r="E28" s="56"/>
      <c r="F28" s="62"/>
      <c r="G28" s="56">
        <v>49</v>
      </c>
      <c r="H28" s="56">
        <v>47</v>
      </c>
      <c r="I28" s="77">
        <f t="shared" ref="I28" si="3">+G28+H28</f>
        <v>96</v>
      </c>
      <c r="J28" s="88"/>
      <c r="K28" s="62" t="s">
        <v>184</v>
      </c>
      <c r="L28" s="62" t="s">
        <v>185</v>
      </c>
      <c r="M28" s="62">
        <v>9864921125</v>
      </c>
      <c r="N28" s="62" t="s">
        <v>186</v>
      </c>
      <c r="O28" s="62">
        <v>7896661859</v>
      </c>
      <c r="P28" s="89">
        <v>43472</v>
      </c>
      <c r="Q28" s="64" t="s">
        <v>152</v>
      </c>
      <c r="R28" s="62">
        <v>22</v>
      </c>
      <c r="S28" s="62" t="s">
        <v>308</v>
      </c>
      <c r="T28" s="18"/>
    </row>
    <row r="29" spans="1:20">
      <c r="A29" s="4">
        <v>25</v>
      </c>
      <c r="B29" s="18" t="s">
        <v>67</v>
      </c>
      <c r="C29" s="73" t="s">
        <v>533</v>
      </c>
      <c r="D29" s="62" t="s">
        <v>27</v>
      </c>
      <c r="E29" s="53" t="s">
        <v>534</v>
      </c>
      <c r="F29" s="62" t="s">
        <v>89</v>
      </c>
      <c r="G29" s="90">
        <v>15</v>
      </c>
      <c r="H29" s="90">
        <v>15</v>
      </c>
      <c r="I29" s="77">
        <f t="shared" ref="I29" si="4">+G29+H29</f>
        <v>30</v>
      </c>
      <c r="J29" s="53" t="s">
        <v>535</v>
      </c>
      <c r="K29" s="71" t="s">
        <v>201</v>
      </c>
      <c r="L29" s="71" t="s">
        <v>202</v>
      </c>
      <c r="M29" s="71">
        <v>8011828568</v>
      </c>
      <c r="N29" s="65" t="s">
        <v>203</v>
      </c>
      <c r="O29" s="71">
        <v>7399579873</v>
      </c>
      <c r="P29" s="89">
        <v>43473</v>
      </c>
      <c r="Q29" s="64" t="s">
        <v>155</v>
      </c>
      <c r="R29" s="62">
        <v>25</v>
      </c>
      <c r="S29" s="62" t="s">
        <v>308</v>
      </c>
      <c r="T29" s="18"/>
    </row>
    <row r="30" spans="1:20">
      <c r="A30" s="4">
        <v>26</v>
      </c>
      <c r="B30" s="18" t="s">
        <v>67</v>
      </c>
      <c r="C30" s="73" t="s">
        <v>536</v>
      </c>
      <c r="D30" s="62" t="s">
        <v>27</v>
      </c>
      <c r="E30" s="53" t="s">
        <v>537</v>
      </c>
      <c r="F30" s="62" t="s">
        <v>89</v>
      </c>
      <c r="G30" s="90">
        <v>25</v>
      </c>
      <c r="H30" s="90">
        <v>12</v>
      </c>
      <c r="I30" s="77">
        <f t="shared" ref="I30" si="5">+G30+H30</f>
        <v>37</v>
      </c>
      <c r="J30" s="53" t="s">
        <v>538</v>
      </c>
      <c r="K30" s="71" t="s">
        <v>201</v>
      </c>
      <c r="L30" s="71" t="s">
        <v>202</v>
      </c>
      <c r="M30" s="71">
        <v>8011828568</v>
      </c>
      <c r="N30" s="65" t="s">
        <v>203</v>
      </c>
      <c r="O30" s="71">
        <v>7399579873</v>
      </c>
      <c r="P30" s="89">
        <v>43473</v>
      </c>
      <c r="Q30" s="64" t="s">
        <v>155</v>
      </c>
      <c r="R30" s="62">
        <v>26</v>
      </c>
      <c r="S30" s="62" t="s">
        <v>308</v>
      </c>
      <c r="T30" s="18"/>
    </row>
    <row r="31" spans="1:20">
      <c r="A31" s="4">
        <v>27</v>
      </c>
      <c r="B31" s="18" t="s">
        <v>67</v>
      </c>
      <c r="C31" s="62" t="s">
        <v>539</v>
      </c>
      <c r="D31" s="62" t="s">
        <v>29</v>
      </c>
      <c r="E31" s="56"/>
      <c r="F31" s="62"/>
      <c r="G31" s="56">
        <v>20</v>
      </c>
      <c r="H31" s="56">
        <v>18</v>
      </c>
      <c r="I31" s="77">
        <f t="shared" ref="I31" si="6">+G31+H31</f>
        <v>38</v>
      </c>
      <c r="J31" s="88"/>
      <c r="K31" s="71" t="s">
        <v>201</v>
      </c>
      <c r="L31" s="71" t="s">
        <v>202</v>
      </c>
      <c r="M31" s="71">
        <v>8011828568</v>
      </c>
      <c r="N31" s="65" t="s">
        <v>203</v>
      </c>
      <c r="O31" s="71">
        <v>7399579873</v>
      </c>
      <c r="P31" s="89">
        <v>43473</v>
      </c>
      <c r="Q31" s="64" t="s">
        <v>155</v>
      </c>
      <c r="R31" s="62">
        <v>27</v>
      </c>
      <c r="S31" s="62" t="s">
        <v>308</v>
      </c>
      <c r="T31" s="18"/>
    </row>
    <row r="32" spans="1:20">
      <c r="A32" s="4">
        <v>28</v>
      </c>
      <c r="B32" s="18" t="s">
        <v>66</v>
      </c>
      <c r="C32" s="60" t="s">
        <v>540</v>
      </c>
      <c r="D32" s="62" t="s">
        <v>27</v>
      </c>
      <c r="E32" s="53" t="s">
        <v>541</v>
      </c>
      <c r="F32" s="62" t="s">
        <v>89</v>
      </c>
      <c r="G32" s="56">
        <v>31</v>
      </c>
      <c r="H32" s="56">
        <v>31</v>
      </c>
      <c r="I32" s="77">
        <f t="shared" ref="I32:I35" si="7">+G32+H32</f>
        <v>62</v>
      </c>
      <c r="J32" s="53" t="s">
        <v>542</v>
      </c>
      <c r="K32" s="65" t="s">
        <v>158</v>
      </c>
      <c r="L32" s="60" t="s">
        <v>159</v>
      </c>
      <c r="M32" s="60">
        <v>9957864435</v>
      </c>
      <c r="N32" s="60" t="s">
        <v>160</v>
      </c>
      <c r="O32" s="62">
        <v>9613249681</v>
      </c>
      <c r="P32" s="89">
        <v>43473</v>
      </c>
      <c r="Q32" s="64" t="s">
        <v>155</v>
      </c>
      <c r="R32" s="62">
        <v>15</v>
      </c>
      <c r="S32" s="62" t="s">
        <v>308</v>
      </c>
      <c r="T32" s="18"/>
    </row>
    <row r="33" spans="1:20">
      <c r="A33" s="4">
        <v>29</v>
      </c>
      <c r="B33" s="81" t="s">
        <v>67</v>
      </c>
      <c r="C33" s="117" t="s">
        <v>284</v>
      </c>
      <c r="D33" s="62" t="s">
        <v>29</v>
      </c>
      <c r="E33" s="119"/>
      <c r="F33" s="62"/>
      <c r="G33" s="118">
        <v>35</v>
      </c>
      <c r="H33" s="118">
        <v>39</v>
      </c>
      <c r="I33" s="60">
        <f t="shared" si="7"/>
        <v>74</v>
      </c>
      <c r="J33" s="117">
        <v>9859812969</v>
      </c>
      <c r="K33" s="71" t="s">
        <v>281</v>
      </c>
      <c r="L33" s="71" t="s">
        <v>282</v>
      </c>
      <c r="M33" s="71">
        <v>9435006924</v>
      </c>
      <c r="N33" s="65" t="s">
        <v>283</v>
      </c>
      <c r="O33" s="71">
        <v>9859782188</v>
      </c>
      <c r="P33" s="89">
        <v>43474</v>
      </c>
      <c r="Q33" s="64" t="s">
        <v>157</v>
      </c>
      <c r="R33" s="62">
        <v>26</v>
      </c>
      <c r="S33" s="62" t="s">
        <v>153</v>
      </c>
      <c r="T33" s="62"/>
    </row>
    <row r="34" spans="1:20">
      <c r="A34" s="4">
        <v>30</v>
      </c>
      <c r="B34" s="81" t="s">
        <v>67</v>
      </c>
      <c r="C34" s="117" t="s">
        <v>285</v>
      </c>
      <c r="D34" s="62" t="s">
        <v>29</v>
      </c>
      <c r="E34" s="117"/>
      <c r="F34" s="62"/>
      <c r="G34" s="118">
        <v>16</v>
      </c>
      <c r="H34" s="118">
        <v>13</v>
      </c>
      <c r="I34" s="60">
        <f t="shared" si="7"/>
        <v>29</v>
      </c>
      <c r="J34" s="117">
        <v>9854206189</v>
      </c>
      <c r="K34" s="71" t="s">
        <v>281</v>
      </c>
      <c r="L34" s="71" t="s">
        <v>282</v>
      </c>
      <c r="M34" s="71">
        <v>9435006924</v>
      </c>
      <c r="N34" s="65" t="s">
        <v>283</v>
      </c>
      <c r="O34" s="71">
        <v>9859782188</v>
      </c>
      <c r="P34" s="89">
        <v>43474</v>
      </c>
      <c r="Q34" s="64" t="s">
        <v>157</v>
      </c>
      <c r="R34" s="62">
        <v>27</v>
      </c>
      <c r="S34" s="62" t="s">
        <v>153</v>
      </c>
      <c r="T34" s="62"/>
    </row>
    <row r="35" spans="1:20">
      <c r="A35" s="4">
        <v>31</v>
      </c>
      <c r="B35" s="81" t="s">
        <v>66</v>
      </c>
      <c r="C35" s="117" t="s">
        <v>286</v>
      </c>
      <c r="D35" s="62" t="s">
        <v>29</v>
      </c>
      <c r="E35" s="117"/>
      <c r="F35" s="62"/>
      <c r="G35" s="118">
        <v>53</v>
      </c>
      <c r="H35" s="118">
        <v>45</v>
      </c>
      <c r="I35" s="60">
        <f t="shared" si="7"/>
        <v>98</v>
      </c>
      <c r="J35" s="117">
        <v>9854703102</v>
      </c>
      <c r="K35" s="65" t="s">
        <v>287</v>
      </c>
      <c r="L35" s="60" t="s">
        <v>288</v>
      </c>
      <c r="M35" s="60">
        <v>9854427417</v>
      </c>
      <c r="N35" s="60" t="s">
        <v>289</v>
      </c>
      <c r="O35" s="60">
        <v>9577922311</v>
      </c>
      <c r="P35" s="89">
        <v>43474</v>
      </c>
      <c r="Q35" s="64" t="s">
        <v>157</v>
      </c>
      <c r="R35" s="62">
        <v>22</v>
      </c>
      <c r="S35" s="62" t="s">
        <v>153</v>
      </c>
      <c r="T35" s="62"/>
    </row>
    <row r="36" spans="1:20">
      <c r="A36" s="4">
        <v>32</v>
      </c>
      <c r="B36" s="18" t="s">
        <v>67</v>
      </c>
      <c r="C36" s="62" t="s">
        <v>548</v>
      </c>
      <c r="D36" s="62" t="s">
        <v>29</v>
      </c>
      <c r="E36" s="56"/>
      <c r="F36" s="62"/>
      <c r="G36" s="56">
        <v>45</v>
      </c>
      <c r="H36" s="56">
        <v>34</v>
      </c>
      <c r="I36" s="77">
        <f t="shared" ref="I36" si="8">+G36+H36</f>
        <v>79</v>
      </c>
      <c r="J36" s="88"/>
      <c r="K36" s="60" t="s">
        <v>195</v>
      </c>
      <c r="L36" s="60" t="s">
        <v>468</v>
      </c>
      <c r="M36" s="60">
        <v>9854215523</v>
      </c>
      <c r="N36" s="60" t="s">
        <v>469</v>
      </c>
      <c r="O36" s="62">
        <v>8011195958</v>
      </c>
      <c r="P36" s="89">
        <v>43475</v>
      </c>
      <c r="Q36" s="64" t="s">
        <v>164</v>
      </c>
      <c r="R36" s="62">
        <v>23</v>
      </c>
      <c r="S36" s="62" t="s">
        <v>308</v>
      </c>
      <c r="T36" s="18"/>
    </row>
    <row r="37" spans="1:20">
      <c r="A37" s="4">
        <v>33</v>
      </c>
      <c r="B37" s="18" t="s">
        <v>66</v>
      </c>
      <c r="C37" s="62" t="s">
        <v>543</v>
      </c>
      <c r="D37" s="62" t="s">
        <v>27</v>
      </c>
      <c r="E37" s="53" t="s">
        <v>544</v>
      </c>
      <c r="F37" s="62" t="s">
        <v>89</v>
      </c>
      <c r="G37" s="56">
        <v>11</v>
      </c>
      <c r="H37" s="56">
        <v>33</v>
      </c>
      <c r="I37" s="77">
        <f t="shared" ref="I37" si="9">+G37+H37</f>
        <v>44</v>
      </c>
      <c r="J37" s="88"/>
      <c r="K37" s="62" t="s">
        <v>237</v>
      </c>
      <c r="L37" s="62" t="s">
        <v>238</v>
      </c>
      <c r="M37" s="62">
        <v>9954815442</v>
      </c>
      <c r="N37" s="62" t="s">
        <v>183</v>
      </c>
      <c r="O37" s="62">
        <v>9957308238</v>
      </c>
      <c r="P37" s="89">
        <v>43475</v>
      </c>
      <c r="Q37" s="64" t="s">
        <v>164</v>
      </c>
      <c r="R37" s="62">
        <v>31</v>
      </c>
      <c r="S37" s="62" t="s">
        <v>308</v>
      </c>
      <c r="T37" s="18"/>
    </row>
    <row r="38" spans="1:20">
      <c r="A38" s="4">
        <v>34</v>
      </c>
      <c r="B38" s="18" t="s">
        <v>66</v>
      </c>
      <c r="C38" s="62" t="s">
        <v>545</v>
      </c>
      <c r="D38" s="62" t="s">
        <v>27</v>
      </c>
      <c r="E38" s="53" t="s">
        <v>546</v>
      </c>
      <c r="F38" s="62" t="s">
        <v>89</v>
      </c>
      <c r="G38" s="56">
        <v>31</v>
      </c>
      <c r="H38" s="56">
        <v>34</v>
      </c>
      <c r="I38" s="77">
        <f t="shared" ref="I38" si="10">+G38+H38</f>
        <v>65</v>
      </c>
      <c r="J38" s="53" t="s">
        <v>547</v>
      </c>
      <c r="K38" s="62" t="s">
        <v>237</v>
      </c>
      <c r="L38" s="62" t="s">
        <v>238</v>
      </c>
      <c r="M38" s="62">
        <v>9954815443</v>
      </c>
      <c r="N38" s="62" t="s">
        <v>183</v>
      </c>
      <c r="O38" s="62">
        <v>9957308238</v>
      </c>
      <c r="P38" s="89">
        <v>43475</v>
      </c>
      <c r="Q38" s="64" t="s">
        <v>164</v>
      </c>
      <c r="R38" s="62">
        <v>33</v>
      </c>
      <c r="S38" s="62" t="s">
        <v>308</v>
      </c>
      <c r="T38" s="18"/>
    </row>
    <row r="39" spans="1:20">
      <c r="A39" s="4">
        <v>35</v>
      </c>
      <c r="B39" s="18" t="s">
        <v>67</v>
      </c>
      <c r="C39" s="62" t="s">
        <v>548</v>
      </c>
      <c r="D39" s="62" t="s">
        <v>29</v>
      </c>
      <c r="E39" s="56"/>
      <c r="F39" s="62"/>
      <c r="G39" s="56">
        <v>45</v>
      </c>
      <c r="H39" s="56">
        <v>34</v>
      </c>
      <c r="I39" s="77">
        <f t="shared" ref="I39" si="11">+G39+H39</f>
        <v>79</v>
      </c>
      <c r="J39" s="88"/>
      <c r="K39" s="60" t="s">
        <v>195</v>
      </c>
      <c r="L39" s="60" t="s">
        <v>468</v>
      </c>
      <c r="M39" s="60">
        <v>9854215523</v>
      </c>
      <c r="N39" s="60" t="s">
        <v>469</v>
      </c>
      <c r="O39" s="62">
        <v>8011195958</v>
      </c>
      <c r="P39" s="89">
        <v>43475</v>
      </c>
      <c r="Q39" s="64" t="s">
        <v>164</v>
      </c>
      <c r="R39" s="62">
        <v>23</v>
      </c>
      <c r="S39" s="62" t="s">
        <v>308</v>
      </c>
      <c r="T39" s="18"/>
    </row>
    <row r="40" spans="1:20">
      <c r="A40" s="4">
        <v>36</v>
      </c>
      <c r="B40" s="18" t="s">
        <v>67</v>
      </c>
      <c r="C40" s="62" t="s">
        <v>549</v>
      </c>
      <c r="D40" s="62" t="s">
        <v>27</v>
      </c>
      <c r="E40" s="53" t="s">
        <v>550</v>
      </c>
      <c r="F40" s="62" t="s">
        <v>89</v>
      </c>
      <c r="G40" s="92">
        <v>18</v>
      </c>
      <c r="H40" s="92">
        <v>10</v>
      </c>
      <c r="I40" s="77">
        <f t="shared" ref="I40" si="12">+G40+H40</f>
        <v>28</v>
      </c>
      <c r="J40" s="53" t="s">
        <v>551</v>
      </c>
      <c r="K40" s="60" t="s">
        <v>195</v>
      </c>
      <c r="L40" s="60" t="s">
        <v>468</v>
      </c>
      <c r="M40" s="60">
        <v>9854215523</v>
      </c>
      <c r="N40" s="60" t="s">
        <v>469</v>
      </c>
      <c r="O40" s="62">
        <v>8011195958</v>
      </c>
      <c r="P40" s="89">
        <v>43475</v>
      </c>
      <c r="Q40" s="64" t="s">
        <v>164</v>
      </c>
      <c r="R40" s="62">
        <v>24</v>
      </c>
      <c r="S40" s="62" t="s">
        <v>308</v>
      </c>
      <c r="T40" s="18"/>
    </row>
    <row r="41" spans="1:20">
      <c r="A41" s="4">
        <v>37</v>
      </c>
      <c r="B41" s="18" t="s">
        <v>67</v>
      </c>
      <c r="C41" s="73" t="s">
        <v>552</v>
      </c>
      <c r="D41" s="62" t="s">
        <v>27</v>
      </c>
      <c r="E41" s="53" t="s">
        <v>553</v>
      </c>
      <c r="F41" s="62" t="s">
        <v>89</v>
      </c>
      <c r="G41" s="90">
        <v>36</v>
      </c>
      <c r="H41" s="90">
        <v>48</v>
      </c>
      <c r="I41" s="77">
        <f t="shared" ref="I41" si="13">+G41+H41</f>
        <v>84</v>
      </c>
      <c r="J41" s="53" t="s">
        <v>554</v>
      </c>
      <c r="K41" s="62" t="s">
        <v>172</v>
      </c>
      <c r="L41" s="62" t="s">
        <v>173</v>
      </c>
      <c r="M41" s="62">
        <v>9854567500</v>
      </c>
      <c r="N41" s="62" t="s">
        <v>174</v>
      </c>
      <c r="O41" s="62">
        <v>9854567500</v>
      </c>
      <c r="P41" s="89">
        <v>43476</v>
      </c>
      <c r="Q41" s="64" t="s">
        <v>166</v>
      </c>
      <c r="R41" s="62">
        <v>23</v>
      </c>
      <c r="S41" s="62" t="s">
        <v>308</v>
      </c>
      <c r="T41" s="18"/>
    </row>
    <row r="42" spans="1:20">
      <c r="A42" s="4">
        <v>38</v>
      </c>
      <c r="B42" s="18" t="s">
        <v>67</v>
      </c>
      <c r="C42" s="62" t="s">
        <v>555</v>
      </c>
      <c r="D42" s="62" t="s">
        <v>29</v>
      </c>
      <c r="E42" s="56"/>
      <c r="F42" s="62"/>
      <c r="G42" s="91">
        <v>13</v>
      </c>
      <c r="H42" s="91">
        <v>13</v>
      </c>
      <c r="I42" s="77">
        <f t="shared" ref="I42" si="14">+G42+H42</f>
        <v>26</v>
      </c>
      <c r="J42" s="88"/>
      <c r="K42" s="62" t="s">
        <v>172</v>
      </c>
      <c r="L42" s="62" t="s">
        <v>173</v>
      </c>
      <c r="M42" s="62">
        <v>9854567500</v>
      </c>
      <c r="N42" s="62" t="s">
        <v>174</v>
      </c>
      <c r="O42" s="62">
        <v>9854567500</v>
      </c>
      <c r="P42" s="89">
        <v>43476</v>
      </c>
      <c r="Q42" s="64" t="s">
        <v>166</v>
      </c>
      <c r="R42" s="62">
        <v>26</v>
      </c>
      <c r="S42" s="62" t="s">
        <v>308</v>
      </c>
      <c r="T42" s="18"/>
    </row>
    <row r="43" spans="1:20">
      <c r="A43" s="4">
        <v>39</v>
      </c>
      <c r="B43" s="18" t="s">
        <v>66</v>
      </c>
      <c r="C43" s="93" t="s">
        <v>556</v>
      </c>
      <c r="D43" s="62" t="s">
        <v>27</v>
      </c>
      <c r="E43" s="53" t="s">
        <v>557</v>
      </c>
      <c r="F43" s="62" t="s">
        <v>89</v>
      </c>
      <c r="G43" s="90">
        <v>24</v>
      </c>
      <c r="H43" s="90">
        <v>19</v>
      </c>
      <c r="I43" s="77">
        <f t="shared" ref="I43" si="15">+G43+H43</f>
        <v>43</v>
      </c>
      <c r="J43" s="53" t="s">
        <v>558</v>
      </c>
      <c r="K43" s="87" t="s">
        <v>451</v>
      </c>
      <c r="L43" s="87" t="s">
        <v>452</v>
      </c>
      <c r="M43" s="62">
        <v>9854703172</v>
      </c>
      <c r="N43" s="87" t="s">
        <v>453</v>
      </c>
      <c r="O43" s="62">
        <v>9613300020</v>
      </c>
      <c r="P43" s="89">
        <v>43476</v>
      </c>
      <c r="Q43" s="64" t="s">
        <v>166</v>
      </c>
      <c r="R43" s="62">
        <v>36</v>
      </c>
      <c r="S43" s="62" t="s">
        <v>308</v>
      </c>
      <c r="T43" s="18"/>
    </row>
    <row r="44" spans="1:20">
      <c r="A44" s="4">
        <v>40</v>
      </c>
      <c r="B44" s="18" t="s">
        <v>66</v>
      </c>
      <c r="C44" s="73" t="s">
        <v>559</v>
      </c>
      <c r="D44" s="62" t="s">
        <v>27</v>
      </c>
      <c r="E44" s="53" t="s">
        <v>560</v>
      </c>
      <c r="F44" s="62" t="s">
        <v>87</v>
      </c>
      <c r="G44" s="90">
        <v>19</v>
      </c>
      <c r="H44" s="90">
        <v>15</v>
      </c>
      <c r="I44" s="77">
        <f t="shared" ref="I44" si="16">+G44+H44</f>
        <v>34</v>
      </c>
      <c r="J44" s="53" t="s">
        <v>561</v>
      </c>
      <c r="K44" s="87" t="s">
        <v>451</v>
      </c>
      <c r="L44" s="87" t="s">
        <v>452</v>
      </c>
      <c r="M44" s="62">
        <v>9854703172</v>
      </c>
      <c r="N44" s="87" t="s">
        <v>453</v>
      </c>
      <c r="O44" s="62">
        <v>9613300020</v>
      </c>
      <c r="P44" s="89">
        <v>43476</v>
      </c>
      <c r="Q44" s="64" t="s">
        <v>166</v>
      </c>
      <c r="R44" s="62">
        <v>38</v>
      </c>
      <c r="S44" s="62" t="s">
        <v>308</v>
      </c>
      <c r="T44" s="18"/>
    </row>
    <row r="45" spans="1:20">
      <c r="A45" s="4">
        <v>41</v>
      </c>
      <c r="B45" s="18" t="s">
        <v>66</v>
      </c>
      <c r="C45" s="62" t="s">
        <v>562</v>
      </c>
      <c r="D45" s="62" t="s">
        <v>29</v>
      </c>
      <c r="E45" s="56"/>
      <c r="F45" s="62"/>
      <c r="G45" s="91">
        <v>18</v>
      </c>
      <c r="H45" s="91">
        <v>12</v>
      </c>
      <c r="I45" s="77">
        <f t="shared" ref="I45:I108" si="17">+G45+H45</f>
        <v>30</v>
      </c>
      <c r="J45" s="88"/>
      <c r="K45" s="87" t="s">
        <v>451</v>
      </c>
      <c r="L45" s="87" t="s">
        <v>452</v>
      </c>
      <c r="M45" s="62">
        <v>9854703172</v>
      </c>
      <c r="N45" s="87" t="s">
        <v>453</v>
      </c>
      <c r="O45" s="62">
        <v>9613300020</v>
      </c>
      <c r="P45" s="89">
        <v>43476</v>
      </c>
      <c r="Q45" s="64" t="s">
        <v>166</v>
      </c>
      <c r="R45" s="62">
        <v>35</v>
      </c>
      <c r="S45" s="62" t="s">
        <v>308</v>
      </c>
      <c r="T45" s="18"/>
    </row>
    <row r="46" spans="1:20">
      <c r="A46" s="4">
        <v>42</v>
      </c>
      <c r="B46" s="18" t="s">
        <v>66</v>
      </c>
      <c r="C46" s="62" t="s">
        <v>563</v>
      </c>
      <c r="D46" s="62" t="s">
        <v>29</v>
      </c>
      <c r="E46" s="56"/>
      <c r="F46" s="62"/>
      <c r="G46" s="91">
        <v>27</v>
      </c>
      <c r="H46" s="91">
        <v>28</v>
      </c>
      <c r="I46" s="77">
        <f t="shared" si="17"/>
        <v>55</v>
      </c>
      <c r="J46" s="88"/>
      <c r="K46" s="62" t="s">
        <v>161</v>
      </c>
      <c r="L46" s="94" t="s">
        <v>564</v>
      </c>
      <c r="M46" s="62">
        <v>9401450834</v>
      </c>
      <c r="N46" s="62" t="s">
        <v>565</v>
      </c>
      <c r="O46" s="62">
        <v>8486402187</v>
      </c>
      <c r="P46" s="89">
        <v>43477</v>
      </c>
      <c r="Q46" s="64" t="s">
        <v>175</v>
      </c>
      <c r="R46" s="62">
        <v>22</v>
      </c>
      <c r="S46" s="62" t="s">
        <v>308</v>
      </c>
      <c r="T46" s="18"/>
    </row>
    <row r="47" spans="1:20">
      <c r="A47" s="4">
        <v>43</v>
      </c>
      <c r="B47" s="18" t="s">
        <v>66</v>
      </c>
      <c r="C47" s="73" t="s">
        <v>566</v>
      </c>
      <c r="D47" s="62" t="s">
        <v>27</v>
      </c>
      <c r="E47" s="53" t="s">
        <v>567</v>
      </c>
      <c r="F47" s="62" t="s">
        <v>87</v>
      </c>
      <c r="G47" s="90">
        <v>24</v>
      </c>
      <c r="H47" s="90">
        <v>29</v>
      </c>
      <c r="I47" s="77">
        <f t="shared" si="17"/>
        <v>53</v>
      </c>
      <c r="J47" s="53" t="s">
        <v>568</v>
      </c>
      <c r="K47" s="62" t="s">
        <v>161</v>
      </c>
      <c r="L47" s="94" t="s">
        <v>564</v>
      </c>
      <c r="M47" s="62">
        <v>9401450834</v>
      </c>
      <c r="N47" s="62" t="s">
        <v>565</v>
      </c>
      <c r="O47" s="62">
        <v>8486402187</v>
      </c>
      <c r="P47" s="89">
        <v>43477</v>
      </c>
      <c r="Q47" s="64" t="s">
        <v>175</v>
      </c>
      <c r="R47" s="62">
        <v>23</v>
      </c>
      <c r="S47" s="62" t="s">
        <v>308</v>
      </c>
      <c r="T47" s="18"/>
    </row>
    <row r="48" spans="1:20">
      <c r="A48" s="4">
        <v>44</v>
      </c>
      <c r="B48" s="18" t="s">
        <v>67</v>
      </c>
      <c r="C48" s="62" t="s">
        <v>569</v>
      </c>
      <c r="D48" s="62" t="s">
        <v>29</v>
      </c>
      <c r="E48" s="56"/>
      <c r="F48" s="62"/>
      <c r="G48" s="91">
        <v>30</v>
      </c>
      <c r="H48" s="91">
        <v>36</v>
      </c>
      <c r="I48" s="77">
        <f t="shared" si="17"/>
        <v>66</v>
      </c>
      <c r="J48" s="88"/>
      <c r="K48" s="62" t="s">
        <v>237</v>
      </c>
      <c r="L48" s="62" t="s">
        <v>238</v>
      </c>
      <c r="M48" s="62">
        <v>9954815442</v>
      </c>
      <c r="N48" s="62" t="s">
        <v>183</v>
      </c>
      <c r="O48" s="62">
        <v>9957308238</v>
      </c>
      <c r="P48" s="89">
        <v>43477</v>
      </c>
      <c r="Q48" s="64" t="s">
        <v>175</v>
      </c>
      <c r="R48" s="62">
        <v>18</v>
      </c>
      <c r="S48" s="62" t="s">
        <v>308</v>
      </c>
      <c r="T48" s="18"/>
    </row>
    <row r="49" spans="1:20">
      <c r="A49" s="4">
        <v>45</v>
      </c>
      <c r="B49" s="18" t="s">
        <v>67</v>
      </c>
      <c r="C49" s="73" t="s">
        <v>570</v>
      </c>
      <c r="D49" s="62" t="s">
        <v>27</v>
      </c>
      <c r="E49" s="53" t="s">
        <v>571</v>
      </c>
      <c r="F49" s="62" t="s">
        <v>89</v>
      </c>
      <c r="G49" s="90">
        <v>18</v>
      </c>
      <c r="H49" s="90">
        <v>26</v>
      </c>
      <c r="I49" s="77">
        <f t="shared" si="17"/>
        <v>44</v>
      </c>
      <c r="J49" s="53" t="s">
        <v>572</v>
      </c>
      <c r="K49" s="62" t="s">
        <v>237</v>
      </c>
      <c r="L49" s="62" t="s">
        <v>238</v>
      </c>
      <c r="M49" s="62">
        <v>9954815442</v>
      </c>
      <c r="N49" s="62" t="s">
        <v>183</v>
      </c>
      <c r="O49" s="62">
        <v>9957308238</v>
      </c>
      <c r="P49" s="89">
        <v>43477</v>
      </c>
      <c r="Q49" s="64" t="s">
        <v>175</v>
      </c>
      <c r="R49" s="62">
        <v>20</v>
      </c>
      <c r="S49" s="62" t="s">
        <v>308</v>
      </c>
      <c r="T49" s="18"/>
    </row>
    <row r="50" spans="1:20">
      <c r="A50" s="4">
        <v>46</v>
      </c>
      <c r="B50" s="18" t="s">
        <v>67</v>
      </c>
      <c r="C50" s="62" t="s">
        <v>573</v>
      </c>
      <c r="D50" s="62" t="s">
        <v>29</v>
      </c>
      <c r="E50" s="56"/>
      <c r="F50" s="62"/>
      <c r="G50" s="91">
        <v>27</v>
      </c>
      <c r="H50" s="91">
        <v>24</v>
      </c>
      <c r="I50" s="77">
        <f t="shared" si="17"/>
        <v>51</v>
      </c>
      <c r="J50" s="88"/>
      <c r="K50" s="65" t="s">
        <v>176</v>
      </c>
      <c r="L50" s="60" t="s">
        <v>177</v>
      </c>
      <c r="M50" s="60">
        <v>9401329029</v>
      </c>
      <c r="N50" s="60" t="s">
        <v>178</v>
      </c>
      <c r="O50" s="62">
        <v>9577139793</v>
      </c>
      <c r="P50" s="89">
        <v>43479</v>
      </c>
      <c r="Q50" s="64" t="s">
        <v>152</v>
      </c>
      <c r="R50" s="62">
        <v>33</v>
      </c>
      <c r="S50" s="62" t="s">
        <v>308</v>
      </c>
      <c r="T50" s="18"/>
    </row>
    <row r="51" spans="1:20">
      <c r="A51" s="4">
        <v>47</v>
      </c>
      <c r="B51" s="18" t="s">
        <v>67</v>
      </c>
      <c r="C51" s="73" t="s">
        <v>574</v>
      </c>
      <c r="D51" s="62" t="s">
        <v>27</v>
      </c>
      <c r="E51" s="53" t="s">
        <v>575</v>
      </c>
      <c r="F51" s="62" t="s">
        <v>89</v>
      </c>
      <c r="G51" s="90">
        <v>22</v>
      </c>
      <c r="H51" s="90">
        <v>37</v>
      </c>
      <c r="I51" s="77">
        <f t="shared" si="17"/>
        <v>59</v>
      </c>
      <c r="J51" s="53" t="s">
        <v>576</v>
      </c>
      <c r="K51" s="65" t="s">
        <v>176</v>
      </c>
      <c r="L51" s="60" t="s">
        <v>177</v>
      </c>
      <c r="M51" s="60">
        <v>9401329029</v>
      </c>
      <c r="N51" s="60" t="s">
        <v>178</v>
      </c>
      <c r="O51" s="62">
        <v>9577139793</v>
      </c>
      <c r="P51" s="89">
        <v>43479</v>
      </c>
      <c r="Q51" s="64" t="s">
        <v>152</v>
      </c>
      <c r="R51" s="62">
        <v>35</v>
      </c>
      <c r="S51" s="62" t="s">
        <v>308</v>
      </c>
      <c r="T51" s="18"/>
    </row>
    <row r="52" spans="1:20">
      <c r="A52" s="4">
        <v>48</v>
      </c>
      <c r="B52" s="18" t="s">
        <v>66</v>
      </c>
      <c r="C52" s="60" t="s">
        <v>577</v>
      </c>
      <c r="D52" s="62" t="s">
        <v>29</v>
      </c>
      <c r="E52" s="56"/>
      <c r="F52" s="62"/>
      <c r="G52" s="91">
        <v>16</v>
      </c>
      <c r="H52" s="91">
        <v>18</v>
      </c>
      <c r="I52" s="77">
        <f t="shared" si="17"/>
        <v>34</v>
      </c>
      <c r="J52" s="88"/>
      <c r="K52" s="60" t="s">
        <v>195</v>
      </c>
      <c r="L52" s="60" t="s">
        <v>196</v>
      </c>
      <c r="M52" s="60">
        <v>8876549169</v>
      </c>
      <c r="N52" s="60" t="s">
        <v>197</v>
      </c>
      <c r="O52" s="62">
        <v>9678603868</v>
      </c>
      <c r="P52" s="89">
        <v>43479</v>
      </c>
      <c r="Q52" s="64" t="s">
        <v>152</v>
      </c>
      <c r="R52" s="62">
        <v>22</v>
      </c>
      <c r="S52" s="62" t="s">
        <v>308</v>
      </c>
      <c r="T52" s="18"/>
    </row>
    <row r="53" spans="1:20">
      <c r="A53" s="4">
        <v>49</v>
      </c>
      <c r="B53" s="18" t="s">
        <v>66</v>
      </c>
      <c r="C53" s="62" t="s">
        <v>578</v>
      </c>
      <c r="D53" s="62" t="s">
        <v>29</v>
      </c>
      <c r="E53" s="56"/>
      <c r="F53" s="62"/>
      <c r="G53" s="91">
        <v>20</v>
      </c>
      <c r="H53" s="91">
        <v>26</v>
      </c>
      <c r="I53" s="77">
        <f t="shared" si="17"/>
        <v>46</v>
      </c>
      <c r="J53" s="88"/>
      <c r="K53" s="60" t="s">
        <v>195</v>
      </c>
      <c r="L53" s="60" t="s">
        <v>196</v>
      </c>
      <c r="M53" s="60">
        <v>8876549169</v>
      </c>
      <c r="N53" s="60" t="s">
        <v>197</v>
      </c>
      <c r="O53" s="62">
        <v>9678603868</v>
      </c>
      <c r="P53" s="89">
        <v>43479</v>
      </c>
      <c r="Q53" s="64" t="s">
        <v>152</v>
      </c>
      <c r="R53" s="62">
        <v>33</v>
      </c>
      <c r="S53" s="62" t="s">
        <v>308</v>
      </c>
      <c r="T53" s="18"/>
    </row>
    <row r="54" spans="1:20">
      <c r="A54" s="4">
        <v>50</v>
      </c>
      <c r="B54" s="18" t="s">
        <v>66</v>
      </c>
      <c r="C54" s="73" t="s">
        <v>579</v>
      </c>
      <c r="D54" s="62" t="s">
        <v>27</v>
      </c>
      <c r="E54" s="53" t="s">
        <v>580</v>
      </c>
      <c r="F54" s="62" t="s">
        <v>87</v>
      </c>
      <c r="G54" s="90">
        <v>23</v>
      </c>
      <c r="H54" s="90">
        <v>9</v>
      </c>
      <c r="I54" s="77">
        <f t="shared" si="17"/>
        <v>32</v>
      </c>
      <c r="J54" s="53" t="s">
        <v>581</v>
      </c>
      <c r="K54" s="60" t="s">
        <v>195</v>
      </c>
      <c r="L54" s="60" t="s">
        <v>196</v>
      </c>
      <c r="M54" s="60">
        <v>8876549169</v>
      </c>
      <c r="N54" s="60" t="s">
        <v>197</v>
      </c>
      <c r="O54" s="62">
        <v>9678603868</v>
      </c>
      <c r="P54" s="89">
        <v>43479</v>
      </c>
      <c r="Q54" s="64" t="s">
        <v>152</v>
      </c>
      <c r="R54" s="62">
        <v>30</v>
      </c>
      <c r="S54" s="62" t="s">
        <v>308</v>
      </c>
      <c r="T54" s="18"/>
    </row>
    <row r="55" spans="1:20">
      <c r="A55" s="4">
        <v>51</v>
      </c>
      <c r="B55" s="18" t="s">
        <v>67</v>
      </c>
      <c r="C55" s="62" t="s">
        <v>582</v>
      </c>
      <c r="D55" s="62" t="s">
        <v>27</v>
      </c>
      <c r="E55" s="53" t="s">
        <v>583</v>
      </c>
      <c r="F55" s="62" t="s">
        <v>89</v>
      </c>
      <c r="G55" s="56">
        <v>55</v>
      </c>
      <c r="H55" s="56">
        <v>54</v>
      </c>
      <c r="I55" s="77">
        <f t="shared" si="17"/>
        <v>109</v>
      </c>
      <c r="J55" s="88" t="s">
        <v>584</v>
      </c>
      <c r="K55" s="60" t="s">
        <v>169</v>
      </c>
      <c r="L55" s="60" t="s">
        <v>585</v>
      </c>
      <c r="M55" s="60">
        <v>9954573918</v>
      </c>
      <c r="N55" s="60" t="s">
        <v>586</v>
      </c>
      <c r="O55" s="70">
        <v>9577375941</v>
      </c>
      <c r="P55" s="89">
        <v>43479</v>
      </c>
      <c r="Q55" s="64" t="s">
        <v>152</v>
      </c>
      <c r="R55" s="62">
        <v>22</v>
      </c>
      <c r="S55" s="62" t="s">
        <v>308</v>
      </c>
      <c r="T55" s="18"/>
    </row>
    <row r="56" spans="1:20">
      <c r="A56" s="4">
        <v>52</v>
      </c>
      <c r="B56" s="18" t="s">
        <v>66</v>
      </c>
      <c r="C56" s="73" t="s">
        <v>587</v>
      </c>
      <c r="D56" s="62" t="s">
        <v>27</v>
      </c>
      <c r="E56" s="53" t="s">
        <v>588</v>
      </c>
      <c r="F56" s="62" t="s">
        <v>89</v>
      </c>
      <c r="G56" s="56">
        <v>51</v>
      </c>
      <c r="H56" s="56">
        <v>49</v>
      </c>
      <c r="I56" s="77">
        <f t="shared" si="17"/>
        <v>100</v>
      </c>
      <c r="J56" s="88" t="s">
        <v>589</v>
      </c>
      <c r="K56" s="60" t="s">
        <v>187</v>
      </c>
      <c r="L56" s="60" t="s">
        <v>300</v>
      </c>
      <c r="M56" s="60">
        <v>9401450829</v>
      </c>
      <c r="N56" s="60" t="s">
        <v>301</v>
      </c>
      <c r="O56" s="70">
        <v>8486704319</v>
      </c>
      <c r="P56" s="89">
        <v>43479</v>
      </c>
      <c r="Q56" s="64" t="s">
        <v>152</v>
      </c>
      <c r="R56" s="62">
        <v>28</v>
      </c>
      <c r="S56" s="62" t="s">
        <v>308</v>
      </c>
      <c r="T56" s="18"/>
    </row>
    <row r="57" spans="1:20">
      <c r="A57" s="4">
        <v>53</v>
      </c>
      <c r="B57" s="18" t="s">
        <v>66</v>
      </c>
      <c r="C57" s="73" t="s">
        <v>590</v>
      </c>
      <c r="D57" s="62" t="s">
        <v>27</v>
      </c>
      <c r="E57" s="53" t="s">
        <v>591</v>
      </c>
      <c r="F57" s="62" t="s">
        <v>89</v>
      </c>
      <c r="G57" s="56">
        <v>76</v>
      </c>
      <c r="H57" s="56">
        <v>77</v>
      </c>
      <c r="I57" s="77">
        <f t="shared" si="17"/>
        <v>153</v>
      </c>
      <c r="J57" s="53" t="s">
        <v>592</v>
      </c>
      <c r="K57" s="60" t="s">
        <v>294</v>
      </c>
      <c r="L57" s="60" t="s">
        <v>295</v>
      </c>
      <c r="M57" s="60">
        <v>9678895053</v>
      </c>
      <c r="N57" s="60" t="s">
        <v>296</v>
      </c>
      <c r="O57" s="70">
        <v>8753831797</v>
      </c>
      <c r="P57" s="89">
        <v>43480</v>
      </c>
      <c r="Q57" s="64" t="s">
        <v>155</v>
      </c>
      <c r="R57" s="62">
        <v>26</v>
      </c>
      <c r="S57" s="62" t="s">
        <v>308</v>
      </c>
      <c r="T57" s="18"/>
    </row>
    <row r="58" spans="1:20">
      <c r="A58" s="4">
        <v>54</v>
      </c>
      <c r="B58" s="18" t="s">
        <v>67</v>
      </c>
      <c r="C58" s="93" t="s">
        <v>593</v>
      </c>
      <c r="D58" s="62" t="s">
        <v>27</v>
      </c>
      <c r="E58" s="53" t="s">
        <v>594</v>
      </c>
      <c r="F58" s="62" t="s">
        <v>87</v>
      </c>
      <c r="G58" s="56">
        <v>30</v>
      </c>
      <c r="H58" s="56">
        <v>30</v>
      </c>
      <c r="I58" s="77">
        <f t="shared" si="17"/>
        <v>60</v>
      </c>
      <c r="J58" s="53" t="s">
        <v>595</v>
      </c>
      <c r="K58" s="60" t="s">
        <v>195</v>
      </c>
      <c r="L58" s="60" t="s">
        <v>196</v>
      </c>
      <c r="M58" s="60">
        <v>8876549169</v>
      </c>
      <c r="N58" s="60" t="s">
        <v>197</v>
      </c>
      <c r="O58" s="70">
        <v>9678603868</v>
      </c>
      <c r="P58" s="89">
        <v>43480</v>
      </c>
      <c r="Q58" s="64" t="s">
        <v>155</v>
      </c>
      <c r="R58" s="62">
        <v>21</v>
      </c>
      <c r="S58" s="62" t="s">
        <v>308</v>
      </c>
      <c r="T58" s="18"/>
    </row>
    <row r="59" spans="1:20">
      <c r="A59" s="4">
        <v>55</v>
      </c>
      <c r="B59" s="18" t="s">
        <v>67</v>
      </c>
      <c r="C59" s="62" t="s">
        <v>596</v>
      </c>
      <c r="D59" s="62" t="s">
        <v>27</v>
      </c>
      <c r="E59" s="56"/>
      <c r="F59" s="62"/>
      <c r="G59" s="56">
        <v>24</v>
      </c>
      <c r="H59" s="56">
        <v>24</v>
      </c>
      <c r="I59" s="77">
        <f t="shared" si="17"/>
        <v>48</v>
      </c>
      <c r="J59" s="88"/>
      <c r="K59" s="60" t="s">
        <v>195</v>
      </c>
      <c r="L59" s="60" t="s">
        <v>196</v>
      </c>
      <c r="M59" s="60">
        <v>8876549169</v>
      </c>
      <c r="N59" s="60" t="s">
        <v>597</v>
      </c>
      <c r="O59" s="70">
        <v>9613720210</v>
      </c>
      <c r="P59" s="89">
        <v>43480</v>
      </c>
      <c r="Q59" s="64" t="s">
        <v>155</v>
      </c>
      <c r="R59" s="62">
        <v>23</v>
      </c>
      <c r="S59" s="62" t="s">
        <v>308</v>
      </c>
      <c r="T59" s="18"/>
    </row>
    <row r="60" spans="1:20">
      <c r="A60" s="4">
        <v>56</v>
      </c>
      <c r="B60" s="18" t="s">
        <v>66</v>
      </c>
      <c r="C60" s="59" t="s">
        <v>590</v>
      </c>
      <c r="D60" s="62" t="s">
        <v>27</v>
      </c>
      <c r="E60" s="53" t="s">
        <v>591</v>
      </c>
      <c r="F60" s="62" t="s">
        <v>89</v>
      </c>
      <c r="G60" s="56">
        <v>76</v>
      </c>
      <c r="H60" s="56">
        <v>77</v>
      </c>
      <c r="I60" s="77">
        <f t="shared" si="17"/>
        <v>153</v>
      </c>
      <c r="J60" s="53" t="s">
        <v>592</v>
      </c>
      <c r="K60" s="60" t="s">
        <v>294</v>
      </c>
      <c r="L60" s="60" t="s">
        <v>295</v>
      </c>
      <c r="M60" s="60">
        <v>9678895053</v>
      </c>
      <c r="N60" s="60" t="s">
        <v>296</v>
      </c>
      <c r="O60" s="70">
        <v>8753831797</v>
      </c>
      <c r="P60" s="89">
        <v>43481</v>
      </c>
      <c r="Q60" s="64" t="s">
        <v>157</v>
      </c>
      <c r="R60" s="62">
        <v>26</v>
      </c>
      <c r="S60" s="62" t="s">
        <v>308</v>
      </c>
      <c r="T60" s="18"/>
    </row>
    <row r="61" spans="1:20">
      <c r="A61" s="4">
        <v>57</v>
      </c>
      <c r="B61" s="18" t="s">
        <v>67</v>
      </c>
      <c r="C61" s="73" t="s">
        <v>598</v>
      </c>
      <c r="D61" s="62" t="s">
        <v>27</v>
      </c>
      <c r="E61" s="53" t="s">
        <v>599</v>
      </c>
      <c r="F61" s="62" t="s">
        <v>89</v>
      </c>
      <c r="G61" s="56">
        <v>20</v>
      </c>
      <c r="H61" s="56">
        <v>24</v>
      </c>
      <c r="I61" s="77">
        <f t="shared" si="17"/>
        <v>44</v>
      </c>
      <c r="J61" s="53" t="s">
        <v>595</v>
      </c>
      <c r="K61" s="60" t="s">
        <v>600</v>
      </c>
      <c r="L61" s="60" t="s">
        <v>601</v>
      </c>
      <c r="M61" s="60">
        <v>9401352848</v>
      </c>
      <c r="N61" s="60" t="s">
        <v>602</v>
      </c>
      <c r="O61" s="70">
        <v>9577186747</v>
      </c>
      <c r="P61" s="89">
        <v>43481</v>
      </c>
      <c r="Q61" s="64" t="s">
        <v>157</v>
      </c>
      <c r="R61" s="62">
        <v>21</v>
      </c>
      <c r="S61" s="62" t="s">
        <v>308</v>
      </c>
      <c r="T61" s="18"/>
    </row>
    <row r="62" spans="1:20">
      <c r="A62" s="4">
        <v>58</v>
      </c>
      <c r="B62" s="18" t="s">
        <v>67</v>
      </c>
      <c r="C62" s="62" t="s">
        <v>603</v>
      </c>
      <c r="D62" s="62" t="s">
        <v>29</v>
      </c>
      <c r="E62" s="56"/>
      <c r="F62" s="62"/>
      <c r="G62" s="56">
        <v>47</v>
      </c>
      <c r="H62" s="56">
        <v>43</v>
      </c>
      <c r="I62" s="77">
        <f t="shared" si="17"/>
        <v>90</v>
      </c>
      <c r="J62" s="53" t="s">
        <v>581</v>
      </c>
      <c r="K62" s="60" t="s">
        <v>600</v>
      </c>
      <c r="L62" s="60" t="s">
        <v>601</v>
      </c>
      <c r="M62" s="60">
        <v>9401352848</v>
      </c>
      <c r="N62" s="60" t="s">
        <v>604</v>
      </c>
      <c r="O62" s="70">
        <v>9859241295</v>
      </c>
      <c r="P62" s="89">
        <v>43481</v>
      </c>
      <c r="Q62" s="64" t="s">
        <v>157</v>
      </c>
      <c r="R62" s="62">
        <v>22</v>
      </c>
      <c r="S62" s="62" t="s">
        <v>308</v>
      </c>
      <c r="T62" s="18"/>
    </row>
    <row r="63" spans="1:20">
      <c r="A63" s="4">
        <v>59</v>
      </c>
      <c r="B63" s="18" t="s">
        <v>66</v>
      </c>
      <c r="C63" s="62" t="s">
        <v>605</v>
      </c>
      <c r="D63" s="62" t="s">
        <v>29</v>
      </c>
      <c r="E63" s="56"/>
      <c r="F63" s="62"/>
      <c r="G63" s="56">
        <v>33</v>
      </c>
      <c r="H63" s="56">
        <v>33</v>
      </c>
      <c r="I63" s="77">
        <f t="shared" si="17"/>
        <v>66</v>
      </c>
      <c r="J63" s="88"/>
      <c r="K63" s="65" t="s">
        <v>176</v>
      </c>
      <c r="L63" s="60" t="s">
        <v>390</v>
      </c>
      <c r="M63" s="60">
        <v>7399583176</v>
      </c>
      <c r="N63" s="60" t="s">
        <v>391</v>
      </c>
      <c r="O63" s="60">
        <v>9508230846</v>
      </c>
      <c r="P63" s="89">
        <v>43482</v>
      </c>
      <c r="Q63" s="64" t="s">
        <v>164</v>
      </c>
      <c r="R63" s="62">
        <v>31</v>
      </c>
      <c r="S63" s="62" t="s">
        <v>308</v>
      </c>
      <c r="T63" s="18"/>
    </row>
    <row r="64" spans="1:20">
      <c r="A64" s="4">
        <v>60</v>
      </c>
      <c r="B64" s="18" t="s">
        <v>67</v>
      </c>
      <c r="C64" s="62" t="s">
        <v>606</v>
      </c>
      <c r="D64" s="62" t="s">
        <v>27</v>
      </c>
      <c r="E64" s="56" t="s">
        <v>607</v>
      </c>
      <c r="F64" s="62" t="s">
        <v>87</v>
      </c>
      <c r="G64" s="56">
        <v>17</v>
      </c>
      <c r="H64" s="56">
        <v>11</v>
      </c>
      <c r="I64" s="77">
        <f t="shared" si="17"/>
        <v>28</v>
      </c>
      <c r="J64" s="53" t="s">
        <v>581</v>
      </c>
      <c r="K64" s="65" t="s">
        <v>176</v>
      </c>
      <c r="L64" s="60" t="s">
        <v>390</v>
      </c>
      <c r="M64" s="60">
        <v>7399583176</v>
      </c>
      <c r="N64" s="60" t="s">
        <v>391</v>
      </c>
      <c r="O64" s="60">
        <v>9508230846</v>
      </c>
      <c r="P64" s="89">
        <v>43482</v>
      </c>
      <c r="Q64" s="64" t="s">
        <v>164</v>
      </c>
      <c r="R64" s="62">
        <v>33</v>
      </c>
      <c r="S64" s="62" t="s">
        <v>308</v>
      </c>
      <c r="T64" s="18"/>
    </row>
    <row r="65" spans="1:20">
      <c r="A65" s="4">
        <v>61</v>
      </c>
      <c r="B65" s="18" t="s">
        <v>66</v>
      </c>
      <c r="C65" s="62" t="s">
        <v>608</v>
      </c>
      <c r="D65" s="62" t="s">
        <v>27</v>
      </c>
      <c r="E65" s="53" t="s">
        <v>609</v>
      </c>
      <c r="F65" s="62" t="s">
        <v>89</v>
      </c>
      <c r="G65" s="56">
        <v>149</v>
      </c>
      <c r="H65" s="56">
        <v>142</v>
      </c>
      <c r="I65" s="77">
        <f t="shared" si="17"/>
        <v>291</v>
      </c>
      <c r="J65" s="88" t="s">
        <v>610</v>
      </c>
      <c r="K65" s="65" t="s">
        <v>158</v>
      </c>
      <c r="L65" s="60" t="s">
        <v>159</v>
      </c>
      <c r="M65" s="60">
        <v>9957864435</v>
      </c>
      <c r="N65" s="60" t="s">
        <v>317</v>
      </c>
      <c r="O65" s="60">
        <v>9707708323</v>
      </c>
      <c r="P65" s="89">
        <v>43483</v>
      </c>
      <c r="Q65" s="64" t="s">
        <v>166</v>
      </c>
      <c r="R65" s="62">
        <v>22</v>
      </c>
      <c r="S65" s="62" t="s">
        <v>308</v>
      </c>
      <c r="T65" s="18"/>
    </row>
    <row r="66" spans="1:20">
      <c r="A66" s="4">
        <v>62</v>
      </c>
      <c r="B66" s="18" t="s">
        <v>66</v>
      </c>
      <c r="C66" s="62" t="s">
        <v>608</v>
      </c>
      <c r="D66" s="62" t="s">
        <v>27</v>
      </c>
      <c r="E66" s="53" t="s">
        <v>609</v>
      </c>
      <c r="F66" s="62" t="s">
        <v>89</v>
      </c>
      <c r="G66" s="56">
        <v>149</v>
      </c>
      <c r="H66" s="56">
        <v>142</v>
      </c>
      <c r="I66" s="77">
        <f t="shared" si="17"/>
        <v>291</v>
      </c>
      <c r="J66" s="88" t="s">
        <v>610</v>
      </c>
      <c r="K66" s="65" t="s">
        <v>158</v>
      </c>
      <c r="L66" s="60" t="s">
        <v>159</v>
      </c>
      <c r="M66" s="60">
        <v>9957864435</v>
      </c>
      <c r="N66" s="60" t="s">
        <v>317</v>
      </c>
      <c r="O66" s="60">
        <v>9707708323</v>
      </c>
      <c r="P66" s="89">
        <v>43483</v>
      </c>
      <c r="Q66" s="64" t="s">
        <v>166</v>
      </c>
      <c r="R66" s="62">
        <v>22</v>
      </c>
      <c r="S66" s="62" t="s">
        <v>308</v>
      </c>
      <c r="T66" s="18"/>
    </row>
    <row r="67" spans="1:20">
      <c r="A67" s="4">
        <v>63</v>
      </c>
      <c r="B67" s="18" t="s">
        <v>67</v>
      </c>
      <c r="C67" s="62" t="s">
        <v>611</v>
      </c>
      <c r="D67" s="62" t="s">
        <v>27</v>
      </c>
      <c r="E67" s="53" t="s">
        <v>612</v>
      </c>
      <c r="F67" s="62" t="s">
        <v>89</v>
      </c>
      <c r="G67" s="90">
        <v>17</v>
      </c>
      <c r="H67" s="90">
        <v>16</v>
      </c>
      <c r="I67" s="77">
        <f t="shared" si="17"/>
        <v>33</v>
      </c>
      <c r="J67" s="53" t="s">
        <v>613</v>
      </c>
      <c r="K67" s="65" t="s">
        <v>287</v>
      </c>
      <c r="L67" s="60" t="s">
        <v>288</v>
      </c>
      <c r="M67" s="60">
        <v>9854427417</v>
      </c>
      <c r="N67" s="60" t="s">
        <v>289</v>
      </c>
      <c r="O67" s="60">
        <v>9577922311</v>
      </c>
      <c r="P67" s="89">
        <v>43483</v>
      </c>
      <c r="Q67" s="64" t="s">
        <v>166</v>
      </c>
      <c r="R67" s="62">
        <v>23</v>
      </c>
      <c r="S67" s="62" t="s">
        <v>308</v>
      </c>
      <c r="T67" s="18"/>
    </row>
    <row r="68" spans="1:20">
      <c r="A68" s="4">
        <v>64</v>
      </c>
      <c r="B68" s="18" t="s">
        <v>67</v>
      </c>
      <c r="C68" s="73" t="s">
        <v>614</v>
      </c>
      <c r="D68" s="62" t="s">
        <v>27</v>
      </c>
      <c r="E68" s="53" t="s">
        <v>615</v>
      </c>
      <c r="F68" s="62" t="s">
        <v>89</v>
      </c>
      <c r="G68" s="56">
        <v>46</v>
      </c>
      <c r="H68" s="56">
        <v>34</v>
      </c>
      <c r="I68" s="77">
        <f t="shared" si="17"/>
        <v>80</v>
      </c>
      <c r="J68" s="88" t="s">
        <v>616</v>
      </c>
      <c r="K68" s="65" t="s">
        <v>287</v>
      </c>
      <c r="L68" s="60" t="s">
        <v>288</v>
      </c>
      <c r="M68" s="60">
        <v>9854427417</v>
      </c>
      <c r="N68" s="60" t="s">
        <v>289</v>
      </c>
      <c r="O68" s="60">
        <v>9577922311</v>
      </c>
      <c r="P68" s="89">
        <v>43483</v>
      </c>
      <c r="Q68" s="64" t="s">
        <v>166</v>
      </c>
      <c r="R68" s="62">
        <v>23</v>
      </c>
      <c r="S68" s="62" t="s">
        <v>308</v>
      </c>
      <c r="T68" s="18"/>
    </row>
    <row r="69" spans="1:20">
      <c r="A69" s="4">
        <v>65</v>
      </c>
      <c r="B69" s="18" t="s">
        <v>67</v>
      </c>
      <c r="C69" s="73" t="s">
        <v>617</v>
      </c>
      <c r="D69" s="62" t="s">
        <v>27</v>
      </c>
      <c r="E69" s="53" t="s">
        <v>618</v>
      </c>
      <c r="F69" s="62" t="s">
        <v>87</v>
      </c>
      <c r="G69" s="90">
        <v>39</v>
      </c>
      <c r="H69" s="90">
        <v>35</v>
      </c>
      <c r="I69" s="77">
        <f t="shared" si="17"/>
        <v>74</v>
      </c>
      <c r="J69" s="53" t="s">
        <v>619</v>
      </c>
      <c r="K69" s="65" t="s">
        <v>403</v>
      </c>
      <c r="L69" s="60" t="s">
        <v>404</v>
      </c>
      <c r="M69" s="60">
        <v>9854623399</v>
      </c>
      <c r="N69" s="65" t="s">
        <v>405</v>
      </c>
      <c r="O69" s="60">
        <v>9706618588</v>
      </c>
      <c r="P69" s="89">
        <v>43484</v>
      </c>
      <c r="Q69" s="64" t="s">
        <v>175</v>
      </c>
      <c r="R69" s="62">
        <v>22</v>
      </c>
      <c r="S69" s="62" t="s">
        <v>308</v>
      </c>
      <c r="T69" s="18"/>
    </row>
    <row r="70" spans="1:20">
      <c r="A70" s="4">
        <v>66</v>
      </c>
      <c r="B70" s="18" t="s">
        <v>67</v>
      </c>
      <c r="C70" s="62" t="s">
        <v>620</v>
      </c>
      <c r="D70" s="62" t="s">
        <v>29</v>
      </c>
      <c r="E70" s="56"/>
      <c r="F70" s="62"/>
      <c r="G70" s="56">
        <v>10</v>
      </c>
      <c r="H70" s="56">
        <v>21</v>
      </c>
      <c r="I70" s="77">
        <f t="shared" si="17"/>
        <v>31</v>
      </c>
      <c r="J70" s="88"/>
      <c r="K70" s="65" t="s">
        <v>403</v>
      </c>
      <c r="L70" s="60" t="s">
        <v>404</v>
      </c>
      <c r="M70" s="60">
        <v>9854623399</v>
      </c>
      <c r="N70" s="65" t="s">
        <v>405</v>
      </c>
      <c r="O70" s="60">
        <v>9706618588</v>
      </c>
      <c r="P70" s="89">
        <v>43484</v>
      </c>
      <c r="Q70" s="64" t="s">
        <v>175</v>
      </c>
      <c r="R70" s="62">
        <v>22</v>
      </c>
      <c r="S70" s="62" t="s">
        <v>308</v>
      </c>
      <c r="T70" s="18"/>
    </row>
    <row r="71" spans="1:20">
      <c r="A71" s="4">
        <v>67</v>
      </c>
      <c r="B71" s="18" t="s">
        <v>66</v>
      </c>
      <c r="C71" s="62" t="s">
        <v>621</v>
      </c>
      <c r="D71" s="62" t="s">
        <v>29</v>
      </c>
      <c r="E71" s="56"/>
      <c r="F71" s="62"/>
      <c r="G71" s="56">
        <v>27</v>
      </c>
      <c r="H71" s="56">
        <v>24</v>
      </c>
      <c r="I71" s="77">
        <f t="shared" si="17"/>
        <v>51</v>
      </c>
      <c r="J71" s="53" t="s">
        <v>613</v>
      </c>
      <c r="K71" s="65" t="s">
        <v>287</v>
      </c>
      <c r="L71" s="60" t="s">
        <v>288</v>
      </c>
      <c r="M71" s="60">
        <v>9854427417</v>
      </c>
      <c r="N71" s="60" t="s">
        <v>408</v>
      </c>
      <c r="O71" s="60">
        <v>9706618588</v>
      </c>
      <c r="P71" s="89">
        <v>43484</v>
      </c>
      <c r="Q71" s="64" t="s">
        <v>175</v>
      </c>
      <c r="R71" s="62">
        <v>26</v>
      </c>
      <c r="S71" s="62" t="s">
        <v>308</v>
      </c>
      <c r="T71" s="18"/>
    </row>
    <row r="72" spans="1:20">
      <c r="A72" s="4">
        <v>68</v>
      </c>
      <c r="B72" s="18" t="s">
        <v>66</v>
      </c>
      <c r="C72" s="73" t="s">
        <v>622</v>
      </c>
      <c r="D72" s="62" t="s">
        <v>27</v>
      </c>
      <c r="E72" s="53" t="s">
        <v>623</v>
      </c>
      <c r="F72" s="62" t="s">
        <v>89</v>
      </c>
      <c r="G72" s="90">
        <v>20</v>
      </c>
      <c r="H72" s="90">
        <v>21</v>
      </c>
      <c r="I72" s="77">
        <f t="shared" si="17"/>
        <v>41</v>
      </c>
      <c r="J72" s="88"/>
      <c r="K72" s="65" t="s">
        <v>287</v>
      </c>
      <c r="L72" s="60" t="s">
        <v>288</v>
      </c>
      <c r="M72" s="60">
        <v>9854427417</v>
      </c>
      <c r="N72" s="60" t="s">
        <v>408</v>
      </c>
      <c r="O72" s="60">
        <v>9706618588</v>
      </c>
      <c r="P72" s="89">
        <v>43484</v>
      </c>
      <c r="Q72" s="64" t="s">
        <v>175</v>
      </c>
      <c r="R72" s="62">
        <v>27</v>
      </c>
      <c r="S72" s="62" t="s">
        <v>308</v>
      </c>
      <c r="T72" s="18"/>
    </row>
    <row r="73" spans="1:20">
      <c r="A73" s="4">
        <v>69</v>
      </c>
      <c r="B73" s="18" t="s">
        <v>67</v>
      </c>
      <c r="C73" s="73" t="s">
        <v>624</v>
      </c>
      <c r="D73" s="62" t="s">
        <v>27</v>
      </c>
      <c r="E73" s="53" t="s">
        <v>625</v>
      </c>
      <c r="F73" s="62"/>
      <c r="G73" s="90">
        <v>43</v>
      </c>
      <c r="H73" s="90">
        <v>38</v>
      </c>
      <c r="I73" s="77">
        <f t="shared" si="17"/>
        <v>81</v>
      </c>
      <c r="J73" s="53" t="s">
        <v>626</v>
      </c>
      <c r="K73" s="71" t="s">
        <v>207</v>
      </c>
      <c r="L73" s="71" t="s">
        <v>208</v>
      </c>
      <c r="M73" s="71">
        <v>9854344515</v>
      </c>
      <c r="N73" s="65" t="s">
        <v>209</v>
      </c>
      <c r="O73" s="71">
        <v>9577831143</v>
      </c>
      <c r="P73" s="89">
        <v>43486</v>
      </c>
      <c r="Q73" s="64" t="s">
        <v>152</v>
      </c>
      <c r="R73" s="62">
        <v>25</v>
      </c>
      <c r="S73" s="62" t="s">
        <v>308</v>
      </c>
      <c r="T73" s="18"/>
    </row>
    <row r="74" spans="1:20">
      <c r="A74" s="4">
        <v>70</v>
      </c>
      <c r="B74" s="18" t="s">
        <v>67</v>
      </c>
      <c r="C74" s="62" t="s">
        <v>627</v>
      </c>
      <c r="D74" s="62" t="s">
        <v>29</v>
      </c>
      <c r="E74" s="56"/>
      <c r="F74" s="62"/>
      <c r="G74" s="56">
        <v>17</v>
      </c>
      <c r="H74" s="56">
        <v>20</v>
      </c>
      <c r="I74" s="77">
        <f t="shared" si="17"/>
        <v>37</v>
      </c>
      <c r="J74" s="88"/>
      <c r="K74" s="71" t="s">
        <v>207</v>
      </c>
      <c r="L74" s="71" t="s">
        <v>208</v>
      </c>
      <c r="M74" s="71">
        <v>9854344515</v>
      </c>
      <c r="N74" s="65" t="s">
        <v>209</v>
      </c>
      <c r="O74" s="71">
        <v>9577831143</v>
      </c>
      <c r="P74" s="89">
        <v>43486</v>
      </c>
      <c r="Q74" s="64" t="s">
        <v>152</v>
      </c>
      <c r="R74" s="62">
        <v>26</v>
      </c>
      <c r="S74" s="62" t="s">
        <v>308</v>
      </c>
      <c r="T74" s="18"/>
    </row>
    <row r="75" spans="1:20">
      <c r="A75" s="4">
        <v>71</v>
      </c>
      <c r="B75" s="18" t="s">
        <v>66</v>
      </c>
      <c r="C75" s="73" t="s">
        <v>628</v>
      </c>
      <c r="D75" s="62" t="s">
        <v>27</v>
      </c>
      <c r="E75" s="53" t="s">
        <v>629</v>
      </c>
      <c r="F75" s="62"/>
      <c r="G75" s="56">
        <v>24</v>
      </c>
      <c r="H75" s="56">
        <v>46</v>
      </c>
      <c r="I75" s="77">
        <f t="shared" si="17"/>
        <v>70</v>
      </c>
      <c r="J75" s="88">
        <v>9435486667</v>
      </c>
      <c r="K75" s="71" t="s">
        <v>198</v>
      </c>
      <c r="L75" s="71" t="s">
        <v>199</v>
      </c>
      <c r="M75" s="71">
        <v>9401450814</v>
      </c>
      <c r="N75" s="65" t="s">
        <v>210</v>
      </c>
      <c r="O75" s="71">
        <v>9859914638</v>
      </c>
      <c r="P75" s="89">
        <v>43486</v>
      </c>
      <c r="Q75" s="64" t="s">
        <v>152</v>
      </c>
      <c r="R75" s="62">
        <v>23</v>
      </c>
      <c r="S75" s="62" t="s">
        <v>308</v>
      </c>
      <c r="T75" s="18"/>
    </row>
    <row r="76" spans="1:20">
      <c r="A76" s="4">
        <v>72</v>
      </c>
      <c r="B76" s="18" t="s">
        <v>66</v>
      </c>
      <c r="C76" s="62" t="s">
        <v>630</v>
      </c>
      <c r="D76" s="62" t="s">
        <v>29</v>
      </c>
      <c r="E76" s="56"/>
      <c r="F76" s="62"/>
      <c r="G76" s="56">
        <v>19</v>
      </c>
      <c r="H76" s="56">
        <v>13</v>
      </c>
      <c r="I76" s="77">
        <f t="shared" si="17"/>
        <v>32</v>
      </c>
      <c r="J76" s="88"/>
      <c r="K76" s="71" t="s">
        <v>198</v>
      </c>
      <c r="L76" s="71" t="s">
        <v>199</v>
      </c>
      <c r="M76" s="71">
        <v>9401450814</v>
      </c>
      <c r="N76" s="65" t="s">
        <v>210</v>
      </c>
      <c r="O76" s="71">
        <v>9859914638</v>
      </c>
      <c r="P76" s="89">
        <v>43486</v>
      </c>
      <c r="Q76" s="64" t="s">
        <v>152</v>
      </c>
      <c r="R76" s="62">
        <v>25</v>
      </c>
      <c r="S76" s="62" t="s">
        <v>308</v>
      </c>
      <c r="T76" s="18"/>
    </row>
    <row r="77" spans="1:20">
      <c r="A77" s="4">
        <v>73</v>
      </c>
      <c r="B77" s="18" t="s">
        <v>66</v>
      </c>
      <c r="C77" s="60" t="s">
        <v>631</v>
      </c>
      <c r="D77" s="62" t="s">
        <v>27</v>
      </c>
      <c r="E77" s="53" t="s">
        <v>632</v>
      </c>
      <c r="F77" s="62" t="s">
        <v>89</v>
      </c>
      <c r="G77" s="56">
        <v>29</v>
      </c>
      <c r="H77" s="56">
        <v>33</v>
      </c>
      <c r="I77" s="77">
        <f t="shared" si="17"/>
        <v>62</v>
      </c>
      <c r="J77" s="53" t="s">
        <v>633</v>
      </c>
      <c r="K77" s="71" t="s">
        <v>191</v>
      </c>
      <c r="L77" s="71" t="s">
        <v>262</v>
      </c>
      <c r="M77" s="71">
        <v>9854581874</v>
      </c>
      <c r="N77" s="65" t="s">
        <v>263</v>
      </c>
      <c r="O77" s="71">
        <v>9613686764</v>
      </c>
      <c r="P77" s="89">
        <v>43487</v>
      </c>
      <c r="Q77" s="64" t="s">
        <v>155</v>
      </c>
      <c r="R77" s="62">
        <v>33</v>
      </c>
      <c r="S77" s="62" t="s">
        <v>308</v>
      </c>
      <c r="T77" s="18"/>
    </row>
    <row r="78" spans="1:20">
      <c r="A78" s="4">
        <v>74</v>
      </c>
      <c r="B78" s="18" t="s">
        <v>67</v>
      </c>
      <c r="C78" s="62" t="s">
        <v>634</v>
      </c>
      <c r="D78" s="62" t="s">
        <v>29</v>
      </c>
      <c r="E78" s="56"/>
      <c r="F78" s="62"/>
      <c r="G78" s="56">
        <v>35</v>
      </c>
      <c r="H78" s="56">
        <v>34</v>
      </c>
      <c r="I78" s="77">
        <f t="shared" si="17"/>
        <v>69</v>
      </c>
      <c r="J78" s="88"/>
      <c r="K78" s="71" t="s">
        <v>191</v>
      </c>
      <c r="L78" s="71" t="s">
        <v>262</v>
      </c>
      <c r="M78" s="71">
        <v>9854581874</v>
      </c>
      <c r="N78" s="65" t="s">
        <v>263</v>
      </c>
      <c r="O78" s="71">
        <v>9613686764</v>
      </c>
      <c r="P78" s="89">
        <v>43487</v>
      </c>
      <c r="Q78" s="64" t="s">
        <v>155</v>
      </c>
      <c r="R78" s="62">
        <v>32</v>
      </c>
      <c r="S78" s="62" t="s">
        <v>308</v>
      </c>
      <c r="T78" s="18"/>
    </row>
    <row r="79" spans="1:20">
      <c r="A79" s="4">
        <v>75</v>
      </c>
      <c r="B79" s="18" t="s">
        <v>67</v>
      </c>
      <c r="C79" s="73" t="s">
        <v>635</v>
      </c>
      <c r="D79" s="62" t="s">
        <v>27</v>
      </c>
      <c r="E79" s="53" t="s">
        <v>636</v>
      </c>
      <c r="F79" s="62" t="s">
        <v>89</v>
      </c>
      <c r="G79" s="90">
        <v>39</v>
      </c>
      <c r="H79" s="90">
        <v>21</v>
      </c>
      <c r="I79" s="77">
        <f t="shared" si="17"/>
        <v>60</v>
      </c>
      <c r="J79" s="53" t="s">
        <v>637</v>
      </c>
      <c r="K79" s="71" t="s">
        <v>198</v>
      </c>
      <c r="L79" s="71" t="s">
        <v>638</v>
      </c>
      <c r="M79" s="71">
        <v>9706690192</v>
      </c>
      <c r="N79" s="65" t="s">
        <v>639</v>
      </c>
      <c r="O79" s="71">
        <v>9678420207</v>
      </c>
      <c r="P79" s="89">
        <v>43487</v>
      </c>
      <c r="Q79" s="64" t="s">
        <v>155</v>
      </c>
      <c r="R79" s="62">
        <v>27</v>
      </c>
      <c r="S79" s="62" t="s">
        <v>308</v>
      </c>
      <c r="T79" s="18"/>
    </row>
    <row r="80" spans="1:20">
      <c r="A80" s="4">
        <v>76</v>
      </c>
      <c r="B80" s="18" t="s">
        <v>66</v>
      </c>
      <c r="C80" s="62" t="s">
        <v>640</v>
      </c>
      <c r="D80" s="62" t="s">
        <v>29</v>
      </c>
      <c r="E80" s="56"/>
      <c r="F80" s="62"/>
      <c r="G80" s="56">
        <v>26</v>
      </c>
      <c r="H80" s="56">
        <v>22</v>
      </c>
      <c r="I80" s="77">
        <f t="shared" si="17"/>
        <v>48</v>
      </c>
      <c r="J80" s="88"/>
      <c r="K80" s="71" t="s">
        <v>198</v>
      </c>
      <c r="L80" s="71" t="s">
        <v>638</v>
      </c>
      <c r="M80" s="71">
        <v>9706690192</v>
      </c>
      <c r="N80" s="65" t="s">
        <v>639</v>
      </c>
      <c r="O80" s="71">
        <v>9678420207</v>
      </c>
      <c r="P80" s="89">
        <v>43487</v>
      </c>
      <c r="Q80" s="64" t="s">
        <v>155</v>
      </c>
      <c r="R80" s="62">
        <v>30</v>
      </c>
      <c r="S80" s="62" t="s">
        <v>308</v>
      </c>
      <c r="T80" s="18"/>
    </row>
    <row r="81" spans="1:20">
      <c r="A81" s="4">
        <v>77</v>
      </c>
      <c r="B81" s="18" t="s">
        <v>66</v>
      </c>
      <c r="C81" s="95" t="s">
        <v>641</v>
      </c>
      <c r="D81" s="62" t="s">
        <v>29</v>
      </c>
      <c r="E81" s="56"/>
      <c r="F81" s="62"/>
      <c r="G81" s="56">
        <v>11</v>
      </c>
      <c r="H81" s="56">
        <v>17</v>
      </c>
      <c r="I81" s="77">
        <f t="shared" si="17"/>
        <v>28</v>
      </c>
      <c r="J81" s="53" t="s">
        <v>592</v>
      </c>
      <c r="K81" s="71" t="s">
        <v>265</v>
      </c>
      <c r="L81" s="71" t="s">
        <v>266</v>
      </c>
      <c r="M81" s="71">
        <v>9854561707</v>
      </c>
      <c r="N81" s="65" t="s">
        <v>267</v>
      </c>
      <c r="O81" s="71">
        <v>8486419810</v>
      </c>
      <c r="P81" s="89">
        <v>43488</v>
      </c>
      <c r="Q81" s="64" t="s">
        <v>157</v>
      </c>
      <c r="R81" s="62">
        <v>30</v>
      </c>
      <c r="S81" s="62" t="s">
        <v>308</v>
      </c>
      <c r="T81" s="18"/>
    </row>
    <row r="82" spans="1:20">
      <c r="A82" s="4">
        <v>78</v>
      </c>
      <c r="B82" s="18" t="s">
        <v>66</v>
      </c>
      <c r="C82" s="95" t="s">
        <v>642</v>
      </c>
      <c r="D82" s="62" t="s">
        <v>29</v>
      </c>
      <c r="E82" s="56"/>
      <c r="F82" s="62"/>
      <c r="G82" s="56">
        <v>29</v>
      </c>
      <c r="H82" s="56">
        <v>26</v>
      </c>
      <c r="I82" s="77">
        <f t="shared" si="17"/>
        <v>55</v>
      </c>
      <c r="J82" s="53" t="s">
        <v>595</v>
      </c>
      <c r="K82" s="71" t="s">
        <v>265</v>
      </c>
      <c r="L82" s="71" t="s">
        <v>266</v>
      </c>
      <c r="M82" s="71">
        <v>9854561707</v>
      </c>
      <c r="N82" s="65" t="s">
        <v>267</v>
      </c>
      <c r="O82" s="71">
        <v>8486419810</v>
      </c>
      <c r="P82" s="89">
        <v>43488</v>
      </c>
      <c r="Q82" s="64" t="s">
        <v>157</v>
      </c>
      <c r="R82" s="62">
        <v>31</v>
      </c>
      <c r="S82" s="62" t="s">
        <v>308</v>
      </c>
      <c r="T82" s="18"/>
    </row>
    <row r="83" spans="1:20">
      <c r="A83" s="4">
        <v>79</v>
      </c>
      <c r="B83" s="18" t="s">
        <v>66</v>
      </c>
      <c r="C83" s="73" t="s">
        <v>643</v>
      </c>
      <c r="D83" s="62" t="s">
        <v>27</v>
      </c>
      <c r="E83" s="53" t="s">
        <v>644</v>
      </c>
      <c r="F83" s="62" t="s">
        <v>89</v>
      </c>
      <c r="G83" s="56">
        <v>12</v>
      </c>
      <c r="H83" s="56">
        <v>15</v>
      </c>
      <c r="I83" s="77">
        <f t="shared" si="17"/>
        <v>27</v>
      </c>
      <c r="J83" s="53" t="s">
        <v>645</v>
      </c>
      <c r="K83" s="71" t="s">
        <v>265</v>
      </c>
      <c r="L83" s="71" t="s">
        <v>266</v>
      </c>
      <c r="M83" s="71">
        <v>9854561707</v>
      </c>
      <c r="N83" s="65" t="s">
        <v>267</v>
      </c>
      <c r="O83" s="71">
        <v>8486419810</v>
      </c>
      <c r="P83" s="89">
        <v>43488</v>
      </c>
      <c r="Q83" s="64" t="s">
        <v>157</v>
      </c>
      <c r="R83" s="62">
        <v>29</v>
      </c>
      <c r="S83" s="62" t="s">
        <v>308</v>
      </c>
      <c r="T83" s="18"/>
    </row>
    <row r="84" spans="1:20">
      <c r="A84" s="4">
        <v>80</v>
      </c>
      <c r="B84" s="18" t="s">
        <v>67</v>
      </c>
      <c r="C84" s="93" t="s">
        <v>646</v>
      </c>
      <c r="D84" s="62" t="s">
        <v>27</v>
      </c>
      <c r="E84" s="53" t="s">
        <v>647</v>
      </c>
      <c r="F84" s="62" t="s">
        <v>89</v>
      </c>
      <c r="G84" s="56">
        <v>31</v>
      </c>
      <c r="H84" s="56">
        <v>24</v>
      </c>
      <c r="I84" s="77">
        <f t="shared" si="17"/>
        <v>55</v>
      </c>
      <c r="J84" s="53" t="s">
        <v>648</v>
      </c>
      <c r="K84" s="71" t="s">
        <v>281</v>
      </c>
      <c r="L84" s="71" t="s">
        <v>282</v>
      </c>
      <c r="M84" s="71">
        <v>9435006924</v>
      </c>
      <c r="N84" s="65" t="s">
        <v>649</v>
      </c>
      <c r="O84" s="71">
        <v>9577098918</v>
      </c>
      <c r="P84" s="89">
        <v>43488</v>
      </c>
      <c r="Q84" s="64" t="s">
        <v>157</v>
      </c>
      <c r="R84" s="62">
        <v>27</v>
      </c>
      <c r="S84" s="62" t="s">
        <v>308</v>
      </c>
      <c r="T84" s="18"/>
    </row>
    <row r="85" spans="1:20">
      <c r="A85" s="4">
        <v>81</v>
      </c>
      <c r="B85" s="18" t="s">
        <v>67</v>
      </c>
      <c r="C85" s="62" t="s">
        <v>650</v>
      </c>
      <c r="D85" s="62" t="s">
        <v>29</v>
      </c>
      <c r="E85" s="56"/>
      <c r="F85" s="62"/>
      <c r="G85" s="56">
        <v>16</v>
      </c>
      <c r="H85" s="56">
        <v>17</v>
      </c>
      <c r="I85" s="77">
        <f t="shared" si="17"/>
        <v>33</v>
      </c>
      <c r="J85" s="88"/>
      <c r="K85" s="71" t="s">
        <v>281</v>
      </c>
      <c r="L85" s="71" t="s">
        <v>282</v>
      </c>
      <c r="M85" s="71">
        <v>9435006924</v>
      </c>
      <c r="N85" s="65" t="s">
        <v>649</v>
      </c>
      <c r="O85" s="71">
        <v>9577098918</v>
      </c>
      <c r="P85" s="89">
        <v>43488</v>
      </c>
      <c r="Q85" s="64" t="s">
        <v>157</v>
      </c>
      <c r="R85" s="62">
        <v>28</v>
      </c>
      <c r="S85" s="62" t="s">
        <v>308</v>
      </c>
      <c r="T85" s="18"/>
    </row>
    <row r="86" spans="1:20">
      <c r="A86" s="4">
        <v>82</v>
      </c>
      <c r="B86" s="18" t="s">
        <v>67</v>
      </c>
      <c r="C86" s="73" t="s">
        <v>128</v>
      </c>
      <c r="D86" s="62" t="s">
        <v>27</v>
      </c>
      <c r="E86" s="53" t="s">
        <v>651</v>
      </c>
      <c r="F86" s="62" t="s">
        <v>87</v>
      </c>
      <c r="G86" s="90">
        <v>18</v>
      </c>
      <c r="H86" s="90">
        <v>18</v>
      </c>
      <c r="I86" s="77">
        <f t="shared" si="17"/>
        <v>36</v>
      </c>
      <c r="J86" s="53" t="s">
        <v>652</v>
      </c>
      <c r="K86" s="65" t="s">
        <v>176</v>
      </c>
      <c r="L86" s="60" t="s">
        <v>177</v>
      </c>
      <c r="M86" s="60">
        <v>9401329029</v>
      </c>
      <c r="N86" s="60" t="s">
        <v>653</v>
      </c>
      <c r="O86" s="60">
        <v>9859359717</v>
      </c>
      <c r="P86" s="89">
        <v>43489</v>
      </c>
      <c r="Q86" s="64" t="s">
        <v>164</v>
      </c>
      <c r="R86" s="62">
        <v>22</v>
      </c>
      <c r="S86" s="62" t="s">
        <v>308</v>
      </c>
      <c r="T86" s="18"/>
    </row>
    <row r="87" spans="1:20">
      <c r="A87" s="4">
        <v>83</v>
      </c>
      <c r="B87" s="18" t="s">
        <v>67</v>
      </c>
      <c r="C87" s="73" t="s">
        <v>654</v>
      </c>
      <c r="D87" s="62" t="s">
        <v>27</v>
      </c>
      <c r="E87" s="53" t="s">
        <v>655</v>
      </c>
      <c r="F87" s="62" t="s">
        <v>87</v>
      </c>
      <c r="G87" s="90">
        <v>17</v>
      </c>
      <c r="H87" s="90">
        <v>15</v>
      </c>
      <c r="I87" s="77">
        <f t="shared" si="17"/>
        <v>32</v>
      </c>
      <c r="J87" s="53" t="s">
        <v>656</v>
      </c>
      <c r="K87" s="65" t="s">
        <v>176</v>
      </c>
      <c r="L87" s="60" t="s">
        <v>177</v>
      </c>
      <c r="M87" s="60">
        <v>9401329029</v>
      </c>
      <c r="N87" s="60" t="s">
        <v>178</v>
      </c>
      <c r="O87" s="60">
        <v>9577139793</v>
      </c>
      <c r="P87" s="89">
        <v>43489</v>
      </c>
      <c r="Q87" s="64" t="s">
        <v>164</v>
      </c>
      <c r="R87" s="62">
        <v>23</v>
      </c>
      <c r="S87" s="62" t="s">
        <v>308</v>
      </c>
      <c r="T87" s="18"/>
    </row>
    <row r="88" spans="1:20">
      <c r="A88" s="4">
        <v>84</v>
      </c>
      <c r="B88" s="18" t="s">
        <v>66</v>
      </c>
      <c r="C88" s="62" t="s">
        <v>657</v>
      </c>
      <c r="D88" s="62" t="s">
        <v>29</v>
      </c>
      <c r="E88" s="56"/>
      <c r="F88" s="62"/>
      <c r="G88" s="91">
        <v>20</v>
      </c>
      <c r="H88" s="91">
        <v>13</v>
      </c>
      <c r="I88" s="77">
        <f t="shared" si="17"/>
        <v>33</v>
      </c>
      <c r="J88" s="88"/>
      <c r="K88" s="65" t="s">
        <v>176</v>
      </c>
      <c r="L88" s="60" t="s">
        <v>177</v>
      </c>
      <c r="M88" s="60">
        <v>9401329029</v>
      </c>
      <c r="N88" s="60" t="s">
        <v>653</v>
      </c>
      <c r="O88" s="60">
        <v>9859359717</v>
      </c>
      <c r="P88" s="89">
        <v>43489</v>
      </c>
      <c r="Q88" s="64" t="s">
        <v>164</v>
      </c>
      <c r="R88" s="62">
        <v>27</v>
      </c>
      <c r="S88" s="62" t="s">
        <v>308</v>
      </c>
      <c r="T88" s="18"/>
    </row>
    <row r="89" spans="1:20">
      <c r="A89" s="4">
        <v>85</v>
      </c>
      <c r="B89" s="18" t="s">
        <v>66</v>
      </c>
      <c r="C89" s="93" t="s">
        <v>658</v>
      </c>
      <c r="D89" s="62" t="s">
        <v>27</v>
      </c>
      <c r="E89" s="53" t="s">
        <v>659</v>
      </c>
      <c r="F89" s="62" t="s">
        <v>89</v>
      </c>
      <c r="G89" s="90">
        <v>45</v>
      </c>
      <c r="H89" s="90">
        <v>39</v>
      </c>
      <c r="I89" s="77">
        <f t="shared" si="17"/>
        <v>84</v>
      </c>
      <c r="J89" s="53" t="s">
        <v>660</v>
      </c>
      <c r="K89" s="65" t="s">
        <v>204</v>
      </c>
      <c r="L89" s="60" t="s">
        <v>205</v>
      </c>
      <c r="M89" s="60">
        <v>9401450810</v>
      </c>
      <c r="N89" s="60" t="s">
        <v>206</v>
      </c>
      <c r="O89" s="60">
        <v>9401464960</v>
      </c>
      <c r="P89" s="89">
        <v>43489</v>
      </c>
      <c r="Q89" s="64" t="s">
        <v>164</v>
      </c>
      <c r="R89" s="62">
        <v>32</v>
      </c>
      <c r="S89" s="62" t="s">
        <v>308</v>
      </c>
      <c r="T89" s="18"/>
    </row>
    <row r="90" spans="1:20">
      <c r="A90" s="4">
        <v>86</v>
      </c>
      <c r="B90" s="18" t="s">
        <v>66</v>
      </c>
      <c r="C90" s="95" t="s">
        <v>661</v>
      </c>
      <c r="D90" s="62" t="s">
        <v>29</v>
      </c>
      <c r="E90" s="56"/>
      <c r="F90" s="62"/>
      <c r="G90" s="56">
        <v>6</v>
      </c>
      <c r="H90" s="56">
        <v>14</v>
      </c>
      <c r="I90" s="77">
        <f t="shared" si="17"/>
        <v>20</v>
      </c>
      <c r="J90" s="88">
        <v>9613025831</v>
      </c>
      <c r="K90" s="65" t="s">
        <v>204</v>
      </c>
      <c r="L90" s="60" t="s">
        <v>205</v>
      </c>
      <c r="M90" s="60">
        <v>9401450810</v>
      </c>
      <c r="N90" s="60" t="s">
        <v>662</v>
      </c>
      <c r="O90" s="60">
        <v>9577826874</v>
      </c>
      <c r="P90" s="89">
        <v>43489</v>
      </c>
      <c r="Q90" s="64" t="s">
        <v>164</v>
      </c>
      <c r="R90" s="62">
        <v>34</v>
      </c>
      <c r="S90" s="62" t="s">
        <v>308</v>
      </c>
      <c r="T90" s="18"/>
    </row>
    <row r="91" spans="1:20">
      <c r="A91" s="4">
        <v>87</v>
      </c>
      <c r="B91" s="96" t="s">
        <v>67</v>
      </c>
      <c r="C91" s="73" t="s">
        <v>663</v>
      </c>
      <c r="D91" s="62" t="s">
        <v>27</v>
      </c>
      <c r="E91" s="53" t="s">
        <v>664</v>
      </c>
      <c r="F91" s="62" t="s">
        <v>89</v>
      </c>
      <c r="G91" s="90">
        <v>30</v>
      </c>
      <c r="H91" s="90">
        <v>31</v>
      </c>
      <c r="I91" s="77">
        <f t="shared" si="17"/>
        <v>61</v>
      </c>
      <c r="J91" s="53">
        <v>9854948719</v>
      </c>
      <c r="K91" s="60" t="s">
        <v>372</v>
      </c>
      <c r="L91" s="60" t="s">
        <v>373</v>
      </c>
      <c r="M91" s="60">
        <v>8822926211</v>
      </c>
      <c r="N91" s="60" t="s">
        <v>374</v>
      </c>
      <c r="O91" s="70">
        <v>9577888033</v>
      </c>
      <c r="P91" s="89">
        <v>43490</v>
      </c>
      <c r="Q91" s="64" t="s">
        <v>166</v>
      </c>
      <c r="R91" s="62">
        <v>21</v>
      </c>
      <c r="S91" s="62" t="s">
        <v>153</v>
      </c>
      <c r="T91" s="18"/>
    </row>
    <row r="92" spans="1:20">
      <c r="A92" s="4">
        <v>88</v>
      </c>
      <c r="B92" s="96" t="s">
        <v>66</v>
      </c>
      <c r="C92" s="73" t="s">
        <v>665</v>
      </c>
      <c r="D92" s="62" t="s">
        <v>27</v>
      </c>
      <c r="E92" s="53" t="s">
        <v>666</v>
      </c>
      <c r="F92" s="62" t="s">
        <v>89</v>
      </c>
      <c r="G92" s="90">
        <v>55</v>
      </c>
      <c r="H92" s="90">
        <v>44</v>
      </c>
      <c r="I92" s="77">
        <f t="shared" si="17"/>
        <v>99</v>
      </c>
      <c r="J92" s="53">
        <v>9435505624</v>
      </c>
      <c r="K92" s="60" t="s">
        <v>366</v>
      </c>
      <c r="L92" s="60" t="s">
        <v>367</v>
      </c>
      <c r="M92" s="60">
        <v>9613964914</v>
      </c>
      <c r="N92" s="60" t="s">
        <v>368</v>
      </c>
      <c r="O92" s="70">
        <v>9954206432</v>
      </c>
      <c r="P92" s="89">
        <v>43490</v>
      </c>
      <c r="Q92" s="64" t="s">
        <v>166</v>
      </c>
      <c r="R92" s="62">
        <v>23</v>
      </c>
      <c r="S92" s="62" t="s">
        <v>153</v>
      </c>
      <c r="T92" s="18"/>
    </row>
    <row r="93" spans="1:20">
      <c r="A93" s="4">
        <v>89</v>
      </c>
      <c r="B93" s="96" t="s">
        <v>66</v>
      </c>
      <c r="C93" s="62" t="s">
        <v>667</v>
      </c>
      <c r="D93" s="62"/>
      <c r="E93" s="56"/>
      <c r="F93" s="62"/>
      <c r="G93" s="56">
        <v>11</v>
      </c>
      <c r="H93" s="56">
        <v>13</v>
      </c>
      <c r="I93" s="77">
        <f t="shared" si="17"/>
        <v>24</v>
      </c>
      <c r="J93" s="97">
        <v>9859363569</v>
      </c>
      <c r="K93" s="60" t="s">
        <v>366</v>
      </c>
      <c r="L93" s="60" t="s">
        <v>367</v>
      </c>
      <c r="M93" s="60">
        <v>9613964914</v>
      </c>
      <c r="N93" s="60" t="s">
        <v>368</v>
      </c>
      <c r="O93" s="70">
        <v>9954206432</v>
      </c>
      <c r="P93" s="89">
        <v>43493</v>
      </c>
      <c r="Q93" s="64" t="s">
        <v>152</v>
      </c>
      <c r="R93" s="62">
        <v>28</v>
      </c>
      <c r="S93" s="62" t="s">
        <v>153</v>
      </c>
      <c r="T93" s="18"/>
    </row>
    <row r="94" spans="1:20">
      <c r="A94" s="4">
        <v>90</v>
      </c>
      <c r="B94" s="96" t="s">
        <v>66</v>
      </c>
      <c r="C94" s="60" t="s">
        <v>668</v>
      </c>
      <c r="D94" s="62" t="s">
        <v>29</v>
      </c>
      <c r="E94" s="56"/>
      <c r="F94" s="62"/>
      <c r="G94" s="56">
        <v>13</v>
      </c>
      <c r="H94" s="56">
        <v>26</v>
      </c>
      <c r="I94" s="77">
        <f t="shared" si="17"/>
        <v>39</v>
      </c>
      <c r="J94" s="97">
        <v>7399471394</v>
      </c>
      <c r="K94" s="57" t="s">
        <v>355</v>
      </c>
      <c r="L94" s="65" t="s">
        <v>356</v>
      </c>
      <c r="M94" s="60"/>
      <c r="N94" s="60" t="s">
        <v>357</v>
      </c>
      <c r="O94" s="52">
        <v>9859266510</v>
      </c>
      <c r="P94" s="89">
        <v>43493</v>
      </c>
      <c r="Q94" s="64" t="s">
        <v>152</v>
      </c>
      <c r="R94" s="62">
        <v>30</v>
      </c>
      <c r="S94" s="62" t="s">
        <v>153</v>
      </c>
      <c r="T94" s="18"/>
    </row>
    <row r="95" spans="1:20">
      <c r="A95" s="4">
        <v>91</v>
      </c>
      <c r="B95" s="96" t="s">
        <v>67</v>
      </c>
      <c r="C95" s="60" t="s">
        <v>669</v>
      </c>
      <c r="D95" s="62" t="s">
        <v>29</v>
      </c>
      <c r="E95" s="56"/>
      <c r="F95" s="62"/>
      <c r="G95" s="56">
        <v>15</v>
      </c>
      <c r="H95" s="56">
        <v>28</v>
      </c>
      <c r="I95" s="77">
        <f t="shared" si="17"/>
        <v>43</v>
      </c>
      <c r="J95" s="88"/>
      <c r="K95" s="57" t="s">
        <v>355</v>
      </c>
      <c r="L95" s="65" t="s">
        <v>356</v>
      </c>
      <c r="M95" s="60"/>
      <c r="N95" s="60" t="s">
        <v>357</v>
      </c>
      <c r="O95" s="52">
        <v>9859266510</v>
      </c>
      <c r="P95" s="89">
        <v>43493</v>
      </c>
      <c r="Q95" s="64" t="s">
        <v>152</v>
      </c>
      <c r="R95" s="62">
        <v>31</v>
      </c>
      <c r="S95" s="62" t="s">
        <v>153</v>
      </c>
      <c r="T95" s="18"/>
    </row>
    <row r="96" spans="1:20">
      <c r="A96" s="4">
        <v>92</v>
      </c>
      <c r="B96" s="96" t="s">
        <v>67</v>
      </c>
      <c r="C96" s="73" t="s">
        <v>670</v>
      </c>
      <c r="D96" s="62" t="s">
        <v>27</v>
      </c>
      <c r="E96" s="53" t="s">
        <v>671</v>
      </c>
      <c r="F96" s="62" t="s">
        <v>89</v>
      </c>
      <c r="G96" s="90">
        <v>13</v>
      </c>
      <c r="H96" s="90">
        <v>14</v>
      </c>
      <c r="I96" s="77">
        <f t="shared" si="17"/>
        <v>27</v>
      </c>
      <c r="J96" s="53" t="s">
        <v>672</v>
      </c>
      <c r="K96" s="57" t="s">
        <v>355</v>
      </c>
      <c r="L96" s="65" t="s">
        <v>356</v>
      </c>
      <c r="M96" s="60"/>
      <c r="N96" s="60" t="s">
        <v>357</v>
      </c>
      <c r="O96" s="52">
        <v>9859266510</v>
      </c>
      <c r="P96" s="89">
        <v>43493</v>
      </c>
      <c r="Q96" s="64" t="s">
        <v>152</v>
      </c>
      <c r="R96" s="62">
        <v>30</v>
      </c>
      <c r="S96" s="62" t="s">
        <v>153</v>
      </c>
      <c r="T96" s="18"/>
    </row>
    <row r="97" spans="1:20">
      <c r="A97" s="4">
        <v>93</v>
      </c>
      <c r="B97" s="96" t="s">
        <v>66</v>
      </c>
      <c r="C97" s="60" t="s">
        <v>95</v>
      </c>
      <c r="D97" s="62" t="s">
        <v>27</v>
      </c>
      <c r="E97" s="53" t="s">
        <v>673</v>
      </c>
      <c r="F97" s="62" t="s">
        <v>89</v>
      </c>
      <c r="G97" s="90">
        <v>39</v>
      </c>
      <c r="H97" s="90">
        <v>26</v>
      </c>
      <c r="I97" s="77">
        <f t="shared" si="17"/>
        <v>65</v>
      </c>
      <c r="J97" s="53">
        <v>9707875662</v>
      </c>
      <c r="K97" s="60" t="s">
        <v>169</v>
      </c>
      <c r="L97" s="60" t="s">
        <v>170</v>
      </c>
      <c r="M97" s="60">
        <v>8486251708</v>
      </c>
      <c r="N97" s="60" t="s">
        <v>171</v>
      </c>
      <c r="O97" s="70">
        <v>9854330266</v>
      </c>
      <c r="P97" s="89">
        <v>43494</v>
      </c>
      <c r="Q97" s="64" t="s">
        <v>155</v>
      </c>
      <c r="R97" s="62">
        <v>39</v>
      </c>
      <c r="S97" s="62" t="s">
        <v>153</v>
      </c>
      <c r="T97" s="18"/>
    </row>
    <row r="98" spans="1:20">
      <c r="A98" s="4">
        <v>94</v>
      </c>
      <c r="B98" s="96" t="s">
        <v>67</v>
      </c>
      <c r="C98" s="62" t="s">
        <v>674</v>
      </c>
      <c r="D98" s="62" t="s">
        <v>29</v>
      </c>
      <c r="E98" s="56"/>
      <c r="F98" s="62"/>
      <c r="G98" s="56">
        <v>14</v>
      </c>
      <c r="H98" s="56">
        <v>26</v>
      </c>
      <c r="I98" s="77">
        <f t="shared" si="17"/>
        <v>40</v>
      </c>
      <c r="J98" s="88"/>
      <c r="K98" s="60" t="s">
        <v>169</v>
      </c>
      <c r="L98" s="60" t="s">
        <v>585</v>
      </c>
      <c r="M98" s="60">
        <v>9954573918</v>
      </c>
      <c r="N98" s="60" t="s">
        <v>586</v>
      </c>
      <c r="O98" s="70">
        <v>9577375941</v>
      </c>
      <c r="P98" s="89">
        <v>43494</v>
      </c>
      <c r="Q98" s="64" t="s">
        <v>155</v>
      </c>
      <c r="R98" s="62">
        <v>38</v>
      </c>
      <c r="S98" s="62" t="s">
        <v>153</v>
      </c>
      <c r="T98" s="18"/>
    </row>
    <row r="99" spans="1:20">
      <c r="A99" s="4">
        <v>95</v>
      </c>
      <c r="B99" s="96" t="s">
        <v>67</v>
      </c>
      <c r="C99" s="62" t="s">
        <v>675</v>
      </c>
      <c r="D99" s="62" t="s">
        <v>29</v>
      </c>
      <c r="E99" s="56"/>
      <c r="F99" s="62"/>
      <c r="G99" s="56">
        <v>9</v>
      </c>
      <c r="H99" s="56">
        <v>29</v>
      </c>
      <c r="I99" s="77">
        <f t="shared" si="17"/>
        <v>38</v>
      </c>
      <c r="J99" s="98"/>
      <c r="K99" s="60" t="s">
        <v>187</v>
      </c>
      <c r="L99" s="60" t="s">
        <v>300</v>
      </c>
      <c r="M99" s="60">
        <v>9401450829</v>
      </c>
      <c r="N99" s="60" t="s">
        <v>301</v>
      </c>
      <c r="O99" s="70">
        <v>8486704319</v>
      </c>
      <c r="P99" s="89">
        <v>43494</v>
      </c>
      <c r="Q99" s="64" t="s">
        <v>155</v>
      </c>
      <c r="R99" s="62">
        <v>40</v>
      </c>
      <c r="S99" s="62" t="s">
        <v>153</v>
      </c>
      <c r="T99" s="18"/>
    </row>
    <row r="100" spans="1:20">
      <c r="A100" s="4">
        <v>96</v>
      </c>
      <c r="B100" s="96" t="s">
        <v>66</v>
      </c>
      <c r="C100" s="62" t="s">
        <v>676</v>
      </c>
      <c r="D100" s="62" t="s">
        <v>29</v>
      </c>
      <c r="E100" s="56"/>
      <c r="F100" s="62"/>
      <c r="G100" s="56">
        <v>15</v>
      </c>
      <c r="H100" s="56">
        <v>20</v>
      </c>
      <c r="I100" s="77">
        <f t="shared" si="17"/>
        <v>35</v>
      </c>
      <c r="J100" s="97">
        <v>9706485230</v>
      </c>
      <c r="K100" s="60" t="s">
        <v>187</v>
      </c>
      <c r="L100" s="60" t="s">
        <v>188</v>
      </c>
      <c r="M100" s="60">
        <v>7399321528</v>
      </c>
      <c r="N100" s="60" t="s">
        <v>677</v>
      </c>
      <c r="O100" s="70">
        <v>7399472348</v>
      </c>
      <c r="P100" s="89">
        <v>43495</v>
      </c>
      <c r="Q100" s="64" t="s">
        <v>157</v>
      </c>
      <c r="R100" s="62">
        <v>39</v>
      </c>
      <c r="S100" s="62" t="s">
        <v>153</v>
      </c>
      <c r="T100" s="18"/>
    </row>
    <row r="101" spans="1:20">
      <c r="A101" s="4">
        <v>97</v>
      </c>
      <c r="B101" s="96" t="s">
        <v>66</v>
      </c>
      <c r="C101" s="73" t="s">
        <v>99</v>
      </c>
      <c r="D101" s="62" t="s">
        <v>27</v>
      </c>
      <c r="E101" s="53" t="s">
        <v>678</v>
      </c>
      <c r="F101" s="62" t="s">
        <v>89</v>
      </c>
      <c r="G101" s="90">
        <v>26</v>
      </c>
      <c r="H101" s="90">
        <v>17</v>
      </c>
      <c r="I101" s="77">
        <f t="shared" si="17"/>
        <v>43</v>
      </c>
      <c r="J101" s="88"/>
      <c r="K101" s="60" t="s">
        <v>187</v>
      </c>
      <c r="L101" s="60" t="s">
        <v>188</v>
      </c>
      <c r="M101" s="60">
        <v>7399321528</v>
      </c>
      <c r="N101" s="60" t="s">
        <v>677</v>
      </c>
      <c r="O101" s="70">
        <v>7399472348</v>
      </c>
      <c r="P101" s="89">
        <v>43495</v>
      </c>
      <c r="Q101" s="64" t="s">
        <v>157</v>
      </c>
      <c r="R101" s="62">
        <v>35</v>
      </c>
      <c r="S101" s="62" t="s">
        <v>153</v>
      </c>
      <c r="T101" s="18"/>
    </row>
    <row r="102" spans="1:20">
      <c r="A102" s="4">
        <v>98</v>
      </c>
      <c r="B102" s="96" t="s">
        <v>67</v>
      </c>
      <c r="C102" s="73" t="s">
        <v>679</v>
      </c>
      <c r="D102" s="62" t="s">
        <v>27</v>
      </c>
      <c r="E102" s="53" t="s">
        <v>680</v>
      </c>
      <c r="F102" s="62" t="s">
        <v>89</v>
      </c>
      <c r="G102" s="90">
        <v>40</v>
      </c>
      <c r="H102" s="90">
        <v>56</v>
      </c>
      <c r="I102" s="77">
        <f t="shared" si="17"/>
        <v>96</v>
      </c>
      <c r="J102" s="88"/>
      <c r="K102" s="60" t="s">
        <v>372</v>
      </c>
      <c r="L102" s="60" t="s">
        <v>465</v>
      </c>
      <c r="M102" s="60">
        <v>9859700584</v>
      </c>
      <c r="N102" s="60" t="s">
        <v>466</v>
      </c>
      <c r="O102" s="70">
        <v>9678189744</v>
      </c>
      <c r="P102" s="89">
        <v>43495</v>
      </c>
      <c r="Q102" s="64" t="s">
        <v>157</v>
      </c>
      <c r="R102" s="62">
        <v>22</v>
      </c>
      <c r="S102" s="62" t="s">
        <v>153</v>
      </c>
      <c r="T102" s="18"/>
    </row>
    <row r="103" spans="1:20">
      <c r="A103" s="4">
        <v>99</v>
      </c>
      <c r="B103" s="127" t="s">
        <v>66</v>
      </c>
      <c r="C103" s="73" t="s">
        <v>487</v>
      </c>
      <c r="D103" s="18" t="s">
        <v>29</v>
      </c>
      <c r="E103" s="19"/>
      <c r="F103" s="18"/>
      <c r="G103" s="74">
        <v>9</v>
      </c>
      <c r="H103" s="74">
        <v>11</v>
      </c>
      <c r="I103" s="17">
        <f t="shared" si="17"/>
        <v>20</v>
      </c>
      <c r="J103" s="73">
        <v>9854936897</v>
      </c>
      <c r="K103" s="65" t="s">
        <v>176</v>
      </c>
      <c r="L103" s="60" t="s">
        <v>177</v>
      </c>
      <c r="M103" s="60">
        <v>9401329029</v>
      </c>
      <c r="N103" s="60" t="s">
        <v>460</v>
      </c>
      <c r="O103" s="60">
        <v>9577355258</v>
      </c>
      <c r="P103" s="89">
        <v>43496</v>
      </c>
      <c r="Q103" s="64" t="s">
        <v>164</v>
      </c>
      <c r="R103" s="62">
        <v>27</v>
      </c>
      <c r="S103" s="62" t="s">
        <v>308</v>
      </c>
      <c r="T103" s="18"/>
    </row>
    <row r="104" spans="1:20">
      <c r="A104" s="4">
        <v>100</v>
      </c>
      <c r="B104" s="127" t="s">
        <v>66</v>
      </c>
      <c r="C104" s="73" t="s">
        <v>488</v>
      </c>
      <c r="D104" s="18" t="s">
        <v>29</v>
      </c>
      <c r="E104" s="19"/>
      <c r="F104" s="18"/>
      <c r="G104" s="74">
        <v>14</v>
      </c>
      <c r="H104" s="74">
        <v>26</v>
      </c>
      <c r="I104" s="17">
        <f t="shared" si="17"/>
        <v>40</v>
      </c>
      <c r="J104" s="73">
        <v>9854724172</v>
      </c>
      <c r="K104" s="65" t="s">
        <v>176</v>
      </c>
      <c r="L104" s="60" t="s">
        <v>177</v>
      </c>
      <c r="M104" s="60">
        <v>9401329029</v>
      </c>
      <c r="N104" s="60" t="s">
        <v>460</v>
      </c>
      <c r="O104" s="60">
        <v>9577355258</v>
      </c>
      <c r="P104" s="89">
        <v>43496</v>
      </c>
      <c r="Q104" s="64" t="s">
        <v>164</v>
      </c>
      <c r="R104" s="62">
        <v>21</v>
      </c>
      <c r="S104" s="62" t="s">
        <v>308</v>
      </c>
      <c r="T104" s="18"/>
    </row>
    <row r="105" spans="1:20">
      <c r="A105" s="4">
        <v>101</v>
      </c>
      <c r="B105" s="127" t="s">
        <v>66</v>
      </c>
      <c r="C105" s="73" t="s">
        <v>489</v>
      </c>
      <c r="D105" s="18" t="s">
        <v>29</v>
      </c>
      <c r="E105" s="19"/>
      <c r="F105" s="18"/>
      <c r="G105" s="74">
        <v>13</v>
      </c>
      <c r="H105" s="74">
        <v>19</v>
      </c>
      <c r="I105" s="17">
        <f t="shared" si="17"/>
        <v>32</v>
      </c>
      <c r="J105" s="73">
        <v>9854446590</v>
      </c>
      <c r="K105" s="60" t="s">
        <v>294</v>
      </c>
      <c r="L105" s="60" t="s">
        <v>295</v>
      </c>
      <c r="M105" s="60">
        <v>9678895053</v>
      </c>
      <c r="N105" s="60" t="s">
        <v>296</v>
      </c>
      <c r="O105" s="62">
        <v>8753831797</v>
      </c>
      <c r="P105" s="89">
        <v>43496</v>
      </c>
      <c r="Q105" s="64" t="s">
        <v>164</v>
      </c>
      <c r="R105" s="62">
        <v>22</v>
      </c>
      <c r="S105" s="62" t="s">
        <v>308</v>
      </c>
      <c r="T105" s="18"/>
    </row>
    <row r="106" spans="1:20">
      <c r="A106" s="4">
        <v>102</v>
      </c>
      <c r="B106" s="127" t="s">
        <v>67</v>
      </c>
      <c r="C106" s="73" t="s">
        <v>490</v>
      </c>
      <c r="D106" s="18" t="s">
        <v>29</v>
      </c>
      <c r="E106" s="19"/>
      <c r="F106" s="18"/>
      <c r="G106" s="74">
        <v>16</v>
      </c>
      <c r="H106" s="74">
        <v>22</v>
      </c>
      <c r="I106" s="17">
        <f t="shared" si="17"/>
        <v>38</v>
      </c>
      <c r="J106" s="73">
        <v>7399472850</v>
      </c>
      <c r="K106" s="60" t="s">
        <v>294</v>
      </c>
      <c r="L106" s="60" t="s">
        <v>295</v>
      </c>
      <c r="M106" s="60">
        <v>9678895053</v>
      </c>
      <c r="N106" s="60" t="s">
        <v>296</v>
      </c>
      <c r="O106" s="62">
        <v>8753831797</v>
      </c>
      <c r="P106" s="89">
        <v>43496</v>
      </c>
      <c r="Q106" s="64" t="s">
        <v>164</v>
      </c>
      <c r="R106" s="62">
        <v>32</v>
      </c>
      <c r="S106" s="62" t="s">
        <v>308</v>
      </c>
      <c r="T106" s="18"/>
    </row>
    <row r="107" spans="1:20">
      <c r="A107" s="4">
        <v>103</v>
      </c>
      <c r="B107" s="127" t="s">
        <v>67</v>
      </c>
      <c r="C107" s="73" t="s">
        <v>491</v>
      </c>
      <c r="D107" s="18" t="s">
        <v>29</v>
      </c>
      <c r="E107" s="19"/>
      <c r="F107" s="18"/>
      <c r="G107" s="74">
        <v>13</v>
      </c>
      <c r="H107" s="74">
        <v>17</v>
      </c>
      <c r="I107" s="17">
        <f t="shared" si="17"/>
        <v>30</v>
      </c>
      <c r="J107" s="73">
        <v>9706107019</v>
      </c>
      <c r="K107" s="60" t="s">
        <v>372</v>
      </c>
      <c r="L107" s="60" t="s">
        <v>465</v>
      </c>
      <c r="M107" s="60">
        <v>9859700584</v>
      </c>
      <c r="N107" s="60" t="s">
        <v>466</v>
      </c>
      <c r="O107" s="62">
        <v>9678189744</v>
      </c>
      <c r="P107" s="89">
        <v>43496</v>
      </c>
      <c r="Q107" s="64" t="s">
        <v>164</v>
      </c>
      <c r="R107" s="62">
        <v>23</v>
      </c>
      <c r="S107" s="62" t="s">
        <v>308</v>
      </c>
      <c r="T107" s="18"/>
    </row>
    <row r="108" spans="1:20">
      <c r="A108" s="4">
        <v>104</v>
      </c>
      <c r="B108" s="127" t="s">
        <v>67</v>
      </c>
      <c r="C108" s="73" t="s">
        <v>492</v>
      </c>
      <c r="D108" s="18" t="s">
        <v>29</v>
      </c>
      <c r="E108" s="19"/>
      <c r="F108" s="18"/>
      <c r="G108" s="74">
        <v>12</v>
      </c>
      <c r="H108" s="74">
        <v>20</v>
      </c>
      <c r="I108" s="17">
        <f t="shared" si="17"/>
        <v>32</v>
      </c>
      <c r="J108" s="73">
        <v>9577275563</v>
      </c>
      <c r="K108" s="60" t="s">
        <v>195</v>
      </c>
      <c r="L108" s="60" t="s">
        <v>468</v>
      </c>
      <c r="M108" s="60">
        <v>9854215523</v>
      </c>
      <c r="N108" s="60" t="s">
        <v>469</v>
      </c>
      <c r="O108" s="62"/>
      <c r="P108" s="89">
        <v>43496</v>
      </c>
      <c r="Q108" s="64" t="s">
        <v>164</v>
      </c>
      <c r="R108" s="62">
        <v>25</v>
      </c>
      <c r="S108" s="62" t="s">
        <v>308</v>
      </c>
      <c r="T108" s="18"/>
    </row>
    <row r="109" spans="1:20">
      <c r="A109" s="4">
        <v>105</v>
      </c>
      <c r="B109" s="17"/>
      <c r="C109" s="18"/>
      <c r="D109" s="18"/>
      <c r="E109" s="19"/>
      <c r="F109" s="18"/>
      <c r="G109" s="19"/>
      <c r="H109" s="19"/>
      <c r="I109" s="17">
        <f t="shared" ref="I109:I164" si="18">+G109+H109</f>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8"/>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8"/>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8"/>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8"/>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8"/>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8"/>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8"/>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8"/>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8"/>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8"/>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8"/>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8"/>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8"/>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8"/>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8"/>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8"/>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8"/>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8"/>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8"/>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8"/>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8"/>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8"/>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8"/>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8"/>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8"/>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8"/>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8"/>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8"/>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8"/>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8"/>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8"/>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8"/>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8"/>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8"/>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8"/>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8"/>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8"/>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8"/>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8"/>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8"/>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8"/>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8"/>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8"/>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8"/>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8"/>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8"/>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8"/>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8"/>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8"/>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8"/>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8"/>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8"/>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8"/>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8"/>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8"/>
        <v>0</v>
      </c>
      <c r="J164" s="18"/>
      <c r="K164" s="18"/>
      <c r="L164" s="18"/>
      <c r="M164" s="18"/>
      <c r="N164" s="18"/>
      <c r="O164" s="18"/>
      <c r="P164" s="24"/>
      <c r="Q164" s="18"/>
      <c r="R164" s="18"/>
      <c r="S164" s="18"/>
      <c r="T164" s="18"/>
    </row>
    <row r="165" spans="1:20">
      <c r="A165" s="21" t="s">
        <v>11</v>
      </c>
      <c r="B165" s="40"/>
      <c r="C165" s="21">
        <f>COUNTIFS(C5:C164,"*")</f>
        <v>104</v>
      </c>
      <c r="D165" s="21"/>
      <c r="E165" s="13"/>
      <c r="F165" s="21"/>
      <c r="G165" s="21">
        <f>SUM(G5:G164)</f>
        <v>2982</v>
      </c>
      <c r="H165" s="21">
        <f>SUM(H5:H164)</f>
        <v>3025</v>
      </c>
      <c r="I165" s="21">
        <f>SUM(I5:I164)</f>
        <v>6007</v>
      </c>
      <c r="J165" s="21"/>
      <c r="K165" s="21"/>
      <c r="L165" s="21"/>
      <c r="M165" s="21"/>
      <c r="N165" s="21"/>
      <c r="O165" s="21"/>
      <c r="P165" s="14"/>
      <c r="Q165" s="21"/>
      <c r="R165" s="21"/>
      <c r="S165" s="21"/>
      <c r="T165" s="12"/>
    </row>
    <row r="166" spans="1:20">
      <c r="A166" s="45" t="s">
        <v>66</v>
      </c>
      <c r="B166" s="10">
        <f>COUNTIF(B$5:B$164,"Team 1")</f>
        <v>52</v>
      </c>
      <c r="C166" s="45" t="s">
        <v>29</v>
      </c>
      <c r="D166" s="10">
        <f>COUNTIF(D5:D164,"Anganwadi")</f>
        <v>51</v>
      </c>
    </row>
    <row r="167" spans="1:20">
      <c r="A167" s="45" t="s">
        <v>67</v>
      </c>
      <c r="B167" s="10">
        <f>COUNTIF(B$6:B$164,"Team 2")</f>
        <v>52</v>
      </c>
      <c r="C167" s="45" t="s">
        <v>27</v>
      </c>
      <c r="D167" s="10">
        <f>COUNTIF(D5:D164,"School")</f>
        <v>52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6" t="s">
        <v>1061</v>
      </c>
      <c r="B1" s="196"/>
      <c r="C1" s="196"/>
      <c r="D1" s="197"/>
      <c r="E1" s="197"/>
      <c r="F1" s="197"/>
      <c r="G1" s="197"/>
      <c r="H1" s="197"/>
      <c r="I1" s="197"/>
      <c r="J1" s="197"/>
      <c r="K1" s="197"/>
      <c r="L1" s="197"/>
      <c r="M1" s="197"/>
      <c r="N1" s="197"/>
      <c r="O1" s="197"/>
      <c r="P1" s="197"/>
      <c r="Q1" s="197"/>
      <c r="R1" s="197"/>
      <c r="S1" s="197"/>
    </row>
    <row r="2" spans="1:20">
      <c r="A2" s="200" t="s">
        <v>63</v>
      </c>
      <c r="B2" s="201"/>
      <c r="C2" s="201"/>
      <c r="D2" s="25">
        <v>43497</v>
      </c>
      <c r="E2" s="22"/>
      <c r="F2" s="22"/>
      <c r="G2" s="22"/>
      <c r="H2" s="22"/>
      <c r="I2" s="22"/>
      <c r="J2" s="22"/>
      <c r="K2" s="22"/>
      <c r="L2" s="22"/>
      <c r="M2" s="22"/>
      <c r="N2" s="22"/>
      <c r="O2" s="22"/>
      <c r="P2" s="22"/>
      <c r="Q2" s="22"/>
      <c r="R2" s="22"/>
      <c r="S2" s="22"/>
    </row>
    <row r="3" spans="1:20" ht="24" customHeight="1">
      <c r="A3" s="195" t="s">
        <v>14</v>
      </c>
      <c r="B3" s="198" t="s">
        <v>65</v>
      </c>
      <c r="C3" s="194" t="s">
        <v>7</v>
      </c>
      <c r="D3" s="194" t="s">
        <v>59</v>
      </c>
      <c r="E3" s="194" t="s">
        <v>16</v>
      </c>
      <c r="F3" s="202" t="s">
        <v>17</v>
      </c>
      <c r="G3" s="194" t="s">
        <v>8</v>
      </c>
      <c r="H3" s="194"/>
      <c r="I3" s="194"/>
      <c r="J3" s="194" t="s">
        <v>35</v>
      </c>
      <c r="K3" s="198" t="s">
        <v>37</v>
      </c>
      <c r="L3" s="198" t="s">
        <v>54</v>
      </c>
      <c r="M3" s="198" t="s">
        <v>55</v>
      </c>
      <c r="N3" s="198" t="s">
        <v>38</v>
      </c>
      <c r="O3" s="198" t="s">
        <v>39</v>
      </c>
      <c r="P3" s="195" t="s">
        <v>58</v>
      </c>
      <c r="Q3" s="194" t="s">
        <v>56</v>
      </c>
      <c r="R3" s="194" t="s">
        <v>36</v>
      </c>
      <c r="S3" s="194" t="s">
        <v>57</v>
      </c>
      <c r="T3" s="194" t="s">
        <v>13</v>
      </c>
    </row>
    <row r="4" spans="1:20" ht="25.5" customHeight="1">
      <c r="A4" s="195"/>
      <c r="B4" s="203"/>
      <c r="C4" s="194"/>
      <c r="D4" s="194"/>
      <c r="E4" s="194"/>
      <c r="F4" s="202"/>
      <c r="G4" s="23" t="s">
        <v>9</v>
      </c>
      <c r="H4" s="23" t="s">
        <v>10</v>
      </c>
      <c r="I4" s="23" t="s">
        <v>11</v>
      </c>
      <c r="J4" s="194"/>
      <c r="K4" s="199"/>
      <c r="L4" s="199"/>
      <c r="M4" s="199"/>
      <c r="N4" s="199"/>
      <c r="O4" s="199"/>
      <c r="P4" s="195"/>
      <c r="Q4" s="195"/>
      <c r="R4" s="194"/>
      <c r="S4" s="194"/>
      <c r="T4" s="194"/>
    </row>
    <row r="5" spans="1:20">
      <c r="A5" s="4">
        <v>1</v>
      </c>
      <c r="B5" s="18" t="s">
        <v>67</v>
      </c>
      <c r="C5" s="62" t="s">
        <v>260</v>
      </c>
      <c r="D5" s="62" t="s">
        <v>27</v>
      </c>
      <c r="E5" s="56" t="s">
        <v>681</v>
      </c>
      <c r="F5" s="62" t="s">
        <v>89</v>
      </c>
      <c r="G5" s="90">
        <v>45</v>
      </c>
      <c r="H5" s="90">
        <v>31</v>
      </c>
      <c r="I5" s="17">
        <f>+G5+H5</f>
        <v>76</v>
      </c>
      <c r="J5" s="53" t="s">
        <v>682</v>
      </c>
      <c r="K5" s="65" t="s">
        <v>204</v>
      </c>
      <c r="L5" s="60" t="s">
        <v>205</v>
      </c>
      <c r="M5" s="60">
        <v>9401450810</v>
      </c>
      <c r="N5" s="60" t="s">
        <v>206</v>
      </c>
      <c r="O5" s="60">
        <v>9401464960</v>
      </c>
      <c r="P5" s="89">
        <v>43497</v>
      </c>
      <c r="Q5" s="64" t="s">
        <v>166</v>
      </c>
      <c r="R5" s="62">
        <v>22</v>
      </c>
      <c r="S5" s="62" t="s">
        <v>308</v>
      </c>
      <c r="T5" s="18"/>
    </row>
    <row r="6" spans="1:20">
      <c r="A6" s="4">
        <v>2</v>
      </c>
      <c r="B6" s="18" t="s">
        <v>66</v>
      </c>
      <c r="C6" s="62" t="s">
        <v>683</v>
      </c>
      <c r="D6" s="62" t="s">
        <v>29</v>
      </c>
      <c r="E6" s="56"/>
      <c r="F6" s="62"/>
      <c r="G6" s="56">
        <v>18</v>
      </c>
      <c r="H6" s="56">
        <v>21</v>
      </c>
      <c r="I6" s="17">
        <f>+G6+H6</f>
        <v>39</v>
      </c>
      <c r="J6" s="88"/>
      <c r="K6" s="65" t="s">
        <v>204</v>
      </c>
      <c r="L6" s="60" t="s">
        <v>205</v>
      </c>
      <c r="M6" s="60">
        <v>9401450810</v>
      </c>
      <c r="N6" s="60" t="s">
        <v>662</v>
      </c>
      <c r="O6" s="60">
        <v>9577826874</v>
      </c>
      <c r="P6" s="89">
        <v>43497</v>
      </c>
      <c r="Q6" s="64" t="s">
        <v>166</v>
      </c>
      <c r="R6" s="62">
        <v>26</v>
      </c>
      <c r="S6" s="62" t="s">
        <v>308</v>
      </c>
      <c r="T6" s="18"/>
    </row>
    <row r="7" spans="1:20">
      <c r="A7" s="4">
        <v>3</v>
      </c>
      <c r="B7" s="18" t="s">
        <v>66</v>
      </c>
      <c r="C7" s="93" t="s">
        <v>247</v>
      </c>
      <c r="D7" s="62" t="s">
        <v>27</v>
      </c>
      <c r="E7" s="56" t="s">
        <v>684</v>
      </c>
      <c r="F7" s="62" t="s">
        <v>89</v>
      </c>
      <c r="G7" s="90">
        <v>35</v>
      </c>
      <c r="H7" s="90">
        <v>26</v>
      </c>
      <c r="I7" s="17">
        <f t="shared" ref="I7:I45" si="0">+G7+H7</f>
        <v>61</v>
      </c>
      <c r="J7" s="53" t="s">
        <v>685</v>
      </c>
      <c r="K7" s="71" t="s">
        <v>198</v>
      </c>
      <c r="L7" s="71" t="s">
        <v>199</v>
      </c>
      <c r="M7" s="71">
        <v>9401450814</v>
      </c>
      <c r="N7" s="65" t="s">
        <v>210</v>
      </c>
      <c r="O7" s="71">
        <v>9859914638</v>
      </c>
      <c r="P7" s="89">
        <v>43497</v>
      </c>
      <c r="Q7" s="64" t="s">
        <v>166</v>
      </c>
      <c r="R7" s="62">
        <v>22</v>
      </c>
      <c r="S7" s="62" t="s">
        <v>308</v>
      </c>
      <c r="T7" s="18"/>
    </row>
    <row r="8" spans="1:20">
      <c r="A8" s="4">
        <v>4</v>
      </c>
      <c r="B8" s="18" t="s">
        <v>66</v>
      </c>
      <c r="C8" s="62" t="s">
        <v>686</v>
      </c>
      <c r="D8" s="62" t="s">
        <v>29</v>
      </c>
      <c r="E8" s="56"/>
      <c r="F8" s="62"/>
      <c r="G8" s="56">
        <v>10</v>
      </c>
      <c r="H8" s="56">
        <v>17</v>
      </c>
      <c r="I8" s="17">
        <f t="shared" si="0"/>
        <v>27</v>
      </c>
      <c r="J8" s="77"/>
      <c r="K8" s="71" t="s">
        <v>198</v>
      </c>
      <c r="L8" s="71" t="s">
        <v>199</v>
      </c>
      <c r="M8" s="71">
        <v>9401450814</v>
      </c>
      <c r="N8" s="65" t="s">
        <v>210</v>
      </c>
      <c r="O8" s="71">
        <v>9859914638</v>
      </c>
      <c r="P8" s="89">
        <v>43497</v>
      </c>
      <c r="Q8" s="64" t="s">
        <v>166</v>
      </c>
      <c r="R8" s="62">
        <v>25</v>
      </c>
      <c r="S8" s="62" t="s">
        <v>308</v>
      </c>
      <c r="T8" s="18"/>
    </row>
    <row r="9" spans="1:20">
      <c r="A9" s="4">
        <v>5</v>
      </c>
      <c r="B9" s="18" t="s">
        <v>67</v>
      </c>
      <c r="C9" s="62" t="s">
        <v>687</v>
      </c>
      <c r="D9" s="62" t="s">
        <v>29</v>
      </c>
      <c r="E9" s="56"/>
      <c r="F9" s="62"/>
      <c r="G9" s="56">
        <v>12</v>
      </c>
      <c r="H9" s="56">
        <v>12</v>
      </c>
      <c r="I9" s="17">
        <f t="shared" si="0"/>
        <v>24</v>
      </c>
      <c r="J9" s="88"/>
      <c r="K9" s="71" t="s">
        <v>198</v>
      </c>
      <c r="L9" s="71" t="s">
        <v>199</v>
      </c>
      <c r="M9" s="71">
        <v>9401450814</v>
      </c>
      <c r="N9" s="65" t="s">
        <v>210</v>
      </c>
      <c r="O9" s="71">
        <v>9859914638</v>
      </c>
      <c r="P9" s="89">
        <v>43497</v>
      </c>
      <c r="Q9" s="64" t="s">
        <v>166</v>
      </c>
      <c r="R9" s="62">
        <v>23</v>
      </c>
      <c r="S9" s="62" t="s">
        <v>308</v>
      </c>
      <c r="T9" s="18"/>
    </row>
    <row r="10" spans="1:20">
      <c r="A10" s="4">
        <v>6</v>
      </c>
      <c r="B10" s="18" t="s">
        <v>67</v>
      </c>
      <c r="C10" s="73" t="s">
        <v>688</v>
      </c>
      <c r="D10" s="62" t="s">
        <v>27</v>
      </c>
      <c r="E10" s="53" t="s">
        <v>689</v>
      </c>
      <c r="F10" s="62" t="s">
        <v>89</v>
      </c>
      <c r="G10" s="56">
        <v>19</v>
      </c>
      <c r="H10" s="56">
        <v>14</v>
      </c>
      <c r="I10" s="17">
        <f t="shared" si="0"/>
        <v>33</v>
      </c>
      <c r="J10" s="53" t="s">
        <v>682</v>
      </c>
      <c r="K10" s="71" t="s">
        <v>191</v>
      </c>
      <c r="L10" s="71" t="s">
        <v>262</v>
      </c>
      <c r="M10" s="71">
        <v>9854581874</v>
      </c>
      <c r="N10" s="65" t="s">
        <v>263</v>
      </c>
      <c r="O10" s="71">
        <v>9613686764</v>
      </c>
      <c r="P10" s="89">
        <v>43498</v>
      </c>
      <c r="Q10" s="64" t="s">
        <v>175</v>
      </c>
      <c r="R10" s="62">
        <v>33</v>
      </c>
      <c r="S10" s="62" t="s">
        <v>308</v>
      </c>
      <c r="T10" s="18"/>
    </row>
    <row r="11" spans="1:20">
      <c r="A11" s="4">
        <v>7</v>
      </c>
      <c r="B11" s="18" t="s">
        <v>67</v>
      </c>
      <c r="C11" s="60" t="s">
        <v>690</v>
      </c>
      <c r="D11" s="62" t="s">
        <v>27</v>
      </c>
      <c r="E11" s="53" t="s">
        <v>691</v>
      </c>
      <c r="F11" s="62"/>
      <c r="G11" s="56">
        <v>38</v>
      </c>
      <c r="H11" s="56">
        <v>31</v>
      </c>
      <c r="I11" s="17">
        <f t="shared" si="0"/>
        <v>69</v>
      </c>
      <c r="J11" s="88" t="s">
        <v>692</v>
      </c>
      <c r="K11" s="71" t="s">
        <v>191</v>
      </c>
      <c r="L11" s="71" t="s">
        <v>262</v>
      </c>
      <c r="M11" s="71">
        <v>9854581874</v>
      </c>
      <c r="N11" s="65" t="s">
        <v>263</v>
      </c>
      <c r="O11" s="71">
        <v>9613686764</v>
      </c>
      <c r="P11" s="89">
        <v>43498</v>
      </c>
      <c r="Q11" s="64" t="s">
        <v>175</v>
      </c>
      <c r="R11" s="62">
        <v>36</v>
      </c>
      <c r="S11" s="62" t="s">
        <v>308</v>
      </c>
      <c r="T11" s="18"/>
    </row>
    <row r="12" spans="1:20">
      <c r="A12" s="4">
        <v>8</v>
      </c>
      <c r="B12" s="18" t="s">
        <v>66</v>
      </c>
      <c r="C12" s="62" t="s">
        <v>693</v>
      </c>
      <c r="D12" s="62" t="s">
        <v>29</v>
      </c>
      <c r="E12" s="56"/>
      <c r="F12" s="62"/>
      <c r="G12" s="56">
        <v>21</v>
      </c>
      <c r="H12" s="56">
        <v>13</v>
      </c>
      <c r="I12" s="17">
        <f t="shared" si="0"/>
        <v>34</v>
      </c>
      <c r="J12" s="88"/>
      <c r="K12" s="71" t="s">
        <v>265</v>
      </c>
      <c r="L12" s="71" t="s">
        <v>266</v>
      </c>
      <c r="M12" s="71">
        <v>9854561707</v>
      </c>
      <c r="N12" s="65" t="s">
        <v>267</v>
      </c>
      <c r="O12" s="71">
        <v>8486419810</v>
      </c>
      <c r="P12" s="89">
        <v>43498</v>
      </c>
      <c r="Q12" s="64" t="s">
        <v>175</v>
      </c>
      <c r="R12" s="62">
        <v>25</v>
      </c>
      <c r="S12" s="62" t="s">
        <v>308</v>
      </c>
      <c r="T12" s="18"/>
    </row>
    <row r="13" spans="1:20">
      <c r="A13" s="4">
        <v>9</v>
      </c>
      <c r="B13" s="18" t="s">
        <v>66</v>
      </c>
      <c r="C13" s="73" t="s">
        <v>694</v>
      </c>
      <c r="D13" s="73" t="s">
        <v>27</v>
      </c>
      <c r="E13" s="53" t="s">
        <v>695</v>
      </c>
      <c r="F13" s="62" t="s">
        <v>696</v>
      </c>
      <c r="G13" s="56">
        <v>25</v>
      </c>
      <c r="H13" s="56">
        <v>31</v>
      </c>
      <c r="I13" s="17">
        <f t="shared" si="0"/>
        <v>56</v>
      </c>
      <c r="J13" s="88" t="s">
        <v>697</v>
      </c>
      <c r="K13" s="71" t="s">
        <v>265</v>
      </c>
      <c r="L13" s="71" t="s">
        <v>266</v>
      </c>
      <c r="M13" s="71">
        <v>9854561707</v>
      </c>
      <c r="N13" s="65" t="s">
        <v>267</v>
      </c>
      <c r="O13" s="71">
        <v>8486419810</v>
      </c>
      <c r="P13" s="89">
        <v>43498</v>
      </c>
      <c r="Q13" s="64" t="s">
        <v>175</v>
      </c>
      <c r="R13" s="62">
        <v>29</v>
      </c>
      <c r="S13" s="62" t="s">
        <v>308</v>
      </c>
      <c r="T13" s="18"/>
    </row>
    <row r="14" spans="1:20">
      <c r="A14" s="4">
        <v>10</v>
      </c>
      <c r="B14" s="18" t="s">
        <v>67</v>
      </c>
      <c r="C14" s="62" t="s">
        <v>698</v>
      </c>
      <c r="D14" s="62" t="s">
        <v>27</v>
      </c>
      <c r="E14" s="53" t="s">
        <v>699</v>
      </c>
      <c r="F14" s="62" t="s">
        <v>696</v>
      </c>
      <c r="G14" s="56">
        <v>14</v>
      </c>
      <c r="H14" s="56">
        <v>21</v>
      </c>
      <c r="I14" s="17">
        <f t="shared" si="0"/>
        <v>35</v>
      </c>
      <c r="J14" s="53" t="s">
        <v>700</v>
      </c>
      <c r="K14" s="71" t="s">
        <v>272</v>
      </c>
      <c r="L14" s="71" t="s">
        <v>273</v>
      </c>
      <c r="M14" s="71">
        <v>9854587232</v>
      </c>
      <c r="N14" s="65" t="s">
        <v>274</v>
      </c>
      <c r="O14" s="71">
        <v>8486431811</v>
      </c>
      <c r="P14" s="89">
        <v>43500</v>
      </c>
      <c r="Q14" s="64" t="s">
        <v>152</v>
      </c>
      <c r="R14" s="62">
        <v>26</v>
      </c>
      <c r="S14" s="62" t="s">
        <v>308</v>
      </c>
      <c r="T14" s="18"/>
    </row>
    <row r="15" spans="1:20">
      <c r="A15" s="4">
        <v>11</v>
      </c>
      <c r="B15" s="18" t="s">
        <v>67</v>
      </c>
      <c r="C15" s="62" t="s">
        <v>701</v>
      </c>
      <c r="D15" s="62" t="s">
        <v>29</v>
      </c>
      <c r="E15" s="56"/>
      <c r="F15" s="62"/>
      <c r="G15" s="56">
        <v>30</v>
      </c>
      <c r="H15" s="56">
        <v>16</v>
      </c>
      <c r="I15" s="17">
        <f t="shared" si="0"/>
        <v>46</v>
      </c>
      <c r="J15" s="88"/>
      <c r="K15" s="71" t="s">
        <v>272</v>
      </c>
      <c r="L15" s="71" t="s">
        <v>273</v>
      </c>
      <c r="M15" s="71">
        <v>9854587232</v>
      </c>
      <c r="N15" s="65" t="s">
        <v>274</v>
      </c>
      <c r="O15" s="71">
        <v>8486431811</v>
      </c>
      <c r="P15" s="89">
        <v>43500</v>
      </c>
      <c r="Q15" s="64" t="s">
        <v>152</v>
      </c>
      <c r="R15" s="62">
        <v>29</v>
      </c>
      <c r="S15" s="62" t="s">
        <v>308</v>
      </c>
      <c r="T15" s="18"/>
    </row>
    <row r="16" spans="1:20">
      <c r="A16" s="4">
        <v>12</v>
      </c>
      <c r="B16" s="18" t="s">
        <v>67</v>
      </c>
      <c r="C16" s="62" t="s">
        <v>702</v>
      </c>
      <c r="D16" s="62" t="s">
        <v>29</v>
      </c>
      <c r="E16" s="56"/>
      <c r="F16" s="62"/>
      <c r="G16" s="56">
        <v>28</v>
      </c>
      <c r="H16" s="56">
        <v>15</v>
      </c>
      <c r="I16" s="17">
        <f t="shared" si="0"/>
        <v>43</v>
      </c>
      <c r="J16" s="88"/>
      <c r="K16" s="65" t="s">
        <v>176</v>
      </c>
      <c r="L16" s="60" t="s">
        <v>177</v>
      </c>
      <c r="M16" s="60">
        <v>9401329029</v>
      </c>
      <c r="N16" s="60" t="s">
        <v>653</v>
      </c>
      <c r="O16" s="60">
        <v>9859359717</v>
      </c>
      <c r="P16" s="89">
        <v>43500</v>
      </c>
      <c r="Q16" s="64" t="s">
        <v>152</v>
      </c>
      <c r="R16" s="62">
        <v>29</v>
      </c>
      <c r="S16" s="62" t="s">
        <v>308</v>
      </c>
      <c r="T16" s="18"/>
    </row>
    <row r="17" spans="1:20">
      <c r="A17" s="4">
        <v>13</v>
      </c>
      <c r="B17" s="18" t="s">
        <v>66</v>
      </c>
      <c r="C17" s="73" t="s">
        <v>703</v>
      </c>
      <c r="D17" s="62" t="s">
        <v>27</v>
      </c>
      <c r="E17" s="53" t="s">
        <v>704</v>
      </c>
      <c r="F17" s="62" t="s">
        <v>696</v>
      </c>
      <c r="G17" s="90">
        <v>48</v>
      </c>
      <c r="H17" s="90">
        <v>56</v>
      </c>
      <c r="I17" s="17">
        <f t="shared" si="0"/>
        <v>104</v>
      </c>
      <c r="J17" s="53" t="s">
        <v>705</v>
      </c>
      <c r="K17" s="65" t="s">
        <v>176</v>
      </c>
      <c r="L17" s="60" t="s">
        <v>177</v>
      </c>
      <c r="M17" s="60">
        <v>9401329029</v>
      </c>
      <c r="N17" s="60" t="s">
        <v>653</v>
      </c>
      <c r="O17" s="60">
        <v>9859359717</v>
      </c>
      <c r="P17" s="89">
        <v>43500</v>
      </c>
      <c r="Q17" s="64" t="s">
        <v>152</v>
      </c>
      <c r="R17" s="62">
        <v>26</v>
      </c>
      <c r="S17" s="62" t="s">
        <v>308</v>
      </c>
      <c r="T17" s="18"/>
    </row>
    <row r="18" spans="1:20">
      <c r="A18" s="4">
        <v>14</v>
      </c>
      <c r="B18" s="18" t="s">
        <v>67</v>
      </c>
      <c r="C18" s="73" t="s">
        <v>706</v>
      </c>
      <c r="D18" s="62" t="s">
        <v>27</v>
      </c>
      <c r="E18" s="53" t="s">
        <v>707</v>
      </c>
      <c r="F18" s="62" t="s">
        <v>89</v>
      </c>
      <c r="G18" s="56">
        <v>49</v>
      </c>
      <c r="H18" s="56">
        <v>66</v>
      </c>
      <c r="I18" s="17">
        <f t="shared" si="0"/>
        <v>115</v>
      </c>
      <c r="J18" s="53" t="s">
        <v>708</v>
      </c>
      <c r="K18" s="65" t="s">
        <v>204</v>
      </c>
      <c r="L18" s="60" t="s">
        <v>205</v>
      </c>
      <c r="M18" s="60">
        <v>9401450810</v>
      </c>
      <c r="N18" s="60" t="s">
        <v>206</v>
      </c>
      <c r="O18" s="60">
        <v>9401464960</v>
      </c>
      <c r="P18" s="89">
        <v>43501</v>
      </c>
      <c r="Q18" s="64" t="s">
        <v>155</v>
      </c>
      <c r="R18" s="62">
        <v>31</v>
      </c>
      <c r="S18" s="62" t="s">
        <v>308</v>
      </c>
      <c r="T18" s="18"/>
    </row>
    <row r="19" spans="1:20">
      <c r="A19" s="4">
        <v>15</v>
      </c>
      <c r="B19" s="18" t="s">
        <v>66</v>
      </c>
      <c r="C19" s="62" t="s">
        <v>241</v>
      </c>
      <c r="D19" s="62" t="s">
        <v>27</v>
      </c>
      <c r="E19" s="53" t="s">
        <v>709</v>
      </c>
      <c r="F19" s="62" t="s">
        <v>89</v>
      </c>
      <c r="G19" s="90">
        <v>41</v>
      </c>
      <c r="H19" s="90">
        <v>58</v>
      </c>
      <c r="I19" s="17">
        <f t="shared" si="0"/>
        <v>99</v>
      </c>
      <c r="J19" s="88" t="s">
        <v>710</v>
      </c>
      <c r="K19" s="65" t="s">
        <v>204</v>
      </c>
      <c r="L19" s="60" t="s">
        <v>205</v>
      </c>
      <c r="M19" s="60">
        <v>9401450810</v>
      </c>
      <c r="N19" s="60" t="s">
        <v>662</v>
      </c>
      <c r="O19" s="60">
        <v>9577826874</v>
      </c>
      <c r="P19" s="89">
        <v>43501</v>
      </c>
      <c r="Q19" s="64" t="s">
        <v>155</v>
      </c>
      <c r="R19" s="62">
        <v>34</v>
      </c>
      <c r="S19" s="62" t="s">
        <v>308</v>
      </c>
      <c r="T19" s="18"/>
    </row>
    <row r="20" spans="1:20">
      <c r="A20" s="4">
        <v>16</v>
      </c>
      <c r="B20" s="18" t="s">
        <v>67</v>
      </c>
      <c r="C20" s="73" t="s">
        <v>711</v>
      </c>
      <c r="D20" s="62" t="s">
        <v>27</v>
      </c>
      <c r="E20" s="53" t="s">
        <v>712</v>
      </c>
      <c r="F20" s="62" t="s">
        <v>696</v>
      </c>
      <c r="G20" s="56">
        <v>43</v>
      </c>
      <c r="H20" s="56">
        <v>22</v>
      </c>
      <c r="I20" s="17">
        <f t="shared" si="0"/>
        <v>65</v>
      </c>
      <c r="J20" s="88"/>
      <c r="K20" s="71" t="s">
        <v>281</v>
      </c>
      <c r="L20" s="71" t="s">
        <v>282</v>
      </c>
      <c r="M20" s="71">
        <v>9435006924</v>
      </c>
      <c r="N20" s="65" t="s">
        <v>283</v>
      </c>
      <c r="O20" s="71">
        <v>9859782188</v>
      </c>
      <c r="P20" s="89">
        <v>43502</v>
      </c>
      <c r="Q20" s="64" t="s">
        <v>157</v>
      </c>
      <c r="R20" s="62">
        <v>23</v>
      </c>
      <c r="S20" s="62" t="s">
        <v>308</v>
      </c>
      <c r="T20" s="18"/>
    </row>
    <row r="21" spans="1:20">
      <c r="A21" s="4">
        <v>17</v>
      </c>
      <c r="B21" s="18" t="s">
        <v>67</v>
      </c>
      <c r="C21" s="62" t="s">
        <v>713</v>
      </c>
      <c r="D21" s="62" t="s">
        <v>29</v>
      </c>
      <c r="E21" s="56"/>
      <c r="F21" s="62"/>
      <c r="G21" s="56">
        <v>26</v>
      </c>
      <c r="H21" s="56">
        <v>20</v>
      </c>
      <c r="I21" s="17">
        <f t="shared" si="0"/>
        <v>46</v>
      </c>
      <c r="J21" s="88"/>
      <c r="K21" s="71" t="s">
        <v>281</v>
      </c>
      <c r="L21" s="71" t="s">
        <v>282</v>
      </c>
      <c r="M21" s="71">
        <v>9435006924</v>
      </c>
      <c r="N21" s="65" t="s">
        <v>649</v>
      </c>
      <c r="O21" s="71">
        <v>9577098918</v>
      </c>
      <c r="P21" s="89">
        <v>43502</v>
      </c>
      <c r="Q21" s="64" t="s">
        <v>157</v>
      </c>
      <c r="R21" s="62">
        <v>28</v>
      </c>
      <c r="S21" s="62" t="s">
        <v>308</v>
      </c>
      <c r="T21" s="18"/>
    </row>
    <row r="22" spans="1:20">
      <c r="A22" s="4">
        <v>18</v>
      </c>
      <c r="B22" s="18" t="s">
        <v>66</v>
      </c>
      <c r="C22" s="62" t="s">
        <v>714</v>
      </c>
      <c r="D22" s="62" t="s">
        <v>29</v>
      </c>
      <c r="E22" s="56"/>
      <c r="F22" s="62"/>
      <c r="G22" s="56">
        <v>22</v>
      </c>
      <c r="H22" s="56">
        <v>16</v>
      </c>
      <c r="I22" s="17">
        <f t="shared" si="0"/>
        <v>38</v>
      </c>
      <c r="J22" s="88"/>
      <c r="K22" s="71" t="s">
        <v>420</v>
      </c>
      <c r="L22" s="71" t="s">
        <v>421</v>
      </c>
      <c r="M22" s="71">
        <v>9859129030</v>
      </c>
      <c r="N22" s="65" t="s">
        <v>422</v>
      </c>
      <c r="O22" s="71">
        <v>9577758804</v>
      </c>
      <c r="P22" s="89">
        <v>43502</v>
      </c>
      <c r="Q22" s="64" t="s">
        <v>157</v>
      </c>
      <c r="R22" s="62">
        <v>25</v>
      </c>
      <c r="S22" s="62" t="s">
        <v>308</v>
      </c>
      <c r="T22" s="18"/>
    </row>
    <row r="23" spans="1:20">
      <c r="A23" s="4">
        <v>19</v>
      </c>
      <c r="B23" s="18" t="s">
        <v>67</v>
      </c>
      <c r="C23" s="62" t="s">
        <v>715</v>
      </c>
      <c r="D23" s="62" t="s">
        <v>27</v>
      </c>
      <c r="E23" s="53" t="s">
        <v>716</v>
      </c>
      <c r="F23" s="62" t="s">
        <v>89</v>
      </c>
      <c r="G23" s="90">
        <v>31</v>
      </c>
      <c r="H23" s="90">
        <v>22</v>
      </c>
      <c r="I23" s="17">
        <f t="shared" si="0"/>
        <v>53</v>
      </c>
      <c r="J23" s="88"/>
      <c r="K23" s="71" t="s">
        <v>420</v>
      </c>
      <c r="L23" s="71" t="s">
        <v>421</v>
      </c>
      <c r="M23" s="71">
        <v>9859129030</v>
      </c>
      <c r="N23" s="65" t="s">
        <v>422</v>
      </c>
      <c r="O23" s="71">
        <v>9577758804</v>
      </c>
      <c r="P23" s="89">
        <v>43502</v>
      </c>
      <c r="Q23" s="64" t="s">
        <v>157</v>
      </c>
      <c r="R23" s="62">
        <v>30</v>
      </c>
      <c r="S23" s="62" t="s">
        <v>308</v>
      </c>
      <c r="T23" s="18"/>
    </row>
    <row r="24" spans="1:20">
      <c r="A24" s="4">
        <v>20</v>
      </c>
      <c r="B24" s="18" t="s">
        <v>67</v>
      </c>
      <c r="C24" s="73" t="s">
        <v>717</v>
      </c>
      <c r="D24" s="62" t="s">
        <v>27</v>
      </c>
      <c r="E24" s="53" t="s">
        <v>718</v>
      </c>
      <c r="F24" s="62" t="s">
        <v>89</v>
      </c>
      <c r="G24" s="56">
        <v>28</v>
      </c>
      <c r="H24" s="56">
        <v>36</v>
      </c>
      <c r="I24" s="17">
        <f t="shared" si="0"/>
        <v>64</v>
      </c>
      <c r="J24" s="53" t="s">
        <v>719</v>
      </c>
      <c r="K24" s="65" t="s">
        <v>207</v>
      </c>
      <c r="L24" s="65" t="s">
        <v>208</v>
      </c>
      <c r="M24" s="65">
        <v>9854344515</v>
      </c>
      <c r="N24" s="65" t="s">
        <v>720</v>
      </c>
      <c r="O24" s="65"/>
      <c r="P24" s="89">
        <v>43503</v>
      </c>
      <c r="Q24" s="64" t="s">
        <v>164</v>
      </c>
      <c r="R24" s="62">
        <v>33</v>
      </c>
      <c r="S24" s="62" t="s">
        <v>308</v>
      </c>
      <c r="T24" s="18"/>
    </row>
    <row r="25" spans="1:20">
      <c r="A25" s="4">
        <v>21</v>
      </c>
      <c r="B25" s="18" t="s">
        <v>67</v>
      </c>
      <c r="C25" s="62" t="s">
        <v>721</v>
      </c>
      <c r="D25" s="62" t="s">
        <v>29</v>
      </c>
      <c r="E25" s="56"/>
      <c r="F25" s="62"/>
      <c r="G25" s="56">
        <v>23</v>
      </c>
      <c r="H25" s="56">
        <v>18</v>
      </c>
      <c r="I25" s="17">
        <f t="shared" si="0"/>
        <v>41</v>
      </c>
      <c r="J25" s="88"/>
      <c r="K25" s="65" t="s">
        <v>207</v>
      </c>
      <c r="L25" s="65" t="s">
        <v>208</v>
      </c>
      <c r="M25" s="65">
        <v>9854344515</v>
      </c>
      <c r="N25" s="65" t="s">
        <v>720</v>
      </c>
      <c r="O25" s="65"/>
      <c r="P25" s="89">
        <v>43503</v>
      </c>
      <c r="Q25" s="64" t="s">
        <v>164</v>
      </c>
      <c r="R25" s="62">
        <v>30</v>
      </c>
      <c r="S25" s="62" t="s">
        <v>308</v>
      </c>
      <c r="T25" s="18"/>
    </row>
    <row r="26" spans="1:20">
      <c r="A26" s="4">
        <v>22</v>
      </c>
      <c r="B26" s="18" t="s">
        <v>66</v>
      </c>
      <c r="C26" s="62" t="s">
        <v>722</v>
      </c>
      <c r="D26" s="62" t="s">
        <v>29</v>
      </c>
      <c r="E26" s="56"/>
      <c r="F26" s="62"/>
      <c r="G26" s="56">
        <v>20</v>
      </c>
      <c r="H26" s="56">
        <v>18</v>
      </c>
      <c r="I26" s="17">
        <f t="shared" si="0"/>
        <v>38</v>
      </c>
      <c r="J26" s="88"/>
      <c r="K26" s="57" t="s">
        <v>723</v>
      </c>
      <c r="L26" s="60" t="s">
        <v>724</v>
      </c>
      <c r="M26" s="60">
        <v>9401314346</v>
      </c>
      <c r="N26" s="60" t="s">
        <v>725</v>
      </c>
      <c r="O26" s="52">
        <v>9613540049</v>
      </c>
      <c r="P26" s="89">
        <v>43503</v>
      </c>
      <c r="Q26" s="64" t="s">
        <v>164</v>
      </c>
      <c r="R26" s="62">
        <v>20</v>
      </c>
      <c r="S26" s="62" t="s">
        <v>308</v>
      </c>
      <c r="T26" s="18"/>
    </row>
    <row r="27" spans="1:20">
      <c r="A27" s="4">
        <v>23</v>
      </c>
      <c r="B27" s="18" t="s">
        <v>66</v>
      </c>
      <c r="C27" s="62" t="s">
        <v>726</v>
      </c>
      <c r="D27" s="62" t="s">
        <v>27</v>
      </c>
      <c r="E27" s="53" t="s">
        <v>727</v>
      </c>
      <c r="F27" s="62" t="s">
        <v>696</v>
      </c>
      <c r="G27" s="56">
        <v>25</v>
      </c>
      <c r="H27" s="56">
        <v>26</v>
      </c>
      <c r="I27" s="17">
        <f t="shared" si="0"/>
        <v>51</v>
      </c>
      <c r="J27" s="88"/>
      <c r="K27" s="57" t="s">
        <v>723</v>
      </c>
      <c r="L27" s="60" t="s">
        <v>728</v>
      </c>
      <c r="M27" s="60">
        <v>9435485716</v>
      </c>
      <c r="N27" s="60" t="s">
        <v>729</v>
      </c>
      <c r="O27" s="52">
        <v>9854259887</v>
      </c>
      <c r="P27" s="89">
        <v>43503</v>
      </c>
      <c r="Q27" s="64" t="s">
        <v>164</v>
      </c>
      <c r="R27" s="62">
        <v>22</v>
      </c>
      <c r="S27" s="62" t="s">
        <v>308</v>
      </c>
      <c r="T27" s="18"/>
    </row>
    <row r="28" spans="1:20">
      <c r="A28" s="4">
        <v>24</v>
      </c>
      <c r="B28" s="18" t="s">
        <v>66</v>
      </c>
      <c r="C28" s="62" t="s">
        <v>730</v>
      </c>
      <c r="D28" s="62" t="s">
        <v>27</v>
      </c>
      <c r="E28" s="53" t="s">
        <v>731</v>
      </c>
      <c r="F28" s="62" t="s">
        <v>89</v>
      </c>
      <c r="G28" s="56">
        <v>26</v>
      </c>
      <c r="H28" s="56">
        <v>40</v>
      </c>
      <c r="I28" s="17">
        <f t="shared" si="0"/>
        <v>66</v>
      </c>
      <c r="J28" s="88"/>
      <c r="K28" s="57" t="s">
        <v>431</v>
      </c>
      <c r="L28" s="60" t="s">
        <v>440</v>
      </c>
      <c r="M28" s="60">
        <v>9706133699</v>
      </c>
      <c r="N28" s="60" t="s">
        <v>732</v>
      </c>
      <c r="O28" s="52">
        <v>0</v>
      </c>
      <c r="P28" s="89">
        <v>43504</v>
      </c>
      <c r="Q28" s="64" t="s">
        <v>166</v>
      </c>
      <c r="R28" s="62">
        <v>23</v>
      </c>
      <c r="S28" s="62" t="s">
        <v>308</v>
      </c>
      <c r="T28" s="18"/>
    </row>
    <row r="29" spans="1:20">
      <c r="A29" s="4">
        <v>25</v>
      </c>
      <c r="B29" s="18" t="s">
        <v>66</v>
      </c>
      <c r="C29" s="62" t="s">
        <v>733</v>
      </c>
      <c r="D29" s="62" t="s">
        <v>29</v>
      </c>
      <c r="E29" s="56"/>
      <c r="F29" s="62"/>
      <c r="G29" s="56">
        <v>33</v>
      </c>
      <c r="H29" s="56">
        <v>26</v>
      </c>
      <c r="I29" s="17">
        <f t="shared" si="0"/>
        <v>59</v>
      </c>
      <c r="J29" s="88"/>
      <c r="K29" s="57" t="s">
        <v>431</v>
      </c>
      <c r="L29" s="60" t="s">
        <v>305</v>
      </c>
      <c r="M29" s="60">
        <v>7399191251</v>
      </c>
      <c r="N29" s="60" t="s">
        <v>306</v>
      </c>
      <c r="O29" s="52">
        <v>0</v>
      </c>
      <c r="P29" s="89">
        <v>43504</v>
      </c>
      <c r="Q29" s="64" t="s">
        <v>166</v>
      </c>
      <c r="R29" s="62">
        <v>26</v>
      </c>
      <c r="S29" s="62" t="s">
        <v>308</v>
      </c>
      <c r="T29" s="18"/>
    </row>
    <row r="30" spans="1:20">
      <c r="A30" s="4">
        <v>26</v>
      </c>
      <c r="B30" s="18" t="s">
        <v>67</v>
      </c>
      <c r="C30" s="62" t="s">
        <v>734</v>
      </c>
      <c r="D30" s="62" t="s">
        <v>27</v>
      </c>
      <c r="E30" s="53" t="s">
        <v>735</v>
      </c>
      <c r="F30" s="62" t="s">
        <v>696</v>
      </c>
      <c r="G30" s="92">
        <v>37</v>
      </c>
      <c r="H30" s="92">
        <v>38</v>
      </c>
      <c r="I30" s="17">
        <f t="shared" si="0"/>
        <v>75</v>
      </c>
      <c r="J30" s="53" t="s">
        <v>736</v>
      </c>
      <c r="K30" s="57" t="s">
        <v>355</v>
      </c>
      <c r="L30" s="65" t="s">
        <v>737</v>
      </c>
      <c r="M30" s="65">
        <v>9401450806</v>
      </c>
      <c r="N30" s="60" t="s">
        <v>738</v>
      </c>
      <c r="O30" s="52">
        <v>9859359712</v>
      </c>
      <c r="P30" s="89">
        <v>43504</v>
      </c>
      <c r="Q30" s="64" t="s">
        <v>166</v>
      </c>
      <c r="R30" s="62">
        <v>19</v>
      </c>
      <c r="S30" s="62" t="s">
        <v>308</v>
      </c>
      <c r="T30" s="18"/>
    </row>
    <row r="31" spans="1:20">
      <c r="A31" s="4">
        <v>27</v>
      </c>
      <c r="B31" s="18" t="s">
        <v>67</v>
      </c>
      <c r="C31" s="62" t="s">
        <v>739</v>
      </c>
      <c r="D31" s="62" t="s">
        <v>29</v>
      </c>
      <c r="E31" s="56"/>
      <c r="F31" s="62"/>
      <c r="G31" s="56">
        <v>22</v>
      </c>
      <c r="H31" s="56">
        <v>22</v>
      </c>
      <c r="I31" s="17">
        <f t="shared" si="0"/>
        <v>44</v>
      </c>
      <c r="J31" s="88"/>
      <c r="K31" s="57" t="s">
        <v>355</v>
      </c>
      <c r="L31" s="65" t="s">
        <v>737</v>
      </c>
      <c r="M31" s="65">
        <v>9401450806</v>
      </c>
      <c r="N31" s="60" t="s">
        <v>738</v>
      </c>
      <c r="O31" s="52">
        <v>9859359712</v>
      </c>
      <c r="P31" s="89">
        <v>43504</v>
      </c>
      <c r="Q31" s="64" t="s">
        <v>166</v>
      </c>
      <c r="R31" s="62">
        <v>20</v>
      </c>
      <c r="S31" s="62" t="s">
        <v>308</v>
      </c>
      <c r="T31" s="18"/>
    </row>
    <row r="32" spans="1:20">
      <c r="A32" s="4">
        <v>28</v>
      </c>
      <c r="B32" s="18" t="s">
        <v>66</v>
      </c>
      <c r="C32" s="59" t="s">
        <v>740</v>
      </c>
      <c r="D32" s="62" t="s">
        <v>27</v>
      </c>
      <c r="E32" s="99" t="s">
        <v>741</v>
      </c>
      <c r="F32" s="62" t="s">
        <v>89</v>
      </c>
      <c r="G32" s="90">
        <v>110</v>
      </c>
      <c r="H32" s="90">
        <v>82</v>
      </c>
      <c r="I32" s="17">
        <f t="shared" si="0"/>
        <v>192</v>
      </c>
      <c r="J32" s="99" t="s">
        <v>742</v>
      </c>
      <c r="K32" s="62" t="s">
        <v>497</v>
      </c>
      <c r="L32" s="62" t="s">
        <v>498</v>
      </c>
      <c r="M32" s="62">
        <v>9854223934</v>
      </c>
      <c r="N32" s="62" t="s">
        <v>499</v>
      </c>
      <c r="O32" s="62">
        <v>7896524079</v>
      </c>
      <c r="P32" s="89">
        <v>43505</v>
      </c>
      <c r="Q32" s="64" t="s">
        <v>175</v>
      </c>
      <c r="R32" s="62">
        <v>25</v>
      </c>
      <c r="S32" s="62" t="s">
        <v>308</v>
      </c>
      <c r="T32" s="18"/>
    </row>
    <row r="33" spans="1:20">
      <c r="A33" s="4">
        <v>29</v>
      </c>
      <c r="B33" s="18" t="s">
        <v>67</v>
      </c>
      <c r="C33" s="93" t="s">
        <v>743</v>
      </c>
      <c r="D33" s="62" t="s">
        <v>27</v>
      </c>
      <c r="E33" s="53" t="s">
        <v>744</v>
      </c>
      <c r="F33" s="62" t="s">
        <v>89</v>
      </c>
      <c r="G33" s="56">
        <v>10</v>
      </c>
      <c r="H33" s="56">
        <v>64</v>
      </c>
      <c r="I33" s="17">
        <f t="shared" si="0"/>
        <v>74</v>
      </c>
      <c r="J33" s="53" t="s">
        <v>745</v>
      </c>
      <c r="K33" s="65" t="s">
        <v>158</v>
      </c>
      <c r="L33" s="60" t="s">
        <v>159</v>
      </c>
      <c r="M33" s="60">
        <v>9957864435</v>
      </c>
      <c r="N33" s="60" t="s">
        <v>160</v>
      </c>
      <c r="O33" s="62">
        <v>9613249681</v>
      </c>
      <c r="P33" s="89">
        <v>43505</v>
      </c>
      <c r="Q33" s="64" t="s">
        <v>175</v>
      </c>
      <c r="R33" s="62">
        <v>28</v>
      </c>
      <c r="S33" s="62" t="s">
        <v>308</v>
      </c>
      <c r="T33" s="18"/>
    </row>
    <row r="34" spans="1:20">
      <c r="A34" s="4">
        <v>30</v>
      </c>
      <c r="B34" s="18" t="s">
        <v>67</v>
      </c>
      <c r="C34" s="62" t="s">
        <v>746</v>
      </c>
      <c r="D34" s="62" t="s">
        <v>29</v>
      </c>
      <c r="E34" s="56"/>
      <c r="F34" s="62"/>
      <c r="G34" s="91">
        <v>23</v>
      </c>
      <c r="H34" s="91">
        <v>19</v>
      </c>
      <c r="I34" s="17">
        <f t="shared" si="0"/>
        <v>42</v>
      </c>
      <c r="J34" s="88"/>
      <c r="K34" s="65" t="s">
        <v>158</v>
      </c>
      <c r="L34" s="60" t="s">
        <v>159</v>
      </c>
      <c r="M34" s="60">
        <v>9957864435</v>
      </c>
      <c r="N34" s="60" t="s">
        <v>160</v>
      </c>
      <c r="O34" s="62">
        <v>9613249681</v>
      </c>
      <c r="P34" s="89">
        <v>43505</v>
      </c>
      <c r="Q34" s="64" t="s">
        <v>175</v>
      </c>
      <c r="R34" s="62">
        <v>29</v>
      </c>
      <c r="S34" s="62" t="s">
        <v>308</v>
      </c>
      <c r="T34" s="18"/>
    </row>
    <row r="35" spans="1:20">
      <c r="A35" s="4">
        <v>31</v>
      </c>
      <c r="B35" s="18" t="s">
        <v>66</v>
      </c>
      <c r="C35" s="100" t="s">
        <v>114</v>
      </c>
      <c r="D35" s="62" t="s">
        <v>27</v>
      </c>
      <c r="E35" s="53" t="s">
        <v>747</v>
      </c>
      <c r="F35" s="62" t="s">
        <v>87</v>
      </c>
      <c r="G35" s="80">
        <v>69</v>
      </c>
      <c r="H35" s="80">
        <v>40</v>
      </c>
      <c r="I35" s="17">
        <f t="shared" si="0"/>
        <v>109</v>
      </c>
      <c r="J35" s="88"/>
      <c r="K35" s="101" t="s">
        <v>748</v>
      </c>
      <c r="L35" s="86" t="s">
        <v>749</v>
      </c>
      <c r="M35" s="86"/>
      <c r="N35" s="86" t="s">
        <v>750</v>
      </c>
      <c r="O35" s="62">
        <v>9859145261</v>
      </c>
      <c r="P35" s="89">
        <v>43505</v>
      </c>
      <c r="Q35" s="64" t="s">
        <v>175</v>
      </c>
      <c r="R35" s="62">
        <v>37</v>
      </c>
      <c r="S35" s="62" t="s">
        <v>308</v>
      </c>
      <c r="T35" s="18"/>
    </row>
    <row r="36" spans="1:20">
      <c r="A36" s="4">
        <v>32</v>
      </c>
      <c r="B36" s="18" t="s">
        <v>66</v>
      </c>
      <c r="C36" s="93" t="s">
        <v>751</v>
      </c>
      <c r="D36" s="62" t="s">
        <v>27</v>
      </c>
      <c r="E36" s="53" t="s">
        <v>752</v>
      </c>
      <c r="F36" s="62" t="s">
        <v>89</v>
      </c>
      <c r="G36" s="90">
        <v>58</v>
      </c>
      <c r="H36" s="90">
        <v>72</v>
      </c>
      <c r="I36" s="17">
        <f t="shared" si="0"/>
        <v>130</v>
      </c>
      <c r="J36" s="53" t="s">
        <v>753</v>
      </c>
      <c r="K36" s="101" t="s">
        <v>748</v>
      </c>
      <c r="L36" s="86" t="s">
        <v>749</v>
      </c>
      <c r="M36" s="86"/>
      <c r="N36" s="86" t="s">
        <v>750</v>
      </c>
      <c r="O36" s="62">
        <v>9859145262</v>
      </c>
      <c r="P36" s="89">
        <v>43507</v>
      </c>
      <c r="Q36" s="64" t="s">
        <v>152</v>
      </c>
      <c r="R36" s="62">
        <v>35</v>
      </c>
      <c r="S36" s="62" t="s">
        <v>308</v>
      </c>
      <c r="T36" s="18"/>
    </row>
    <row r="37" spans="1:20">
      <c r="A37" s="4">
        <v>33</v>
      </c>
      <c r="B37" s="18" t="s">
        <v>67</v>
      </c>
      <c r="C37" s="73" t="s">
        <v>146</v>
      </c>
      <c r="D37" s="62" t="s">
        <v>27</v>
      </c>
      <c r="E37" s="53" t="s">
        <v>754</v>
      </c>
      <c r="F37" s="62" t="s">
        <v>89</v>
      </c>
      <c r="G37" s="80">
        <v>22</v>
      </c>
      <c r="H37" s="80">
        <v>30</v>
      </c>
      <c r="I37" s="17">
        <f t="shared" si="0"/>
        <v>52</v>
      </c>
      <c r="J37" s="53" t="s">
        <v>755</v>
      </c>
      <c r="K37" s="65" t="s">
        <v>158</v>
      </c>
      <c r="L37" s="60" t="s">
        <v>159</v>
      </c>
      <c r="M37" s="60">
        <v>9957864435</v>
      </c>
      <c r="N37" s="60" t="s">
        <v>160</v>
      </c>
      <c r="O37" s="62">
        <v>9613249681</v>
      </c>
      <c r="P37" s="89">
        <v>43507</v>
      </c>
      <c r="Q37" s="64" t="s">
        <v>152</v>
      </c>
      <c r="R37" s="62">
        <v>25</v>
      </c>
      <c r="S37" s="62" t="s">
        <v>308</v>
      </c>
      <c r="T37" s="18"/>
    </row>
    <row r="38" spans="1:20">
      <c r="A38" s="4">
        <v>34</v>
      </c>
      <c r="B38" s="18" t="s">
        <v>67</v>
      </c>
      <c r="C38" s="62" t="s">
        <v>756</v>
      </c>
      <c r="D38" s="62" t="s">
        <v>29</v>
      </c>
      <c r="E38" s="56"/>
      <c r="F38" s="62"/>
      <c r="G38" s="91">
        <v>33</v>
      </c>
      <c r="H38" s="91">
        <v>32</v>
      </c>
      <c r="I38" s="17">
        <f t="shared" si="0"/>
        <v>65</v>
      </c>
      <c r="J38" s="88"/>
      <c r="K38" s="65" t="s">
        <v>158</v>
      </c>
      <c r="L38" s="60" t="s">
        <v>159</v>
      </c>
      <c r="M38" s="60">
        <v>9957864435</v>
      </c>
      <c r="N38" s="60" t="s">
        <v>160</v>
      </c>
      <c r="O38" s="62">
        <v>9613249681</v>
      </c>
      <c r="P38" s="89">
        <v>43507</v>
      </c>
      <c r="Q38" s="64" t="s">
        <v>152</v>
      </c>
      <c r="R38" s="62">
        <v>28</v>
      </c>
      <c r="S38" s="62" t="s">
        <v>308</v>
      </c>
      <c r="T38" s="18"/>
    </row>
    <row r="39" spans="1:20">
      <c r="A39" s="4">
        <v>35</v>
      </c>
      <c r="B39" s="18" t="s">
        <v>66</v>
      </c>
      <c r="C39" s="62" t="s">
        <v>757</v>
      </c>
      <c r="D39" s="62" t="s">
        <v>29</v>
      </c>
      <c r="E39" s="56"/>
      <c r="F39" s="62"/>
      <c r="G39" s="91">
        <v>48</v>
      </c>
      <c r="H39" s="91">
        <v>36</v>
      </c>
      <c r="I39" s="17">
        <f t="shared" si="0"/>
        <v>84</v>
      </c>
      <c r="J39" s="88"/>
      <c r="K39" s="60" t="s">
        <v>195</v>
      </c>
      <c r="L39" s="60" t="s">
        <v>468</v>
      </c>
      <c r="M39" s="60">
        <v>9854215523</v>
      </c>
      <c r="N39" s="60" t="s">
        <v>469</v>
      </c>
      <c r="O39" s="62">
        <v>8011195958</v>
      </c>
      <c r="P39" s="89">
        <v>43508</v>
      </c>
      <c r="Q39" s="64" t="s">
        <v>155</v>
      </c>
      <c r="R39" s="62">
        <v>30</v>
      </c>
      <c r="S39" s="62" t="s">
        <v>308</v>
      </c>
      <c r="T39" s="18"/>
    </row>
    <row r="40" spans="1:20">
      <c r="A40" s="4">
        <v>36</v>
      </c>
      <c r="B40" s="18" t="s">
        <v>66</v>
      </c>
      <c r="C40" s="73" t="s">
        <v>758</v>
      </c>
      <c r="D40" s="62" t="s">
        <v>27</v>
      </c>
      <c r="E40" s="53" t="s">
        <v>759</v>
      </c>
      <c r="F40" s="62" t="s">
        <v>89</v>
      </c>
      <c r="G40" s="90">
        <v>19</v>
      </c>
      <c r="H40" s="90">
        <v>15</v>
      </c>
      <c r="I40" s="17">
        <f t="shared" si="0"/>
        <v>34</v>
      </c>
      <c r="J40" s="88"/>
      <c r="K40" s="60" t="s">
        <v>195</v>
      </c>
      <c r="L40" s="60" t="s">
        <v>468</v>
      </c>
      <c r="M40" s="60">
        <v>9854215523</v>
      </c>
      <c r="N40" s="60" t="s">
        <v>469</v>
      </c>
      <c r="O40" s="62">
        <v>8011195958</v>
      </c>
      <c r="P40" s="89">
        <v>43508</v>
      </c>
      <c r="Q40" s="64" t="s">
        <v>155</v>
      </c>
      <c r="R40" s="62">
        <v>32</v>
      </c>
      <c r="S40" s="62" t="s">
        <v>308</v>
      </c>
      <c r="T40" s="18"/>
    </row>
    <row r="41" spans="1:20">
      <c r="A41" s="4">
        <v>37</v>
      </c>
      <c r="B41" s="18" t="s">
        <v>67</v>
      </c>
      <c r="C41" s="62" t="s">
        <v>760</v>
      </c>
      <c r="D41" s="62" t="s">
        <v>29</v>
      </c>
      <c r="E41" s="56"/>
      <c r="F41" s="62"/>
      <c r="G41" s="91">
        <v>32</v>
      </c>
      <c r="H41" s="91">
        <v>40</v>
      </c>
      <c r="I41" s="17">
        <f t="shared" si="0"/>
        <v>72</v>
      </c>
      <c r="J41" s="88"/>
      <c r="K41" s="60" t="s">
        <v>195</v>
      </c>
      <c r="L41" s="60" t="s">
        <v>468</v>
      </c>
      <c r="M41" s="60">
        <v>9854215523</v>
      </c>
      <c r="N41" s="60" t="s">
        <v>469</v>
      </c>
      <c r="O41" s="62">
        <v>8011195958</v>
      </c>
      <c r="P41" s="89">
        <v>43508</v>
      </c>
      <c r="Q41" s="64" t="s">
        <v>155</v>
      </c>
      <c r="R41" s="62">
        <v>23</v>
      </c>
      <c r="S41" s="62" t="s">
        <v>308</v>
      </c>
      <c r="T41" s="18"/>
    </row>
    <row r="42" spans="1:20">
      <c r="A42" s="4">
        <v>38</v>
      </c>
      <c r="B42" s="18" t="s">
        <v>67</v>
      </c>
      <c r="C42" s="73" t="s">
        <v>761</v>
      </c>
      <c r="D42" s="62" t="s">
        <v>27</v>
      </c>
      <c r="E42" s="53" t="s">
        <v>762</v>
      </c>
      <c r="F42" s="62" t="s">
        <v>89</v>
      </c>
      <c r="G42" s="90">
        <v>23</v>
      </c>
      <c r="H42" s="90">
        <v>15</v>
      </c>
      <c r="I42" s="17">
        <f t="shared" si="0"/>
        <v>38</v>
      </c>
      <c r="J42" s="53" t="s">
        <v>763</v>
      </c>
      <c r="K42" s="60" t="s">
        <v>195</v>
      </c>
      <c r="L42" s="60" t="s">
        <v>468</v>
      </c>
      <c r="M42" s="60">
        <v>9854215523</v>
      </c>
      <c r="N42" s="60" t="s">
        <v>469</v>
      </c>
      <c r="O42" s="62">
        <v>8011195958</v>
      </c>
      <c r="P42" s="89">
        <v>43508</v>
      </c>
      <c r="Q42" s="64" t="s">
        <v>155</v>
      </c>
      <c r="R42" s="62">
        <v>25</v>
      </c>
      <c r="S42" s="62" t="s">
        <v>308</v>
      </c>
      <c r="T42" s="18"/>
    </row>
    <row r="43" spans="1:20">
      <c r="A43" s="4">
        <v>39</v>
      </c>
      <c r="B43" s="81" t="s">
        <v>66</v>
      </c>
      <c r="C43" s="117" t="s">
        <v>297</v>
      </c>
      <c r="D43" s="62" t="s">
        <v>29</v>
      </c>
      <c r="E43" s="119"/>
      <c r="F43" s="62"/>
      <c r="G43" s="118">
        <v>37</v>
      </c>
      <c r="H43" s="118">
        <v>51</v>
      </c>
      <c r="I43" s="60">
        <f t="shared" si="0"/>
        <v>88</v>
      </c>
      <c r="J43" s="117">
        <v>9954895791</v>
      </c>
      <c r="K43" s="60" t="s">
        <v>294</v>
      </c>
      <c r="L43" s="60" t="s">
        <v>295</v>
      </c>
      <c r="M43" s="60">
        <v>9678895053</v>
      </c>
      <c r="N43" s="60" t="s">
        <v>296</v>
      </c>
      <c r="O43" s="70">
        <v>8753831797</v>
      </c>
      <c r="P43" s="89">
        <v>43509</v>
      </c>
      <c r="Q43" s="64" t="s">
        <v>157</v>
      </c>
      <c r="R43" s="62">
        <v>19</v>
      </c>
      <c r="S43" s="62" t="s">
        <v>153</v>
      </c>
      <c r="T43" s="62"/>
    </row>
    <row r="44" spans="1:20">
      <c r="A44" s="4">
        <v>40</v>
      </c>
      <c r="B44" s="81" t="s">
        <v>67</v>
      </c>
      <c r="C44" s="117" t="s">
        <v>298</v>
      </c>
      <c r="D44" s="62" t="s">
        <v>29</v>
      </c>
      <c r="E44" s="117"/>
      <c r="F44" s="62"/>
      <c r="G44" s="118">
        <v>22</v>
      </c>
      <c r="H44" s="118">
        <v>23</v>
      </c>
      <c r="I44" s="60">
        <f t="shared" si="0"/>
        <v>45</v>
      </c>
      <c r="J44" s="117">
        <v>8741961565</v>
      </c>
      <c r="K44" s="60" t="s">
        <v>294</v>
      </c>
      <c r="L44" s="60" t="s">
        <v>295</v>
      </c>
      <c r="M44" s="60">
        <v>9678895053</v>
      </c>
      <c r="N44" s="60" t="s">
        <v>296</v>
      </c>
      <c r="O44" s="70">
        <v>8753831797</v>
      </c>
      <c r="P44" s="89">
        <v>43509</v>
      </c>
      <c r="Q44" s="64" t="s">
        <v>157</v>
      </c>
      <c r="R44" s="62">
        <v>23</v>
      </c>
      <c r="S44" s="62" t="s">
        <v>153</v>
      </c>
      <c r="T44" s="62"/>
    </row>
    <row r="45" spans="1:20">
      <c r="A45" s="4">
        <v>41</v>
      </c>
      <c r="B45" s="81" t="s">
        <v>67</v>
      </c>
      <c r="C45" s="117" t="s">
        <v>299</v>
      </c>
      <c r="D45" s="62" t="s">
        <v>29</v>
      </c>
      <c r="E45" s="117"/>
      <c r="F45" s="62"/>
      <c r="G45" s="118">
        <v>11</v>
      </c>
      <c r="H45" s="118">
        <v>13</v>
      </c>
      <c r="I45" s="60">
        <f t="shared" si="0"/>
        <v>24</v>
      </c>
      <c r="J45" s="117">
        <v>7399267242</v>
      </c>
      <c r="K45" s="60" t="s">
        <v>187</v>
      </c>
      <c r="L45" s="60" t="s">
        <v>300</v>
      </c>
      <c r="M45" s="60">
        <v>9401450829</v>
      </c>
      <c r="N45" s="60" t="s">
        <v>301</v>
      </c>
      <c r="O45" s="70">
        <v>8486704319</v>
      </c>
      <c r="P45" s="89">
        <v>43509</v>
      </c>
      <c r="Q45" s="64" t="s">
        <v>157</v>
      </c>
      <c r="R45" s="62">
        <v>22</v>
      </c>
      <c r="S45" s="62" t="s">
        <v>153</v>
      </c>
      <c r="T45" s="62"/>
    </row>
    <row r="46" spans="1:20">
      <c r="A46" s="4">
        <v>42</v>
      </c>
      <c r="B46" s="18" t="s">
        <v>67</v>
      </c>
      <c r="C46" s="73" t="s">
        <v>764</v>
      </c>
      <c r="D46" s="62" t="s">
        <v>27</v>
      </c>
      <c r="E46" s="53" t="s">
        <v>765</v>
      </c>
      <c r="F46" s="62" t="s">
        <v>89</v>
      </c>
      <c r="G46" s="56">
        <v>58</v>
      </c>
      <c r="H46" s="56">
        <v>44</v>
      </c>
      <c r="I46" s="17">
        <f t="shared" ref="I46:I93" si="1">+G46+H46</f>
        <v>102</v>
      </c>
      <c r="J46" s="88" t="s">
        <v>766</v>
      </c>
      <c r="K46" s="65" t="s">
        <v>425</v>
      </c>
      <c r="L46" s="60" t="s">
        <v>426</v>
      </c>
      <c r="M46" s="60">
        <v>9859109660</v>
      </c>
      <c r="N46" s="60" t="s">
        <v>427</v>
      </c>
      <c r="O46" s="62">
        <v>7399492462</v>
      </c>
      <c r="P46" s="89">
        <v>43510</v>
      </c>
      <c r="Q46" s="64" t="s">
        <v>164</v>
      </c>
      <c r="R46" s="62">
        <v>30</v>
      </c>
      <c r="S46" s="62" t="s">
        <v>308</v>
      </c>
      <c r="T46" s="18"/>
    </row>
    <row r="47" spans="1:20">
      <c r="A47" s="4">
        <v>43</v>
      </c>
      <c r="B47" s="18" t="s">
        <v>66</v>
      </c>
      <c r="C47" s="73" t="s">
        <v>767</v>
      </c>
      <c r="D47" s="62" t="s">
        <v>27</v>
      </c>
      <c r="E47" s="53" t="s">
        <v>768</v>
      </c>
      <c r="F47" s="62" t="s">
        <v>87</v>
      </c>
      <c r="G47" s="90">
        <v>23</v>
      </c>
      <c r="H47" s="90">
        <v>26</v>
      </c>
      <c r="I47" s="17">
        <f t="shared" si="1"/>
        <v>49</v>
      </c>
      <c r="J47" s="53" t="s">
        <v>769</v>
      </c>
      <c r="K47" s="62" t="s">
        <v>237</v>
      </c>
      <c r="L47" s="62" t="s">
        <v>238</v>
      </c>
      <c r="M47" s="62">
        <v>9954815442</v>
      </c>
      <c r="N47" s="62" t="s">
        <v>183</v>
      </c>
      <c r="O47" s="62">
        <v>9957308238</v>
      </c>
      <c r="P47" s="89">
        <v>43510</v>
      </c>
      <c r="Q47" s="64" t="s">
        <v>164</v>
      </c>
      <c r="R47" s="62">
        <v>33</v>
      </c>
      <c r="S47" s="62" t="s">
        <v>308</v>
      </c>
      <c r="T47" s="18"/>
    </row>
    <row r="48" spans="1:20">
      <c r="A48" s="4">
        <v>44</v>
      </c>
      <c r="B48" s="18" t="s">
        <v>66</v>
      </c>
      <c r="C48" s="73" t="s">
        <v>770</v>
      </c>
      <c r="D48" s="62" t="s">
        <v>27</v>
      </c>
      <c r="E48" s="53" t="s">
        <v>771</v>
      </c>
      <c r="F48" s="62" t="s">
        <v>89</v>
      </c>
      <c r="G48" s="90">
        <v>23</v>
      </c>
      <c r="H48" s="90">
        <v>24</v>
      </c>
      <c r="I48" s="17">
        <f t="shared" si="1"/>
        <v>47</v>
      </c>
      <c r="J48" s="53" t="s">
        <v>772</v>
      </c>
      <c r="K48" s="62" t="s">
        <v>237</v>
      </c>
      <c r="L48" s="62" t="s">
        <v>238</v>
      </c>
      <c r="M48" s="62">
        <v>9954815442</v>
      </c>
      <c r="N48" s="62" t="s">
        <v>183</v>
      </c>
      <c r="O48" s="62">
        <v>9957308238</v>
      </c>
      <c r="P48" s="89">
        <v>43510</v>
      </c>
      <c r="Q48" s="64" t="s">
        <v>164</v>
      </c>
      <c r="R48" s="62">
        <v>31</v>
      </c>
      <c r="S48" s="62" t="s">
        <v>308</v>
      </c>
      <c r="T48" s="18"/>
    </row>
    <row r="49" spans="1:20">
      <c r="A49" s="4">
        <v>45</v>
      </c>
      <c r="B49" s="18" t="s">
        <v>67</v>
      </c>
      <c r="C49" s="73" t="s">
        <v>773</v>
      </c>
      <c r="D49" s="62" t="s">
        <v>27</v>
      </c>
      <c r="E49" s="53" t="s">
        <v>774</v>
      </c>
      <c r="F49" s="62"/>
      <c r="G49" s="56">
        <v>31</v>
      </c>
      <c r="H49" s="56">
        <v>31</v>
      </c>
      <c r="I49" s="17">
        <f t="shared" si="1"/>
        <v>62</v>
      </c>
      <c r="J49" s="53" t="s">
        <v>775</v>
      </c>
      <c r="K49" s="62" t="s">
        <v>184</v>
      </c>
      <c r="L49" s="62" t="s">
        <v>185</v>
      </c>
      <c r="M49" s="62">
        <v>9864921125</v>
      </c>
      <c r="N49" s="62" t="s">
        <v>186</v>
      </c>
      <c r="O49" s="62">
        <v>7896661859</v>
      </c>
      <c r="P49" s="89">
        <v>43511</v>
      </c>
      <c r="Q49" s="64" t="s">
        <v>166</v>
      </c>
      <c r="R49" s="62">
        <v>26</v>
      </c>
      <c r="S49" s="62" t="s">
        <v>308</v>
      </c>
      <c r="T49" s="18"/>
    </row>
    <row r="50" spans="1:20">
      <c r="A50" s="4">
        <v>46</v>
      </c>
      <c r="B50" s="18" t="s">
        <v>67</v>
      </c>
      <c r="C50" s="62" t="s">
        <v>776</v>
      </c>
      <c r="D50" s="62" t="s">
        <v>29</v>
      </c>
      <c r="E50" s="56"/>
      <c r="F50" s="62"/>
      <c r="G50" s="91">
        <v>28</v>
      </c>
      <c r="H50" s="91">
        <v>22</v>
      </c>
      <c r="I50" s="17">
        <f t="shared" si="1"/>
        <v>50</v>
      </c>
      <c r="J50" s="88"/>
      <c r="K50" s="62" t="s">
        <v>184</v>
      </c>
      <c r="L50" s="62" t="s">
        <v>185</v>
      </c>
      <c r="M50" s="62">
        <v>9864921125</v>
      </c>
      <c r="N50" s="62" t="s">
        <v>186</v>
      </c>
      <c r="O50" s="62">
        <v>7896661859</v>
      </c>
      <c r="P50" s="89">
        <v>43511</v>
      </c>
      <c r="Q50" s="64" t="s">
        <v>166</v>
      </c>
      <c r="R50" s="62">
        <v>30</v>
      </c>
      <c r="S50" s="62" t="s">
        <v>308</v>
      </c>
      <c r="T50" s="18"/>
    </row>
    <row r="51" spans="1:20">
      <c r="A51" s="4">
        <v>47</v>
      </c>
      <c r="B51" s="18" t="s">
        <v>66</v>
      </c>
      <c r="C51" s="93" t="s">
        <v>777</v>
      </c>
      <c r="D51" s="62" t="s">
        <v>27</v>
      </c>
      <c r="E51" s="53" t="s">
        <v>778</v>
      </c>
      <c r="F51" s="62" t="s">
        <v>89</v>
      </c>
      <c r="G51" s="90">
        <v>32</v>
      </c>
      <c r="H51" s="90">
        <v>38</v>
      </c>
      <c r="I51" s="17">
        <f t="shared" si="1"/>
        <v>70</v>
      </c>
      <c r="J51" s="53" t="s">
        <v>779</v>
      </c>
      <c r="K51" s="62" t="s">
        <v>497</v>
      </c>
      <c r="L51" s="62" t="s">
        <v>498</v>
      </c>
      <c r="M51" s="62">
        <v>9854223934</v>
      </c>
      <c r="N51" s="62" t="s">
        <v>499</v>
      </c>
      <c r="O51" s="62">
        <v>7896524079</v>
      </c>
      <c r="P51" s="89">
        <v>43511</v>
      </c>
      <c r="Q51" s="64" t="s">
        <v>166</v>
      </c>
      <c r="R51" s="62">
        <v>29</v>
      </c>
      <c r="S51" s="62" t="s">
        <v>308</v>
      </c>
      <c r="T51" s="18"/>
    </row>
    <row r="52" spans="1:20">
      <c r="A52" s="4">
        <v>48</v>
      </c>
      <c r="B52" s="18" t="s">
        <v>66</v>
      </c>
      <c r="C52" s="95" t="s">
        <v>780</v>
      </c>
      <c r="D52" s="62" t="s">
        <v>29</v>
      </c>
      <c r="E52" s="56"/>
      <c r="F52" s="62"/>
      <c r="G52" s="91">
        <v>13</v>
      </c>
      <c r="H52" s="91">
        <v>12</v>
      </c>
      <c r="I52" s="17">
        <f t="shared" si="1"/>
        <v>25</v>
      </c>
      <c r="J52" s="88"/>
      <c r="K52" s="62" t="s">
        <v>497</v>
      </c>
      <c r="L52" s="62" t="s">
        <v>498</v>
      </c>
      <c r="M52" s="62">
        <v>9854223934</v>
      </c>
      <c r="N52" s="62" t="s">
        <v>499</v>
      </c>
      <c r="O52" s="62">
        <v>7896524079</v>
      </c>
      <c r="P52" s="89">
        <v>43511</v>
      </c>
      <c r="Q52" s="64" t="s">
        <v>166</v>
      </c>
      <c r="R52" s="62">
        <v>31</v>
      </c>
      <c r="S52" s="62" t="s">
        <v>308</v>
      </c>
      <c r="T52" s="18"/>
    </row>
    <row r="53" spans="1:20">
      <c r="A53" s="4">
        <v>49</v>
      </c>
      <c r="B53" s="18" t="s">
        <v>67</v>
      </c>
      <c r="C53" s="60" t="s">
        <v>781</v>
      </c>
      <c r="D53" s="62" t="s">
        <v>29</v>
      </c>
      <c r="E53" s="56"/>
      <c r="F53" s="62"/>
      <c r="G53" s="91">
        <v>29</v>
      </c>
      <c r="H53" s="91">
        <v>30</v>
      </c>
      <c r="I53" s="17">
        <f t="shared" si="1"/>
        <v>59</v>
      </c>
      <c r="J53" s="88"/>
      <c r="K53" s="62" t="s">
        <v>782</v>
      </c>
      <c r="L53" s="62" t="s">
        <v>783</v>
      </c>
      <c r="M53" s="62">
        <v>9613937733</v>
      </c>
      <c r="N53" s="62" t="s">
        <v>784</v>
      </c>
      <c r="O53" s="62">
        <v>9854121322</v>
      </c>
      <c r="P53" s="89">
        <v>43512</v>
      </c>
      <c r="Q53" s="64" t="s">
        <v>175</v>
      </c>
      <c r="R53" s="62">
        <v>22</v>
      </c>
      <c r="S53" s="62" t="s">
        <v>308</v>
      </c>
      <c r="T53" s="18"/>
    </row>
    <row r="54" spans="1:20">
      <c r="A54" s="4">
        <v>50</v>
      </c>
      <c r="B54" s="18" t="s">
        <v>67</v>
      </c>
      <c r="C54" s="60" t="s">
        <v>785</v>
      </c>
      <c r="D54" s="62" t="s">
        <v>29</v>
      </c>
      <c r="E54" s="56"/>
      <c r="F54" s="62"/>
      <c r="G54" s="91">
        <v>20</v>
      </c>
      <c r="H54" s="91">
        <v>25</v>
      </c>
      <c r="I54" s="17">
        <f t="shared" si="1"/>
        <v>45</v>
      </c>
      <c r="J54" s="88"/>
      <c r="K54" s="62" t="s">
        <v>782</v>
      </c>
      <c r="L54" s="62" t="s">
        <v>783</v>
      </c>
      <c r="M54" s="62">
        <v>9613937733</v>
      </c>
      <c r="N54" s="62" t="s">
        <v>784</v>
      </c>
      <c r="O54" s="62">
        <v>9854121322</v>
      </c>
      <c r="P54" s="89">
        <v>43512</v>
      </c>
      <c r="Q54" s="64" t="s">
        <v>175</v>
      </c>
      <c r="R54" s="62">
        <v>23</v>
      </c>
      <c r="S54" s="62" t="s">
        <v>308</v>
      </c>
      <c r="T54" s="18"/>
    </row>
    <row r="55" spans="1:20">
      <c r="A55" s="4">
        <v>51</v>
      </c>
      <c r="B55" s="18" t="s">
        <v>66</v>
      </c>
      <c r="C55" s="62" t="s">
        <v>786</v>
      </c>
      <c r="D55" s="62" t="s">
        <v>27</v>
      </c>
      <c r="E55" s="53" t="s">
        <v>787</v>
      </c>
      <c r="F55" s="62" t="s">
        <v>89</v>
      </c>
      <c r="G55" s="56">
        <v>28</v>
      </c>
      <c r="H55" s="56">
        <v>16</v>
      </c>
      <c r="I55" s="17">
        <f t="shared" si="1"/>
        <v>44</v>
      </c>
      <c r="J55" s="53" t="s">
        <v>788</v>
      </c>
      <c r="K55" s="62" t="s">
        <v>191</v>
      </c>
      <c r="L55" s="62" t="s">
        <v>192</v>
      </c>
      <c r="M55" s="62">
        <v>9859261672</v>
      </c>
      <c r="N55" s="62" t="s">
        <v>193</v>
      </c>
      <c r="O55" s="62">
        <v>9577915534</v>
      </c>
      <c r="P55" s="89">
        <v>43512</v>
      </c>
      <c r="Q55" s="64" t="s">
        <v>175</v>
      </c>
      <c r="R55" s="62">
        <v>33</v>
      </c>
      <c r="S55" s="62" t="s">
        <v>308</v>
      </c>
      <c r="T55" s="18"/>
    </row>
    <row r="56" spans="1:20">
      <c r="A56" s="4">
        <v>52</v>
      </c>
      <c r="B56" s="18" t="s">
        <v>66</v>
      </c>
      <c r="C56" s="62" t="s">
        <v>789</v>
      </c>
      <c r="D56" s="62" t="s">
        <v>29</v>
      </c>
      <c r="E56" s="56"/>
      <c r="F56" s="62"/>
      <c r="G56" s="91">
        <v>29</v>
      </c>
      <c r="H56" s="91">
        <v>24</v>
      </c>
      <c r="I56" s="17">
        <f t="shared" si="1"/>
        <v>53</v>
      </c>
      <c r="J56" s="88"/>
      <c r="K56" s="62" t="s">
        <v>191</v>
      </c>
      <c r="L56" s="62" t="s">
        <v>192</v>
      </c>
      <c r="M56" s="62">
        <v>9859261672</v>
      </c>
      <c r="N56" s="62" t="s">
        <v>193</v>
      </c>
      <c r="O56" s="62">
        <v>9577915534</v>
      </c>
      <c r="P56" s="89">
        <v>43512</v>
      </c>
      <c r="Q56" s="64" t="s">
        <v>175</v>
      </c>
      <c r="R56" s="62">
        <v>31</v>
      </c>
      <c r="S56" s="62" t="s">
        <v>308</v>
      </c>
      <c r="T56" s="18"/>
    </row>
    <row r="57" spans="1:20">
      <c r="A57" s="4">
        <v>53</v>
      </c>
      <c r="B57" s="18" t="s">
        <v>67</v>
      </c>
      <c r="C57" s="62" t="s">
        <v>790</v>
      </c>
      <c r="D57" s="62" t="s">
        <v>29</v>
      </c>
      <c r="E57" s="56"/>
      <c r="F57" s="62"/>
      <c r="G57" s="91">
        <v>20</v>
      </c>
      <c r="H57" s="91">
        <v>20</v>
      </c>
      <c r="I57" s="17">
        <f t="shared" si="1"/>
        <v>40</v>
      </c>
      <c r="J57" s="88"/>
      <c r="K57" s="101" t="s">
        <v>517</v>
      </c>
      <c r="L57" s="86" t="s">
        <v>518</v>
      </c>
      <c r="M57" s="86"/>
      <c r="N57" s="86" t="s">
        <v>519</v>
      </c>
      <c r="O57" s="62">
        <v>8822217748</v>
      </c>
      <c r="P57" s="89">
        <v>43514</v>
      </c>
      <c r="Q57" s="64" t="s">
        <v>152</v>
      </c>
      <c r="R57" s="62">
        <v>19</v>
      </c>
      <c r="S57" s="62" t="s">
        <v>308</v>
      </c>
      <c r="T57" s="18"/>
    </row>
    <row r="58" spans="1:20">
      <c r="A58" s="4">
        <v>54</v>
      </c>
      <c r="B58" s="18" t="s">
        <v>67</v>
      </c>
      <c r="C58" s="62" t="s">
        <v>791</v>
      </c>
      <c r="D58" s="62" t="s">
        <v>29</v>
      </c>
      <c r="E58" s="56"/>
      <c r="F58" s="62"/>
      <c r="G58" s="91">
        <v>35</v>
      </c>
      <c r="H58" s="91">
        <v>30</v>
      </c>
      <c r="I58" s="17">
        <f t="shared" si="1"/>
        <v>65</v>
      </c>
      <c r="J58" s="88"/>
      <c r="K58" s="101" t="s">
        <v>517</v>
      </c>
      <c r="L58" s="86" t="s">
        <v>518</v>
      </c>
      <c r="M58" s="86"/>
      <c r="N58" s="86" t="s">
        <v>519</v>
      </c>
      <c r="O58" s="62">
        <v>8822217748</v>
      </c>
      <c r="P58" s="89">
        <v>43514</v>
      </c>
      <c r="Q58" s="64" t="s">
        <v>152</v>
      </c>
      <c r="R58" s="62">
        <v>22</v>
      </c>
      <c r="S58" s="62" t="s">
        <v>308</v>
      </c>
      <c r="T58" s="18"/>
    </row>
    <row r="59" spans="1:20">
      <c r="A59" s="4">
        <v>55</v>
      </c>
      <c r="B59" s="18" t="s">
        <v>66</v>
      </c>
      <c r="C59" s="62" t="s">
        <v>792</v>
      </c>
      <c r="D59" s="62" t="s">
        <v>29</v>
      </c>
      <c r="E59" s="56"/>
      <c r="F59" s="62"/>
      <c r="G59" s="91">
        <v>12</v>
      </c>
      <c r="H59" s="91">
        <v>23</v>
      </c>
      <c r="I59" s="17">
        <f t="shared" si="1"/>
        <v>35</v>
      </c>
      <c r="J59" s="88"/>
      <c r="K59" s="65" t="s">
        <v>158</v>
      </c>
      <c r="L59" s="60" t="s">
        <v>159</v>
      </c>
      <c r="M59" s="60">
        <v>9957864435</v>
      </c>
      <c r="N59" s="60" t="s">
        <v>160</v>
      </c>
      <c r="O59" s="62">
        <v>9613249681</v>
      </c>
      <c r="P59" s="89">
        <v>43514</v>
      </c>
      <c r="Q59" s="64" t="s">
        <v>152</v>
      </c>
      <c r="R59" s="62">
        <v>23</v>
      </c>
      <c r="S59" s="62" t="s">
        <v>308</v>
      </c>
      <c r="T59" s="18"/>
    </row>
    <row r="60" spans="1:20">
      <c r="A60" s="4">
        <v>56</v>
      </c>
      <c r="B60" s="18" t="s">
        <v>66</v>
      </c>
      <c r="C60" s="73" t="s">
        <v>793</v>
      </c>
      <c r="D60" s="62" t="s">
        <v>27</v>
      </c>
      <c r="E60" s="53" t="s">
        <v>794</v>
      </c>
      <c r="F60" s="62" t="s">
        <v>89</v>
      </c>
      <c r="G60" s="56">
        <v>31</v>
      </c>
      <c r="H60" s="56">
        <v>31</v>
      </c>
      <c r="I60" s="17">
        <f t="shared" si="1"/>
        <v>62</v>
      </c>
      <c r="J60" s="53" t="s">
        <v>795</v>
      </c>
      <c r="K60" s="65" t="s">
        <v>158</v>
      </c>
      <c r="L60" s="60" t="s">
        <v>159</v>
      </c>
      <c r="M60" s="60">
        <v>9957864435</v>
      </c>
      <c r="N60" s="60" t="s">
        <v>160</v>
      </c>
      <c r="O60" s="62">
        <v>9613249681</v>
      </c>
      <c r="P60" s="89">
        <v>43514</v>
      </c>
      <c r="Q60" s="64" t="s">
        <v>152</v>
      </c>
      <c r="R60" s="62">
        <v>25</v>
      </c>
      <c r="S60" s="62" t="s">
        <v>308</v>
      </c>
      <c r="T60" s="18"/>
    </row>
    <row r="61" spans="1:20">
      <c r="A61" s="4">
        <v>57</v>
      </c>
      <c r="B61" s="18" t="s">
        <v>66</v>
      </c>
      <c r="C61" s="73" t="s">
        <v>796</v>
      </c>
      <c r="D61" s="62" t="s">
        <v>27</v>
      </c>
      <c r="E61" s="53" t="s">
        <v>797</v>
      </c>
      <c r="F61" s="62" t="s">
        <v>89</v>
      </c>
      <c r="G61" s="56">
        <v>49</v>
      </c>
      <c r="H61" s="56">
        <v>40</v>
      </c>
      <c r="I61" s="17">
        <f t="shared" si="1"/>
        <v>89</v>
      </c>
      <c r="J61" s="53" t="s">
        <v>798</v>
      </c>
      <c r="K61" s="60" t="s">
        <v>600</v>
      </c>
      <c r="L61" s="60" t="s">
        <v>601</v>
      </c>
      <c r="M61" s="60">
        <v>9401352848</v>
      </c>
      <c r="N61" s="60" t="s">
        <v>799</v>
      </c>
      <c r="O61" s="62">
        <v>9613229208</v>
      </c>
      <c r="P61" s="89">
        <v>43515</v>
      </c>
      <c r="Q61" s="64" t="s">
        <v>155</v>
      </c>
      <c r="R61" s="62">
        <v>25</v>
      </c>
      <c r="S61" s="62" t="s">
        <v>308</v>
      </c>
      <c r="T61" s="18"/>
    </row>
    <row r="62" spans="1:20">
      <c r="A62" s="4">
        <v>58</v>
      </c>
      <c r="B62" s="18" t="s">
        <v>66</v>
      </c>
      <c r="C62" s="60" t="s">
        <v>800</v>
      </c>
      <c r="D62" s="62" t="s">
        <v>29</v>
      </c>
      <c r="E62" s="56"/>
      <c r="F62" s="62"/>
      <c r="G62" s="91">
        <v>19</v>
      </c>
      <c r="H62" s="91">
        <v>20</v>
      </c>
      <c r="I62" s="17">
        <f t="shared" si="1"/>
        <v>39</v>
      </c>
      <c r="J62" s="88"/>
      <c r="K62" s="60" t="s">
        <v>600</v>
      </c>
      <c r="L62" s="60" t="s">
        <v>601</v>
      </c>
      <c r="M62" s="60">
        <v>9401352848</v>
      </c>
      <c r="N62" s="60" t="s">
        <v>799</v>
      </c>
      <c r="O62" s="62">
        <v>9613229208</v>
      </c>
      <c r="P62" s="89">
        <v>43515</v>
      </c>
      <c r="Q62" s="64" t="s">
        <v>155</v>
      </c>
      <c r="R62" s="62">
        <v>30</v>
      </c>
      <c r="S62" s="62" t="s">
        <v>308</v>
      </c>
      <c r="T62" s="18"/>
    </row>
    <row r="63" spans="1:20">
      <c r="A63" s="4">
        <v>59</v>
      </c>
      <c r="B63" s="18" t="s">
        <v>67</v>
      </c>
      <c r="C63" s="62" t="s">
        <v>801</v>
      </c>
      <c r="D63" s="62" t="s">
        <v>29</v>
      </c>
      <c r="E63" s="56"/>
      <c r="F63" s="62"/>
      <c r="G63" s="91">
        <v>18</v>
      </c>
      <c r="H63" s="91">
        <v>15</v>
      </c>
      <c r="I63" s="17">
        <f t="shared" si="1"/>
        <v>33</v>
      </c>
      <c r="J63" s="97">
        <v>9854116689</v>
      </c>
      <c r="K63" s="60" t="s">
        <v>600</v>
      </c>
      <c r="L63" s="60" t="s">
        <v>601</v>
      </c>
      <c r="M63" s="60">
        <v>9401352848</v>
      </c>
      <c r="N63" s="60" t="s">
        <v>799</v>
      </c>
      <c r="O63" s="62">
        <v>9613229208</v>
      </c>
      <c r="P63" s="89">
        <v>43515</v>
      </c>
      <c r="Q63" s="64" t="s">
        <v>155</v>
      </c>
      <c r="R63" s="62">
        <v>29</v>
      </c>
      <c r="S63" s="62" t="s">
        <v>308</v>
      </c>
      <c r="T63" s="18"/>
    </row>
    <row r="64" spans="1:20">
      <c r="A64" s="4">
        <v>60</v>
      </c>
      <c r="B64" s="18" t="s">
        <v>67</v>
      </c>
      <c r="C64" s="62" t="s">
        <v>802</v>
      </c>
      <c r="D64" s="62" t="s">
        <v>29</v>
      </c>
      <c r="E64" s="56"/>
      <c r="F64" s="62"/>
      <c r="G64" s="91">
        <v>12</v>
      </c>
      <c r="H64" s="91">
        <v>13</v>
      </c>
      <c r="I64" s="17">
        <f t="shared" si="1"/>
        <v>25</v>
      </c>
      <c r="J64" s="97">
        <v>9401842263</v>
      </c>
      <c r="K64" s="62" t="s">
        <v>172</v>
      </c>
      <c r="L64" s="62" t="s">
        <v>173</v>
      </c>
      <c r="M64" s="62">
        <v>9854567500</v>
      </c>
      <c r="N64" s="62" t="s">
        <v>174</v>
      </c>
      <c r="O64" s="62">
        <v>9854567500</v>
      </c>
      <c r="P64" s="89">
        <v>43515</v>
      </c>
      <c r="Q64" s="64" t="s">
        <v>155</v>
      </c>
      <c r="R64" s="62">
        <v>30</v>
      </c>
      <c r="S64" s="62" t="s">
        <v>308</v>
      </c>
      <c r="T64" s="18"/>
    </row>
    <row r="65" spans="1:20">
      <c r="A65" s="4">
        <v>61</v>
      </c>
      <c r="B65" s="18" t="s">
        <v>67</v>
      </c>
      <c r="C65" s="73" t="s">
        <v>803</v>
      </c>
      <c r="D65" s="62" t="s">
        <v>27</v>
      </c>
      <c r="E65" s="53" t="s">
        <v>804</v>
      </c>
      <c r="F65" s="62" t="s">
        <v>89</v>
      </c>
      <c r="G65" s="90">
        <v>25</v>
      </c>
      <c r="H65" s="90">
        <v>24</v>
      </c>
      <c r="I65" s="17">
        <f t="shared" si="1"/>
        <v>49</v>
      </c>
      <c r="J65" s="53" t="s">
        <v>805</v>
      </c>
      <c r="K65" s="62" t="s">
        <v>172</v>
      </c>
      <c r="L65" s="62" t="s">
        <v>173</v>
      </c>
      <c r="M65" s="62">
        <v>9854567500</v>
      </c>
      <c r="N65" s="62" t="s">
        <v>174</v>
      </c>
      <c r="O65" s="62">
        <v>9854567500</v>
      </c>
      <c r="P65" s="89">
        <v>43515</v>
      </c>
      <c r="Q65" s="64" t="s">
        <v>155</v>
      </c>
      <c r="R65" s="62">
        <v>27</v>
      </c>
      <c r="S65" s="62" t="s">
        <v>308</v>
      </c>
      <c r="T65" s="18"/>
    </row>
    <row r="66" spans="1:20">
      <c r="A66" s="4">
        <v>62</v>
      </c>
      <c r="B66" s="18" t="s">
        <v>66</v>
      </c>
      <c r="C66" s="73" t="s">
        <v>806</v>
      </c>
      <c r="D66" s="62" t="s">
        <v>27</v>
      </c>
      <c r="E66" s="53" t="s">
        <v>807</v>
      </c>
      <c r="F66" s="62" t="s">
        <v>89</v>
      </c>
      <c r="G66" s="56">
        <v>32</v>
      </c>
      <c r="H66" s="56">
        <v>44</v>
      </c>
      <c r="I66" s="17">
        <f t="shared" si="1"/>
        <v>76</v>
      </c>
      <c r="J66" s="53" t="s">
        <v>808</v>
      </c>
      <c r="K66" s="60" t="s">
        <v>169</v>
      </c>
      <c r="L66" s="60" t="s">
        <v>170</v>
      </c>
      <c r="M66" s="60">
        <v>8486251708</v>
      </c>
      <c r="N66" s="60" t="s">
        <v>171</v>
      </c>
      <c r="O66" s="62">
        <v>9854330266</v>
      </c>
      <c r="P66" s="89">
        <v>43516</v>
      </c>
      <c r="Q66" s="64" t="s">
        <v>157</v>
      </c>
      <c r="R66" s="62">
        <v>19</v>
      </c>
      <c r="S66" s="62" t="s">
        <v>308</v>
      </c>
      <c r="T66" s="18"/>
    </row>
    <row r="67" spans="1:20">
      <c r="A67" s="4">
        <v>63</v>
      </c>
      <c r="B67" s="18" t="s">
        <v>66</v>
      </c>
      <c r="C67" s="62" t="s">
        <v>809</v>
      </c>
      <c r="D67" s="62" t="s">
        <v>29</v>
      </c>
      <c r="E67" s="56"/>
      <c r="F67" s="62"/>
      <c r="G67" s="56">
        <v>22</v>
      </c>
      <c r="H67" s="56">
        <v>18</v>
      </c>
      <c r="I67" s="17">
        <f t="shared" si="1"/>
        <v>40</v>
      </c>
      <c r="J67" s="88"/>
      <c r="K67" s="60" t="s">
        <v>169</v>
      </c>
      <c r="L67" s="60" t="s">
        <v>170</v>
      </c>
      <c r="M67" s="60">
        <v>8486251708</v>
      </c>
      <c r="N67" s="60" t="s">
        <v>171</v>
      </c>
      <c r="O67" s="62">
        <v>9854330266</v>
      </c>
      <c r="P67" s="89">
        <v>43516</v>
      </c>
      <c r="Q67" s="64" t="s">
        <v>157</v>
      </c>
      <c r="R67" s="62">
        <v>20</v>
      </c>
      <c r="S67" s="62" t="s">
        <v>308</v>
      </c>
      <c r="T67" s="18"/>
    </row>
    <row r="68" spans="1:20">
      <c r="A68" s="4">
        <v>64</v>
      </c>
      <c r="B68" s="18" t="s">
        <v>67</v>
      </c>
      <c r="C68" s="62" t="s">
        <v>810</v>
      </c>
      <c r="D68" s="62" t="s">
        <v>29</v>
      </c>
      <c r="E68" s="56"/>
      <c r="F68" s="62"/>
      <c r="G68" s="91">
        <v>46</v>
      </c>
      <c r="H68" s="91">
        <v>28</v>
      </c>
      <c r="I68" s="17">
        <f t="shared" si="1"/>
        <v>74</v>
      </c>
      <c r="J68" s="53" t="s">
        <v>592</v>
      </c>
      <c r="K68" s="65" t="s">
        <v>176</v>
      </c>
      <c r="L68" s="60" t="s">
        <v>390</v>
      </c>
      <c r="M68" s="60">
        <v>7399583176</v>
      </c>
      <c r="N68" s="60" t="s">
        <v>811</v>
      </c>
      <c r="O68" s="62">
        <v>9401974093</v>
      </c>
      <c r="P68" s="89">
        <v>43516</v>
      </c>
      <c r="Q68" s="64" t="s">
        <v>157</v>
      </c>
      <c r="R68" s="62">
        <v>24</v>
      </c>
      <c r="S68" s="62" t="s">
        <v>308</v>
      </c>
      <c r="T68" s="18"/>
    </row>
    <row r="69" spans="1:20">
      <c r="A69" s="4">
        <v>65</v>
      </c>
      <c r="B69" s="18" t="s">
        <v>67</v>
      </c>
      <c r="C69" s="73" t="s">
        <v>812</v>
      </c>
      <c r="D69" s="62" t="s">
        <v>27</v>
      </c>
      <c r="E69" s="53" t="s">
        <v>813</v>
      </c>
      <c r="F69" s="62" t="s">
        <v>89</v>
      </c>
      <c r="G69" s="91">
        <v>14</v>
      </c>
      <c r="H69" s="91">
        <v>16</v>
      </c>
      <c r="I69" s="17">
        <f t="shared" si="1"/>
        <v>30</v>
      </c>
      <c r="J69" s="53" t="s">
        <v>595</v>
      </c>
      <c r="K69" s="65" t="s">
        <v>176</v>
      </c>
      <c r="L69" s="60" t="s">
        <v>390</v>
      </c>
      <c r="M69" s="60">
        <v>7399583176</v>
      </c>
      <c r="N69" s="60" t="s">
        <v>811</v>
      </c>
      <c r="O69" s="62">
        <v>9401974093</v>
      </c>
      <c r="P69" s="89">
        <v>43516</v>
      </c>
      <c r="Q69" s="64" t="s">
        <v>157</v>
      </c>
      <c r="R69" s="62">
        <v>26</v>
      </c>
      <c r="S69" s="62" t="s">
        <v>308</v>
      </c>
      <c r="T69" s="18"/>
    </row>
    <row r="70" spans="1:20">
      <c r="A70" s="4">
        <v>66</v>
      </c>
      <c r="B70" s="18" t="s">
        <v>66</v>
      </c>
      <c r="C70" s="62" t="s">
        <v>814</v>
      </c>
      <c r="D70" s="62" t="s">
        <v>29</v>
      </c>
      <c r="E70" s="56"/>
      <c r="F70" s="62"/>
      <c r="G70" s="91">
        <v>34</v>
      </c>
      <c r="H70" s="91">
        <v>38</v>
      </c>
      <c r="I70" s="17">
        <f t="shared" si="1"/>
        <v>72</v>
      </c>
      <c r="J70" s="88"/>
      <c r="K70" s="101" t="s">
        <v>355</v>
      </c>
      <c r="L70" s="102" t="s">
        <v>356</v>
      </c>
      <c r="M70" s="86"/>
      <c r="N70" s="86" t="s">
        <v>357</v>
      </c>
      <c r="O70" s="62">
        <v>9859266510</v>
      </c>
      <c r="P70" s="89">
        <v>43517</v>
      </c>
      <c r="Q70" s="64" t="s">
        <v>164</v>
      </c>
      <c r="R70" s="62">
        <v>21</v>
      </c>
      <c r="S70" s="62" t="s">
        <v>308</v>
      </c>
      <c r="T70" s="18"/>
    </row>
    <row r="71" spans="1:20">
      <c r="A71" s="4">
        <v>67</v>
      </c>
      <c r="B71" s="18" t="s">
        <v>66</v>
      </c>
      <c r="C71" s="73" t="s">
        <v>793</v>
      </c>
      <c r="D71" s="62" t="s">
        <v>27</v>
      </c>
      <c r="E71" s="53" t="s">
        <v>815</v>
      </c>
      <c r="F71" s="62" t="s">
        <v>89</v>
      </c>
      <c r="G71" s="90">
        <v>17</v>
      </c>
      <c r="H71" s="90">
        <v>19</v>
      </c>
      <c r="I71" s="17">
        <f t="shared" si="1"/>
        <v>36</v>
      </c>
      <c r="J71" s="88"/>
      <c r="K71" s="101" t="s">
        <v>355</v>
      </c>
      <c r="L71" s="102" t="s">
        <v>356</v>
      </c>
      <c r="M71" s="86"/>
      <c r="N71" s="86" t="s">
        <v>357</v>
      </c>
      <c r="O71" s="62">
        <v>9859266510</v>
      </c>
      <c r="P71" s="89">
        <v>43517</v>
      </c>
      <c r="Q71" s="64" t="s">
        <v>164</v>
      </c>
      <c r="R71" s="62">
        <v>25</v>
      </c>
      <c r="S71" s="62" t="s">
        <v>308</v>
      </c>
      <c r="T71" s="18"/>
    </row>
    <row r="72" spans="1:20">
      <c r="A72" s="4">
        <v>68</v>
      </c>
      <c r="B72" s="18" t="s">
        <v>67</v>
      </c>
      <c r="C72" s="62" t="s">
        <v>816</v>
      </c>
      <c r="D72" s="62" t="s">
        <v>29</v>
      </c>
      <c r="E72" s="56"/>
      <c r="F72" s="62"/>
      <c r="G72" s="56">
        <v>38</v>
      </c>
      <c r="H72" s="56">
        <v>23</v>
      </c>
      <c r="I72" s="17">
        <f t="shared" si="1"/>
        <v>61</v>
      </c>
      <c r="J72" s="88"/>
      <c r="K72" s="62" t="s">
        <v>184</v>
      </c>
      <c r="L72" s="62" t="s">
        <v>817</v>
      </c>
      <c r="M72" s="62">
        <v>9854982883</v>
      </c>
      <c r="N72" s="62" t="s">
        <v>818</v>
      </c>
      <c r="O72" s="62">
        <v>7896613974</v>
      </c>
      <c r="P72" s="89">
        <v>43517</v>
      </c>
      <c r="Q72" s="64" t="s">
        <v>164</v>
      </c>
      <c r="R72" s="62">
        <v>26</v>
      </c>
      <c r="S72" s="62" t="s">
        <v>308</v>
      </c>
      <c r="T72" s="18"/>
    </row>
    <row r="73" spans="1:20">
      <c r="A73" s="4">
        <v>69</v>
      </c>
      <c r="B73" s="18" t="s">
        <v>67</v>
      </c>
      <c r="C73" s="73" t="s">
        <v>819</v>
      </c>
      <c r="D73" s="62" t="s">
        <v>27</v>
      </c>
      <c r="E73" s="53" t="s">
        <v>820</v>
      </c>
      <c r="F73" s="62" t="s">
        <v>89</v>
      </c>
      <c r="G73" s="56">
        <v>19</v>
      </c>
      <c r="H73" s="56">
        <v>23</v>
      </c>
      <c r="I73" s="17">
        <f t="shared" si="1"/>
        <v>42</v>
      </c>
      <c r="J73" s="53" t="s">
        <v>821</v>
      </c>
      <c r="K73" s="62" t="s">
        <v>184</v>
      </c>
      <c r="L73" s="62" t="s">
        <v>817</v>
      </c>
      <c r="M73" s="62">
        <v>9854982883</v>
      </c>
      <c r="N73" s="62" t="s">
        <v>818</v>
      </c>
      <c r="O73" s="62">
        <v>7896613974</v>
      </c>
      <c r="P73" s="89">
        <v>43517</v>
      </c>
      <c r="Q73" s="64" t="s">
        <v>164</v>
      </c>
      <c r="R73" s="62">
        <v>31</v>
      </c>
      <c r="S73" s="62" t="s">
        <v>308</v>
      </c>
      <c r="T73" s="18"/>
    </row>
    <row r="74" spans="1:20">
      <c r="A74" s="4">
        <v>70</v>
      </c>
      <c r="B74" s="18" t="s">
        <v>66</v>
      </c>
      <c r="C74" s="62" t="s">
        <v>822</v>
      </c>
      <c r="D74" s="62" t="s">
        <v>29</v>
      </c>
      <c r="E74" s="56"/>
      <c r="F74" s="62"/>
      <c r="G74" s="91">
        <v>40</v>
      </c>
      <c r="H74" s="91">
        <v>32</v>
      </c>
      <c r="I74" s="17">
        <f t="shared" si="1"/>
        <v>72</v>
      </c>
      <c r="J74" s="88"/>
      <c r="K74" s="65" t="s">
        <v>204</v>
      </c>
      <c r="L74" s="60" t="s">
        <v>823</v>
      </c>
      <c r="M74" s="60">
        <v>9613738774</v>
      </c>
      <c r="N74" s="60" t="s">
        <v>824</v>
      </c>
      <c r="O74" s="62">
        <v>9957153834</v>
      </c>
      <c r="P74" s="89">
        <v>43518</v>
      </c>
      <c r="Q74" s="64" t="s">
        <v>166</v>
      </c>
      <c r="R74" s="62">
        <v>22</v>
      </c>
      <c r="S74" s="62" t="s">
        <v>308</v>
      </c>
      <c r="T74" s="18"/>
    </row>
    <row r="75" spans="1:20">
      <c r="A75" s="4">
        <v>71</v>
      </c>
      <c r="B75" s="18" t="s">
        <v>66</v>
      </c>
      <c r="C75" s="62" t="s">
        <v>825</v>
      </c>
      <c r="D75" s="62" t="s">
        <v>27</v>
      </c>
      <c r="E75" s="53" t="s">
        <v>826</v>
      </c>
      <c r="F75" s="62" t="s">
        <v>87</v>
      </c>
      <c r="G75" s="56">
        <v>13</v>
      </c>
      <c r="H75" s="56">
        <v>27</v>
      </c>
      <c r="I75" s="17">
        <f t="shared" si="1"/>
        <v>40</v>
      </c>
      <c r="J75" s="53" t="s">
        <v>827</v>
      </c>
      <c r="K75" s="65" t="s">
        <v>204</v>
      </c>
      <c r="L75" s="60" t="s">
        <v>823</v>
      </c>
      <c r="M75" s="60">
        <v>9613738774</v>
      </c>
      <c r="N75" s="60" t="s">
        <v>824</v>
      </c>
      <c r="O75" s="62">
        <v>9957153834</v>
      </c>
      <c r="P75" s="89">
        <v>43518</v>
      </c>
      <c r="Q75" s="64" t="s">
        <v>166</v>
      </c>
      <c r="R75" s="62">
        <v>25</v>
      </c>
      <c r="S75" s="62" t="s">
        <v>308</v>
      </c>
      <c r="T75" s="18"/>
    </row>
    <row r="76" spans="1:20">
      <c r="A76" s="4">
        <v>72</v>
      </c>
      <c r="B76" s="18" t="s">
        <v>67</v>
      </c>
      <c r="C76" s="73" t="s">
        <v>828</v>
      </c>
      <c r="D76" s="62" t="s">
        <v>27</v>
      </c>
      <c r="E76" s="53" t="s">
        <v>829</v>
      </c>
      <c r="F76" s="62" t="s">
        <v>89</v>
      </c>
      <c r="G76" s="56">
        <v>36</v>
      </c>
      <c r="H76" s="56">
        <v>17</v>
      </c>
      <c r="I76" s="17">
        <f t="shared" si="1"/>
        <v>53</v>
      </c>
      <c r="J76" s="53" t="s">
        <v>795</v>
      </c>
      <c r="K76" s="60" t="s">
        <v>332</v>
      </c>
      <c r="L76" s="60" t="s">
        <v>333</v>
      </c>
      <c r="M76" s="60">
        <v>8876443021</v>
      </c>
      <c r="N76" s="60" t="s">
        <v>334</v>
      </c>
      <c r="O76" s="70">
        <v>9707748853</v>
      </c>
      <c r="P76" s="89">
        <v>43518</v>
      </c>
      <c r="Q76" s="64" t="s">
        <v>166</v>
      </c>
      <c r="R76" s="62">
        <v>25</v>
      </c>
      <c r="S76" s="62" t="s">
        <v>308</v>
      </c>
      <c r="T76" s="18"/>
    </row>
    <row r="77" spans="1:20">
      <c r="A77" s="4">
        <v>73</v>
      </c>
      <c r="B77" s="18" t="s">
        <v>67</v>
      </c>
      <c r="C77" s="62" t="s">
        <v>830</v>
      </c>
      <c r="D77" s="62" t="s">
        <v>29</v>
      </c>
      <c r="E77" s="56"/>
      <c r="F77" s="62"/>
      <c r="G77" s="56">
        <v>30</v>
      </c>
      <c r="H77" s="56">
        <v>35</v>
      </c>
      <c r="I77" s="17">
        <f t="shared" si="1"/>
        <v>65</v>
      </c>
      <c r="J77" s="88"/>
      <c r="K77" s="60" t="s">
        <v>332</v>
      </c>
      <c r="L77" s="60" t="s">
        <v>333</v>
      </c>
      <c r="M77" s="60">
        <v>8876443021</v>
      </c>
      <c r="N77" s="60" t="s">
        <v>334</v>
      </c>
      <c r="O77" s="70">
        <v>9707748853</v>
      </c>
      <c r="P77" s="89">
        <v>43518</v>
      </c>
      <c r="Q77" s="64" t="s">
        <v>166</v>
      </c>
      <c r="R77" s="62">
        <v>29</v>
      </c>
      <c r="S77" s="62" t="s">
        <v>308</v>
      </c>
      <c r="T77" s="18"/>
    </row>
    <row r="78" spans="1:20">
      <c r="A78" s="4">
        <v>74</v>
      </c>
      <c r="B78" s="18" t="s">
        <v>67</v>
      </c>
      <c r="C78" s="62" t="s">
        <v>831</v>
      </c>
      <c r="D78" s="62" t="s">
        <v>29</v>
      </c>
      <c r="E78" s="56"/>
      <c r="F78" s="62"/>
      <c r="G78" s="91">
        <v>35</v>
      </c>
      <c r="H78" s="91">
        <v>45</v>
      </c>
      <c r="I78" s="17">
        <f t="shared" si="1"/>
        <v>80</v>
      </c>
      <c r="J78" s="88"/>
      <c r="K78" s="62" t="s">
        <v>237</v>
      </c>
      <c r="L78" s="62" t="s">
        <v>832</v>
      </c>
      <c r="M78" s="62">
        <v>8876887208</v>
      </c>
      <c r="N78" s="62" t="s">
        <v>833</v>
      </c>
      <c r="O78" s="62">
        <v>8486240209</v>
      </c>
      <c r="P78" s="128">
        <v>43519</v>
      </c>
      <c r="Q78" s="64" t="s">
        <v>175</v>
      </c>
      <c r="R78" s="62">
        <v>33</v>
      </c>
      <c r="S78" s="62" t="s">
        <v>308</v>
      </c>
      <c r="T78" s="18"/>
    </row>
    <row r="79" spans="1:20">
      <c r="A79" s="4">
        <v>75</v>
      </c>
      <c r="B79" s="18" t="s">
        <v>67</v>
      </c>
      <c r="C79" s="73" t="s">
        <v>120</v>
      </c>
      <c r="D79" s="62" t="s">
        <v>27</v>
      </c>
      <c r="E79" s="53" t="s">
        <v>834</v>
      </c>
      <c r="F79" s="62" t="s">
        <v>89</v>
      </c>
      <c r="G79" s="56">
        <v>19</v>
      </c>
      <c r="H79" s="56">
        <v>19</v>
      </c>
      <c r="I79" s="17">
        <f t="shared" si="1"/>
        <v>38</v>
      </c>
      <c r="J79" s="53" t="s">
        <v>835</v>
      </c>
      <c r="K79" s="62" t="s">
        <v>237</v>
      </c>
      <c r="L79" s="62" t="s">
        <v>832</v>
      </c>
      <c r="M79" s="62">
        <v>8876887208</v>
      </c>
      <c r="N79" s="62" t="s">
        <v>833</v>
      </c>
      <c r="O79" s="62">
        <v>8486240209</v>
      </c>
      <c r="P79" s="128">
        <v>43519</v>
      </c>
      <c r="Q79" s="64" t="s">
        <v>175</v>
      </c>
      <c r="R79" s="62">
        <v>32</v>
      </c>
      <c r="S79" s="62" t="s">
        <v>308</v>
      </c>
      <c r="T79" s="18"/>
    </row>
    <row r="80" spans="1:20">
      <c r="A80" s="4">
        <v>76</v>
      </c>
      <c r="B80" s="18" t="s">
        <v>66</v>
      </c>
      <c r="C80" s="62" t="s">
        <v>836</v>
      </c>
      <c r="D80" s="62" t="s">
        <v>29</v>
      </c>
      <c r="E80" s="56"/>
      <c r="F80" s="62"/>
      <c r="G80" s="91">
        <v>56</v>
      </c>
      <c r="H80" s="91">
        <v>44</v>
      </c>
      <c r="I80" s="17">
        <f t="shared" si="1"/>
        <v>100</v>
      </c>
      <c r="J80" s="53" t="s">
        <v>592</v>
      </c>
      <c r="K80" s="62" t="s">
        <v>161</v>
      </c>
      <c r="L80" s="66" t="s">
        <v>162</v>
      </c>
      <c r="M80" s="67">
        <v>9401450834</v>
      </c>
      <c r="N80" s="62" t="s">
        <v>163</v>
      </c>
      <c r="O80" s="62">
        <v>8486402187</v>
      </c>
      <c r="P80" s="128">
        <v>43519</v>
      </c>
      <c r="Q80" s="64" t="s">
        <v>175</v>
      </c>
      <c r="R80" s="62">
        <v>33</v>
      </c>
      <c r="S80" s="62" t="s">
        <v>308</v>
      </c>
      <c r="T80" s="18"/>
    </row>
    <row r="81" spans="1:20">
      <c r="A81" s="4">
        <v>77</v>
      </c>
      <c r="B81" s="18" t="s">
        <v>66</v>
      </c>
      <c r="C81" s="62" t="s">
        <v>837</v>
      </c>
      <c r="D81" s="62" t="s">
        <v>29</v>
      </c>
      <c r="E81" s="56"/>
      <c r="F81" s="62"/>
      <c r="G81" s="56">
        <v>29</v>
      </c>
      <c r="H81" s="56">
        <v>21</v>
      </c>
      <c r="I81" s="17">
        <f t="shared" si="1"/>
        <v>50</v>
      </c>
      <c r="J81" s="88"/>
      <c r="K81" s="62" t="s">
        <v>272</v>
      </c>
      <c r="L81" s="62" t="s">
        <v>273</v>
      </c>
      <c r="M81" s="62">
        <v>9854587232</v>
      </c>
      <c r="N81" s="62" t="s">
        <v>274</v>
      </c>
      <c r="O81" s="62">
        <v>8486431811</v>
      </c>
      <c r="P81" s="89">
        <v>43521</v>
      </c>
      <c r="Q81" s="64" t="s">
        <v>152</v>
      </c>
      <c r="R81" s="62">
        <v>19</v>
      </c>
      <c r="S81" s="62" t="s">
        <v>308</v>
      </c>
      <c r="T81" s="18"/>
    </row>
    <row r="82" spans="1:20">
      <c r="A82" s="4">
        <v>78</v>
      </c>
      <c r="B82" s="18" t="s">
        <v>66</v>
      </c>
      <c r="C82" s="73" t="s">
        <v>137</v>
      </c>
      <c r="D82" s="62" t="s">
        <v>27</v>
      </c>
      <c r="E82" s="53" t="s">
        <v>838</v>
      </c>
      <c r="F82" s="62" t="s">
        <v>89</v>
      </c>
      <c r="G82" s="56">
        <v>28</v>
      </c>
      <c r="H82" s="56">
        <v>34</v>
      </c>
      <c r="I82" s="17">
        <f t="shared" si="1"/>
        <v>62</v>
      </c>
      <c r="J82" s="53" t="s">
        <v>839</v>
      </c>
      <c r="K82" s="62" t="s">
        <v>272</v>
      </c>
      <c r="L82" s="62" t="s">
        <v>273</v>
      </c>
      <c r="M82" s="62">
        <v>9854587232</v>
      </c>
      <c r="N82" s="62" t="s">
        <v>274</v>
      </c>
      <c r="O82" s="62">
        <v>8486431811</v>
      </c>
      <c r="P82" s="89">
        <v>43521</v>
      </c>
      <c r="Q82" s="64" t="s">
        <v>152</v>
      </c>
      <c r="R82" s="62">
        <v>15</v>
      </c>
      <c r="S82" s="62" t="s">
        <v>308</v>
      </c>
      <c r="T82" s="18"/>
    </row>
    <row r="83" spans="1:20">
      <c r="A83" s="4">
        <v>79</v>
      </c>
      <c r="B83" s="18" t="s">
        <v>67</v>
      </c>
      <c r="C83" s="73" t="s">
        <v>840</v>
      </c>
      <c r="D83" s="62" t="s">
        <v>27</v>
      </c>
      <c r="E83" s="53" t="s">
        <v>841</v>
      </c>
      <c r="F83" s="62" t="s">
        <v>89</v>
      </c>
      <c r="G83" s="56">
        <v>40</v>
      </c>
      <c r="H83" s="56">
        <v>41</v>
      </c>
      <c r="I83" s="17">
        <f t="shared" si="1"/>
        <v>81</v>
      </c>
      <c r="J83" s="53" t="s">
        <v>842</v>
      </c>
      <c r="K83" s="81" t="s">
        <v>325</v>
      </c>
      <c r="L83" s="82" t="s">
        <v>326</v>
      </c>
      <c r="M83" s="82">
        <v>9613004824</v>
      </c>
      <c r="N83" s="82" t="s">
        <v>327</v>
      </c>
      <c r="O83" s="62">
        <v>9577521644</v>
      </c>
      <c r="P83" s="89">
        <v>43521</v>
      </c>
      <c r="Q83" s="64" t="s">
        <v>152</v>
      </c>
      <c r="R83" s="62">
        <v>18</v>
      </c>
      <c r="S83" s="62" t="s">
        <v>308</v>
      </c>
      <c r="T83" s="18"/>
    </row>
    <row r="84" spans="1:20">
      <c r="A84" s="4">
        <v>80</v>
      </c>
      <c r="B84" s="18" t="s">
        <v>67</v>
      </c>
      <c r="C84" s="62" t="s">
        <v>843</v>
      </c>
      <c r="D84" s="62" t="s">
        <v>29</v>
      </c>
      <c r="E84" s="56"/>
      <c r="F84" s="62"/>
      <c r="G84" s="91">
        <v>22</v>
      </c>
      <c r="H84" s="91">
        <v>14</v>
      </c>
      <c r="I84" s="17">
        <f t="shared" si="1"/>
        <v>36</v>
      </c>
      <c r="J84" s="88"/>
      <c r="K84" s="81" t="s">
        <v>325</v>
      </c>
      <c r="L84" s="82" t="s">
        <v>326</v>
      </c>
      <c r="M84" s="82">
        <v>9613004825</v>
      </c>
      <c r="N84" s="82" t="s">
        <v>327</v>
      </c>
      <c r="O84" s="62">
        <v>9577521645</v>
      </c>
      <c r="P84" s="89">
        <v>43521</v>
      </c>
      <c r="Q84" s="64" t="s">
        <v>152</v>
      </c>
      <c r="R84" s="62">
        <v>16</v>
      </c>
      <c r="S84" s="62" t="s">
        <v>308</v>
      </c>
      <c r="T84" s="18"/>
    </row>
    <row r="85" spans="1:20">
      <c r="A85" s="4">
        <v>81</v>
      </c>
      <c r="B85" s="18" t="s">
        <v>67</v>
      </c>
      <c r="C85" s="62" t="s">
        <v>844</v>
      </c>
      <c r="D85" s="62" t="s">
        <v>29</v>
      </c>
      <c r="E85" s="56"/>
      <c r="F85" s="62"/>
      <c r="G85" s="91">
        <v>55</v>
      </c>
      <c r="H85" s="91">
        <v>53</v>
      </c>
      <c r="I85" s="17">
        <f t="shared" si="1"/>
        <v>108</v>
      </c>
      <c r="J85" s="88"/>
      <c r="K85" s="65" t="s">
        <v>403</v>
      </c>
      <c r="L85" s="60" t="s">
        <v>404</v>
      </c>
      <c r="M85" s="60">
        <v>9854623399</v>
      </c>
      <c r="N85" s="65" t="s">
        <v>405</v>
      </c>
      <c r="O85" s="62">
        <v>9706618588</v>
      </c>
      <c r="P85" s="89">
        <v>43522</v>
      </c>
      <c r="Q85" s="64" t="s">
        <v>155</v>
      </c>
      <c r="R85" s="62">
        <v>20</v>
      </c>
      <c r="S85" s="62" t="s">
        <v>308</v>
      </c>
      <c r="T85" s="18"/>
    </row>
    <row r="86" spans="1:20">
      <c r="A86" s="4">
        <v>82</v>
      </c>
      <c r="B86" s="18" t="s">
        <v>66</v>
      </c>
      <c r="C86" s="73" t="s">
        <v>845</v>
      </c>
      <c r="D86" s="62" t="s">
        <v>27</v>
      </c>
      <c r="E86" s="53" t="s">
        <v>846</v>
      </c>
      <c r="F86" s="62" t="s">
        <v>89</v>
      </c>
      <c r="G86" s="56">
        <v>18</v>
      </c>
      <c r="H86" s="56">
        <v>22</v>
      </c>
      <c r="I86" s="17">
        <f t="shared" si="1"/>
        <v>40</v>
      </c>
      <c r="J86" s="88"/>
      <c r="K86" s="82" t="s">
        <v>600</v>
      </c>
      <c r="L86" s="82" t="s">
        <v>601</v>
      </c>
      <c r="M86" s="82">
        <v>9401352848</v>
      </c>
      <c r="N86" s="82" t="s">
        <v>602</v>
      </c>
      <c r="O86" s="62">
        <v>9577186747</v>
      </c>
      <c r="P86" s="89">
        <v>43522</v>
      </c>
      <c r="Q86" s="64" t="s">
        <v>155</v>
      </c>
      <c r="R86" s="62">
        <v>18</v>
      </c>
      <c r="S86" s="62" t="s">
        <v>308</v>
      </c>
      <c r="T86" s="18"/>
    </row>
    <row r="87" spans="1:20">
      <c r="A87" s="4">
        <v>83</v>
      </c>
      <c r="B87" s="18" t="s">
        <v>66</v>
      </c>
      <c r="C87" s="62" t="s">
        <v>847</v>
      </c>
      <c r="D87" s="62" t="s">
        <v>29</v>
      </c>
      <c r="E87" s="56"/>
      <c r="F87" s="62"/>
      <c r="G87" s="56">
        <v>31</v>
      </c>
      <c r="H87" s="56">
        <v>23</v>
      </c>
      <c r="I87" s="17">
        <f t="shared" si="1"/>
        <v>54</v>
      </c>
      <c r="J87" s="88"/>
      <c r="K87" s="82" t="s">
        <v>600</v>
      </c>
      <c r="L87" s="82" t="s">
        <v>601</v>
      </c>
      <c r="M87" s="82">
        <v>9401352848</v>
      </c>
      <c r="N87" s="82" t="s">
        <v>602</v>
      </c>
      <c r="O87" s="62">
        <v>9577186747</v>
      </c>
      <c r="P87" s="89">
        <v>43522</v>
      </c>
      <c r="Q87" s="64" t="s">
        <v>155</v>
      </c>
      <c r="R87" s="62">
        <v>20</v>
      </c>
      <c r="S87" s="62" t="s">
        <v>308</v>
      </c>
      <c r="T87" s="18"/>
    </row>
    <row r="88" spans="1:20">
      <c r="A88" s="4">
        <v>84</v>
      </c>
      <c r="B88" s="18" t="s">
        <v>67</v>
      </c>
      <c r="C88" s="62" t="s">
        <v>848</v>
      </c>
      <c r="D88" s="62" t="s">
        <v>29</v>
      </c>
      <c r="E88" s="56"/>
      <c r="F88" s="62"/>
      <c r="G88" s="56">
        <v>35</v>
      </c>
      <c r="H88" s="56">
        <v>40</v>
      </c>
      <c r="I88" s="17">
        <f t="shared" si="1"/>
        <v>75</v>
      </c>
      <c r="J88" s="88"/>
      <c r="K88" s="60" t="s">
        <v>332</v>
      </c>
      <c r="L88" s="60" t="s">
        <v>333</v>
      </c>
      <c r="M88" s="60">
        <v>8876443022</v>
      </c>
      <c r="N88" s="60" t="s">
        <v>334</v>
      </c>
      <c r="O88" s="70">
        <v>9707748854</v>
      </c>
      <c r="P88" s="89">
        <v>43523</v>
      </c>
      <c r="Q88" s="64" t="s">
        <v>157</v>
      </c>
      <c r="R88" s="62">
        <v>25</v>
      </c>
      <c r="S88" s="62" t="s">
        <v>308</v>
      </c>
      <c r="T88" s="18"/>
    </row>
    <row r="89" spans="1:20">
      <c r="A89" s="4">
        <v>85</v>
      </c>
      <c r="B89" s="18" t="s">
        <v>67</v>
      </c>
      <c r="C89" s="62" t="s">
        <v>849</v>
      </c>
      <c r="D89" s="62" t="s">
        <v>29</v>
      </c>
      <c r="E89" s="56"/>
      <c r="F89" s="62"/>
      <c r="G89" s="56">
        <v>22</v>
      </c>
      <c r="H89" s="56">
        <v>26</v>
      </c>
      <c r="I89" s="17">
        <f t="shared" si="1"/>
        <v>48</v>
      </c>
      <c r="J89" s="88"/>
      <c r="K89" s="60" t="s">
        <v>332</v>
      </c>
      <c r="L89" s="60" t="s">
        <v>333</v>
      </c>
      <c r="M89" s="60">
        <v>8876443022</v>
      </c>
      <c r="N89" s="60" t="s">
        <v>334</v>
      </c>
      <c r="O89" s="70">
        <v>9707748854</v>
      </c>
      <c r="P89" s="89">
        <v>43523</v>
      </c>
      <c r="Q89" s="64" t="s">
        <v>157</v>
      </c>
      <c r="R89" s="62">
        <v>30</v>
      </c>
      <c r="S89" s="62" t="s">
        <v>308</v>
      </c>
      <c r="T89" s="18"/>
    </row>
    <row r="90" spans="1:20">
      <c r="A90" s="4">
        <v>86</v>
      </c>
      <c r="B90" s="18" t="s">
        <v>66</v>
      </c>
      <c r="C90" s="62" t="s">
        <v>850</v>
      </c>
      <c r="D90" s="62" t="s">
        <v>29</v>
      </c>
      <c r="E90" s="56"/>
      <c r="F90" s="62"/>
      <c r="G90" s="56">
        <v>45</v>
      </c>
      <c r="H90" s="56">
        <v>42</v>
      </c>
      <c r="I90" s="17">
        <f t="shared" si="1"/>
        <v>87</v>
      </c>
      <c r="J90" s="88"/>
      <c r="K90" s="62" t="s">
        <v>851</v>
      </c>
      <c r="L90" s="62" t="s">
        <v>852</v>
      </c>
      <c r="M90" s="62">
        <v>9854726389</v>
      </c>
      <c r="N90" s="62" t="s">
        <v>853</v>
      </c>
      <c r="O90" s="62">
        <v>8753802418</v>
      </c>
      <c r="P90" s="89">
        <v>43523</v>
      </c>
      <c r="Q90" s="64" t="s">
        <v>157</v>
      </c>
      <c r="R90" s="62">
        <v>28</v>
      </c>
      <c r="S90" s="62" t="s">
        <v>308</v>
      </c>
      <c r="T90" s="18"/>
    </row>
    <row r="91" spans="1:20">
      <c r="A91" s="4">
        <v>87</v>
      </c>
      <c r="B91" s="18" t="s">
        <v>66</v>
      </c>
      <c r="C91" s="62" t="s">
        <v>230</v>
      </c>
      <c r="D91" s="62" t="s">
        <v>27</v>
      </c>
      <c r="E91" s="53" t="s">
        <v>854</v>
      </c>
      <c r="F91" s="62" t="s">
        <v>89</v>
      </c>
      <c r="G91" s="56">
        <v>19</v>
      </c>
      <c r="H91" s="56">
        <v>22</v>
      </c>
      <c r="I91" s="17">
        <f t="shared" si="1"/>
        <v>41</v>
      </c>
      <c r="J91" s="53" t="s">
        <v>231</v>
      </c>
      <c r="K91" s="62" t="s">
        <v>851</v>
      </c>
      <c r="L91" s="62" t="s">
        <v>852</v>
      </c>
      <c r="M91" s="62">
        <v>9854726389</v>
      </c>
      <c r="N91" s="62" t="s">
        <v>853</v>
      </c>
      <c r="O91" s="62">
        <v>8753802418</v>
      </c>
      <c r="P91" s="89">
        <v>43523</v>
      </c>
      <c r="Q91" s="64" t="s">
        <v>157</v>
      </c>
      <c r="R91" s="62">
        <v>27</v>
      </c>
      <c r="S91" s="62" t="s">
        <v>308</v>
      </c>
      <c r="T91" s="18"/>
    </row>
    <row r="92" spans="1:20">
      <c r="A92" s="4">
        <v>88</v>
      </c>
      <c r="B92" s="60" t="s">
        <v>66</v>
      </c>
      <c r="C92" s="62" t="s">
        <v>674</v>
      </c>
      <c r="D92" s="62" t="s">
        <v>29</v>
      </c>
      <c r="E92" s="119"/>
      <c r="F92" s="62"/>
      <c r="G92" s="119">
        <v>14</v>
      </c>
      <c r="H92" s="119">
        <v>26</v>
      </c>
      <c r="I92" s="60">
        <f t="shared" si="1"/>
        <v>40</v>
      </c>
      <c r="J92" s="60">
        <v>9613615950</v>
      </c>
      <c r="K92" s="60" t="s">
        <v>169</v>
      </c>
      <c r="L92" s="60" t="s">
        <v>585</v>
      </c>
      <c r="M92" s="60">
        <v>9954573918</v>
      </c>
      <c r="N92" s="60" t="s">
        <v>586</v>
      </c>
      <c r="O92" s="70">
        <v>9577375941</v>
      </c>
      <c r="P92" s="89">
        <v>43524</v>
      </c>
      <c r="Q92" s="64" t="s">
        <v>164</v>
      </c>
      <c r="R92" s="62">
        <v>38</v>
      </c>
      <c r="S92" s="62" t="s">
        <v>153</v>
      </c>
      <c r="T92" s="18"/>
    </row>
    <row r="93" spans="1:20">
      <c r="A93" s="4">
        <v>89</v>
      </c>
      <c r="B93" s="60" t="s">
        <v>66</v>
      </c>
      <c r="C93" s="62" t="s">
        <v>675</v>
      </c>
      <c r="D93" s="62" t="s">
        <v>29</v>
      </c>
      <c r="E93" s="119"/>
      <c r="F93" s="62"/>
      <c r="G93" s="119">
        <v>9</v>
      </c>
      <c r="H93" s="119">
        <v>29</v>
      </c>
      <c r="I93" s="60">
        <f t="shared" si="1"/>
        <v>38</v>
      </c>
      <c r="J93" s="60">
        <v>8822926211</v>
      </c>
      <c r="K93" s="60" t="s">
        <v>187</v>
      </c>
      <c r="L93" s="60" t="s">
        <v>300</v>
      </c>
      <c r="M93" s="60">
        <v>9401450829</v>
      </c>
      <c r="N93" s="60" t="s">
        <v>301</v>
      </c>
      <c r="O93" s="70">
        <v>8486704319</v>
      </c>
      <c r="P93" s="89">
        <v>43524</v>
      </c>
      <c r="Q93" s="64" t="s">
        <v>164</v>
      </c>
      <c r="R93" s="62">
        <v>40</v>
      </c>
      <c r="S93" s="62" t="s">
        <v>153</v>
      </c>
      <c r="T93" s="18"/>
    </row>
    <row r="94" spans="1:20">
      <c r="A94" s="4">
        <v>90</v>
      </c>
      <c r="B94" s="60" t="s">
        <v>66</v>
      </c>
      <c r="C94" s="62" t="s">
        <v>676</v>
      </c>
      <c r="D94" s="62" t="s">
        <v>29</v>
      </c>
      <c r="E94" s="119"/>
      <c r="F94" s="62"/>
      <c r="G94" s="119">
        <v>15</v>
      </c>
      <c r="H94" s="119">
        <v>20</v>
      </c>
      <c r="I94" s="60">
        <f t="shared" ref="I94:I164" si="2">+G94+H94</f>
        <v>35</v>
      </c>
      <c r="J94" s="116">
        <v>9706485230</v>
      </c>
      <c r="K94" s="60" t="s">
        <v>187</v>
      </c>
      <c r="L94" s="60" t="s">
        <v>188</v>
      </c>
      <c r="M94" s="60">
        <v>7399321528</v>
      </c>
      <c r="N94" s="60" t="s">
        <v>677</v>
      </c>
      <c r="O94" s="70">
        <v>7399472348</v>
      </c>
      <c r="P94" s="89">
        <v>43524</v>
      </c>
      <c r="Q94" s="64" t="s">
        <v>164</v>
      </c>
      <c r="R94" s="62">
        <v>39</v>
      </c>
      <c r="S94" s="62" t="s">
        <v>153</v>
      </c>
      <c r="T94" s="18"/>
    </row>
    <row r="95" spans="1:20">
      <c r="A95" s="4">
        <v>91</v>
      </c>
      <c r="B95" s="60" t="s">
        <v>67</v>
      </c>
      <c r="C95" s="117" t="s">
        <v>99</v>
      </c>
      <c r="D95" s="62" t="s">
        <v>27</v>
      </c>
      <c r="E95" s="117" t="s">
        <v>678</v>
      </c>
      <c r="F95" s="62" t="s">
        <v>89</v>
      </c>
      <c r="G95" s="118">
        <v>26</v>
      </c>
      <c r="H95" s="118">
        <v>17</v>
      </c>
      <c r="I95" s="60">
        <f t="shared" si="2"/>
        <v>43</v>
      </c>
      <c r="J95" s="60">
        <v>9613615950</v>
      </c>
      <c r="K95" s="60" t="s">
        <v>187</v>
      </c>
      <c r="L95" s="60" t="s">
        <v>188</v>
      </c>
      <c r="M95" s="60">
        <v>7399321528</v>
      </c>
      <c r="N95" s="60" t="s">
        <v>677</v>
      </c>
      <c r="O95" s="70">
        <v>7399472348</v>
      </c>
      <c r="P95" s="89">
        <v>43524</v>
      </c>
      <c r="Q95" s="64" t="s">
        <v>164</v>
      </c>
      <c r="R95" s="62">
        <v>35</v>
      </c>
      <c r="S95" s="62" t="s">
        <v>153</v>
      </c>
      <c r="T95" s="18"/>
    </row>
    <row r="96" spans="1:20">
      <c r="A96" s="4">
        <v>92</v>
      </c>
      <c r="B96" s="60" t="s">
        <v>67</v>
      </c>
      <c r="C96" s="117" t="s">
        <v>679</v>
      </c>
      <c r="D96" s="62" t="s">
        <v>27</v>
      </c>
      <c r="E96" s="117" t="s">
        <v>680</v>
      </c>
      <c r="F96" s="62" t="s">
        <v>89</v>
      </c>
      <c r="G96" s="118">
        <v>40</v>
      </c>
      <c r="H96" s="118">
        <v>56</v>
      </c>
      <c r="I96" s="60">
        <f t="shared" si="2"/>
        <v>96</v>
      </c>
      <c r="J96" s="60">
        <v>8822926211</v>
      </c>
      <c r="K96" s="60" t="s">
        <v>372</v>
      </c>
      <c r="L96" s="60" t="s">
        <v>465</v>
      </c>
      <c r="M96" s="60">
        <v>9859700584</v>
      </c>
      <c r="N96" s="60" t="s">
        <v>466</v>
      </c>
      <c r="O96" s="70">
        <v>9678189744</v>
      </c>
      <c r="P96" s="89">
        <v>43524</v>
      </c>
      <c r="Q96" s="64" t="s">
        <v>164</v>
      </c>
      <c r="R96" s="62">
        <v>22</v>
      </c>
      <c r="S96" s="62" t="s">
        <v>153</v>
      </c>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92</v>
      </c>
      <c r="D165" s="21"/>
      <c r="E165" s="13"/>
      <c r="F165" s="21"/>
      <c r="G165" s="21">
        <f>SUM(G5:G164)</f>
        <v>2720</v>
      </c>
      <c r="H165" s="21">
        <f>SUM(H5:H164)</f>
        <v>2686</v>
      </c>
      <c r="I165" s="21">
        <f>SUM(I5:I164)</f>
        <v>5406</v>
      </c>
      <c r="J165" s="21"/>
      <c r="K165" s="21"/>
      <c r="L165" s="21"/>
      <c r="M165" s="21"/>
      <c r="N165" s="21"/>
      <c r="O165" s="21"/>
      <c r="P165" s="14"/>
      <c r="Q165" s="21"/>
      <c r="R165" s="21"/>
      <c r="S165" s="21"/>
      <c r="T165" s="12"/>
    </row>
    <row r="166" spans="1:20">
      <c r="A166" s="45" t="s">
        <v>66</v>
      </c>
      <c r="B166" s="10">
        <f>COUNTIF(B$5:B$164,"Team 1")</f>
        <v>44</v>
      </c>
      <c r="C166" s="45" t="s">
        <v>29</v>
      </c>
      <c r="D166" s="10">
        <f>COUNTIF(D5:D164,"Anganwadi")</f>
        <v>48</v>
      </c>
    </row>
    <row r="167" spans="1:20">
      <c r="A167" s="45" t="s">
        <v>67</v>
      </c>
      <c r="B167" s="10">
        <f>COUNTIF(B$6:B$164,"Team 2")</f>
        <v>47</v>
      </c>
      <c r="C167" s="45" t="s">
        <v>27</v>
      </c>
      <c r="D167" s="10">
        <f>COUNTIF(D5:D164,"School")</f>
        <v>44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H28" sqref="H28"/>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6" t="s">
        <v>1061</v>
      </c>
      <c r="B1" s="196"/>
      <c r="C1" s="196"/>
      <c r="D1" s="197"/>
      <c r="E1" s="197"/>
      <c r="F1" s="197"/>
      <c r="G1" s="197"/>
      <c r="H1" s="197"/>
      <c r="I1" s="197"/>
      <c r="J1" s="197"/>
      <c r="K1" s="197"/>
      <c r="L1" s="197"/>
      <c r="M1" s="197"/>
      <c r="N1" s="197"/>
      <c r="O1" s="197"/>
      <c r="P1" s="197"/>
      <c r="Q1" s="197"/>
      <c r="R1" s="197"/>
      <c r="S1" s="197"/>
    </row>
    <row r="2" spans="1:20">
      <c r="A2" s="200" t="s">
        <v>63</v>
      </c>
      <c r="B2" s="201"/>
      <c r="C2" s="201"/>
      <c r="D2" s="25">
        <v>43542</v>
      </c>
      <c r="E2" s="22"/>
      <c r="F2" s="22"/>
      <c r="G2" s="22"/>
      <c r="H2" s="22"/>
      <c r="I2" s="22"/>
      <c r="J2" s="22"/>
      <c r="K2" s="22"/>
      <c r="L2" s="22"/>
      <c r="M2" s="22"/>
      <c r="N2" s="22"/>
      <c r="O2" s="22"/>
      <c r="P2" s="22"/>
      <c r="Q2" s="22"/>
      <c r="R2" s="22"/>
      <c r="S2" s="22"/>
    </row>
    <row r="3" spans="1:20" ht="24" customHeight="1">
      <c r="A3" s="195" t="s">
        <v>14</v>
      </c>
      <c r="B3" s="198" t="s">
        <v>65</v>
      </c>
      <c r="C3" s="194" t="s">
        <v>7</v>
      </c>
      <c r="D3" s="194" t="s">
        <v>59</v>
      </c>
      <c r="E3" s="194" t="s">
        <v>16</v>
      </c>
      <c r="F3" s="202" t="s">
        <v>17</v>
      </c>
      <c r="G3" s="194" t="s">
        <v>8</v>
      </c>
      <c r="H3" s="194"/>
      <c r="I3" s="194"/>
      <c r="J3" s="194" t="s">
        <v>35</v>
      </c>
      <c r="K3" s="198" t="s">
        <v>37</v>
      </c>
      <c r="L3" s="198" t="s">
        <v>54</v>
      </c>
      <c r="M3" s="198" t="s">
        <v>55</v>
      </c>
      <c r="N3" s="198" t="s">
        <v>38</v>
      </c>
      <c r="O3" s="198" t="s">
        <v>39</v>
      </c>
      <c r="P3" s="195" t="s">
        <v>58</v>
      </c>
      <c r="Q3" s="194" t="s">
        <v>56</v>
      </c>
      <c r="R3" s="194" t="s">
        <v>36</v>
      </c>
      <c r="S3" s="194" t="s">
        <v>57</v>
      </c>
      <c r="T3" s="194" t="s">
        <v>13</v>
      </c>
    </row>
    <row r="4" spans="1:20" ht="25.5" customHeight="1">
      <c r="A4" s="195"/>
      <c r="B4" s="203"/>
      <c r="C4" s="194"/>
      <c r="D4" s="194"/>
      <c r="E4" s="194"/>
      <c r="F4" s="202"/>
      <c r="G4" s="23" t="s">
        <v>9</v>
      </c>
      <c r="H4" s="23" t="s">
        <v>10</v>
      </c>
      <c r="I4" s="23" t="s">
        <v>11</v>
      </c>
      <c r="J4" s="194"/>
      <c r="K4" s="199"/>
      <c r="L4" s="199"/>
      <c r="M4" s="199"/>
      <c r="N4" s="199"/>
      <c r="O4" s="199"/>
      <c r="P4" s="195"/>
      <c r="Q4" s="195"/>
      <c r="R4" s="194"/>
      <c r="S4" s="194"/>
      <c r="T4" s="194"/>
    </row>
    <row r="5" spans="1:20">
      <c r="A5" s="4">
        <v>1</v>
      </c>
      <c r="B5" s="18" t="s">
        <v>67</v>
      </c>
      <c r="C5" s="62" t="s">
        <v>855</v>
      </c>
      <c r="D5" s="62" t="s">
        <v>27</v>
      </c>
      <c r="E5" s="53" t="s">
        <v>856</v>
      </c>
      <c r="F5" s="62" t="s">
        <v>89</v>
      </c>
      <c r="G5" s="90">
        <v>32</v>
      </c>
      <c r="H5" s="90">
        <v>30</v>
      </c>
      <c r="I5" s="17">
        <f>+G5+H5</f>
        <v>62</v>
      </c>
      <c r="J5" s="53" t="s">
        <v>857</v>
      </c>
      <c r="K5" s="60" t="s">
        <v>187</v>
      </c>
      <c r="L5" s="60" t="s">
        <v>188</v>
      </c>
      <c r="M5" s="60">
        <v>7399321528</v>
      </c>
      <c r="N5" s="60" t="s">
        <v>189</v>
      </c>
      <c r="O5" s="70">
        <v>9854338821</v>
      </c>
      <c r="P5" s="89">
        <v>43525</v>
      </c>
      <c r="Q5" s="64" t="s">
        <v>166</v>
      </c>
      <c r="R5" s="62">
        <v>25</v>
      </c>
      <c r="S5" s="62" t="s">
        <v>308</v>
      </c>
      <c r="T5" s="18"/>
    </row>
    <row r="6" spans="1:20">
      <c r="A6" s="4">
        <v>2</v>
      </c>
      <c r="B6" s="18" t="s">
        <v>67</v>
      </c>
      <c r="C6" s="62" t="s">
        <v>858</v>
      </c>
      <c r="D6" s="62" t="s">
        <v>29</v>
      </c>
      <c r="E6" s="56"/>
      <c r="F6" s="62"/>
      <c r="G6" s="56">
        <v>20</v>
      </c>
      <c r="H6" s="56">
        <v>30</v>
      </c>
      <c r="I6" s="17">
        <f>+G6+H6</f>
        <v>50</v>
      </c>
      <c r="J6" s="88"/>
      <c r="K6" s="60" t="s">
        <v>187</v>
      </c>
      <c r="L6" s="60" t="s">
        <v>188</v>
      </c>
      <c r="M6" s="60">
        <v>7399321529</v>
      </c>
      <c r="N6" s="60" t="s">
        <v>189</v>
      </c>
      <c r="O6" s="70">
        <v>9854338822</v>
      </c>
      <c r="P6" s="89">
        <v>43525</v>
      </c>
      <c r="Q6" s="64" t="s">
        <v>166</v>
      </c>
      <c r="R6" s="62">
        <v>20</v>
      </c>
      <c r="S6" s="62" t="s">
        <v>308</v>
      </c>
      <c r="T6" s="18"/>
    </row>
    <row r="7" spans="1:20">
      <c r="A7" s="4">
        <v>3</v>
      </c>
      <c r="B7" s="18" t="s">
        <v>66</v>
      </c>
      <c r="C7" s="93" t="s">
        <v>859</v>
      </c>
      <c r="D7" s="62" t="s">
        <v>27</v>
      </c>
      <c r="E7" s="53" t="s">
        <v>860</v>
      </c>
      <c r="F7" s="62" t="s">
        <v>89</v>
      </c>
      <c r="G7" s="56">
        <v>36</v>
      </c>
      <c r="H7" s="56">
        <v>30</v>
      </c>
      <c r="I7" s="17">
        <f t="shared" ref="I7:I70" si="0">+G7+H7</f>
        <v>66</v>
      </c>
      <c r="J7" s="53" t="s">
        <v>861</v>
      </c>
      <c r="K7" s="62" t="s">
        <v>161</v>
      </c>
      <c r="L7" s="94" t="s">
        <v>564</v>
      </c>
      <c r="M7" s="62">
        <v>9401450835</v>
      </c>
      <c r="N7" s="62" t="s">
        <v>862</v>
      </c>
      <c r="O7" s="62">
        <v>8486402187</v>
      </c>
      <c r="P7" s="89">
        <v>43525</v>
      </c>
      <c r="Q7" s="64" t="s">
        <v>166</v>
      </c>
      <c r="R7" s="62">
        <v>22</v>
      </c>
      <c r="S7" s="62" t="s">
        <v>308</v>
      </c>
      <c r="T7" s="18"/>
    </row>
    <row r="8" spans="1:20">
      <c r="A8" s="4">
        <v>4</v>
      </c>
      <c r="B8" s="18" t="s">
        <v>66</v>
      </c>
      <c r="C8" s="62" t="s">
        <v>863</v>
      </c>
      <c r="D8" s="62" t="s">
        <v>29</v>
      </c>
      <c r="E8" s="56"/>
      <c r="F8" s="62"/>
      <c r="G8" s="56">
        <v>33</v>
      </c>
      <c r="H8" s="56">
        <v>28</v>
      </c>
      <c r="I8" s="17">
        <f t="shared" si="0"/>
        <v>61</v>
      </c>
      <c r="J8" s="77"/>
      <c r="K8" s="62" t="s">
        <v>161</v>
      </c>
      <c r="L8" s="94" t="s">
        <v>564</v>
      </c>
      <c r="M8" s="62">
        <v>9401450835</v>
      </c>
      <c r="N8" s="62" t="s">
        <v>862</v>
      </c>
      <c r="O8" s="62">
        <v>8486402187</v>
      </c>
      <c r="P8" s="89">
        <v>43525</v>
      </c>
      <c r="Q8" s="64" t="s">
        <v>166</v>
      </c>
      <c r="R8" s="62">
        <v>21</v>
      </c>
      <c r="S8" s="62" t="s">
        <v>308</v>
      </c>
      <c r="T8" s="18"/>
    </row>
    <row r="9" spans="1:20">
      <c r="A9" s="4">
        <v>5</v>
      </c>
      <c r="B9" s="18" t="s">
        <v>66</v>
      </c>
      <c r="C9" s="73" t="s">
        <v>864</v>
      </c>
      <c r="D9" s="62" t="s">
        <v>27</v>
      </c>
      <c r="E9" s="53" t="s">
        <v>865</v>
      </c>
      <c r="F9" s="62" t="s">
        <v>89</v>
      </c>
      <c r="G9" s="56">
        <v>39</v>
      </c>
      <c r="H9" s="56">
        <v>31</v>
      </c>
      <c r="I9" s="17">
        <f t="shared" si="0"/>
        <v>70</v>
      </c>
      <c r="J9" s="53" t="s">
        <v>866</v>
      </c>
      <c r="K9" s="62" t="s">
        <v>237</v>
      </c>
      <c r="L9" s="62" t="s">
        <v>238</v>
      </c>
      <c r="M9" s="62">
        <v>9954815442</v>
      </c>
      <c r="N9" s="62" t="s">
        <v>183</v>
      </c>
      <c r="O9" s="62">
        <v>9957308238</v>
      </c>
      <c r="P9" s="89">
        <v>43526</v>
      </c>
      <c r="Q9" s="64" t="s">
        <v>175</v>
      </c>
      <c r="R9" s="62">
        <v>29</v>
      </c>
      <c r="S9" s="62" t="s">
        <v>308</v>
      </c>
      <c r="T9" s="18"/>
    </row>
    <row r="10" spans="1:20">
      <c r="A10" s="4">
        <v>6</v>
      </c>
      <c r="B10" s="18" t="s">
        <v>66</v>
      </c>
      <c r="C10" s="62" t="s">
        <v>867</v>
      </c>
      <c r="D10" s="62" t="s">
        <v>29</v>
      </c>
      <c r="E10" s="56"/>
      <c r="F10" s="62"/>
      <c r="G10" s="56">
        <v>22</v>
      </c>
      <c r="H10" s="56">
        <v>15</v>
      </c>
      <c r="I10" s="17">
        <f t="shared" si="0"/>
        <v>37</v>
      </c>
      <c r="J10" s="88"/>
      <c r="K10" s="62" t="s">
        <v>237</v>
      </c>
      <c r="L10" s="62" t="s">
        <v>238</v>
      </c>
      <c r="M10" s="62">
        <v>9954815443</v>
      </c>
      <c r="N10" s="62" t="s">
        <v>183</v>
      </c>
      <c r="O10" s="62">
        <v>9957308239</v>
      </c>
      <c r="P10" s="89">
        <v>43526</v>
      </c>
      <c r="Q10" s="64" t="s">
        <v>175</v>
      </c>
      <c r="R10" s="62">
        <v>33</v>
      </c>
      <c r="S10" s="62" t="s">
        <v>308</v>
      </c>
      <c r="T10" s="18"/>
    </row>
    <row r="11" spans="1:20">
      <c r="A11" s="4">
        <v>7</v>
      </c>
      <c r="B11" s="18" t="s">
        <v>67</v>
      </c>
      <c r="C11" s="73" t="s">
        <v>868</v>
      </c>
      <c r="D11" s="62" t="s">
        <v>27</v>
      </c>
      <c r="E11" s="53" t="s">
        <v>869</v>
      </c>
      <c r="F11" s="62"/>
      <c r="G11" s="56">
        <v>34</v>
      </c>
      <c r="H11" s="56">
        <v>37</v>
      </c>
      <c r="I11" s="17">
        <f t="shared" si="0"/>
        <v>71</v>
      </c>
      <c r="J11" s="88" t="s">
        <v>870</v>
      </c>
      <c r="K11" s="65" t="s">
        <v>176</v>
      </c>
      <c r="L11" s="60" t="s">
        <v>177</v>
      </c>
      <c r="M11" s="60">
        <v>9401329029</v>
      </c>
      <c r="N11" s="60" t="s">
        <v>178</v>
      </c>
      <c r="O11" s="62">
        <v>9577139793</v>
      </c>
      <c r="P11" s="89">
        <v>43526</v>
      </c>
      <c r="Q11" s="64" t="s">
        <v>175</v>
      </c>
      <c r="R11" s="62">
        <v>27</v>
      </c>
      <c r="S11" s="62" t="s">
        <v>308</v>
      </c>
      <c r="T11" s="18"/>
    </row>
    <row r="12" spans="1:20">
      <c r="A12" s="4">
        <v>8</v>
      </c>
      <c r="B12" s="18" t="s">
        <v>67</v>
      </c>
      <c r="C12" s="62" t="s">
        <v>871</v>
      </c>
      <c r="D12" s="62" t="s">
        <v>29</v>
      </c>
      <c r="E12" s="56"/>
      <c r="F12" s="62"/>
      <c r="G12" s="56">
        <v>16</v>
      </c>
      <c r="H12" s="56">
        <v>12</v>
      </c>
      <c r="I12" s="17">
        <f t="shared" si="0"/>
        <v>28</v>
      </c>
      <c r="J12" s="88"/>
      <c r="K12" s="65" t="s">
        <v>176</v>
      </c>
      <c r="L12" s="60" t="s">
        <v>177</v>
      </c>
      <c r="M12" s="60">
        <v>9401329029</v>
      </c>
      <c r="N12" s="60" t="s">
        <v>178</v>
      </c>
      <c r="O12" s="62">
        <v>9577139793</v>
      </c>
      <c r="P12" s="89">
        <v>43526</v>
      </c>
      <c r="Q12" s="64" t="s">
        <v>175</v>
      </c>
      <c r="R12" s="62">
        <v>29</v>
      </c>
      <c r="S12" s="62" t="s">
        <v>308</v>
      </c>
      <c r="T12" s="18"/>
    </row>
    <row r="13" spans="1:20">
      <c r="A13" s="4">
        <v>9</v>
      </c>
      <c r="B13" s="18" t="s">
        <v>66</v>
      </c>
      <c r="C13" s="73" t="s">
        <v>872</v>
      </c>
      <c r="D13" s="62" t="s">
        <v>27</v>
      </c>
      <c r="E13" s="53" t="s">
        <v>873</v>
      </c>
      <c r="F13" s="62"/>
      <c r="G13" s="56">
        <v>24</v>
      </c>
      <c r="H13" s="56">
        <v>25</v>
      </c>
      <c r="I13" s="17">
        <f t="shared" si="0"/>
        <v>49</v>
      </c>
      <c r="J13" s="53" t="s">
        <v>874</v>
      </c>
      <c r="K13" s="60" t="s">
        <v>195</v>
      </c>
      <c r="L13" s="60" t="s">
        <v>196</v>
      </c>
      <c r="M13" s="60">
        <v>8876549169</v>
      </c>
      <c r="N13" s="60" t="s">
        <v>197</v>
      </c>
      <c r="O13" s="62">
        <v>9678603868</v>
      </c>
      <c r="P13" s="89">
        <v>43528</v>
      </c>
      <c r="Q13" s="64" t="s">
        <v>152</v>
      </c>
      <c r="R13" s="62">
        <v>23</v>
      </c>
      <c r="S13" s="62" t="s">
        <v>308</v>
      </c>
      <c r="T13" s="18"/>
    </row>
    <row r="14" spans="1:20">
      <c r="A14" s="4">
        <v>10</v>
      </c>
      <c r="B14" s="18" t="s">
        <v>66</v>
      </c>
      <c r="C14" s="93" t="s">
        <v>875</v>
      </c>
      <c r="D14" s="62" t="s">
        <v>27</v>
      </c>
      <c r="E14" s="53" t="s">
        <v>876</v>
      </c>
      <c r="F14" s="62"/>
      <c r="G14" s="56">
        <v>25</v>
      </c>
      <c r="H14" s="56">
        <v>26</v>
      </c>
      <c r="I14" s="17">
        <f t="shared" si="0"/>
        <v>51</v>
      </c>
      <c r="J14" s="53" t="s">
        <v>877</v>
      </c>
      <c r="K14" s="60" t="s">
        <v>195</v>
      </c>
      <c r="L14" s="60" t="s">
        <v>196</v>
      </c>
      <c r="M14" s="60">
        <v>8876549169</v>
      </c>
      <c r="N14" s="60" t="s">
        <v>197</v>
      </c>
      <c r="O14" s="62">
        <v>9678603868</v>
      </c>
      <c r="P14" s="89">
        <v>43528</v>
      </c>
      <c r="Q14" s="64" t="s">
        <v>152</v>
      </c>
      <c r="R14" s="62">
        <v>25</v>
      </c>
      <c r="S14" s="62" t="s">
        <v>308</v>
      </c>
      <c r="T14" s="18"/>
    </row>
    <row r="15" spans="1:20">
      <c r="A15" s="4">
        <v>11</v>
      </c>
      <c r="B15" s="18" t="s">
        <v>67</v>
      </c>
      <c r="C15" s="62" t="s">
        <v>878</v>
      </c>
      <c r="D15" s="62" t="s">
        <v>29</v>
      </c>
      <c r="E15" s="56"/>
      <c r="F15" s="62"/>
      <c r="G15" s="56">
        <v>40</v>
      </c>
      <c r="H15" s="56">
        <v>37</v>
      </c>
      <c r="I15" s="17">
        <f t="shared" si="0"/>
        <v>77</v>
      </c>
      <c r="J15" s="88"/>
      <c r="K15" s="62" t="s">
        <v>237</v>
      </c>
      <c r="L15" s="62" t="s">
        <v>238</v>
      </c>
      <c r="M15" s="62">
        <v>9954815444</v>
      </c>
      <c r="N15" s="62" t="s">
        <v>183</v>
      </c>
      <c r="O15" s="62">
        <v>9957308240</v>
      </c>
      <c r="P15" s="89">
        <v>43528</v>
      </c>
      <c r="Q15" s="64" t="s">
        <v>152</v>
      </c>
      <c r="R15" s="62">
        <v>19</v>
      </c>
      <c r="S15" s="62" t="s">
        <v>308</v>
      </c>
      <c r="T15" s="18"/>
    </row>
    <row r="16" spans="1:20">
      <c r="A16" s="4">
        <v>12</v>
      </c>
      <c r="B16" s="18" t="s">
        <v>67</v>
      </c>
      <c r="C16" s="62" t="s">
        <v>879</v>
      </c>
      <c r="D16" s="62" t="s">
        <v>27</v>
      </c>
      <c r="E16" s="53" t="s">
        <v>880</v>
      </c>
      <c r="F16" s="62" t="s">
        <v>89</v>
      </c>
      <c r="G16" s="56">
        <v>17</v>
      </c>
      <c r="H16" s="56">
        <v>19</v>
      </c>
      <c r="I16" s="17">
        <f t="shared" si="0"/>
        <v>36</v>
      </c>
      <c r="J16" s="53" t="s">
        <v>877</v>
      </c>
      <c r="K16" s="62" t="s">
        <v>237</v>
      </c>
      <c r="L16" s="62" t="s">
        <v>238</v>
      </c>
      <c r="M16" s="62">
        <v>9954815444</v>
      </c>
      <c r="N16" s="62" t="s">
        <v>183</v>
      </c>
      <c r="O16" s="62">
        <v>9957308240</v>
      </c>
      <c r="P16" s="89">
        <v>43528</v>
      </c>
      <c r="Q16" s="64" t="s">
        <v>152</v>
      </c>
      <c r="R16" s="62">
        <v>22</v>
      </c>
      <c r="S16" s="62" t="s">
        <v>308</v>
      </c>
      <c r="T16" s="18"/>
    </row>
    <row r="17" spans="1:20">
      <c r="A17" s="4">
        <v>13</v>
      </c>
      <c r="B17" s="18" t="s">
        <v>66</v>
      </c>
      <c r="C17" s="73" t="s">
        <v>881</v>
      </c>
      <c r="D17" s="62" t="s">
        <v>27</v>
      </c>
      <c r="E17" s="53" t="s">
        <v>882</v>
      </c>
      <c r="F17" s="62" t="s">
        <v>89</v>
      </c>
      <c r="G17" s="56">
        <v>15</v>
      </c>
      <c r="H17" s="56">
        <v>22</v>
      </c>
      <c r="I17" s="17">
        <f t="shared" si="0"/>
        <v>37</v>
      </c>
      <c r="J17" s="88" t="s">
        <v>883</v>
      </c>
      <c r="K17" s="62" t="s">
        <v>191</v>
      </c>
      <c r="L17" s="62" t="s">
        <v>192</v>
      </c>
      <c r="M17" s="62">
        <v>9859261672</v>
      </c>
      <c r="N17" s="62" t="s">
        <v>193</v>
      </c>
      <c r="O17" s="62">
        <v>9577915534</v>
      </c>
      <c r="P17" s="89">
        <v>43529</v>
      </c>
      <c r="Q17" s="64" t="s">
        <v>155</v>
      </c>
      <c r="R17" s="62">
        <v>19</v>
      </c>
      <c r="S17" s="62" t="s">
        <v>308</v>
      </c>
      <c r="T17" s="18"/>
    </row>
    <row r="18" spans="1:20">
      <c r="A18" s="4">
        <v>14</v>
      </c>
      <c r="B18" s="18" t="s">
        <v>66</v>
      </c>
      <c r="C18" s="73" t="s">
        <v>884</v>
      </c>
      <c r="D18" s="62" t="s">
        <v>27</v>
      </c>
      <c r="E18" s="53" t="s">
        <v>885</v>
      </c>
      <c r="F18" s="62" t="s">
        <v>89</v>
      </c>
      <c r="G18" s="56">
        <v>30</v>
      </c>
      <c r="H18" s="56">
        <v>28</v>
      </c>
      <c r="I18" s="17">
        <f t="shared" si="0"/>
        <v>58</v>
      </c>
      <c r="J18" s="88" t="s">
        <v>886</v>
      </c>
      <c r="K18" s="62" t="s">
        <v>191</v>
      </c>
      <c r="L18" s="62" t="s">
        <v>192</v>
      </c>
      <c r="M18" s="62">
        <v>9859261672</v>
      </c>
      <c r="N18" s="62" t="s">
        <v>193</v>
      </c>
      <c r="O18" s="62">
        <v>9577915534</v>
      </c>
      <c r="P18" s="89">
        <v>43529</v>
      </c>
      <c r="Q18" s="64" t="s">
        <v>155</v>
      </c>
      <c r="R18" s="62">
        <v>23</v>
      </c>
      <c r="S18" s="62" t="s">
        <v>308</v>
      </c>
      <c r="T18" s="18"/>
    </row>
    <row r="19" spans="1:20">
      <c r="A19" s="4">
        <v>15</v>
      </c>
      <c r="B19" s="18" t="s">
        <v>67</v>
      </c>
      <c r="C19" s="62" t="s">
        <v>887</v>
      </c>
      <c r="D19" s="62" t="s">
        <v>29</v>
      </c>
      <c r="E19" s="56"/>
      <c r="F19" s="62"/>
      <c r="G19" s="56">
        <v>56</v>
      </c>
      <c r="H19" s="56">
        <v>56</v>
      </c>
      <c r="I19" s="17">
        <f t="shared" si="0"/>
        <v>112</v>
      </c>
      <c r="J19" s="88">
        <v>9577099048</v>
      </c>
      <c r="K19" s="60" t="s">
        <v>195</v>
      </c>
      <c r="L19" s="60" t="s">
        <v>196</v>
      </c>
      <c r="M19" s="60">
        <v>8876549169</v>
      </c>
      <c r="N19" s="60" t="s">
        <v>197</v>
      </c>
      <c r="O19" s="62">
        <v>9678603868</v>
      </c>
      <c r="P19" s="89">
        <v>43529</v>
      </c>
      <c r="Q19" s="64" t="s">
        <v>155</v>
      </c>
      <c r="R19" s="62">
        <v>28</v>
      </c>
      <c r="S19" s="62" t="s">
        <v>308</v>
      </c>
      <c r="T19" s="18"/>
    </row>
    <row r="20" spans="1:20">
      <c r="A20" s="4">
        <v>16</v>
      </c>
      <c r="B20" s="18" t="s">
        <v>67</v>
      </c>
      <c r="C20" s="73" t="s">
        <v>888</v>
      </c>
      <c r="D20" s="62" t="s">
        <v>27</v>
      </c>
      <c r="E20" s="53" t="s">
        <v>889</v>
      </c>
      <c r="F20" s="62" t="s">
        <v>89</v>
      </c>
      <c r="G20" s="56">
        <v>40</v>
      </c>
      <c r="H20" s="56">
        <v>31</v>
      </c>
      <c r="I20" s="17">
        <f t="shared" si="0"/>
        <v>71</v>
      </c>
      <c r="J20" s="53" t="s">
        <v>890</v>
      </c>
      <c r="K20" s="71" t="s">
        <v>420</v>
      </c>
      <c r="L20" s="71" t="s">
        <v>421</v>
      </c>
      <c r="M20" s="71">
        <v>9859129030</v>
      </c>
      <c r="N20" s="65" t="s">
        <v>422</v>
      </c>
      <c r="O20" s="71">
        <v>9577758804</v>
      </c>
      <c r="P20" s="89">
        <v>43530</v>
      </c>
      <c r="Q20" s="64" t="s">
        <v>157</v>
      </c>
      <c r="R20" s="62">
        <v>21</v>
      </c>
      <c r="S20" s="62" t="s">
        <v>308</v>
      </c>
      <c r="T20" s="18"/>
    </row>
    <row r="21" spans="1:20">
      <c r="A21" s="4">
        <v>17</v>
      </c>
      <c r="B21" s="18" t="s">
        <v>67</v>
      </c>
      <c r="C21" s="62" t="s">
        <v>891</v>
      </c>
      <c r="D21" s="62" t="s">
        <v>29</v>
      </c>
      <c r="E21" s="56"/>
      <c r="F21" s="62"/>
      <c r="G21" s="56">
        <v>12</v>
      </c>
      <c r="H21" s="56">
        <v>17</v>
      </c>
      <c r="I21" s="17">
        <f t="shared" si="0"/>
        <v>29</v>
      </c>
      <c r="J21" s="88"/>
      <c r="K21" s="65" t="s">
        <v>425</v>
      </c>
      <c r="L21" s="65" t="s">
        <v>426</v>
      </c>
      <c r="M21" s="65">
        <v>9859109660</v>
      </c>
      <c r="N21" s="65" t="s">
        <v>427</v>
      </c>
      <c r="O21" s="65">
        <v>7399492462</v>
      </c>
      <c r="P21" s="89">
        <v>43530</v>
      </c>
      <c r="Q21" s="64" t="s">
        <v>157</v>
      </c>
      <c r="R21" s="62">
        <v>25</v>
      </c>
      <c r="S21" s="62" t="s">
        <v>308</v>
      </c>
      <c r="T21" s="18"/>
    </row>
    <row r="22" spans="1:20">
      <c r="A22" s="4">
        <v>18</v>
      </c>
      <c r="B22" s="18" t="s">
        <v>66</v>
      </c>
      <c r="C22" s="73" t="s">
        <v>892</v>
      </c>
      <c r="D22" s="62" t="s">
        <v>27</v>
      </c>
      <c r="E22" s="53" t="s">
        <v>893</v>
      </c>
      <c r="F22" s="62"/>
      <c r="G22" s="56">
        <v>32</v>
      </c>
      <c r="H22" s="56">
        <v>39</v>
      </c>
      <c r="I22" s="17">
        <f t="shared" si="0"/>
        <v>71</v>
      </c>
      <c r="J22" s="53" t="s">
        <v>894</v>
      </c>
      <c r="K22" s="57" t="s">
        <v>154</v>
      </c>
      <c r="L22" s="60" t="s">
        <v>150</v>
      </c>
      <c r="M22" s="60">
        <v>9854524167</v>
      </c>
      <c r="N22" s="60" t="s">
        <v>895</v>
      </c>
      <c r="O22" s="52">
        <v>9613823180</v>
      </c>
      <c r="P22" s="89">
        <v>43530</v>
      </c>
      <c r="Q22" s="64" t="s">
        <v>157</v>
      </c>
      <c r="R22" s="62">
        <v>25</v>
      </c>
      <c r="S22" s="62" t="s">
        <v>308</v>
      </c>
      <c r="T22" s="18"/>
    </row>
    <row r="23" spans="1:20">
      <c r="A23" s="4">
        <v>19</v>
      </c>
      <c r="B23" s="18" t="s">
        <v>66</v>
      </c>
      <c r="C23" s="62" t="s">
        <v>896</v>
      </c>
      <c r="D23" s="62" t="s">
        <v>29</v>
      </c>
      <c r="E23" s="56"/>
      <c r="F23" s="62"/>
      <c r="G23" s="56">
        <v>13</v>
      </c>
      <c r="H23" s="56">
        <v>8</v>
      </c>
      <c r="I23" s="17">
        <f t="shared" si="0"/>
        <v>21</v>
      </c>
      <c r="J23" s="88"/>
      <c r="K23" s="57" t="s">
        <v>154</v>
      </c>
      <c r="L23" s="60" t="s">
        <v>150</v>
      </c>
      <c r="M23" s="60">
        <v>9854524167</v>
      </c>
      <c r="N23" s="60" t="s">
        <v>438</v>
      </c>
      <c r="O23" s="52">
        <v>9508552520</v>
      </c>
      <c r="P23" s="89">
        <v>43530</v>
      </c>
      <c r="Q23" s="64" t="s">
        <v>157</v>
      </c>
      <c r="R23" s="62">
        <v>29</v>
      </c>
      <c r="S23" s="62" t="s">
        <v>308</v>
      </c>
      <c r="T23" s="18"/>
    </row>
    <row r="24" spans="1:20">
      <c r="A24" s="4">
        <v>20</v>
      </c>
      <c r="B24" s="18" t="s">
        <v>67</v>
      </c>
      <c r="C24" s="73" t="s">
        <v>897</v>
      </c>
      <c r="D24" s="62" t="s">
        <v>27</v>
      </c>
      <c r="E24" s="56" t="s">
        <v>898</v>
      </c>
      <c r="F24" s="62" t="s">
        <v>89</v>
      </c>
      <c r="G24" s="56">
        <v>16</v>
      </c>
      <c r="H24" s="56">
        <v>17</v>
      </c>
      <c r="I24" s="17">
        <f t="shared" si="0"/>
        <v>33</v>
      </c>
      <c r="J24" s="88" t="s">
        <v>899</v>
      </c>
      <c r="K24" s="57" t="s">
        <v>431</v>
      </c>
      <c r="L24" s="60" t="s">
        <v>305</v>
      </c>
      <c r="M24" s="60">
        <v>7399191251</v>
      </c>
      <c r="N24" s="60" t="s">
        <v>900</v>
      </c>
      <c r="O24" s="52">
        <v>9859266551</v>
      </c>
      <c r="P24" s="89">
        <v>43531</v>
      </c>
      <c r="Q24" s="64" t="s">
        <v>164</v>
      </c>
      <c r="R24" s="62">
        <v>23</v>
      </c>
      <c r="S24" s="62" t="s">
        <v>308</v>
      </c>
      <c r="T24" s="18"/>
    </row>
    <row r="25" spans="1:20">
      <c r="A25" s="4">
        <v>21</v>
      </c>
      <c r="B25" s="18" t="s">
        <v>67</v>
      </c>
      <c r="C25" s="73" t="s">
        <v>901</v>
      </c>
      <c r="D25" s="62" t="s">
        <v>27</v>
      </c>
      <c r="E25" s="56" t="s">
        <v>902</v>
      </c>
      <c r="F25" s="62" t="s">
        <v>89</v>
      </c>
      <c r="G25" s="56">
        <v>24</v>
      </c>
      <c r="H25" s="56">
        <v>22</v>
      </c>
      <c r="I25" s="17">
        <f t="shared" si="0"/>
        <v>46</v>
      </c>
      <c r="J25" s="88" t="s">
        <v>903</v>
      </c>
      <c r="K25" s="57" t="s">
        <v>431</v>
      </c>
      <c r="L25" s="60" t="s">
        <v>305</v>
      </c>
      <c r="M25" s="60">
        <v>7399191251</v>
      </c>
      <c r="N25" s="60" t="s">
        <v>432</v>
      </c>
      <c r="O25" s="52">
        <v>9577674268</v>
      </c>
      <c r="P25" s="89">
        <v>43531</v>
      </c>
      <c r="Q25" s="64" t="s">
        <v>164</v>
      </c>
      <c r="R25" s="62">
        <v>28</v>
      </c>
      <c r="S25" s="62" t="s">
        <v>308</v>
      </c>
      <c r="T25" s="18"/>
    </row>
    <row r="26" spans="1:20">
      <c r="A26" s="4">
        <v>22</v>
      </c>
      <c r="B26" s="18" t="s">
        <v>66</v>
      </c>
      <c r="C26" s="62" t="s">
        <v>904</v>
      </c>
      <c r="D26" s="62" t="s">
        <v>29</v>
      </c>
      <c r="E26" s="56"/>
      <c r="F26" s="62"/>
      <c r="G26" s="56">
        <v>7</v>
      </c>
      <c r="H26" s="56">
        <v>14</v>
      </c>
      <c r="I26" s="17">
        <f t="shared" si="0"/>
        <v>21</v>
      </c>
      <c r="J26" s="88"/>
      <c r="K26" s="60" t="s">
        <v>332</v>
      </c>
      <c r="L26" s="60" t="s">
        <v>333</v>
      </c>
      <c r="M26" s="60">
        <v>8876443022</v>
      </c>
      <c r="N26" s="60" t="s">
        <v>334</v>
      </c>
      <c r="O26" s="70">
        <v>9707748854</v>
      </c>
      <c r="P26" s="89">
        <v>43531</v>
      </c>
      <c r="Q26" s="64" t="s">
        <v>164</v>
      </c>
      <c r="R26" s="62">
        <v>29</v>
      </c>
      <c r="S26" s="62" t="s">
        <v>308</v>
      </c>
      <c r="T26" s="18"/>
    </row>
    <row r="27" spans="1:20">
      <c r="A27" s="4">
        <v>23</v>
      </c>
      <c r="B27" s="18" t="s">
        <v>66</v>
      </c>
      <c r="C27" s="73" t="s">
        <v>905</v>
      </c>
      <c r="D27" s="62" t="s">
        <v>27</v>
      </c>
      <c r="E27" s="53" t="s">
        <v>94</v>
      </c>
      <c r="F27" s="62" t="s">
        <v>89</v>
      </c>
      <c r="G27" s="90">
        <v>51</v>
      </c>
      <c r="H27" s="90">
        <v>39</v>
      </c>
      <c r="I27" s="17">
        <f t="shared" si="0"/>
        <v>90</v>
      </c>
      <c r="J27" s="88"/>
      <c r="K27" s="60" t="s">
        <v>332</v>
      </c>
      <c r="L27" s="60" t="s">
        <v>333</v>
      </c>
      <c r="M27" s="60">
        <v>8876443022</v>
      </c>
      <c r="N27" s="60" t="s">
        <v>334</v>
      </c>
      <c r="O27" s="70">
        <v>9707748854</v>
      </c>
      <c r="P27" s="89">
        <v>43531</v>
      </c>
      <c r="Q27" s="64" t="s">
        <v>164</v>
      </c>
      <c r="R27" s="62">
        <v>30</v>
      </c>
      <c r="S27" s="62" t="s">
        <v>308</v>
      </c>
      <c r="T27" s="18"/>
    </row>
    <row r="28" spans="1:20">
      <c r="A28" s="4">
        <v>24</v>
      </c>
      <c r="B28" s="18" t="s">
        <v>67</v>
      </c>
      <c r="C28" s="62" t="s">
        <v>906</v>
      </c>
      <c r="D28" s="62" t="s">
        <v>29</v>
      </c>
      <c r="E28" s="56"/>
      <c r="F28" s="62"/>
      <c r="G28" s="56">
        <v>23</v>
      </c>
      <c r="H28" s="56">
        <v>24</v>
      </c>
      <c r="I28" s="17">
        <f t="shared" si="0"/>
        <v>47</v>
      </c>
      <c r="J28" s="88"/>
      <c r="K28" s="65" t="s">
        <v>403</v>
      </c>
      <c r="L28" s="60" t="s">
        <v>404</v>
      </c>
      <c r="M28" s="60">
        <v>9854623399</v>
      </c>
      <c r="N28" s="65" t="s">
        <v>405</v>
      </c>
      <c r="O28" s="62">
        <v>9706618588</v>
      </c>
      <c r="P28" s="89">
        <v>43532</v>
      </c>
      <c r="Q28" s="64" t="s">
        <v>166</v>
      </c>
      <c r="R28" s="62">
        <v>22</v>
      </c>
      <c r="S28" s="62" t="s">
        <v>308</v>
      </c>
      <c r="T28" s="18"/>
    </row>
    <row r="29" spans="1:20">
      <c r="A29" s="4">
        <v>25</v>
      </c>
      <c r="B29" s="18" t="s">
        <v>67</v>
      </c>
      <c r="C29" s="73" t="s">
        <v>907</v>
      </c>
      <c r="D29" s="62" t="s">
        <v>27</v>
      </c>
      <c r="E29" s="53" t="s">
        <v>86</v>
      </c>
      <c r="F29" s="62" t="s">
        <v>89</v>
      </c>
      <c r="G29" s="56">
        <v>37</v>
      </c>
      <c r="H29" s="56">
        <v>28</v>
      </c>
      <c r="I29" s="17">
        <f t="shared" si="0"/>
        <v>65</v>
      </c>
      <c r="J29" s="53" t="s">
        <v>908</v>
      </c>
      <c r="K29" s="65" t="s">
        <v>403</v>
      </c>
      <c r="L29" s="60" t="s">
        <v>404</v>
      </c>
      <c r="M29" s="60">
        <v>9854623399</v>
      </c>
      <c r="N29" s="65" t="s">
        <v>405</v>
      </c>
      <c r="O29" s="62">
        <v>9706618588</v>
      </c>
      <c r="P29" s="89">
        <v>43532</v>
      </c>
      <c r="Q29" s="64" t="s">
        <v>166</v>
      </c>
      <c r="R29" s="62">
        <v>20</v>
      </c>
      <c r="S29" s="62" t="s">
        <v>308</v>
      </c>
      <c r="T29" s="18"/>
    </row>
    <row r="30" spans="1:20">
      <c r="A30" s="4">
        <v>26</v>
      </c>
      <c r="B30" s="18" t="s">
        <v>66</v>
      </c>
      <c r="C30" s="62" t="s">
        <v>909</v>
      </c>
      <c r="D30" s="62" t="s">
        <v>29</v>
      </c>
      <c r="E30" s="56"/>
      <c r="F30" s="62"/>
      <c r="G30" s="56">
        <v>21</v>
      </c>
      <c r="H30" s="56">
        <v>27</v>
      </c>
      <c r="I30" s="17">
        <f t="shared" si="0"/>
        <v>48</v>
      </c>
      <c r="J30" s="88"/>
      <c r="K30" s="81" t="s">
        <v>325</v>
      </c>
      <c r="L30" s="82" t="s">
        <v>326</v>
      </c>
      <c r="M30" s="82">
        <v>9613004825</v>
      </c>
      <c r="N30" s="82" t="s">
        <v>327</v>
      </c>
      <c r="O30" s="62">
        <v>9577521645</v>
      </c>
      <c r="P30" s="89">
        <v>43532</v>
      </c>
      <c r="Q30" s="64" t="s">
        <v>166</v>
      </c>
      <c r="R30" s="62">
        <v>19</v>
      </c>
      <c r="S30" s="62" t="s">
        <v>308</v>
      </c>
      <c r="T30" s="18"/>
    </row>
    <row r="31" spans="1:20">
      <c r="A31" s="4">
        <v>27</v>
      </c>
      <c r="B31" s="18" t="s">
        <v>66</v>
      </c>
      <c r="C31" s="73" t="s">
        <v>910</v>
      </c>
      <c r="D31" s="62" t="s">
        <v>27</v>
      </c>
      <c r="E31" s="53" t="s">
        <v>91</v>
      </c>
      <c r="F31" s="62" t="s">
        <v>89</v>
      </c>
      <c r="G31" s="56">
        <v>34</v>
      </c>
      <c r="H31" s="56">
        <v>18</v>
      </c>
      <c r="I31" s="17">
        <f t="shared" si="0"/>
        <v>52</v>
      </c>
      <c r="J31" s="56" t="s">
        <v>911</v>
      </c>
      <c r="K31" s="81" t="s">
        <v>325</v>
      </c>
      <c r="L31" s="82" t="s">
        <v>326</v>
      </c>
      <c r="M31" s="82">
        <v>9613004825</v>
      </c>
      <c r="N31" s="82" t="s">
        <v>327</v>
      </c>
      <c r="O31" s="62">
        <v>9577521645</v>
      </c>
      <c r="P31" s="89">
        <v>43532</v>
      </c>
      <c r="Q31" s="64" t="s">
        <v>166</v>
      </c>
      <c r="R31" s="62">
        <v>15</v>
      </c>
      <c r="S31" s="62" t="s">
        <v>308</v>
      </c>
      <c r="T31" s="18"/>
    </row>
    <row r="32" spans="1:20">
      <c r="A32" s="4">
        <v>28</v>
      </c>
      <c r="B32" s="18" t="s">
        <v>67</v>
      </c>
      <c r="C32" s="73" t="s">
        <v>905</v>
      </c>
      <c r="D32" s="62" t="s">
        <v>27</v>
      </c>
      <c r="E32" s="53" t="s">
        <v>94</v>
      </c>
      <c r="F32" s="62" t="s">
        <v>89</v>
      </c>
      <c r="G32" s="56">
        <v>51</v>
      </c>
      <c r="H32" s="56">
        <v>39</v>
      </c>
      <c r="I32" s="17">
        <f t="shared" si="0"/>
        <v>90</v>
      </c>
      <c r="J32" s="88"/>
      <c r="K32" s="82" t="s">
        <v>332</v>
      </c>
      <c r="L32" s="82" t="s">
        <v>333</v>
      </c>
      <c r="M32" s="82">
        <v>8876443021</v>
      </c>
      <c r="N32" s="82" t="s">
        <v>334</v>
      </c>
      <c r="O32" s="83">
        <v>9707748853</v>
      </c>
      <c r="P32" s="89">
        <v>43533</v>
      </c>
      <c r="Q32" s="64" t="s">
        <v>175</v>
      </c>
      <c r="R32" s="62">
        <v>25</v>
      </c>
      <c r="S32" s="62" t="s">
        <v>308</v>
      </c>
      <c r="T32" s="18"/>
    </row>
    <row r="33" spans="1:20">
      <c r="A33" s="4">
        <v>29</v>
      </c>
      <c r="B33" s="18" t="s">
        <v>66</v>
      </c>
      <c r="C33" s="62" t="s">
        <v>912</v>
      </c>
      <c r="D33" s="62" t="s">
        <v>29</v>
      </c>
      <c r="E33" s="56"/>
      <c r="F33" s="62"/>
      <c r="G33" s="56">
        <v>42</v>
      </c>
      <c r="H33" s="56">
        <v>32</v>
      </c>
      <c r="I33" s="17">
        <f t="shared" si="0"/>
        <v>74</v>
      </c>
      <c r="J33" s="88" t="s">
        <v>894</v>
      </c>
      <c r="K33" s="82" t="s">
        <v>332</v>
      </c>
      <c r="L33" s="82" t="s">
        <v>333</v>
      </c>
      <c r="M33" s="82">
        <v>8876443021</v>
      </c>
      <c r="N33" s="82" t="s">
        <v>334</v>
      </c>
      <c r="O33" s="83">
        <v>9707748853</v>
      </c>
      <c r="P33" s="89">
        <v>43533</v>
      </c>
      <c r="Q33" s="64" t="s">
        <v>175</v>
      </c>
      <c r="R33" s="62">
        <v>28</v>
      </c>
      <c r="S33" s="62" t="s">
        <v>308</v>
      </c>
      <c r="T33" s="18"/>
    </row>
    <row r="34" spans="1:20">
      <c r="A34" s="4">
        <v>30</v>
      </c>
      <c r="B34" s="18" t="s">
        <v>66</v>
      </c>
      <c r="C34" s="73" t="s">
        <v>913</v>
      </c>
      <c r="D34" s="62" t="s">
        <v>27</v>
      </c>
      <c r="E34" s="53" t="s">
        <v>96</v>
      </c>
      <c r="F34" s="62"/>
      <c r="G34" s="56">
        <v>51</v>
      </c>
      <c r="H34" s="56">
        <v>49</v>
      </c>
      <c r="I34" s="17">
        <f t="shared" si="0"/>
        <v>100</v>
      </c>
      <c r="J34" s="88" t="s">
        <v>914</v>
      </c>
      <c r="K34" s="62"/>
      <c r="L34" s="62"/>
      <c r="M34" s="62"/>
      <c r="N34" s="62"/>
      <c r="O34" s="62"/>
      <c r="P34" s="89">
        <v>43535</v>
      </c>
      <c r="Q34" s="64" t="s">
        <v>152</v>
      </c>
      <c r="R34" s="62"/>
      <c r="S34" s="62" t="s">
        <v>308</v>
      </c>
      <c r="T34" s="18"/>
    </row>
    <row r="35" spans="1:20">
      <c r="A35" s="4">
        <v>31</v>
      </c>
      <c r="B35" s="18" t="s">
        <v>67</v>
      </c>
      <c r="C35" s="93" t="s">
        <v>915</v>
      </c>
      <c r="D35" s="62" t="s">
        <v>27</v>
      </c>
      <c r="E35" s="53" t="s">
        <v>98</v>
      </c>
      <c r="F35" s="62"/>
      <c r="G35" s="56">
        <v>24</v>
      </c>
      <c r="H35" s="56">
        <v>17</v>
      </c>
      <c r="I35" s="17">
        <f t="shared" si="0"/>
        <v>41</v>
      </c>
      <c r="J35" s="53" t="s">
        <v>916</v>
      </c>
      <c r="K35" s="62" t="s">
        <v>198</v>
      </c>
      <c r="L35" s="62" t="s">
        <v>917</v>
      </c>
      <c r="M35" s="62">
        <v>985921121</v>
      </c>
      <c r="N35" s="60" t="s">
        <v>918</v>
      </c>
      <c r="O35" s="62">
        <v>9613300037</v>
      </c>
      <c r="P35" s="89">
        <v>43535</v>
      </c>
      <c r="Q35" s="64" t="s">
        <v>152</v>
      </c>
      <c r="R35" s="62">
        <v>22</v>
      </c>
      <c r="S35" s="62" t="s">
        <v>308</v>
      </c>
      <c r="T35" s="18"/>
    </row>
    <row r="36" spans="1:20">
      <c r="A36" s="4">
        <v>32</v>
      </c>
      <c r="B36" s="18" t="s">
        <v>67</v>
      </c>
      <c r="C36" s="62" t="s">
        <v>919</v>
      </c>
      <c r="D36" s="62" t="s">
        <v>29</v>
      </c>
      <c r="E36" s="56"/>
      <c r="F36" s="62"/>
      <c r="G36" s="56">
        <v>25</v>
      </c>
      <c r="H36" s="56">
        <v>40</v>
      </c>
      <c r="I36" s="17">
        <f t="shared" si="0"/>
        <v>65</v>
      </c>
      <c r="J36" s="88"/>
      <c r="K36" s="62" t="s">
        <v>198</v>
      </c>
      <c r="L36" s="62" t="s">
        <v>917</v>
      </c>
      <c r="M36" s="62">
        <v>985921122</v>
      </c>
      <c r="N36" s="60" t="s">
        <v>918</v>
      </c>
      <c r="O36" s="62">
        <v>9613300038</v>
      </c>
      <c r="P36" s="89">
        <v>43535</v>
      </c>
      <c r="Q36" s="64" t="s">
        <v>152</v>
      </c>
      <c r="R36" s="62">
        <v>19</v>
      </c>
      <c r="S36" s="62" t="s">
        <v>308</v>
      </c>
      <c r="T36" s="18"/>
    </row>
    <row r="37" spans="1:20">
      <c r="A37" s="4">
        <v>33</v>
      </c>
      <c r="B37" s="18" t="s">
        <v>66</v>
      </c>
      <c r="C37" s="62" t="s">
        <v>920</v>
      </c>
      <c r="D37" s="62" t="s">
        <v>29</v>
      </c>
      <c r="E37" s="56"/>
      <c r="F37" s="62"/>
      <c r="G37" s="56">
        <v>32</v>
      </c>
      <c r="H37" s="56">
        <v>25</v>
      </c>
      <c r="I37" s="17">
        <f t="shared" si="0"/>
        <v>57</v>
      </c>
      <c r="J37" s="88"/>
      <c r="K37" s="60" t="s">
        <v>195</v>
      </c>
      <c r="L37" s="60" t="s">
        <v>196</v>
      </c>
      <c r="M37" s="60">
        <v>8876549169</v>
      </c>
      <c r="N37" s="60" t="s">
        <v>197</v>
      </c>
      <c r="O37" s="62">
        <v>9678603868</v>
      </c>
      <c r="P37" s="89">
        <v>43536</v>
      </c>
      <c r="Q37" s="64" t="s">
        <v>155</v>
      </c>
      <c r="R37" s="62">
        <v>25</v>
      </c>
      <c r="S37" s="62" t="s">
        <v>308</v>
      </c>
      <c r="T37" s="18"/>
    </row>
    <row r="38" spans="1:20">
      <c r="A38" s="4">
        <v>34</v>
      </c>
      <c r="B38" s="18" t="s">
        <v>67</v>
      </c>
      <c r="C38" s="73" t="s">
        <v>921</v>
      </c>
      <c r="D38" s="62" t="s">
        <v>27</v>
      </c>
      <c r="E38" s="53" t="s">
        <v>102</v>
      </c>
      <c r="F38" s="62" t="s">
        <v>89</v>
      </c>
      <c r="G38" s="56">
        <v>18</v>
      </c>
      <c r="H38" s="56">
        <v>17</v>
      </c>
      <c r="I38" s="17">
        <f t="shared" si="0"/>
        <v>35</v>
      </c>
      <c r="J38" s="88"/>
      <c r="K38" s="60" t="s">
        <v>195</v>
      </c>
      <c r="L38" s="60" t="s">
        <v>196</v>
      </c>
      <c r="M38" s="60">
        <v>8876549169</v>
      </c>
      <c r="N38" s="60" t="s">
        <v>197</v>
      </c>
      <c r="O38" s="62">
        <v>9678603868</v>
      </c>
      <c r="P38" s="89">
        <v>43536</v>
      </c>
      <c r="Q38" s="64" t="s">
        <v>155</v>
      </c>
      <c r="R38" s="62">
        <v>30</v>
      </c>
      <c r="S38" s="62" t="s">
        <v>308</v>
      </c>
      <c r="T38" s="18"/>
    </row>
    <row r="39" spans="1:20">
      <c r="A39" s="4">
        <v>35</v>
      </c>
      <c r="B39" s="18" t="s">
        <v>66</v>
      </c>
      <c r="C39" s="73" t="s">
        <v>922</v>
      </c>
      <c r="D39" s="62" t="s">
        <v>27</v>
      </c>
      <c r="E39" s="53" t="s">
        <v>104</v>
      </c>
      <c r="F39" s="62" t="s">
        <v>89</v>
      </c>
      <c r="G39" s="56">
        <v>35</v>
      </c>
      <c r="H39" s="56">
        <v>49</v>
      </c>
      <c r="I39" s="17">
        <f t="shared" si="0"/>
        <v>84</v>
      </c>
      <c r="J39" s="53" t="s">
        <v>923</v>
      </c>
      <c r="K39" s="62" t="s">
        <v>924</v>
      </c>
      <c r="L39" s="62" t="s">
        <v>150</v>
      </c>
      <c r="M39" s="62">
        <v>9854524167</v>
      </c>
      <c r="N39" s="62" t="s">
        <v>895</v>
      </c>
      <c r="O39" s="62">
        <v>9613823180</v>
      </c>
      <c r="P39" s="89">
        <v>43536</v>
      </c>
      <c r="Q39" s="64" t="s">
        <v>155</v>
      </c>
      <c r="R39" s="62">
        <v>28</v>
      </c>
      <c r="S39" s="62" t="s">
        <v>308</v>
      </c>
      <c r="T39" s="18"/>
    </row>
    <row r="40" spans="1:20">
      <c r="A40" s="4">
        <v>36</v>
      </c>
      <c r="B40" s="18" t="s">
        <v>67</v>
      </c>
      <c r="C40" s="62" t="s">
        <v>925</v>
      </c>
      <c r="D40" s="62" t="s">
        <v>29</v>
      </c>
      <c r="E40" s="56"/>
      <c r="F40" s="62"/>
      <c r="G40" s="56">
        <v>15</v>
      </c>
      <c r="H40" s="56">
        <v>14</v>
      </c>
      <c r="I40" s="17">
        <f t="shared" si="0"/>
        <v>29</v>
      </c>
      <c r="J40" s="88"/>
      <c r="K40" s="62" t="s">
        <v>924</v>
      </c>
      <c r="L40" s="62" t="s">
        <v>150</v>
      </c>
      <c r="M40" s="62">
        <v>9854524167</v>
      </c>
      <c r="N40" s="62" t="s">
        <v>895</v>
      </c>
      <c r="O40" s="62">
        <v>9613823180</v>
      </c>
      <c r="P40" s="89">
        <v>43536</v>
      </c>
      <c r="Q40" s="64" t="s">
        <v>155</v>
      </c>
      <c r="R40" s="62">
        <v>29</v>
      </c>
      <c r="S40" s="62" t="s">
        <v>308</v>
      </c>
      <c r="T40" s="18"/>
    </row>
    <row r="41" spans="1:20">
      <c r="A41" s="4">
        <v>37</v>
      </c>
      <c r="B41" s="18" t="s">
        <v>67</v>
      </c>
      <c r="C41" s="60" t="s">
        <v>926</v>
      </c>
      <c r="D41" s="62" t="s">
        <v>29</v>
      </c>
      <c r="E41" s="56"/>
      <c r="F41" s="62"/>
      <c r="G41" s="56">
        <v>42</v>
      </c>
      <c r="H41" s="56">
        <v>43</v>
      </c>
      <c r="I41" s="17">
        <f t="shared" si="0"/>
        <v>85</v>
      </c>
      <c r="J41" s="88"/>
      <c r="K41" s="62" t="s">
        <v>198</v>
      </c>
      <c r="L41" s="62" t="s">
        <v>917</v>
      </c>
      <c r="M41" s="62">
        <v>985921122</v>
      </c>
      <c r="N41" s="60" t="s">
        <v>918</v>
      </c>
      <c r="O41" s="62">
        <v>9613300038</v>
      </c>
      <c r="P41" s="89">
        <v>43537</v>
      </c>
      <c r="Q41" s="64" t="s">
        <v>157</v>
      </c>
      <c r="R41" s="62">
        <v>24</v>
      </c>
      <c r="S41" s="62" t="s">
        <v>308</v>
      </c>
      <c r="T41" s="18"/>
    </row>
    <row r="42" spans="1:20">
      <c r="A42" s="4">
        <v>38</v>
      </c>
      <c r="B42" s="18" t="s">
        <v>67</v>
      </c>
      <c r="C42" s="73" t="s">
        <v>103</v>
      </c>
      <c r="D42" s="62" t="s">
        <v>27</v>
      </c>
      <c r="E42" s="56" t="s">
        <v>108</v>
      </c>
      <c r="F42" s="62" t="s">
        <v>89</v>
      </c>
      <c r="G42" s="56">
        <v>23</v>
      </c>
      <c r="H42" s="56">
        <v>24</v>
      </c>
      <c r="I42" s="17">
        <f t="shared" si="0"/>
        <v>47</v>
      </c>
      <c r="J42" s="53" t="s">
        <v>167</v>
      </c>
      <c r="K42" s="62" t="s">
        <v>198</v>
      </c>
      <c r="L42" s="62" t="s">
        <v>917</v>
      </c>
      <c r="M42" s="62">
        <v>985921122</v>
      </c>
      <c r="N42" s="60" t="s">
        <v>918</v>
      </c>
      <c r="O42" s="62">
        <v>9613300038</v>
      </c>
      <c r="P42" s="89">
        <v>43537</v>
      </c>
      <c r="Q42" s="64" t="s">
        <v>157</v>
      </c>
      <c r="R42" s="62">
        <v>25</v>
      </c>
      <c r="S42" s="62" t="s">
        <v>308</v>
      </c>
      <c r="T42" s="18"/>
    </row>
    <row r="43" spans="1:20">
      <c r="A43" s="4">
        <v>39</v>
      </c>
      <c r="B43" s="18" t="s">
        <v>66</v>
      </c>
      <c r="C43" s="73" t="s">
        <v>927</v>
      </c>
      <c r="D43" s="62" t="s">
        <v>27</v>
      </c>
      <c r="E43" s="53" t="s">
        <v>110</v>
      </c>
      <c r="F43" s="62" t="s">
        <v>89</v>
      </c>
      <c r="G43" s="56">
        <v>25</v>
      </c>
      <c r="H43" s="56">
        <v>40</v>
      </c>
      <c r="I43" s="17">
        <f t="shared" si="0"/>
        <v>65</v>
      </c>
      <c r="J43" s="53" t="s">
        <v>928</v>
      </c>
      <c r="K43" s="57" t="s">
        <v>355</v>
      </c>
      <c r="L43" s="65" t="s">
        <v>737</v>
      </c>
      <c r="M43" s="65">
        <v>9401450806</v>
      </c>
      <c r="N43" s="60" t="s">
        <v>738</v>
      </c>
      <c r="O43" s="52">
        <v>9859359712</v>
      </c>
      <c r="P43" s="89">
        <v>43537</v>
      </c>
      <c r="Q43" s="64" t="s">
        <v>157</v>
      </c>
      <c r="R43" s="62">
        <v>19</v>
      </c>
      <c r="S43" s="62" t="s">
        <v>308</v>
      </c>
      <c r="T43" s="18"/>
    </row>
    <row r="44" spans="1:20">
      <c r="A44" s="4">
        <v>40</v>
      </c>
      <c r="B44" s="18" t="s">
        <v>66</v>
      </c>
      <c r="C44" s="62" t="s">
        <v>929</v>
      </c>
      <c r="D44" s="62" t="s">
        <v>29</v>
      </c>
      <c r="E44" s="56"/>
      <c r="F44" s="62"/>
      <c r="G44" s="56">
        <v>18</v>
      </c>
      <c r="H44" s="56">
        <v>17</v>
      </c>
      <c r="I44" s="17">
        <f t="shared" si="0"/>
        <v>35</v>
      </c>
      <c r="J44" s="88"/>
      <c r="K44" s="57" t="s">
        <v>355</v>
      </c>
      <c r="L44" s="65" t="s">
        <v>737</v>
      </c>
      <c r="M44" s="65">
        <v>9401450806</v>
      </c>
      <c r="N44" s="60" t="s">
        <v>738</v>
      </c>
      <c r="O44" s="52">
        <v>9859359712</v>
      </c>
      <c r="P44" s="89">
        <v>43537</v>
      </c>
      <c r="Q44" s="64" t="s">
        <v>157</v>
      </c>
      <c r="R44" s="62">
        <v>20</v>
      </c>
      <c r="S44" s="62" t="s">
        <v>308</v>
      </c>
      <c r="T44" s="18"/>
    </row>
    <row r="45" spans="1:20">
      <c r="A45" s="4">
        <v>41</v>
      </c>
      <c r="B45" s="18" t="s">
        <v>67</v>
      </c>
      <c r="C45" s="73" t="s">
        <v>930</v>
      </c>
      <c r="D45" s="62" t="s">
        <v>27</v>
      </c>
      <c r="E45" s="53" t="s">
        <v>113</v>
      </c>
      <c r="F45" s="62" t="s">
        <v>89</v>
      </c>
      <c r="G45" s="56">
        <v>40</v>
      </c>
      <c r="H45" s="56">
        <v>37</v>
      </c>
      <c r="I45" s="17">
        <f t="shared" si="0"/>
        <v>77</v>
      </c>
      <c r="J45" s="53" t="s">
        <v>931</v>
      </c>
      <c r="K45" s="62" t="s">
        <v>497</v>
      </c>
      <c r="L45" s="62" t="s">
        <v>498</v>
      </c>
      <c r="M45" s="62">
        <v>9854223934</v>
      </c>
      <c r="N45" s="62" t="s">
        <v>499</v>
      </c>
      <c r="O45" s="62">
        <v>7896524079</v>
      </c>
      <c r="P45" s="89">
        <v>43538</v>
      </c>
      <c r="Q45" s="64" t="s">
        <v>164</v>
      </c>
      <c r="R45" s="62">
        <v>25</v>
      </c>
      <c r="S45" s="62" t="s">
        <v>308</v>
      </c>
      <c r="T45" s="18"/>
    </row>
    <row r="46" spans="1:20">
      <c r="A46" s="4">
        <v>42</v>
      </c>
      <c r="B46" s="18" t="s">
        <v>67</v>
      </c>
      <c r="C46" s="62" t="s">
        <v>932</v>
      </c>
      <c r="D46" s="62" t="s">
        <v>29</v>
      </c>
      <c r="E46" s="56"/>
      <c r="F46" s="62"/>
      <c r="G46" s="56">
        <v>19</v>
      </c>
      <c r="H46" s="56">
        <v>20</v>
      </c>
      <c r="I46" s="17">
        <f t="shared" si="0"/>
        <v>39</v>
      </c>
      <c r="J46" s="88"/>
      <c r="K46" s="62" t="s">
        <v>497</v>
      </c>
      <c r="L46" s="62" t="s">
        <v>498</v>
      </c>
      <c r="M46" s="62">
        <v>9854223934</v>
      </c>
      <c r="N46" s="62" t="s">
        <v>499</v>
      </c>
      <c r="O46" s="62">
        <v>7896524079</v>
      </c>
      <c r="P46" s="89">
        <v>43538</v>
      </c>
      <c r="Q46" s="64" t="s">
        <v>164</v>
      </c>
      <c r="R46" s="62">
        <v>26</v>
      </c>
      <c r="S46" s="62" t="s">
        <v>308</v>
      </c>
      <c r="T46" s="18"/>
    </row>
    <row r="47" spans="1:20">
      <c r="A47" s="4">
        <v>43</v>
      </c>
      <c r="B47" s="18" t="s">
        <v>66</v>
      </c>
      <c r="C47" s="62" t="s">
        <v>933</v>
      </c>
      <c r="D47" s="62" t="s">
        <v>29</v>
      </c>
      <c r="E47" s="56"/>
      <c r="F47" s="62"/>
      <c r="G47" s="56">
        <v>21</v>
      </c>
      <c r="H47" s="56">
        <v>27</v>
      </c>
      <c r="I47" s="17">
        <f t="shared" si="0"/>
        <v>48</v>
      </c>
      <c r="J47" s="88"/>
      <c r="K47" s="60" t="s">
        <v>332</v>
      </c>
      <c r="L47" s="60" t="s">
        <v>333</v>
      </c>
      <c r="M47" s="60">
        <v>8876443021</v>
      </c>
      <c r="N47" s="60" t="s">
        <v>934</v>
      </c>
      <c r="O47" s="62">
        <v>9864613945</v>
      </c>
      <c r="P47" s="89">
        <v>43538</v>
      </c>
      <c r="Q47" s="64" t="s">
        <v>164</v>
      </c>
      <c r="R47" s="62">
        <v>30</v>
      </c>
      <c r="S47" s="62" t="s">
        <v>308</v>
      </c>
      <c r="T47" s="18"/>
    </row>
    <row r="48" spans="1:20">
      <c r="A48" s="4">
        <v>44</v>
      </c>
      <c r="B48" s="18" t="s">
        <v>66</v>
      </c>
      <c r="C48" s="62" t="s">
        <v>935</v>
      </c>
      <c r="D48" s="62" t="s">
        <v>29</v>
      </c>
      <c r="E48" s="56"/>
      <c r="F48" s="62"/>
      <c r="G48" s="56">
        <v>32</v>
      </c>
      <c r="H48" s="56">
        <v>21</v>
      </c>
      <c r="I48" s="17">
        <f t="shared" si="0"/>
        <v>53</v>
      </c>
      <c r="J48" s="88"/>
      <c r="K48" s="60" t="s">
        <v>332</v>
      </c>
      <c r="L48" s="60" t="s">
        <v>333</v>
      </c>
      <c r="M48" s="60">
        <v>8876443022</v>
      </c>
      <c r="N48" s="60" t="s">
        <v>934</v>
      </c>
      <c r="O48" s="62">
        <v>9864613946</v>
      </c>
      <c r="P48" s="89">
        <v>43538</v>
      </c>
      <c r="Q48" s="64" t="s">
        <v>164</v>
      </c>
      <c r="R48" s="62">
        <v>28</v>
      </c>
      <c r="S48" s="62" t="s">
        <v>308</v>
      </c>
      <c r="T48" s="18"/>
    </row>
    <row r="49" spans="1:20">
      <c r="A49" s="4">
        <v>45</v>
      </c>
      <c r="B49" s="18" t="s">
        <v>67</v>
      </c>
      <c r="C49" s="60" t="s">
        <v>936</v>
      </c>
      <c r="D49" s="62" t="s">
        <v>27</v>
      </c>
      <c r="E49" s="53" t="s">
        <v>115</v>
      </c>
      <c r="F49" s="62" t="s">
        <v>89</v>
      </c>
      <c r="G49" s="56">
        <v>37</v>
      </c>
      <c r="H49" s="56">
        <v>46</v>
      </c>
      <c r="I49" s="17">
        <f t="shared" si="0"/>
        <v>83</v>
      </c>
      <c r="J49" s="53" t="s">
        <v>937</v>
      </c>
      <c r="K49" s="101" t="s">
        <v>748</v>
      </c>
      <c r="L49" s="86" t="s">
        <v>749</v>
      </c>
      <c r="M49" s="86"/>
      <c r="N49" s="86" t="s">
        <v>750</v>
      </c>
      <c r="O49" s="62">
        <v>9859145261</v>
      </c>
      <c r="P49" s="89">
        <v>43539</v>
      </c>
      <c r="Q49" s="64" t="s">
        <v>166</v>
      </c>
      <c r="R49" s="62">
        <v>30</v>
      </c>
      <c r="S49" s="62" t="s">
        <v>308</v>
      </c>
      <c r="T49" s="18"/>
    </row>
    <row r="50" spans="1:20">
      <c r="A50" s="4">
        <v>46</v>
      </c>
      <c r="B50" s="18" t="s">
        <v>66</v>
      </c>
      <c r="C50" s="62" t="s">
        <v>938</v>
      </c>
      <c r="D50" s="62" t="s">
        <v>29</v>
      </c>
      <c r="E50" s="56"/>
      <c r="F50" s="62"/>
      <c r="G50" s="56">
        <v>15</v>
      </c>
      <c r="H50" s="56">
        <v>16</v>
      </c>
      <c r="I50" s="17">
        <f t="shared" si="0"/>
        <v>31</v>
      </c>
      <c r="J50" s="88"/>
      <c r="K50" s="101" t="s">
        <v>748</v>
      </c>
      <c r="L50" s="86" t="s">
        <v>749</v>
      </c>
      <c r="M50" s="86"/>
      <c r="N50" s="86" t="s">
        <v>750</v>
      </c>
      <c r="O50" s="62">
        <v>9859145262</v>
      </c>
      <c r="P50" s="89">
        <v>43539</v>
      </c>
      <c r="Q50" s="64" t="s">
        <v>166</v>
      </c>
      <c r="R50" s="62">
        <v>33</v>
      </c>
      <c r="S50" s="62" t="s">
        <v>308</v>
      </c>
      <c r="T50" s="18"/>
    </row>
    <row r="51" spans="1:20">
      <c r="A51" s="4">
        <v>47</v>
      </c>
      <c r="B51" s="18" t="s">
        <v>66</v>
      </c>
      <c r="C51" s="73" t="s">
        <v>939</v>
      </c>
      <c r="D51" s="62" t="s">
        <v>27</v>
      </c>
      <c r="E51" s="53" t="s">
        <v>118</v>
      </c>
      <c r="F51" s="62" t="s">
        <v>89</v>
      </c>
      <c r="G51" s="56">
        <v>37</v>
      </c>
      <c r="H51" s="56">
        <v>47</v>
      </c>
      <c r="I51" s="17">
        <f t="shared" si="0"/>
        <v>84</v>
      </c>
      <c r="J51" s="53" t="s">
        <v>940</v>
      </c>
      <c r="K51" s="101" t="s">
        <v>748</v>
      </c>
      <c r="L51" s="86" t="s">
        <v>749</v>
      </c>
      <c r="M51" s="86"/>
      <c r="N51" s="86" t="s">
        <v>750</v>
      </c>
      <c r="O51" s="62">
        <v>9859145262</v>
      </c>
      <c r="P51" s="89">
        <v>43539</v>
      </c>
      <c r="Q51" s="64" t="s">
        <v>166</v>
      </c>
      <c r="R51" s="62">
        <v>31</v>
      </c>
      <c r="S51" s="62" t="s">
        <v>308</v>
      </c>
      <c r="T51" s="18"/>
    </row>
    <row r="52" spans="1:20">
      <c r="A52" s="4">
        <v>48</v>
      </c>
      <c r="B52" s="18" t="s">
        <v>67</v>
      </c>
      <c r="C52" s="73" t="s">
        <v>941</v>
      </c>
      <c r="D52" s="62" t="s">
        <v>27</v>
      </c>
      <c r="E52" s="53" t="s">
        <v>942</v>
      </c>
      <c r="F52" s="62"/>
      <c r="G52" s="56">
        <v>65</v>
      </c>
      <c r="H52" s="56">
        <v>36</v>
      </c>
      <c r="I52" s="17">
        <f t="shared" si="0"/>
        <v>101</v>
      </c>
      <c r="J52" s="88" t="s">
        <v>940</v>
      </c>
      <c r="K52" s="65" t="s">
        <v>158</v>
      </c>
      <c r="L52" s="60" t="s">
        <v>159</v>
      </c>
      <c r="M52" s="60">
        <v>9957864435</v>
      </c>
      <c r="N52" s="60" t="s">
        <v>160</v>
      </c>
      <c r="O52" s="62">
        <v>9613249681</v>
      </c>
      <c r="P52" s="89">
        <v>43540</v>
      </c>
      <c r="Q52" s="64" t="s">
        <v>175</v>
      </c>
      <c r="R52" s="62">
        <v>28</v>
      </c>
      <c r="S52" s="62" t="s">
        <v>308</v>
      </c>
      <c r="T52" s="18"/>
    </row>
    <row r="53" spans="1:20">
      <c r="A53" s="4">
        <v>49</v>
      </c>
      <c r="B53" s="18" t="s">
        <v>66</v>
      </c>
      <c r="C53" s="73" t="s">
        <v>939</v>
      </c>
      <c r="D53" s="62" t="s">
        <v>27</v>
      </c>
      <c r="E53" s="53" t="s">
        <v>118</v>
      </c>
      <c r="F53" s="62" t="s">
        <v>89</v>
      </c>
      <c r="G53" s="90">
        <v>47</v>
      </c>
      <c r="H53" s="90">
        <v>53</v>
      </c>
      <c r="I53" s="17">
        <f t="shared" si="0"/>
        <v>100</v>
      </c>
      <c r="J53" s="53" t="s">
        <v>940</v>
      </c>
      <c r="K53" s="60" t="s">
        <v>366</v>
      </c>
      <c r="L53" s="60" t="s">
        <v>943</v>
      </c>
      <c r="M53" s="60">
        <v>9613615950</v>
      </c>
      <c r="N53" s="60" t="s">
        <v>944</v>
      </c>
      <c r="O53" s="62">
        <v>9613051572</v>
      </c>
      <c r="P53" s="89">
        <v>43540</v>
      </c>
      <c r="Q53" s="64" t="s">
        <v>175</v>
      </c>
      <c r="R53" s="62">
        <v>19</v>
      </c>
      <c r="S53" s="62" t="s">
        <v>308</v>
      </c>
      <c r="T53" s="18"/>
    </row>
    <row r="54" spans="1:20">
      <c r="A54" s="4">
        <v>50</v>
      </c>
      <c r="B54" s="18" t="s">
        <v>66</v>
      </c>
      <c r="C54" s="73" t="s">
        <v>945</v>
      </c>
      <c r="D54" s="62" t="s">
        <v>27</v>
      </c>
      <c r="E54" s="53" t="s">
        <v>121</v>
      </c>
      <c r="F54" s="62" t="s">
        <v>89</v>
      </c>
      <c r="G54" s="90">
        <v>76</v>
      </c>
      <c r="H54" s="90">
        <v>58</v>
      </c>
      <c r="I54" s="17">
        <f t="shared" si="0"/>
        <v>134</v>
      </c>
      <c r="J54" s="53" t="s">
        <v>946</v>
      </c>
      <c r="K54" s="57" t="s">
        <v>723</v>
      </c>
      <c r="L54" s="60" t="s">
        <v>728</v>
      </c>
      <c r="M54" s="60">
        <v>9435485716</v>
      </c>
      <c r="N54" s="60" t="s">
        <v>944</v>
      </c>
      <c r="O54" s="62">
        <v>9854259887</v>
      </c>
      <c r="P54" s="89">
        <v>43542</v>
      </c>
      <c r="Q54" s="64" t="s">
        <v>152</v>
      </c>
      <c r="R54" s="62">
        <v>17</v>
      </c>
      <c r="S54" s="62" t="s">
        <v>308</v>
      </c>
      <c r="T54" s="18"/>
    </row>
    <row r="55" spans="1:20">
      <c r="A55" s="4">
        <v>51</v>
      </c>
      <c r="B55" s="18" t="s">
        <v>67</v>
      </c>
      <c r="C55" s="73" t="s">
        <v>947</v>
      </c>
      <c r="D55" s="62" t="s">
        <v>27</v>
      </c>
      <c r="E55" s="53" t="s">
        <v>123</v>
      </c>
      <c r="F55" s="62" t="s">
        <v>89</v>
      </c>
      <c r="G55" s="56">
        <v>17</v>
      </c>
      <c r="H55" s="56">
        <v>16</v>
      </c>
      <c r="I55" s="17">
        <f t="shared" si="0"/>
        <v>33</v>
      </c>
      <c r="J55" s="53" t="s">
        <v>948</v>
      </c>
      <c r="K55" s="60" t="s">
        <v>187</v>
      </c>
      <c r="L55" s="60" t="s">
        <v>188</v>
      </c>
      <c r="M55" s="60">
        <v>7399321529</v>
      </c>
      <c r="N55" s="60" t="s">
        <v>457</v>
      </c>
      <c r="O55" s="70">
        <v>9854338822</v>
      </c>
      <c r="P55" s="89">
        <v>43542</v>
      </c>
      <c r="Q55" s="64" t="s">
        <v>152</v>
      </c>
      <c r="R55" s="62">
        <v>22</v>
      </c>
      <c r="S55" s="62" t="s">
        <v>308</v>
      </c>
      <c r="T55" s="18"/>
    </row>
    <row r="56" spans="1:20">
      <c r="A56" s="4">
        <v>52</v>
      </c>
      <c r="B56" s="18" t="s">
        <v>67</v>
      </c>
      <c r="C56" s="62" t="s">
        <v>949</v>
      </c>
      <c r="D56" s="62" t="s">
        <v>29</v>
      </c>
      <c r="E56" s="56"/>
      <c r="F56" s="62"/>
      <c r="G56" s="56">
        <v>32</v>
      </c>
      <c r="H56" s="56">
        <v>35</v>
      </c>
      <c r="I56" s="17">
        <f t="shared" si="0"/>
        <v>67</v>
      </c>
      <c r="J56" s="88"/>
      <c r="K56" s="60" t="s">
        <v>187</v>
      </c>
      <c r="L56" s="60" t="s">
        <v>188</v>
      </c>
      <c r="M56" s="60">
        <v>7399321529</v>
      </c>
      <c r="N56" s="60" t="s">
        <v>457</v>
      </c>
      <c r="O56" s="70">
        <v>9854338822</v>
      </c>
      <c r="P56" s="89">
        <v>43542</v>
      </c>
      <c r="Q56" s="64" t="s">
        <v>152</v>
      </c>
      <c r="R56" s="62">
        <v>23</v>
      </c>
      <c r="S56" s="62" t="s">
        <v>308</v>
      </c>
      <c r="T56" s="18"/>
    </row>
    <row r="57" spans="1:20">
      <c r="A57" s="4">
        <v>53</v>
      </c>
      <c r="B57" s="18" t="s">
        <v>66</v>
      </c>
      <c r="C57" s="62" t="s">
        <v>950</v>
      </c>
      <c r="D57" s="62" t="s">
        <v>29</v>
      </c>
      <c r="E57" s="56"/>
      <c r="F57" s="62"/>
      <c r="G57" s="56">
        <v>25</v>
      </c>
      <c r="H57" s="56">
        <v>32</v>
      </c>
      <c r="I57" s="17">
        <f t="shared" si="0"/>
        <v>57</v>
      </c>
      <c r="J57" s="97">
        <v>7399865774</v>
      </c>
      <c r="K57" s="65" t="s">
        <v>176</v>
      </c>
      <c r="L57" s="60" t="s">
        <v>177</v>
      </c>
      <c r="M57" s="60">
        <v>9401329029</v>
      </c>
      <c r="N57" s="60" t="s">
        <v>951</v>
      </c>
      <c r="O57" s="62">
        <v>7864304432</v>
      </c>
      <c r="P57" s="89">
        <v>43543</v>
      </c>
      <c r="Q57" s="64" t="s">
        <v>155</v>
      </c>
      <c r="R57" s="62">
        <v>33</v>
      </c>
      <c r="S57" s="62" t="s">
        <v>308</v>
      </c>
      <c r="T57" s="18"/>
    </row>
    <row r="58" spans="1:20">
      <c r="A58" s="4">
        <v>54</v>
      </c>
      <c r="B58" s="18" t="s">
        <v>66</v>
      </c>
      <c r="C58" s="62" t="s">
        <v>952</v>
      </c>
      <c r="D58" s="62" t="s">
        <v>29</v>
      </c>
      <c r="E58" s="56"/>
      <c r="F58" s="62"/>
      <c r="G58" s="56">
        <v>31</v>
      </c>
      <c r="H58" s="56">
        <v>30</v>
      </c>
      <c r="I58" s="17">
        <f t="shared" si="0"/>
        <v>61</v>
      </c>
      <c r="J58" s="97">
        <v>8876126484</v>
      </c>
      <c r="K58" s="65" t="s">
        <v>176</v>
      </c>
      <c r="L58" s="60" t="s">
        <v>177</v>
      </c>
      <c r="M58" s="60">
        <v>9401329029</v>
      </c>
      <c r="N58" s="60" t="s">
        <v>951</v>
      </c>
      <c r="O58" s="62">
        <v>7864304432</v>
      </c>
      <c r="P58" s="89">
        <v>43543</v>
      </c>
      <c r="Q58" s="64" t="s">
        <v>155</v>
      </c>
      <c r="R58" s="62">
        <v>31</v>
      </c>
      <c r="S58" s="62" t="s">
        <v>308</v>
      </c>
      <c r="T58" s="18"/>
    </row>
    <row r="59" spans="1:20">
      <c r="A59" s="4">
        <v>55</v>
      </c>
      <c r="B59" s="18" t="s">
        <v>67</v>
      </c>
      <c r="C59" s="62" t="s">
        <v>953</v>
      </c>
      <c r="D59" s="62" t="s">
        <v>29</v>
      </c>
      <c r="E59" s="56"/>
      <c r="F59" s="62"/>
      <c r="G59" s="56">
        <v>45</v>
      </c>
      <c r="H59" s="56">
        <v>41</v>
      </c>
      <c r="I59" s="17">
        <f t="shared" si="0"/>
        <v>86</v>
      </c>
      <c r="J59" s="88"/>
      <c r="K59" s="65" t="s">
        <v>425</v>
      </c>
      <c r="L59" s="60" t="s">
        <v>426</v>
      </c>
      <c r="M59" s="60">
        <v>9859109660</v>
      </c>
      <c r="N59" s="60" t="s">
        <v>427</v>
      </c>
      <c r="O59" s="62">
        <v>7399492462</v>
      </c>
      <c r="P59" s="89">
        <v>43543</v>
      </c>
      <c r="Q59" s="64" t="s">
        <v>155</v>
      </c>
      <c r="R59" s="62">
        <v>22</v>
      </c>
      <c r="S59" s="62" t="s">
        <v>308</v>
      </c>
      <c r="T59" s="18"/>
    </row>
    <row r="60" spans="1:20">
      <c r="A60" s="4">
        <v>56</v>
      </c>
      <c r="B60" s="18" t="s">
        <v>67</v>
      </c>
      <c r="C60" s="73" t="s">
        <v>954</v>
      </c>
      <c r="D60" s="62" t="s">
        <v>27</v>
      </c>
      <c r="E60" s="53" t="s">
        <v>129</v>
      </c>
      <c r="F60" s="62" t="s">
        <v>89</v>
      </c>
      <c r="G60" s="56">
        <v>6</v>
      </c>
      <c r="H60" s="56">
        <v>15</v>
      </c>
      <c r="I60" s="17">
        <f t="shared" si="0"/>
        <v>21</v>
      </c>
      <c r="J60" s="88" t="s">
        <v>955</v>
      </c>
      <c r="K60" s="65" t="s">
        <v>425</v>
      </c>
      <c r="L60" s="60" t="s">
        <v>426</v>
      </c>
      <c r="M60" s="60">
        <v>9859109660</v>
      </c>
      <c r="N60" s="60" t="s">
        <v>427</v>
      </c>
      <c r="O60" s="62">
        <v>7399492462</v>
      </c>
      <c r="P60" s="89">
        <v>43543</v>
      </c>
      <c r="Q60" s="64" t="s">
        <v>155</v>
      </c>
      <c r="R60" s="62">
        <v>26</v>
      </c>
      <c r="S60" s="62" t="s">
        <v>308</v>
      </c>
      <c r="T60" s="18"/>
    </row>
    <row r="61" spans="1:20">
      <c r="A61" s="4">
        <v>57</v>
      </c>
      <c r="B61" s="18" t="s">
        <v>66</v>
      </c>
      <c r="C61" s="73" t="s">
        <v>956</v>
      </c>
      <c r="D61" s="62" t="s">
        <v>27</v>
      </c>
      <c r="E61" s="53" t="s">
        <v>131</v>
      </c>
      <c r="F61" s="62" t="s">
        <v>89</v>
      </c>
      <c r="G61" s="56">
        <v>50</v>
      </c>
      <c r="H61" s="56">
        <v>68</v>
      </c>
      <c r="I61" s="17">
        <f t="shared" si="0"/>
        <v>118</v>
      </c>
      <c r="J61" s="53" t="s">
        <v>957</v>
      </c>
      <c r="K61" s="62" t="s">
        <v>184</v>
      </c>
      <c r="L61" s="62" t="s">
        <v>185</v>
      </c>
      <c r="M61" s="62">
        <v>9864921125</v>
      </c>
      <c r="N61" s="62" t="s">
        <v>186</v>
      </c>
      <c r="O61" s="62">
        <v>7896661859</v>
      </c>
      <c r="P61" s="89">
        <v>43544</v>
      </c>
      <c r="Q61" s="64" t="s">
        <v>157</v>
      </c>
      <c r="R61" s="62">
        <v>23</v>
      </c>
      <c r="S61" s="62" t="s">
        <v>308</v>
      </c>
      <c r="T61" s="18"/>
    </row>
    <row r="62" spans="1:20">
      <c r="A62" s="4">
        <v>58</v>
      </c>
      <c r="B62" s="18" t="s">
        <v>67</v>
      </c>
      <c r="C62" s="73" t="s">
        <v>958</v>
      </c>
      <c r="D62" s="62" t="s">
        <v>27</v>
      </c>
      <c r="E62" s="53" t="s">
        <v>133</v>
      </c>
      <c r="F62" s="62" t="s">
        <v>89</v>
      </c>
      <c r="G62" s="56">
        <v>33</v>
      </c>
      <c r="H62" s="56">
        <v>42</v>
      </c>
      <c r="I62" s="17">
        <f t="shared" si="0"/>
        <v>75</v>
      </c>
      <c r="J62" s="53" t="s">
        <v>959</v>
      </c>
      <c r="K62" s="62" t="s">
        <v>237</v>
      </c>
      <c r="L62" s="62" t="s">
        <v>238</v>
      </c>
      <c r="M62" s="62">
        <v>9954815442</v>
      </c>
      <c r="N62" s="62" t="s">
        <v>183</v>
      </c>
      <c r="O62" s="62">
        <v>9957308238</v>
      </c>
      <c r="P62" s="89">
        <v>43544</v>
      </c>
      <c r="Q62" s="64" t="s">
        <v>157</v>
      </c>
      <c r="R62" s="62">
        <v>35</v>
      </c>
      <c r="S62" s="62" t="s">
        <v>308</v>
      </c>
      <c r="T62" s="18"/>
    </row>
    <row r="63" spans="1:20">
      <c r="A63" s="4">
        <v>59</v>
      </c>
      <c r="B63" s="18" t="s">
        <v>67</v>
      </c>
      <c r="C63" s="62" t="s">
        <v>960</v>
      </c>
      <c r="D63" s="62" t="s">
        <v>29</v>
      </c>
      <c r="E63" s="56"/>
      <c r="F63" s="62"/>
      <c r="G63" s="56">
        <v>17</v>
      </c>
      <c r="H63" s="56">
        <v>18</v>
      </c>
      <c r="I63" s="17">
        <f t="shared" si="0"/>
        <v>35</v>
      </c>
      <c r="J63" s="88"/>
      <c r="K63" s="62" t="s">
        <v>237</v>
      </c>
      <c r="L63" s="62" t="s">
        <v>238</v>
      </c>
      <c r="M63" s="62">
        <v>9954815442</v>
      </c>
      <c r="N63" s="62" t="s">
        <v>183</v>
      </c>
      <c r="O63" s="62">
        <v>9957308238</v>
      </c>
      <c r="P63" s="89">
        <v>43544</v>
      </c>
      <c r="Q63" s="64" t="s">
        <v>157</v>
      </c>
      <c r="R63" s="62">
        <v>32</v>
      </c>
      <c r="S63" s="62" t="s">
        <v>308</v>
      </c>
      <c r="T63" s="18"/>
    </row>
    <row r="64" spans="1:20">
      <c r="A64" s="4">
        <v>60</v>
      </c>
      <c r="B64" s="18" t="s">
        <v>66</v>
      </c>
      <c r="C64" s="73" t="s">
        <v>961</v>
      </c>
      <c r="D64" s="62" t="s">
        <v>27</v>
      </c>
      <c r="E64" s="53" t="s">
        <v>136</v>
      </c>
      <c r="F64" s="62"/>
      <c r="G64" s="56">
        <v>23</v>
      </c>
      <c r="H64" s="56">
        <v>32</v>
      </c>
      <c r="I64" s="17">
        <f t="shared" si="0"/>
        <v>55</v>
      </c>
      <c r="J64" s="88" t="s">
        <v>962</v>
      </c>
      <c r="K64" s="62" t="s">
        <v>497</v>
      </c>
      <c r="L64" s="62" t="s">
        <v>498</v>
      </c>
      <c r="M64" s="62">
        <v>9854223934</v>
      </c>
      <c r="N64" s="62" t="s">
        <v>499</v>
      </c>
      <c r="O64" s="62">
        <v>7896524079</v>
      </c>
      <c r="P64" s="89">
        <v>43546</v>
      </c>
      <c r="Q64" s="64" t="s">
        <v>166</v>
      </c>
      <c r="R64" s="62">
        <v>28</v>
      </c>
      <c r="S64" s="62" t="s">
        <v>308</v>
      </c>
      <c r="T64" s="18"/>
    </row>
    <row r="65" spans="1:20">
      <c r="A65" s="4">
        <v>61</v>
      </c>
      <c r="B65" s="18" t="s">
        <v>66</v>
      </c>
      <c r="C65" s="62" t="s">
        <v>963</v>
      </c>
      <c r="D65" s="62" t="s">
        <v>29</v>
      </c>
      <c r="E65" s="56"/>
      <c r="F65" s="62"/>
      <c r="G65" s="56">
        <v>30</v>
      </c>
      <c r="H65" s="56">
        <v>27</v>
      </c>
      <c r="I65" s="17">
        <f t="shared" si="0"/>
        <v>57</v>
      </c>
      <c r="J65" s="88" t="s">
        <v>167</v>
      </c>
      <c r="K65" s="62" t="s">
        <v>497</v>
      </c>
      <c r="L65" s="62" t="s">
        <v>498</v>
      </c>
      <c r="M65" s="62">
        <v>9854223934</v>
      </c>
      <c r="N65" s="62" t="s">
        <v>499</v>
      </c>
      <c r="O65" s="62">
        <v>7896524079</v>
      </c>
      <c r="P65" s="89">
        <v>43546</v>
      </c>
      <c r="Q65" s="64" t="s">
        <v>166</v>
      </c>
      <c r="R65" s="62">
        <v>30</v>
      </c>
      <c r="S65" s="62" t="s">
        <v>308</v>
      </c>
      <c r="T65" s="18"/>
    </row>
    <row r="66" spans="1:20">
      <c r="A66" s="4">
        <v>62</v>
      </c>
      <c r="B66" s="18" t="s">
        <v>67</v>
      </c>
      <c r="C66" s="62" t="s">
        <v>964</v>
      </c>
      <c r="D66" s="62" t="s">
        <v>29</v>
      </c>
      <c r="E66" s="56"/>
      <c r="F66" s="62"/>
      <c r="G66" s="56">
        <v>33</v>
      </c>
      <c r="H66" s="56">
        <v>31</v>
      </c>
      <c r="I66" s="17">
        <f t="shared" si="0"/>
        <v>64</v>
      </c>
      <c r="J66" s="88" t="s">
        <v>928</v>
      </c>
      <c r="K66" s="62" t="s">
        <v>782</v>
      </c>
      <c r="L66" s="62" t="s">
        <v>783</v>
      </c>
      <c r="M66" s="62">
        <v>9613937733</v>
      </c>
      <c r="N66" s="62" t="s">
        <v>784</v>
      </c>
      <c r="O66" s="62">
        <v>9854121322</v>
      </c>
      <c r="P66" s="89">
        <v>43546</v>
      </c>
      <c r="Q66" s="64" t="s">
        <v>166</v>
      </c>
      <c r="R66" s="62">
        <v>22</v>
      </c>
      <c r="S66" s="62" t="s">
        <v>308</v>
      </c>
      <c r="T66" s="18"/>
    </row>
    <row r="67" spans="1:20">
      <c r="A67" s="4">
        <v>63</v>
      </c>
      <c r="B67" s="18" t="s">
        <v>67</v>
      </c>
      <c r="C67" s="73" t="s">
        <v>965</v>
      </c>
      <c r="D67" s="62" t="s">
        <v>27</v>
      </c>
      <c r="E67" s="53" t="s">
        <v>140</v>
      </c>
      <c r="F67" s="62" t="s">
        <v>89</v>
      </c>
      <c r="G67" s="56">
        <v>24</v>
      </c>
      <c r="H67" s="56">
        <v>22</v>
      </c>
      <c r="I67" s="17">
        <f t="shared" si="0"/>
        <v>46</v>
      </c>
      <c r="J67" s="53" t="s">
        <v>966</v>
      </c>
      <c r="K67" s="62" t="s">
        <v>782</v>
      </c>
      <c r="L67" s="62" t="s">
        <v>783</v>
      </c>
      <c r="M67" s="62">
        <v>9613937733</v>
      </c>
      <c r="N67" s="62" t="s">
        <v>784</v>
      </c>
      <c r="O67" s="62">
        <v>9854121322</v>
      </c>
      <c r="P67" s="89">
        <v>43546</v>
      </c>
      <c r="Q67" s="64" t="s">
        <v>166</v>
      </c>
      <c r="R67" s="62">
        <v>25</v>
      </c>
      <c r="S67" s="62" t="s">
        <v>308</v>
      </c>
      <c r="T67" s="18"/>
    </row>
    <row r="68" spans="1:20">
      <c r="A68" s="4">
        <v>64</v>
      </c>
      <c r="B68" s="18" t="s">
        <v>66</v>
      </c>
      <c r="C68" s="73" t="s">
        <v>967</v>
      </c>
      <c r="D68" s="62" t="s">
        <v>27</v>
      </c>
      <c r="E68" s="53" t="s">
        <v>142</v>
      </c>
      <c r="F68" s="62" t="s">
        <v>89</v>
      </c>
      <c r="G68" s="56">
        <v>45</v>
      </c>
      <c r="H68" s="56">
        <v>46</v>
      </c>
      <c r="I68" s="17">
        <f t="shared" si="0"/>
        <v>91</v>
      </c>
      <c r="J68" s="53" t="s">
        <v>968</v>
      </c>
      <c r="K68" s="65" t="s">
        <v>158</v>
      </c>
      <c r="L68" s="60" t="s">
        <v>159</v>
      </c>
      <c r="M68" s="60">
        <v>9957864435</v>
      </c>
      <c r="N68" s="60" t="s">
        <v>160</v>
      </c>
      <c r="O68" s="62">
        <v>9613249681</v>
      </c>
      <c r="P68" s="89">
        <v>43547</v>
      </c>
      <c r="Q68" s="64" t="s">
        <v>175</v>
      </c>
      <c r="R68" s="62">
        <v>33</v>
      </c>
      <c r="S68" s="62" t="s">
        <v>308</v>
      </c>
      <c r="T68" s="18"/>
    </row>
    <row r="69" spans="1:20">
      <c r="A69" s="4">
        <v>65</v>
      </c>
      <c r="B69" s="18" t="s">
        <v>67</v>
      </c>
      <c r="C69" s="73" t="s">
        <v>969</v>
      </c>
      <c r="D69" s="62" t="s">
        <v>27</v>
      </c>
      <c r="E69" s="53" t="s">
        <v>144</v>
      </c>
      <c r="F69" s="62" t="s">
        <v>89</v>
      </c>
      <c r="G69" s="56">
        <v>26</v>
      </c>
      <c r="H69" s="56">
        <v>28</v>
      </c>
      <c r="I69" s="17">
        <f t="shared" si="0"/>
        <v>54</v>
      </c>
      <c r="J69" s="88" t="s">
        <v>970</v>
      </c>
      <c r="K69" s="60" t="s">
        <v>600</v>
      </c>
      <c r="L69" s="60" t="s">
        <v>601</v>
      </c>
      <c r="M69" s="60">
        <v>9401352848</v>
      </c>
      <c r="N69" s="60" t="s">
        <v>799</v>
      </c>
      <c r="O69" s="62">
        <v>9613229208</v>
      </c>
      <c r="P69" s="89">
        <v>43547</v>
      </c>
      <c r="Q69" s="64" t="s">
        <v>175</v>
      </c>
      <c r="R69" s="62">
        <v>24</v>
      </c>
      <c r="S69" s="62" t="s">
        <v>308</v>
      </c>
      <c r="T69" s="18"/>
    </row>
    <row r="70" spans="1:20">
      <c r="A70" s="4">
        <v>66</v>
      </c>
      <c r="B70" s="18" t="s">
        <v>67</v>
      </c>
      <c r="C70" s="62" t="s">
        <v>971</v>
      </c>
      <c r="D70" s="62" t="s">
        <v>29</v>
      </c>
      <c r="E70" s="56"/>
      <c r="F70" s="62"/>
      <c r="G70" s="56">
        <v>32</v>
      </c>
      <c r="H70" s="56">
        <v>31</v>
      </c>
      <c r="I70" s="17">
        <f t="shared" si="0"/>
        <v>63</v>
      </c>
      <c r="J70" s="88"/>
      <c r="K70" s="60" t="s">
        <v>600</v>
      </c>
      <c r="L70" s="60" t="s">
        <v>601</v>
      </c>
      <c r="M70" s="60">
        <v>9401352848</v>
      </c>
      <c r="N70" s="60" t="s">
        <v>799</v>
      </c>
      <c r="O70" s="62">
        <v>9613229208</v>
      </c>
      <c r="P70" s="89">
        <v>43547</v>
      </c>
      <c r="Q70" s="64" t="s">
        <v>175</v>
      </c>
      <c r="R70" s="62">
        <v>26</v>
      </c>
      <c r="S70" s="62" t="s">
        <v>308</v>
      </c>
      <c r="T70" s="18"/>
    </row>
    <row r="71" spans="1:20">
      <c r="A71" s="4">
        <v>67</v>
      </c>
      <c r="B71" s="18" t="s">
        <v>66</v>
      </c>
      <c r="C71" s="62" t="s">
        <v>972</v>
      </c>
      <c r="D71" s="62" t="s">
        <v>29</v>
      </c>
      <c r="E71" s="56"/>
      <c r="F71" s="62"/>
      <c r="G71" s="56">
        <v>36</v>
      </c>
      <c r="H71" s="56">
        <v>39</v>
      </c>
      <c r="I71" s="17">
        <f t="shared" ref="I71:I91" si="1">+G71+H71</f>
        <v>75</v>
      </c>
      <c r="J71" s="88">
        <v>9854116689</v>
      </c>
      <c r="K71" s="62" t="s">
        <v>973</v>
      </c>
      <c r="L71" s="62" t="s">
        <v>173</v>
      </c>
      <c r="M71" s="62">
        <v>9854567500</v>
      </c>
      <c r="N71" s="62" t="s">
        <v>174</v>
      </c>
      <c r="O71" s="62">
        <v>9854567500</v>
      </c>
      <c r="P71" s="89">
        <v>43549</v>
      </c>
      <c r="Q71" s="64" t="s">
        <v>152</v>
      </c>
      <c r="R71" s="62">
        <v>22</v>
      </c>
      <c r="S71" s="62" t="s">
        <v>308</v>
      </c>
      <c r="T71" s="18"/>
    </row>
    <row r="72" spans="1:20">
      <c r="A72" s="4">
        <v>68</v>
      </c>
      <c r="B72" s="18" t="s">
        <v>66</v>
      </c>
      <c r="C72" s="93" t="s">
        <v>974</v>
      </c>
      <c r="D72" s="62" t="s">
        <v>27</v>
      </c>
      <c r="E72" s="53" t="s">
        <v>148</v>
      </c>
      <c r="F72" s="62" t="s">
        <v>696</v>
      </c>
      <c r="G72" s="56">
        <v>13</v>
      </c>
      <c r="H72" s="56">
        <v>11</v>
      </c>
      <c r="I72" s="17">
        <f t="shared" si="1"/>
        <v>24</v>
      </c>
      <c r="J72" s="53" t="s">
        <v>975</v>
      </c>
      <c r="K72" s="62" t="s">
        <v>172</v>
      </c>
      <c r="L72" s="62" t="s">
        <v>173</v>
      </c>
      <c r="M72" s="62">
        <v>9854567500</v>
      </c>
      <c r="N72" s="62" t="s">
        <v>174</v>
      </c>
      <c r="O72" s="62">
        <v>9854567500</v>
      </c>
      <c r="P72" s="89">
        <v>43549</v>
      </c>
      <c r="Q72" s="64" t="s">
        <v>152</v>
      </c>
      <c r="R72" s="62">
        <v>25</v>
      </c>
      <c r="S72" s="62" t="s">
        <v>308</v>
      </c>
      <c r="T72" s="18"/>
    </row>
    <row r="73" spans="1:20">
      <c r="A73" s="4">
        <v>69</v>
      </c>
      <c r="B73" s="18" t="s">
        <v>66</v>
      </c>
      <c r="C73" s="62" t="s">
        <v>976</v>
      </c>
      <c r="D73" s="62" t="s">
        <v>29</v>
      </c>
      <c r="E73" s="56"/>
      <c r="F73" s="62"/>
      <c r="G73" s="56">
        <v>28</v>
      </c>
      <c r="H73" s="56">
        <v>43</v>
      </c>
      <c r="I73" s="17">
        <f t="shared" si="1"/>
        <v>71</v>
      </c>
      <c r="J73" s="88">
        <v>9401842263</v>
      </c>
      <c r="K73" s="87" t="s">
        <v>451</v>
      </c>
      <c r="L73" s="87" t="s">
        <v>452</v>
      </c>
      <c r="M73" s="62">
        <v>9854703172</v>
      </c>
      <c r="N73" s="87" t="s">
        <v>453</v>
      </c>
      <c r="O73" s="62">
        <v>9613300020</v>
      </c>
      <c r="P73" s="89">
        <v>43549</v>
      </c>
      <c r="Q73" s="64" t="s">
        <v>152</v>
      </c>
      <c r="R73" s="62">
        <v>19</v>
      </c>
      <c r="S73" s="62" t="s">
        <v>308</v>
      </c>
      <c r="T73" s="18"/>
    </row>
    <row r="74" spans="1:20">
      <c r="A74" s="4">
        <v>70</v>
      </c>
      <c r="B74" s="18" t="s">
        <v>66</v>
      </c>
      <c r="C74" s="73" t="s">
        <v>977</v>
      </c>
      <c r="D74" s="62" t="s">
        <v>27</v>
      </c>
      <c r="E74" s="53" t="s">
        <v>978</v>
      </c>
      <c r="F74" s="62" t="s">
        <v>89</v>
      </c>
      <c r="G74" s="56">
        <v>14</v>
      </c>
      <c r="H74" s="56">
        <v>22</v>
      </c>
      <c r="I74" s="17">
        <f t="shared" si="1"/>
        <v>36</v>
      </c>
      <c r="J74" s="53" t="s">
        <v>979</v>
      </c>
      <c r="K74" s="87" t="s">
        <v>451</v>
      </c>
      <c r="L74" s="87" t="s">
        <v>452</v>
      </c>
      <c r="M74" s="62">
        <v>9854703172</v>
      </c>
      <c r="N74" s="87" t="s">
        <v>453</v>
      </c>
      <c r="O74" s="62">
        <v>9613300020</v>
      </c>
      <c r="P74" s="89">
        <v>43549</v>
      </c>
      <c r="Q74" s="64" t="s">
        <v>152</v>
      </c>
      <c r="R74" s="62">
        <v>28</v>
      </c>
      <c r="S74" s="62" t="s">
        <v>308</v>
      </c>
      <c r="T74" s="18"/>
    </row>
    <row r="75" spans="1:20">
      <c r="A75" s="4">
        <v>71</v>
      </c>
      <c r="B75" s="18" t="s">
        <v>67</v>
      </c>
      <c r="C75" s="73" t="s">
        <v>980</v>
      </c>
      <c r="D75" s="62" t="s">
        <v>27</v>
      </c>
      <c r="E75" s="53" t="s">
        <v>981</v>
      </c>
      <c r="F75" s="62" t="s">
        <v>696</v>
      </c>
      <c r="G75" s="56">
        <v>59</v>
      </c>
      <c r="H75" s="56">
        <v>61</v>
      </c>
      <c r="I75" s="17">
        <f t="shared" si="1"/>
        <v>120</v>
      </c>
      <c r="J75" s="53" t="s">
        <v>982</v>
      </c>
      <c r="K75" s="57" t="s">
        <v>154</v>
      </c>
      <c r="L75" s="60" t="s">
        <v>150</v>
      </c>
      <c r="M75" s="60">
        <v>9854524167</v>
      </c>
      <c r="N75" s="60" t="s">
        <v>895</v>
      </c>
      <c r="O75" s="52">
        <v>9613823180</v>
      </c>
      <c r="P75" s="89">
        <v>43550</v>
      </c>
      <c r="Q75" s="64" t="s">
        <v>155</v>
      </c>
      <c r="R75" s="62">
        <v>22</v>
      </c>
      <c r="S75" s="62" t="s">
        <v>308</v>
      </c>
      <c r="T75" s="18"/>
    </row>
    <row r="76" spans="1:20">
      <c r="A76" s="4">
        <v>72</v>
      </c>
      <c r="B76" s="18" t="s">
        <v>67</v>
      </c>
      <c r="C76" s="62" t="s">
        <v>983</v>
      </c>
      <c r="D76" s="62" t="s">
        <v>29</v>
      </c>
      <c r="E76" s="56"/>
      <c r="F76" s="62"/>
      <c r="G76" s="56">
        <v>46</v>
      </c>
      <c r="H76" s="56">
        <v>57</v>
      </c>
      <c r="I76" s="17">
        <f t="shared" si="1"/>
        <v>103</v>
      </c>
      <c r="J76" s="88"/>
      <c r="K76" s="57" t="s">
        <v>154</v>
      </c>
      <c r="L76" s="60" t="s">
        <v>150</v>
      </c>
      <c r="M76" s="60">
        <v>9854524167</v>
      </c>
      <c r="N76" s="60" t="s">
        <v>438</v>
      </c>
      <c r="O76" s="52">
        <v>9508552520</v>
      </c>
      <c r="P76" s="89">
        <v>43550</v>
      </c>
      <c r="Q76" s="64" t="s">
        <v>155</v>
      </c>
      <c r="R76" s="62">
        <v>29</v>
      </c>
      <c r="S76" s="62" t="s">
        <v>308</v>
      </c>
      <c r="T76" s="18"/>
    </row>
    <row r="77" spans="1:20">
      <c r="A77" s="4">
        <v>73</v>
      </c>
      <c r="B77" s="18" t="s">
        <v>66</v>
      </c>
      <c r="C77" s="73" t="s">
        <v>984</v>
      </c>
      <c r="D77" s="62" t="s">
        <v>27</v>
      </c>
      <c r="E77" s="53" t="s">
        <v>985</v>
      </c>
      <c r="F77" s="62" t="s">
        <v>89</v>
      </c>
      <c r="G77" s="56">
        <v>42</v>
      </c>
      <c r="H77" s="56">
        <v>45</v>
      </c>
      <c r="I77" s="17">
        <f t="shared" si="1"/>
        <v>87</v>
      </c>
      <c r="J77" s="53" t="s">
        <v>986</v>
      </c>
      <c r="K77" s="71" t="s">
        <v>420</v>
      </c>
      <c r="L77" s="71" t="s">
        <v>421</v>
      </c>
      <c r="M77" s="71">
        <v>9859129030</v>
      </c>
      <c r="N77" s="65" t="s">
        <v>422</v>
      </c>
      <c r="O77" s="71">
        <v>9577758804</v>
      </c>
      <c r="P77" s="89">
        <v>43551</v>
      </c>
      <c r="Q77" s="64" t="s">
        <v>157</v>
      </c>
      <c r="R77" s="62">
        <v>22</v>
      </c>
      <c r="S77" s="62" t="s">
        <v>308</v>
      </c>
      <c r="T77" s="18"/>
    </row>
    <row r="78" spans="1:20">
      <c r="A78" s="4">
        <v>74</v>
      </c>
      <c r="B78" s="18" t="s">
        <v>66</v>
      </c>
      <c r="C78" s="62" t="s">
        <v>987</v>
      </c>
      <c r="D78" s="62" t="s">
        <v>29</v>
      </c>
      <c r="E78" s="56"/>
      <c r="F78" s="62"/>
      <c r="G78" s="56">
        <v>14</v>
      </c>
      <c r="H78" s="56">
        <v>23</v>
      </c>
      <c r="I78" s="17">
        <f t="shared" si="1"/>
        <v>37</v>
      </c>
      <c r="J78" s="88"/>
      <c r="K78" s="71" t="s">
        <v>420</v>
      </c>
      <c r="L78" s="71" t="s">
        <v>421</v>
      </c>
      <c r="M78" s="71">
        <v>9859129030</v>
      </c>
      <c r="N78" s="65" t="s">
        <v>422</v>
      </c>
      <c r="O78" s="71">
        <v>9577758804</v>
      </c>
      <c r="P78" s="89">
        <v>43551</v>
      </c>
      <c r="Q78" s="64" t="s">
        <v>157</v>
      </c>
      <c r="R78" s="62">
        <v>19</v>
      </c>
      <c r="S78" s="62" t="s">
        <v>308</v>
      </c>
      <c r="T78" s="18"/>
    </row>
    <row r="79" spans="1:20">
      <c r="A79" s="4">
        <v>75</v>
      </c>
      <c r="B79" s="18" t="s">
        <v>67</v>
      </c>
      <c r="C79" s="62" t="s">
        <v>988</v>
      </c>
      <c r="D79" s="62" t="s">
        <v>29</v>
      </c>
      <c r="E79" s="56"/>
      <c r="F79" s="62"/>
      <c r="G79" s="56">
        <v>32</v>
      </c>
      <c r="H79" s="56">
        <v>15</v>
      </c>
      <c r="I79" s="17">
        <f t="shared" si="1"/>
        <v>47</v>
      </c>
      <c r="J79" s="88"/>
      <c r="K79" s="65" t="s">
        <v>425</v>
      </c>
      <c r="L79" s="65" t="s">
        <v>426</v>
      </c>
      <c r="M79" s="65">
        <v>9859109660</v>
      </c>
      <c r="N79" s="65" t="s">
        <v>427</v>
      </c>
      <c r="O79" s="65">
        <v>7399492462</v>
      </c>
      <c r="P79" s="89">
        <v>43551</v>
      </c>
      <c r="Q79" s="64" t="s">
        <v>157</v>
      </c>
      <c r="R79" s="62">
        <v>20</v>
      </c>
      <c r="S79" s="62" t="s">
        <v>308</v>
      </c>
      <c r="T79" s="18"/>
    </row>
    <row r="80" spans="1:20">
      <c r="A80" s="4">
        <v>76</v>
      </c>
      <c r="B80" s="18" t="s">
        <v>67</v>
      </c>
      <c r="C80" s="62" t="s">
        <v>989</v>
      </c>
      <c r="D80" s="62" t="s">
        <v>29</v>
      </c>
      <c r="E80" s="56"/>
      <c r="F80" s="62"/>
      <c r="G80" s="56">
        <v>40</v>
      </c>
      <c r="H80" s="56">
        <v>21</v>
      </c>
      <c r="I80" s="17">
        <f t="shared" si="1"/>
        <v>61</v>
      </c>
      <c r="J80" s="88"/>
      <c r="K80" s="65" t="s">
        <v>425</v>
      </c>
      <c r="L80" s="65" t="s">
        <v>426</v>
      </c>
      <c r="M80" s="65">
        <v>9859109660</v>
      </c>
      <c r="N80" s="65" t="s">
        <v>427</v>
      </c>
      <c r="O80" s="65">
        <v>7399492462</v>
      </c>
      <c r="P80" s="89">
        <v>43551</v>
      </c>
      <c r="Q80" s="64" t="s">
        <v>157</v>
      </c>
      <c r="R80" s="62">
        <v>22</v>
      </c>
      <c r="S80" s="62" t="s">
        <v>308</v>
      </c>
      <c r="T80" s="18"/>
    </row>
    <row r="81" spans="1:20">
      <c r="A81" s="4">
        <v>77</v>
      </c>
      <c r="B81" s="18" t="s">
        <v>66</v>
      </c>
      <c r="C81" s="73" t="s">
        <v>990</v>
      </c>
      <c r="D81" s="62" t="s">
        <v>27</v>
      </c>
      <c r="E81" s="53" t="s">
        <v>991</v>
      </c>
      <c r="F81" s="62" t="s">
        <v>89</v>
      </c>
      <c r="G81" s="56">
        <v>21</v>
      </c>
      <c r="H81" s="56">
        <v>26</v>
      </c>
      <c r="I81" s="17">
        <f t="shared" si="1"/>
        <v>47</v>
      </c>
      <c r="J81" s="88" t="s">
        <v>992</v>
      </c>
      <c r="K81" s="85" t="s">
        <v>445</v>
      </c>
      <c r="L81" s="86" t="s">
        <v>150</v>
      </c>
      <c r="M81" s="60">
        <v>9854524167</v>
      </c>
      <c r="N81" s="86" t="s">
        <v>446</v>
      </c>
      <c r="O81" s="62">
        <v>9707573027</v>
      </c>
      <c r="P81" s="89">
        <v>43552</v>
      </c>
      <c r="Q81" s="64" t="s">
        <v>164</v>
      </c>
      <c r="R81" s="62">
        <v>35</v>
      </c>
      <c r="S81" s="62" t="s">
        <v>308</v>
      </c>
      <c r="T81" s="18"/>
    </row>
    <row r="82" spans="1:20">
      <c r="A82" s="4">
        <v>78</v>
      </c>
      <c r="B82" s="18" t="s">
        <v>66</v>
      </c>
      <c r="C82" s="73" t="s">
        <v>993</v>
      </c>
      <c r="D82" s="62" t="s">
        <v>27</v>
      </c>
      <c r="E82" s="53" t="s">
        <v>994</v>
      </c>
      <c r="F82" s="62" t="s">
        <v>89</v>
      </c>
      <c r="G82" s="56">
        <v>29</v>
      </c>
      <c r="H82" s="56">
        <v>45</v>
      </c>
      <c r="I82" s="17">
        <f t="shared" si="1"/>
        <v>74</v>
      </c>
      <c r="J82" s="88" t="s">
        <v>995</v>
      </c>
      <c r="K82" s="85" t="s">
        <v>445</v>
      </c>
      <c r="L82" s="86" t="s">
        <v>150</v>
      </c>
      <c r="M82" s="60">
        <v>9854524168</v>
      </c>
      <c r="N82" s="86" t="s">
        <v>446</v>
      </c>
      <c r="O82" s="62">
        <v>9707573028</v>
      </c>
      <c r="P82" s="89">
        <v>43552</v>
      </c>
      <c r="Q82" s="64" t="s">
        <v>164</v>
      </c>
      <c r="R82" s="62">
        <v>37</v>
      </c>
      <c r="S82" s="62" t="s">
        <v>308</v>
      </c>
      <c r="T82" s="18"/>
    </row>
    <row r="83" spans="1:20">
      <c r="A83" s="4">
        <v>79</v>
      </c>
      <c r="B83" s="18" t="s">
        <v>67</v>
      </c>
      <c r="C83" s="73" t="s">
        <v>996</v>
      </c>
      <c r="D83" s="62" t="s">
        <v>27</v>
      </c>
      <c r="E83" s="53" t="s">
        <v>997</v>
      </c>
      <c r="F83" s="62" t="s">
        <v>117</v>
      </c>
      <c r="G83" s="56">
        <v>51</v>
      </c>
      <c r="H83" s="56">
        <v>33</v>
      </c>
      <c r="I83" s="17">
        <f t="shared" si="1"/>
        <v>84</v>
      </c>
      <c r="J83" s="53" t="s">
        <v>998</v>
      </c>
      <c r="K83" s="65" t="s">
        <v>198</v>
      </c>
      <c r="L83" s="65" t="s">
        <v>199</v>
      </c>
      <c r="M83" s="65">
        <v>9401450814</v>
      </c>
      <c r="N83" s="65" t="s">
        <v>200</v>
      </c>
      <c r="O83" s="62">
        <v>8751821746</v>
      </c>
      <c r="P83" s="89">
        <v>43552</v>
      </c>
      <c r="Q83" s="64" t="s">
        <v>164</v>
      </c>
      <c r="R83" s="62">
        <v>23</v>
      </c>
      <c r="S83" s="62" t="s">
        <v>308</v>
      </c>
      <c r="T83" s="18"/>
    </row>
    <row r="84" spans="1:20">
      <c r="A84" s="4">
        <v>80</v>
      </c>
      <c r="B84" s="18" t="s">
        <v>67</v>
      </c>
      <c r="C84" s="62" t="s">
        <v>999</v>
      </c>
      <c r="D84" s="62" t="s">
        <v>29</v>
      </c>
      <c r="E84" s="56"/>
      <c r="F84" s="62"/>
      <c r="G84" s="56">
        <v>26</v>
      </c>
      <c r="H84" s="56">
        <v>21</v>
      </c>
      <c r="I84" s="17">
        <f t="shared" si="1"/>
        <v>47</v>
      </c>
      <c r="J84" s="88"/>
      <c r="K84" s="65" t="s">
        <v>198</v>
      </c>
      <c r="L84" s="65" t="s">
        <v>199</v>
      </c>
      <c r="M84" s="65">
        <v>9401450814</v>
      </c>
      <c r="N84" s="65" t="s">
        <v>200</v>
      </c>
      <c r="O84" s="62">
        <v>8751821746</v>
      </c>
      <c r="P84" s="89">
        <v>43552</v>
      </c>
      <c r="Q84" s="64" t="s">
        <v>164</v>
      </c>
      <c r="R84" s="62">
        <v>25</v>
      </c>
      <c r="S84" s="62" t="s">
        <v>308</v>
      </c>
      <c r="T84" s="18"/>
    </row>
    <row r="85" spans="1:20">
      <c r="A85" s="4">
        <v>81</v>
      </c>
      <c r="B85" s="18" t="s">
        <v>67</v>
      </c>
      <c r="C85" s="62" t="s">
        <v>1000</v>
      </c>
      <c r="D85" s="62" t="s">
        <v>29</v>
      </c>
      <c r="E85" s="56"/>
      <c r="F85" s="62"/>
      <c r="G85" s="56">
        <v>46</v>
      </c>
      <c r="H85" s="56">
        <v>56</v>
      </c>
      <c r="I85" s="17">
        <f t="shared" si="1"/>
        <v>102</v>
      </c>
      <c r="J85" s="53" t="s">
        <v>763</v>
      </c>
      <c r="K85" s="71" t="s">
        <v>201</v>
      </c>
      <c r="L85" s="71" t="s">
        <v>202</v>
      </c>
      <c r="M85" s="71">
        <v>8011828568</v>
      </c>
      <c r="N85" s="65" t="s">
        <v>203</v>
      </c>
      <c r="O85" s="71">
        <v>7399579873</v>
      </c>
      <c r="P85" s="89">
        <v>43553</v>
      </c>
      <c r="Q85" s="64" t="s">
        <v>166</v>
      </c>
      <c r="R85" s="62">
        <v>23</v>
      </c>
      <c r="S85" s="62" t="s">
        <v>308</v>
      </c>
      <c r="T85" s="18"/>
    </row>
    <row r="86" spans="1:20">
      <c r="A86" s="4">
        <v>82</v>
      </c>
      <c r="B86" s="18" t="s">
        <v>66</v>
      </c>
      <c r="C86" s="73" t="s">
        <v>1001</v>
      </c>
      <c r="D86" s="62" t="s">
        <v>27</v>
      </c>
      <c r="E86" s="53" t="s">
        <v>1002</v>
      </c>
      <c r="F86" s="62" t="s">
        <v>89</v>
      </c>
      <c r="G86" s="56">
        <v>29</v>
      </c>
      <c r="H86" s="56">
        <v>26</v>
      </c>
      <c r="I86" s="17">
        <f t="shared" si="1"/>
        <v>55</v>
      </c>
      <c r="J86" s="53" t="s">
        <v>1003</v>
      </c>
      <c r="K86" s="71" t="s">
        <v>191</v>
      </c>
      <c r="L86" s="71" t="s">
        <v>192</v>
      </c>
      <c r="M86" s="71">
        <v>9859261672</v>
      </c>
      <c r="N86" s="65" t="s">
        <v>528</v>
      </c>
      <c r="O86" s="62">
        <v>8876921346</v>
      </c>
      <c r="P86" s="89">
        <v>43553</v>
      </c>
      <c r="Q86" s="64" t="s">
        <v>166</v>
      </c>
      <c r="R86" s="62">
        <v>20</v>
      </c>
      <c r="S86" s="62" t="s">
        <v>308</v>
      </c>
      <c r="T86" s="18"/>
    </row>
    <row r="87" spans="1:20">
      <c r="A87" s="4">
        <v>83</v>
      </c>
      <c r="B87" s="18" t="s">
        <v>66</v>
      </c>
      <c r="C87" s="73" t="s">
        <v>1004</v>
      </c>
      <c r="D87" s="62" t="s">
        <v>27</v>
      </c>
      <c r="E87" s="53" t="s">
        <v>1005</v>
      </c>
      <c r="F87" s="62" t="s">
        <v>89</v>
      </c>
      <c r="G87" s="56">
        <v>28</v>
      </c>
      <c r="H87" s="56">
        <v>31</v>
      </c>
      <c r="I87" s="17">
        <f t="shared" si="1"/>
        <v>59</v>
      </c>
      <c r="J87" s="53" t="s">
        <v>1006</v>
      </c>
      <c r="K87" s="71" t="s">
        <v>191</v>
      </c>
      <c r="L87" s="71" t="s">
        <v>192</v>
      </c>
      <c r="M87" s="71">
        <v>9859261672</v>
      </c>
      <c r="N87" s="65" t="s">
        <v>528</v>
      </c>
      <c r="O87" s="62">
        <v>8876921346</v>
      </c>
      <c r="P87" s="89">
        <v>43553</v>
      </c>
      <c r="Q87" s="64" t="s">
        <v>166</v>
      </c>
      <c r="R87" s="62">
        <v>21</v>
      </c>
      <c r="S87" s="62" t="s">
        <v>308</v>
      </c>
      <c r="T87" s="18"/>
    </row>
    <row r="88" spans="1:20">
      <c r="A88" s="4">
        <v>84</v>
      </c>
      <c r="B88" s="18" t="s">
        <v>67</v>
      </c>
      <c r="C88" s="73" t="s">
        <v>1007</v>
      </c>
      <c r="D88" s="62" t="s">
        <v>27</v>
      </c>
      <c r="E88" s="53" t="s">
        <v>1008</v>
      </c>
      <c r="F88" s="62" t="s">
        <v>89</v>
      </c>
      <c r="G88" s="56">
        <v>38</v>
      </c>
      <c r="H88" s="56">
        <v>47</v>
      </c>
      <c r="I88" s="17">
        <f t="shared" si="1"/>
        <v>85</v>
      </c>
      <c r="J88" s="88" t="s">
        <v>1009</v>
      </c>
      <c r="K88" s="60" t="s">
        <v>195</v>
      </c>
      <c r="L88" s="60" t="s">
        <v>468</v>
      </c>
      <c r="M88" s="60">
        <v>9854215523</v>
      </c>
      <c r="N88" s="103" t="s">
        <v>469</v>
      </c>
      <c r="O88" s="62">
        <v>8011195958</v>
      </c>
      <c r="P88" s="89">
        <v>43554</v>
      </c>
      <c r="Q88" s="64" t="s">
        <v>175</v>
      </c>
      <c r="R88" s="62">
        <v>23</v>
      </c>
      <c r="S88" s="62" t="s">
        <v>308</v>
      </c>
      <c r="T88" s="18"/>
    </row>
    <row r="89" spans="1:20">
      <c r="A89" s="4">
        <v>85</v>
      </c>
      <c r="B89" s="18" t="s">
        <v>67</v>
      </c>
      <c r="C89" s="62" t="s">
        <v>1010</v>
      </c>
      <c r="D89" s="62" t="s">
        <v>29</v>
      </c>
      <c r="E89" s="56"/>
      <c r="F89" s="62"/>
      <c r="G89" s="56">
        <v>29</v>
      </c>
      <c r="H89" s="56">
        <v>17</v>
      </c>
      <c r="I89" s="17">
        <f t="shared" si="1"/>
        <v>46</v>
      </c>
      <c r="J89" s="88"/>
      <c r="K89" s="60" t="s">
        <v>195</v>
      </c>
      <c r="L89" s="60" t="s">
        <v>468</v>
      </c>
      <c r="M89" s="60">
        <v>9854215523</v>
      </c>
      <c r="N89" s="60" t="s">
        <v>469</v>
      </c>
      <c r="O89" s="62">
        <v>8011195958</v>
      </c>
      <c r="P89" s="89">
        <v>43554</v>
      </c>
      <c r="Q89" s="64" t="s">
        <v>175</v>
      </c>
      <c r="R89" s="62">
        <v>26</v>
      </c>
      <c r="S89" s="62" t="s">
        <v>308</v>
      </c>
      <c r="T89" s="18"/>
    </row>
    <row r="90" spans="1:20">
      <c r="A90" s="4">
        <v>86</v>
      </c>
      <c r="B90" s="18" t="s">
        <v>66</v>
      </c>
      <c r="C90" s="62" t="s">
        <v>1011</v>
      </c>
      <c r="D90" s="62" t="s">
        <v>29</v>
      </c>
      <c r="E90" s="56"/>
      <c r="F90" s="62"/>
      <c r="G90" s="56">
        <v>46</v>
      </c>
      <c r="H90" s="56">
        <v>57</v>
      </c>
      <c r="I90" s="17">
        <f t="shared" si="1"/>
        <v>103</v>
      </c>
      <c r="J90" s="53" t="s">
        <v>1006</v>
      </c>
      <c r="K90" s="60" t="s">
        <v>187</v>
      </c>
      <c r="L90" s="60" t="s">
        <v>188</v>
      </c>
      <c r="M90" s="60">
        <v>7399321529</v>
      </c>
      <c r="N90" s="60" t="s">
        <v>457</v>
      </c>
      <c r="O90" s="70">
        <v>9854338822</v>
      </c>
      <c r="P90" s="89">
        <v>43554</v>
      </c>
      <c r="Q90" s="64" t="s">
        <v>175</v>
      </c>
      <c r="R90" s="62">
        <v>21</v>
      </c>
      <c r="S90" s="62" t="s">
        <v>308</v>
      </c>
      <c r="T90" s="18"/>
    </row>
    <row r="91" spans="1:20">
      <c r="A91" s="4">
        <v>87</v>
      </c>
      <c r="B91" s="104" t="s">
        <v>66</v>
      </c>
      <c r="C91" s="73" t="s">
        <v>1012</v>
      </c>
      <c r="D91" s="52" t="s">
        <v>27</v>
      </c>
      <c r="E91" s="53" t="s">
        <v>1013</v>
      </c>
      <c r="F91" s="52" t="s">
        <v>89</v>
      </c>
      <c r="G91" s="90">
        <v>26</v>
      </c>
      <c r="H91" s="90">
        <v>29</v>
      </c>
      <c r="I91" s="105">
        <f t="shared" si="1"/>
        <v>55</v>
      </c>
      <c r="J91" s="106"/>
      <c r="K91" s="52" t="s">
        <v>924</v>
      </c>
      <c r="L91" s="52" t="s">
        <v>150</v>
      </c>
      <c r="M91" s="52">
        <v>9854524167</v>
      </c>
      <c r="N91" s="52" t="s">
        <v>895</v>
      </c>
      <c r="O91" s="52">
        <v>9613823180</v>
      </c>
      <c r="P91" s="89">
        <v>43189</v>
      </c>
      <c r="Q91" s="64" t="s">
        <v>175</v>
      </c>
      <c r="R91" s="52">
        <v>26</v>
      </c>
      <c r="S91" s="52" t="s">
        <v>308</v>
      </c>
      <c r="T91" s="18"/>
    </row>
    <row r="92" spans="1:20">
      <c r="A92" s="4">
        <v>88</v>
      </c>
      <c r="B92" s="104"/>
      <c r="C92" s="52"/>
      <c r="D92" s="52"/>
      <c r="E92" s="107"/>
      <c r="F92" s="52"/>
      <c r="G92" s="78"/>
      <c r="H92" s="78"/>
      <c r="I92" s="105"/>
      <c r="J92" s="106"/>
      <c r="K92" s="52"/>
      <c r="L92" s="52"/>
      <c r="M92" s="52"/>
      <c r="N92" s="52"/>
      <c r="O92" s="52"/>
      <c r="P92" s="89"/>
      <c r="Q92" s="64"/>
      <c r="R92" s="52"/>
      <c r="S92" s="52"/>
      <c r="T92" s="18"/>
    </row>
    <row r="93" spans="1:20">
      <c r="A93" s="4">
        <v>89</v>
      </c>
      <c r="B93" s="104"/>
      <c r="C93" s="93"/>
      <c r="D93" s="52"/>
      <c r="E93" s="53"/>
      <c r="F93" s="52"/>
      <c r="G93" s="90"/>
      <c r="H93" s="90"/>
      <c r="I93" s="105"/>
      <c r="J93" s="106"/>
      <c r="K93" s="57"/>
      <c r="L93" s="57"/>
      <c r="M93" s="57"/>
      <c r="N93" s="57"/>
      <c r="O93" s="52"/>
      <c r="P93" s="89"/>
      <c r="Q93" s="64"/>
      <c r="R93" s="52"/>
      <c r="S93" s="52"/>
      <c r="T93" s="18"/>
    </row>
    <row r="94" spans="1:20">
      <c r="A94" s="4">
        <v>90</v>
      </c>
      <c r="B94" s="18"/>
      <c r="C94" s="108"/>
      <c r="D94" s="18"/>
      <c r="E94" s="109"/>
      <c r="F94" s="18"/>
      <c r="G94" s="19"/>
      <c r="H94" s="19"/>
      <c r="I94" s="17"/>
      <c r="J94" s="110"/>
      <c r="K94" s="111"/>
      <c r="L94" s="96"/>
      <c r="M94" s="96"/>
      <c r="N94" s="111"/>
      <c r="O94" s="18"/>
      <c r="P94" s="89"/>
      <c r="Q94" s="64"/>
      <c r="R94" s="18"/>
      <c r="S94" s="18"/>
      <c r="T94" s="18"/>
    </row>
    <row r="95" spans="1:20">
      <c r="A95" s="4">
        <v>91</v>
      </c>
      <c r="B95" s="18"/>
      <c r="C95" s="108"/>
      <c r="D95" s="18"/>
      <c r="E95" s="109"/>
      <c r="F95" s="18"/>
      <c r="G95" s="19"/>
      <c r="H95" s="19"/>
      <c r="I95" s="17"/>
      <c r="J95" s="110"/>
      <c r="K95" s="111"/>
      <c r="L95" s="96"/>
      <c r="M95" s="96"/>
      <c r="N95" s="111"/>
      <c r="O95" s="18"/>
      <c r="P95" s="89"/>
      <c r="Q95" s="64"/>
      <c r="R95" s="18"/>
      <c r="S95" s="18"/>
      <c r="T95" s="18"/>
    </row>
    <row r="96" spans="1:20">
      <c r="A96" s="4">
        <v>92</v>
      </c>
      <c r="B96" s="18"/>
      <c r="C96" s="108"/>
      <c r="D96" s="18"/>
      <c r="E96" s="109"/>
      <c r="F96" s="18"/>
      <c r="G96" s="112"/>
      <c r="H96" s="112"/>
      <c r="I96" s="17"/>
      <c r="J96" s="110"/>
      <c r="K96" s="96"/>
      <c r="L96" s="96"/>
      <c r="M96" s="96"/>
      <c r="N96" s="96"/>
      <c r="O96" s="113"/>
      <c r="P96" s="89"/>
      <c r="Q96" s="64"/>
      <c r="R96" s="18"/>
      <c r="S96" s="18"/>
      <c r="T96" s="18"/>
    </row>
    <row r="97" spans="1:20">
      <c r="A97" s="4">
        <v>93</v>
      </c>
      <c r="B97" s="18"/>
      <c r="C97" s="108"/>
      <c r="D97" s="18"/>
      <c r="E97" s="109"/>
      <c r="F97" s="18"/>
      <c r="G97" s="112"/>
      <c r="H97" s="112"/>
      <c r="I97" s="17"/>
      <c r="J97" s="110"/>
      <c r="K97" s="96"/>
      <c r="L97" s="96"/>
      <c r="M97" s="96"/>
      <c r="N97" s="96"/>
      <c r="O97" s="113"/>
      <c r="P97" s="89"/>
      <c r="Q97" s="64"/>
      <c r="R97" s="18"/>
      <c r="S97" s="18"/>
      <c r="T97" s="18"/>
    </row>
    <row r="98" spans="1:20">
      <c r="A98" s="4">
        <v>94</v>
      </c>
      <c r="B98" s="17"/>
      <c r="C98" s="18"/>
      <c r="D98" s="18"/>
      <c r="E98" s="19"/>
      <c r="F98" s="18"/>
      <c r="G98" s="19"/>
      <c r="H98" s="19"/>
      <c r="I98" s="17">
        <f t="shared" ref="I98:I164" si="2">+G98+H98</f>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87</v>
      </c>
      <c r="D165" s="21"/>
      <c r="E165" s="13"/>
      <c r="F165" s="21"/>
      <c r="G165" s="21">
        <f>SUM(G5:G164)</f>
        <v>2701</v>
      </c>
      <c r="H165" s="21">
        <f>SUM(H5:H164)</f>
        <v>2716</v>
      </c>
      <c r="I165" s="21">
        <f>SUM(I5:I164)</f>
        <v>5417</v>
      </c>
      <c r="J165" s="21"/>
      <c r="K165" s="21"/>
      <c r="L165" s="21"/>
      <c r="M165" s="21"/>
      <c r="N165" s="21"/>
      <c r="O165" s="21"/>
      <c r="P165" s="14"/>
      <c r="Q165" s="21"/>
      <c r="R165" s="21"/>
      <c r="S165" s="21"/>
      <c r="T165" s="12"/>
    </row>
    <row r="166" spans="1:20">
      <c r="A166" s="45" t="s">
        <v>66</v>
      </c>
      <c r="B166" s="10">
        <f>COUNTIF(B$5:B$164,"Team 1")</f>
        <v>44</v>
      </c>
      <c r="C166" s="45" t="s">
        <v>29</v>
      </c>
      <c r="D166" s="10">
        <f>COUNTIF(D5:D164,"Anganwadi")</f>
        <v>39</v>
      </c>
    </row>
    <row r="167" spans="1:20">
      <c r="A167" s="45" t="s">
        <v>67</v>
      </c>
      <c r="B167" s="10">
        <f>COUNTIF(B$6:B$164,"Team 2")</f>
        <v>42</v>
      </c>
      <c r="C167" s="45" t="s">
        <v>27</v>
      </c>
      <c r="D167" s="10">
        <f>COUNTIF(D5:D164,"School")</f>
        <v>48</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22" sqref="J22"/>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05" t="s">
        <v>1062</v>
      </c>
      <c r="B1" s="205"/>
      <c r="C1" s="205"/>
      <c r="D1" s="205"/>
      <c r="E1" s="205"/>
      <c r="F1" s="206"/>
      <c r="G1" s="206"/>
      <c r="H1" s="206"/>
      <c r="I1" s="206"/>
      <c r="J1" s="206"/>
    </row>
    <row r="2" spans="1:11" ht="25.5">
      <c r="A2" s="207" t="s">
        <v>0</v>
      </c>
      <c r="B2" s="208"/>
      <c r="C2" s="209" t="str">
        <f>'Block at a Glance'!C2:D2</f>
        <v>Assam</v>
      </c>
      <c r="D2" s="210"/>
      <c r="E2" s="27" t="s">
        <v>1</v>
      </c>
      <c r="F2" s="211" t="str">
        <f>'Block at a Glance'!F2:I2</f>
        <v>Sonitpur</v>
      </c>
      <c r="G2" s="212"/>
      <c r="H2" s="28" t="s">
        <v>28</v>
      </c>
      <c r="I2" s="211" t="str">
        <f>'Block at a Glance'!M2:M2</f>
        <v>North Jamuguri</v>
      </c>
      <c r="J2" s="212"/>
    </row>
    <row r="3" spans="1:11" ht="28.5" customHeight="1">
      <c r="A3" s="216" t="s">
        <v>70</v>
      </c>
      <c r="B3" s="216"/>
      <c r="C3" s="216"/>
      <c r="D3" s="216"/>
      <c r="E3" s="216"/>
      <c r="F3" s="216"/>
      <c r="G3" s="216"/>
      <c r="H3" s="216"/>
      <c r="I3" s="216"/>
      <c r="J3" s="216"/>
    </row>
    <row r="4" spans="1:11">
      <c r="A4" s="215" t="s">
        <v>31</v>
      </c>
      <c r="B4" s="214" t="s">
        <v>32</v>
      </c>
      <c r="C4" s="213" t="s">
        <v>33</v>
      </c>
      <c r="D4" s="213" t="s">
        <v>40</v>
      </c>
      <c r="E4" s="213"/>
      <c r="F4" s="213"/>
      <c r="G4" s="213" t="s">
        <v>34</v>
      </c>
      <c r="H4" s="213" t="s">
        <v>41</v>
      </c>
      <c r="I4" s="213"/>
      <c r="J4" s="213"/>
    </row>
    <row r="5" spans="1:11" ht="22.5" customHeight="1">
      <c r="A5" s="215"/>
      <c r="B5" s="214"/>
      <c r="C5" s="213"/>
      <c r="D5" s="29" t="s">
        <v>9</v>
      </c>
      <c r="E5" s="29" t="s">
        <v>10</v>
      </c>
      <c r="F5" s="29" t="s">
        <v>11</v>
      </c>
      <c r="G5" s="213"/>
      <c r="H5" s="29" t="s">
        <v>9</v>
      </c>
      <c r="I5" s="29" t="s">
        <v>10</v>
      </c>
      <c r="J5" s="29" t="s">
        <v>11</v>
      </c>
    </row>
    <row r="6" spans="1:11" ht="22.5" customHeight="1">
      <c r="A6" s="46">
        <v>1</v>
      </c>
      <c r="B6" s="47">
        <v>43024</v>
      </c>
      <c r="C6" s="32">
        <f>COUNTIFS('Oct-18'!D$5:D$164,"Anganwadi")</f>
        <v>18</v>
      </c>
      <c r="D6" s="33">
        <f>SUMIF('Oct-18'!$D$5:$D$164,"Anganwadi",'Oct-18'!$G$5:$G$164)</f>
        <v>338</v>
      </c>
      <c r="E6" s="33">
        <f>SUMIF('Oct-18'!$D$5:$D$164,"Anganwadi",'Oct-18'!$H$5:$H$164)</f>
        <v>402</v>
      </c>
      <c r="F6" s="33">
        <f>+D6+E6</f>
        <v>740</v>
      </c>
      <c r="G6" s="32">
        <f>COUNTIF('Oct-18'!D5:D164,"School")</f>
        <v>41</v>
      </c>
      <c r="H6" s="33">
        <f>SUMIF('Oct-18'!$D$5:$D$164,"School",'Oct-18'!$G$5:$G$164)</f>
        <v>7234</v>
      </c>
      <c r="I6" s="33">
        <f>SUMIF('Oct-18'!$D$5:$D$164,"School",'Oct-18'!$H$5:$H$164)</f>
        <v>2400</v>
      </c>
      <c r="J6" s="33">
        <f>+H6+I6</f>
        <v>9634</v>
      </c>
      <c r="K6" s="34"/>
    </row>
    <row r="7" spans="1:11" ht="22.5" customHeight="1">
      <c r="A7" s="30">
        <v>2</v>
      </c>
      <c r="B7" s="31">
        <v>43055</v>
      </c>
      <c r="C7" s="32">
        <f>COUNTIF('Nov-18'!D5:D164,"Anganwadi")</f>
        <v>38</v>
      </c>
      <c r="D7" s="33">
        <f>SUMIF('Nov-18'!$D$5:$D$164,"Anganwadi",'Nov-18'!$G$5:$G$164)</f>
        <v>1264</v>
      </c>
      <c r="E7" s="33">
        <f>SUMIF('Nov-18'!$D$5:$D$164,"Anganwadi",'Nov-18'!$H$5:$H$164)</f>
        <v>1188</v>
      </c>
      <c r="F7" s="33">
        <f t="shared" ref="F7:F11" si="0">+D7+E7</f>
        <v>2452</v>
      </c>
      <c r="G7" s="32">
        <f>COUNTIF('Nov-18'!D5:D164,"School")</f>
        <v>38</v>
      </c>
      <c r="H7" s="33">
        <f>SUMIF('Nov-18'!$D$5:$D$164,"School",'Nov-18'!$G$5:$G$164)</f>
        <v>3220</v>
      </c>
      <c r="I7" s="33">
        <f>SUMIF('Nov-18'!$D$5:$D$164,"School",'Nov-18'!$H$5:$H$164)</f>
        <v>3646</v>
      </c>
      <c r="J7" s="33">
        <f t="shared" ref="J7:J11" si="1">+H7+I7</f>
        <v>6866</v>
      </c>
    </row>
    <row r="8" spans="1:11" ht="22.5" customHeight="1">
      <c r="A8" s="30">
        <v>3</v>
      </c>
      <c r="B8" s="31">
        <v>43085</v>
      </c>
      <c r="C8" s="32">
        <f>COUNTIF('Dec-18'!D5:D164,"Anganwadi")</f>
        <v>119</v>
      </c>
      <c r="D8" s="33">
        <f>SUMIF('Dec-18'!$D$5:$D$164,"Anganwadi",'Dec-18'!$G$5:$G$164)</f>
        <v>2269</v>
      </c>
      <c r="E8" s="33">
        <f>SUMIF('Dec-18'!$D$5:$D$164,"Anganwadi",'Dec-18'!$H$5:$H$164)</f>
        <v>2438</v>
      </c>
      <c r="F8" s="33">
        <f t="shared" si="0"/>
        <v>4707</v>
      </c>
      <c r="G8" s="32">
        <f>COUNTIF('Dec-18'!D5:D164,"School")</f>
        <v>0</v>
      </c>
      <c r="H8" s="33">
        <f>SUMIF('Dec-18'!$D$5:$D$164,"School",'Dec-18'!$G$5:$G$164)</f>
        <v>0</v>
      </c>
      <c r="I8" s="33">
        <f>SUMIF('Dec-18'!$D$5:$D$164,"School",'Dec-18'!$H$5:$H$164)</f>
        <v>0</v>
      </c>
      <c r="J8" s="33">
        <f t="shared" si="1"/>
        <v>0</v>
      </c>
    </row>
    <row r="9" spans="1:11" ht="22.5" customHeight="1">
      <c r="A9" s="30">
        <v>4</v>
      </c>
      <c r="B9" s="31">
        <v>43116</v>
      </c>
      <c r="C9" s="32">
        <f>COUNTIF('Jan-19'!D5:D164,"Anganwadi")</f>
        <v>51</v>
      </c>
      <c r="D9" s="33">
        <f>SUMIF('Jan-19'!$D$5:$D$164,"Anganwadi",'Jan-19'!$G$5:$G$164)</f>
        <v>1192</v>
      </c>
      <c r="E9" s="33">
        <f>SUMIF('Jan-19'!$D$5:$D$164,"Anganwadi",'Jan-19'!$H$5:$H$164)</f>
        <v>1224</v>
      </c>
      <c r="F9" s="33">
        <f t="shared" si="0"/>
        <v>2416</v>
      </c>
      <c r="G9" s="32">
        <f>COUNTIF('Jan-19'!D5:D164,"School")</f>
        <v>52</v>
      </c>
      <c r="H9" s="33">
        <f>SUMIF('Jan-19'!$D$5:$D$164,"School",'Jan-19'!$G$5:$G$164)</f>
        <v>1779</v>
      </c>
      <c r="I9" s="33">
        <f>SUMIF('Jan-19'!$D$5:$D$164,"School",'Jan-19'!$H$5:$H$164)</f>
        <v>1788</v>
      </c>
      <c r="J9" s="33">
        <f t="shared" si="1"/>
        <v>3567</v>
      </c>
    </row>
    <row r="10" spans="1:11" ht="22.5" customHeight="1">
      <c r="A10" s="30">
        <v>5</v>
      </c>
      <c r="B10" s="31">
        <v>43147</v>
      </c>
      <c r="C10" s="32">
        <f>COUNTIF('Feb-19'!D5:D164,"Anganwadi")</f>
        <v>48</v>
      </c>
      <c r="D10" s="33">
        <f>SUMIF('Feb-19'!$D$5:$D$164,"Anganwadi",'Feb-19'!$G$5:$G$164)</f>
        <v>1284</v>
      </c>
      <c r="E10" s="33">
        <f>SUMIF('Feb-19'!$D$5:$D$164,"Anganwadi",'Feb-19'!$H$5:$H$164)</f>
        <v>1219</v>
      </c>
      <c r="F10" s="33">
        <f t="shared" si="0"/>
        <v>2503</v>
      </c>
      <c r="G10" s="32">
        <f>COUNTIF('Feb-19'!D5:D164,"School")</f>
        <v>44</v>
      </c>
      <c r="H10" s="33">
        <f>SUMIF('Feb-19'!$D$5:$D$164,"School",'Feb-19'!$G$5:$G$164)</f>
        <v>1436</v>
      </c>
      <c r="I10" s="33">
        <f>SUMIF('Feb-19'!$D$5:$D$164,"School",'Feb-19'!$H$5:$H$164)</f>
        <v>1467</v>
      </c>
      <c r="J10" s="33">
        <f t="shared" si="1"/>
        <v>2903</v>
      </c>
    </row>
    <row r="11" spans="1:11" ht="22.5" customHeight="1">
      <c r="A11" s="30">
        <v>6</v>
      </c>
      <c r="B11" s="31">
        <v>43175</v>
      </c>
      <c r="C11" s="32">
        <f>COUNTIF('Mar-19'!D5:D164,"Anganwadi")</f>
        <v>39</v>
      </c>
      <c r="D11" s="33">
        <f>SUMIF('Mar-19'!$D$5:$D$164,"Anganwadi",'Mar-19'!$G$5:$G$164)</f>
        <v>1112</v>
      </c>
      <c r="E11" s="33">
        <f>SUMIF('Mar-19'!$D$5:$D$164,"Anganwadi",'Mar-19'!$H$5:$H$164)</f>
        <v>1117</v>
      </c>
      <c r="F11" s="33">
        <f t="shared" si="0"/>
        <v>2229</v>
      </c>
      <c r="G11" s="32">
        <f>COUNTIF('Mar-19'!D5:D164,"School")</f>
        <v>48</v>
      </c>
      <c r="H11" s="33">
        <f>SUMIF('Mar-19'!$D$5:$D$164,"School",'Mar-19'!$G$5:$G$164)</f>
        <v>1589</v>
      </c>
      <c r="I11" s="33">
        <f>SUMIF('Mar-19'!$D$5:$D$164,"School",'Mar-19'!$H$5:$H$164)</f>
        <v>1599</v>
      </c>
      <c r="J11" s="33">
        <f t="shared" si="1"/>
        <v>3188</v>
      </c>
    </row>
    <row r="12" spans="1:11" ht="19.5" customHeight="1">
      <c r="A12" s="204" t="s">
        <v>42</v>
      </c>
      <c r="B12" s="204"/>
      <c r="C12" s="35">
        <f>SUM(C6:C11)</f>
        <v>313</v>
      </c>
      <c r="D12" s="35">
        <f t="shared" ref="D12:J12" si="2">SUM(D6:D11)</f>
        <v>7459</v>
      </c>
      <c r="E12" s="35">
        <f t="shared" si="2"/>
        <v>7588</v>
      </c>
      <c r="F12" s="35">
        <f t="shared" si="2"/>
        <v>15047</v>
      </c>
      <c r="G12" s="35">
        <f t="shared" si="2"/>
        <v>223</v>
      </c>
      <c r="H12" s="35">
        <f t="shared" si="2"/>
        <v>15258</v>
      </c>
      <c r="I12" s="35">
        <f t="shared" si="2"/>
        <v>10900</v>
      </c>
      <c r="J12" s="35">
        <f t="shared" si="2"/>
        <v>26158</v>
      </c>
    </row>
    <row r="14" spans="1:11">
      <c r="A14" s="217" t="s">
        <v>71</v>
      </c>
      <c r="B14" s="217"/>
      <c r="C14" s="217"/>
      <c r="D14" s="217"/>
      <c r="E14" s="217"/>
      <c r="F14" s="217"/>
    </row>
    <row r="15" spans="1:11" ht="82.5">
      <c r="A15" s="44" t="s">
        <v>31</v>
      </c>
      <c r="B15" s="43" t="s">
        <v>32</v>
      </c>
      <c r="C15" s="48" t="s">
        <v>68</v>
      </c>
      <c r="D15" s="42" t="s">
        <v>33</v>
      </c>
      <c r="E15" s="42" t="s">
        <v>34</v>
      </c>
      <c r="F15" s="42" t="s">
        <v>69</v>
      </c>
    </row>
    <row r="16" spans="1:11">
      <c r="A16" s="220">
        <v>1</v>
      </c>
      <c r="B16" s="218" t="s">
        <v>1063</v>
      </c>
      <c r="C16" s="49" t="s">
        <v>66</v>
      </c>
      <c r="D16" s="32">
        <f>COUNTIFS('Oct-18'!B$5:B$164,"Team 1",'Oct-18'!D$5:D$164,"Anganwadi")</f>
        <v>9</v>
      </c>
      <c r="E16" s="32">
        <f>COUNTIFS('Oct-18'!B$5:B$164,"Team 1",'Oct-18'!D$5:D$164,"School")</f>
        <v>22</v>
      </c>
      <c r="F16" s="33">
        <f>SUMIF('Oct-18'!$B$5:$B$164,"Team 1",'Oct-18'!$I$5:$I$164)</f>
        <v>5088</v>
      </c>
    </row>
    <row r="17" spans="1:6">
      <c r="A17" s="221"/>
      <c r="B17" s="219"/>
      <c r="C17" s="49" t="s">
        <v>67</v>
      </c>
      <c r="D17" s="32">
        <f>COUNTIFS('Oct-18'!B$5:B$164,"Team 2",'Oct-18'!D$5:D$164,"Anganwadi")</f>
        <v>9</v>
      </c>
      <c r="E17" s="32">
        <f>COUNTIFS('Oct-18'!B$5:B$164,"Team 2",'Oct-18'!D$5:D$164,"School")</f>
        <v>19</v>
      </c>
      <c r="F17" s="33">
        <f>SUMIF('Oct-18'!$B$5:$B$164,"Team 2",'Oct-18'!$I$5:$I$164)</f>
        <v>5310</v>
      </c>
    </row>
    <row r="18" spans="1:6">
      <c r="A18" s="220">
        <v>2</v>
      </c>
      <c r="B18" s="218" t="s">
        <v>1036</v>
      </c>
      <c r="C18" s="49" t="s">
        <v>66</v>
      </c>
      <c r="D18" s="32">
        <f>COUNTIFS('Nov-18'!B$5:B$164,"Team 1",'Nov-18'!D$5:D$164,"Anganwadi")</f>
        <v>16</v>
      </c>
      <c r="E18" s="32">
        <f>COUNTIFS('Nov-18'!B$5:B$164,"Team 1",'Nov-18'!D$5:D$164,"School")</f>
        <v>21</v>
      </c>
      <c r="F18" s="33">
        <f>SUMIF('Nov-18'!$B$5:$B$164,"Team 1",'Nov-18'!$I$5:$I$164)</f>
        <v>4743</v>
      </c>
    </row>
    <row r="19" spans="1:6">
      <c r="A19" s="221"/>
      <c r="B19" s="219"/>
      <c r="C19" s="49" t="s">
        <v>67</v>
      </c>
      <c r="D19" s="32">
        <f>COUNTIFS('Nov-18'!B$5:B$164,"Team 2",'Nov-18'!D$5:D$164,"Anganwadi")</f>
        <v>22</v>
      </c>
      <c r="E19" s="32">
        <f>COUNTIFS('Nov-18'!B$5:B$164,"Team 2",'Nov-18'!D$5:D$164,"School")</f>
        <v>17</v>
      </c>
      <c r="F19" s="33">
        <f>SUMIF('Nov-18'!$B$5:$B$164,"Team 2",'Nov-18'!$I$5:$I$164)</f>
        <v>4575</v>
      </c>
    </row>
    <row r="20" spans="1:6">
      <c r="A20" s="220">
        <v>3</v>
      </c>
      <c r="B20" s="218" t="s">
        <v>1043</v>
      </c>
      <c r="C20" s="49" t="s">
        <v>66</v>
      </c>
      <c r="D20" s="32">
        <f>COUNTIFS('Dec-18'!B$5:B$164,"Team 1",'Dec-18'!D$5:D$164,"Anganwadi")</f>
        <v>61</v>
      </c>
      <c r="E20" s="32">
        <f>COUNTIFS('Dec-18'!B$5:B$164,"Team 1",'Dec-18'!D$5:D$164,"School")</f>
        <v>0</v>
      </c>
      <c r="F20" s="33">
        <f>SUMIF('Dec-18'!$B$5:$B$164,"Team 1",'Dec-18'!$I$5:$I$164)</f>
        <v>2272</v>
      </c>
    </row>
    <row r="21" spans="1:6">
      <c r="A21" s="221"/>
      <c r="B21" s="219"/>
      <c r="C21" s="49" t="s">
        <v>67</v>
      </c>
      <c r="D21" s="32">
        <f>COUNTIFS('Dec-18'!B$5:B$164,"Team 2",'Dec-18'!D$5:D$164,"Anganwadi")</f>
        <v>58</v>
      </c>
      <c r="E21" s="32">
        <f>COUNTIFS('Dec-18'!B$5:B$164,"Team 2",'Dec-18'!D$5:D$164,"School")</f>
        <v>0</v>
      </c>
      <c r="F21" s="33">
        <f>SUMIF('Dec-18'!$B$5:$B$164,"Team 2",'Dec-18'!$I$5:$I$164)</f>
        <v>2435</v>
      </c>
    </row>
    <row r="22" spans="1:6">
      <c r="A22" s="220">
        <v>4</v>
      </c>
      <c r="B22" s="218" t="s">
        <v>1064</v>
      </c>
      <c r="C22" s="49" t="s">
        <v>66</v>
      </c>
      <c r="D22" s="32">
        <f>COUNTIFS('Jan-19'!B$5:B$164,"Team 1",'Jan-19'!D$5:D$164,"Anganwadi")</f>
        <v>25</v>
      </c>
      <c r="E22" s="32">
        <f>COUNTIFS('Jan-19'!B$5:B$164,"Team 1",'Jan-19'!D$5:D$164,"School")</f>
        <v>26</v>
      </c>
      <c r="F22" s="33">
        <f>SUMIF('Jan-19'!$B$5:$B$164,"Team 1",'Jan-19'!$I$5:$I$164)</f>
        <v>3228</v>
      </c>
    </row>
    <row r="23" spans="1:6">
      <c r="A23" s="221"/>
      <c r="B23" s="219"/>
      <c r="C23" s="49" t="s">
        <v>67</v>
      </c>
      <c r="D23" s="32">
        <f>COUNTIFS('Jan-19'!B$5:B$164,"Team 2",'Jan-19'!D$5:D$164,"Anganwadi")</f>
        <v>26</v>
      </c>
      <c r="E23" s="32">
        <f>COUNTIFS('Jan-19'!B$5:B$164,"Team 2",'Jan-19'!D$5:D$164,"School")</f>
        <v>26</v>
      </c>
      <c r="F23" s="33">
        <f>SUMIF('Jan-19'!$B$5:$B$164,"Team 2",'Jan-19'!$I$5:$I$164)</f>
        <v>2779</v>
      </c>
    </row>
    <row r="24" spans="1:6">
      <c r="A24" s="220">
        <v>5</v>
      </c>
      <c r="B24" s="218" t="s">
        <v>1065</v>
      </c>
      <c r="C24" s="49" t="s">
        <v>66</v>
      </c>
      <c r="D24" s="32">
        <f>COUNTIFS('Feb-19'!B$5:B$164,"Team 1",'Feb-19'!D$5:D$164,"Anganwadi")</f>
        <v>22</v>
      </c>
      <c r="E24" s="32">
        <f>COUNTIFS('Feb-19'!B$5:B$164,"Team 1",'Feb-19'!D$5:D$164,"School")</f>
        <v>22</v>
      </c>
      <c r="F24" s="33">
        <f>SUMIF('Feb-19'!$B$5:$B$164,"Team 1",'Feb-19'!$I$5:$I$164)</f>
        <v>2705</v>
      </c>
    </row>
    <row r="25" spans="1:6">
      <c r="A25" s="221"/>
      <c r="B25" s="219"/>
      <c r="C25" s="49" t="s">
        <v>67</v>
      </c>
      <c r="D25" s="32">
        <f>COUNTIFS('Feb-19'!B$5:B$164,"Team 2",'Feb-19'!D$5:D$164,"Anganwadi")</f>
        <v>26</v>
      </c>
      <c r="E25" s="32">
        <f>COUNTIFS('Feb-19'!B$5:B$164,"Team 2",'Feb-19'!D$5:D$164,"School")</f>
        <v>22</v>
      </c>
      <c r="F25" s="33">
        <f>SUMIF('Feb-19'!$B$5:$B$164,"Team 2",'Feb-19'!$I$5:$I$164)</f>
        <v>2701</v>
      </c>
    </row>
    <row r="26" spans="1:6">
      <c r="A26" s="220">
        <v>6</v>
      </c>
      <c r="B26" s="218" t="s">
        <v>1066</v>
      </c>
      <c r="C26" s="49" t="s">
        <v>66</v>
      </c>
      <c r="D26" s="32">
        <f>COUNTIFS('Mar-19'!B$5:B$164,"Team 1",'Mar-19'!D$5:D$164,"Anganwadi")</f>
        <v>18</v>
      </c>
      <c r="E26" s="32">
        <f>COUNTIFS('Mar-19'!B$5:B$164,"Team 1",'Mar-19'!D$5:D$164,"School")</f>
        <v>26</v>
      </c>
      <c r="F26" s="33">
        <f>SUMIF('Mar-19'!$B$5:$B$164,"Team 1",'Mar-19'!$I$5:$I$164)</f>
        <v>2759</v>
      </c>
    </row>
    <row r="27" spans="1:6">
      <c r="A27" s="221"/>
      <c r="B27" s="219"/>
      <c r="C27" s="49" t="s">
        <v>67</v>
      </c>
      <c r="D27" s="32">
        <f>COUNTIFS('Mar-19'!B$5:B$164,"Team 2",'Mar-19'!D$5:D$164,"Anganwadi")</f>
        <v>21</v>
      </c>
      <c r="E27" s="32">
        <f>COUNTIFS('Mar-19'!B$5:B$164,"Team 2",'Mar-19'!D$5:D$164,"School")</f>
        <v>22</v>
      </c>
      <c r="F27" s="33">
        <f>SUMIF('Mar-19'!$B$5:$B$164,"Team 2",'Mar-19'!$I$5:$I$164)</f>
        <v>2658</v>
      </c>
    </row>
    <row r="28" spans="1:6">
      <c r="A28" s="41" t="s">
        <v>42</v>
      </c>
      <c r="B28" s="41"/>
      <c r="C28" s="41"/>
      <c r="D28" s="41">
        <f>SUM(D16:D27)</f>
        <v>313</v>
      </c>
      <c r="E28" s="41">
        <f>SUM(E16:E27)</f>
        <v>223</v>
      </c>
      <c r="F28" s="41">
        <f>SUM(F16:F27)</f>
        <v>41253</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2018-12-24T08:43:41Z</dcterms:modified>
</cp:coreProperties>
</file>