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48" i="5"/>
  <c r="I49"/>
  <c r="I50"/>
  <c r="I59"/>
  <c r="I64"/>
  <c r="I69"/>
  <c r="I92"/>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<sst xmlns="http://schemas.openxmlformats.org/spreadsheetml/2006/main" count="5420" uniqueCount="1021">
  <si>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</si>
  <si>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</si>
  <si>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</si>
  <si>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</si>
  <si>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</si>
  <si>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</si>
  <si>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</si>
  <si>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</si>
  <si>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</si>
  <si>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</si>
  <si>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</si>
  <si>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</si>
  <si>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</si>
  <si>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</si>
  <si>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</si>
  <si>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</si>
  <si>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</si>
  <si>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</si>
  <si>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</si>
  <si>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</si>
  <si>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</si>
  <si>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</si>
  <si>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</si>
  <si>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</si>
  <si>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</si>
  <si>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</si>
  <si>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</si>
  <si>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</si>
  <si>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</si>
  <si>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</si>
  <si>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</si>
  <si>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</si>
  <si>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</si>
  <si>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</si>
  <si>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</si>
  <si>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</si>
  <si>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</si>
  <si>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</si>
  <si>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</si>
  <si>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</si>
  <si>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</si>
  <si>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</si>
  <si>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</si>
  <si>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</si>
  <si>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</si>
  <si>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</si>
  <si>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</si>
  <si>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</si>
  <si>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</si>
  <si>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</si>
  <si>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</si>
  <si>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</si>
  <si>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</si>
  <si>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</si>
  <si>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</si>
  <si>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</si>
  <si>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</si>
  <si>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</si>
  <si>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</si>
  <si>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</si>
  <si>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</si>
  <si>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</si>
  <si>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</si>
  <si>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</si>
  <si>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</si>
  <si>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</si>
  <si>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</si>
  <si>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</si>
  <si>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</si>
  <si>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</si>
  <si>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</si>
  <si>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</si>
  <si>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No-5 Dhanshiri Lp School</t>
  </si>
  <si>
    <t>Lp</t>
  </si>
  <si>
    <t>No-8 Dhanshiri Awc</t>
  </si>
  <si>
    <t>Karkabari Lp school</t>
  </si>
  <si>
    <t>Pakribari Lp School</t>
  </si>
  <si>
    <t>Manumari Aawc</t>
  </si>
  <si>
    <t>Kasomari Awc</t>
  </si>
  <si>
    <t>Chengelimari Part-2 Awc</t>
  </si>
  <si>
    <t>Tekelibill Lp School(new)</t>
  </si>
  <si>
    <t>LP</t>
  </si>
  <si>
    <t>Bagalamari Lp School</t>
  </si>
  <si>
    <t>Dewal khanda Lp School</t>
  </si>
  <si>
    <t>No-2 Hatiputa Awc</t>
  </si>
  <si>
    <t>Mazorsuba Awc</t>
  </si>
  <si>
    <t>Belapara Lp School</t>
  </si>
  <si>
    <t>Rowta Chariali Lp School</t>
  </si>
  <si>
    <t>No-81 Dhanshiri Kolbari Lp school</t>
  </si>
  <si>
    <t>Balishiha Gaon Awc</t>
  </si>
  <si>
    <t>Thinthanguri Awc</t>
  </si>
  <si>
    <t>Subura Suburi Awc</t>
  </si>
  <si>
    <t>Sunajuli Lp School</t>
  </si>
  <si>
    <t>Aunajuli Lp School</t>
  </si>
  <si>
    <t>Lukapriya Gopinath Bardoloi Lp School</t>
  </si>
  <si>
    <t>Muamari 1 Awc</t>
  </si>
  <si>
    <t>Dafalapota Me School</t>
  </si>
  <si>
    <t>Up</t>
  </si>
  <si>
    <t>Nauherua ME School</t>
  </si>
  <si>
    <t>Paharpur Awc</t>
  </si>
  <si>
    <t>AWC</t>
  </si>
  <si>
    <t>Paharpur LPS</t>
  </si>
  <si>
    <t>Dimasung Awc</t>
  </si>
  <si>
    <t>Dimasung LPS</t>
  </si>
  <si>
    <t>Dhanshiri TE st-Line no-6 &amp; 7 LPS</t>
  </si>
  <si>
    <t>Shilpota Bapuji LPS</t>
  </si>
  <si>
    <t>Shilpota LPS</t>
  </si>
  <si>
    <t>Shilpota Awc</t>
  </si>
  <si>
    <t>Nagaon Awc(Merabill Circle)</t>
  </si>
  <si>
    <t>Nagaon Khagrabill LPS</t>
  </si>
  <si>
    <t>Goriapothar Awc</t>
  </si>
  <si>
    <t>Goriapothar Uttarsuba Awc</t>
  </si>
  <si>
    <t>Goriapothar LPS</t>
  </si>
  <si>
    <t>Niz- Rangapani Awc</t>
  </si>
  <si>
    <t>Niz- Rangapani LPS</t>
  </si>
  <si>
    <t>N.C Bheluguei Awc</t>
  </si>
  <si>
    <t>N.C Bheluguri LPS</t>
  </si>
  <si>
    <t>Bheluguri Awc</t>
  </si>
  <si>
    <t>Bheluguri LPS</t>
  </si>
  <si>
    <t>No-2 Jungle Block -1 Awc</t>
  </si>
  <si>
    <t>No-2 Jungle Block -(A) Awc</t>
  </si>
  <si>
    <t>Godhabill Awc</t>
  </si>
  <si>
    <t>Awc</t>
  </si>
  <si>
    <t>Godhabill LPS</t>
  </si>
  <si>
    <t>Putabill Awc</t>
  </si>
  <si>
    <t>Putabill LPS</t>
  </si>
  <si>
    <t>Rowta Mukh Awc</t>
  </si>
  <si>
    <t>Rowtamukh LPS</t>
  </si>
  <si>
    <t>Rowta Gaon Awc</t>
  </si>
  <si>
    <t>Rowta gaon LPS</t>
  </si>
  <si>
    <t>Khagrabill Awc</t>
  </si>
  <si>
    <t>Khagrabill LPS</t>
  </si>
  <si>
    <t>Chutiabasti Awc(Merabill Cuircle)</t>
  </si>
  <si>
    <t>Chutiabasti LPS</t>
  </si>
  <si>
    <t>Swahid Dipen Sarmah MES</t>
  </si>
  <si>
    <t>ME</t>
  </si>
  <si>
    <t>Batabari Awc</t>
  </si>
  <si>
    <t>Batabari LPS</t>
  </si>
  <si>
    <t>N.C Batabari Awc</t>
  </si>
  <si>
    <t>N.C Batabari LPS</t>
  </si>
  <si>
    <t>Monai Awc</t>
  </si>
  <si>
    <t>Monai LPS</t>
  </si>
  <si>
    <t>Prembast AWC</t>
  </si>
  <si>
    <t>Lamabari Prembasti LPS</t>
  </si>
  <si>
    <t>Belapur Awc</t>
  </si>
  <si>
    <t>Belapur LPS</t>
  </si>
  <si>
    <t>Palasbasti Awc</t>
  </si>
  <si>
    <t>Palasbasti LPS</t>
  </si>
  <si>
    <t>No-1 Pathakpur Awc</t>
  </si>
  <si>
    <t>Pathakpur LPS</t>
  </si>
  <si>
    <t>No-2 Pathakpur LPS</t>
  </si>
  <si>
    <t>Pub Mazbat ME School</t>
  </si>
  <si>
    <t>UP</t>
  </si>
  <si>
    <t>Mazgaon LPS</t>
  </si>
  <si>
    <t>Garubasti  AWC</t>
  </si>
  <si>
    <t>Garubasti LPS</t>
  </si>
  <si>
    <t>Shilongkhuti Awc</t>
  </si>
  <si>
    <t>Premnagar LPS</t>
  </si>
  <si>
    <t>Projabasti LPS</t>
  </si>
  <si>
    <t>Panchimkhanda(dhanshirikhuti Awc)</t>
  </si>
  <si>
    <t>No-2 Nichilamarihabi Awc</t>
  </si>
  <si>
    <t>No-1 Nichilamari Awc</t>
  </si>
  <si>
    <t>No-1 Saikiasuburi Awc(2)</t>
  </si>
  <si>
    <t>No-1 Saikiasuburi Awc(1)</t>
  </si>
  <si>
    <t>Balishiha S/C</t>
  </si>
  <si>
    <t>Kalpana Deka</t>
  </si>
  <si>
    <t>Dasami Malakar</t>
  </si>
  <si>
    <t>Monday</t>
  </si>
  <si>
    <t>17km</t>
  </si>
  <si>
    <t>Bazrajhar S/C</t>
  </si>
  <si>
    <t>illi Basumatary</t>
  </si>
  <si>
    <t>Bharati Singha</t>
  </si>
  <si>
    <t>No-2 Saikiasuburi S/C</t>
  </si>
  <si>
    <t>Mamoni Das</t>
  </si>
  <si>
    <t>Binu Daimari</t>
  </si>
  <si>
    <t>5 km</t>
  </si>
  <si>
    <t>QUANTO</t>
  </si>
  <si>
    <t>Damashi Basumatary</t>
  </si>
  <si>
    <t>5km</t>
  </si>
  <si>
    <t>Kamarsuburi S/C</t>
  </si>
  <si>
    <t>Anita Basumatary</t>
  </si>
  <si>
    <t>Anu patuwara</t>
  </si>
  <si>
    <t>Tuseday</t>
  </si>
  <si>
    <t>16km</t>
  </si>
  <si>
    <t xml:space="preserve">Hema </t>
  </si>
  <si>
    <t>Geruabazar S/C</t>
  </si>
  <si>
    <t>Sewali Borah</t>
  </si>
  <si>
    <t>Rupashri Basumatary</t>
  </si>
  <si>
    <t>15km</t>
  </si>
  <si>
    <t>Tekelibill S/C</t>
  </si>
  <si>
    <t>Sabita Deka</t>
  </si>
  <si>
    <t>Meriana Dhanuwar</t>
  </si>
  <si>
    <t>20km</t>
  </si>
  <si>
    <t>Bamuni Gaon S/c</t>
  </si>
  <si>
    <t>Sura Kakoti</t>
  </si>
  <si>
    <t>Shitra Nath</t>
  </si>
  <si>
    <t>Wednesday</t>
  </si>
  <si>
    <t>Bimala Daimari</t>
  </si>
  <si>
    <t>Kadabill S/C</t>
  </si>
  <si>
    <t>Maino Daimari</t>
  </si>
  <si>
    <t>Niru Tanti</t>
  </si>
  <si>
    <t>Pauripota Sd</t>
  </si>
  <si>
    <t>Nita Devi</t>
  </si>
  <si>
    <t>Hasina Begum</t>
  </si>
  <si>
    <t>Thurseday</t>
  </si>
  <si>
    <t>Rowta S/C</t>
  </si>
  <si>
    <t>Champa Kalita</t>
  </si>
  <si>
    <t>Sarala Deka</t>
  </si>
  <si>
    <t>18km</t>
  </si>
  <si>
    <t>Rowta Chariali S/c</t>
  </si>
  <si>
    <t>Jutika Devi</t>
  </si>
  <si>
    <t>Dhanshirighat S/c</t>
  </si>
  <si>
    <t>Manju  Devi</t>
  </si>
  <si>
    <t>Rumi Baishya</t>
  </si>
  <si>
    <t>Friday</t>
  </si>
  <si>
    <t>10 km</t>
  </si>
  <si>
    <t>Daimaniti Hazarika</t>
  </si>
  <si>
    <t>Bhalukmari S/c</t>
  </si>
  <si>
    <t>Nayanmoni Dowarh</t>
  </si>
  <si>
    <t>Rina Saikia</t>
  </si>
  <si>
    <t>12km</t>
  </si>
  <si>
    <t>Subura Suburi S/c</t>
  </si>
  <si>
    <t>Alina Saikia</t>
  </si>
  <si>
    <t>Anima Das</t>
  </si>
  <si>
    <t>Saturday</t>
  </si>
  <si>
    <t>Gelabill S/c</t>
  </si>
  <si>
    <t>Minoti Deka</t>
  </si>
  <si>
    <t>Runa Devi</t>
  </si>
  <si>
    <t>6km</t>
  </si>
  <si>
    <t>Padumi Musahury</t>
  </si>
  <si>
    <t>7km</t>
  </si>
  <si>
    <t>Sunday</t>
  </si>
  <si>
    <t>Kopati Outrest</t>
  </si>
  <si>
    <t>Kiran Barua</t>
  </si>
  <si>
    <t>28km</t>
  </si>
  <si>
    <t>Muamari S/C</t>
  </si>
  <si>
    <t>Lina Barua</t>
  </si>
  <si>
    <t>Khira Mahato</t>
  </si>
  <si>
    <t>13km</t>
  </si>
  <si>
    <t>Kalpana Mahato</t>
  </si>
  <si>
    <t>Nagaon Panbari S/C</t>
  </si>
  <si>
    <t>Shilwanti Lagun</t>
  </si>
  <si>
    <t>Dakeswari Swargiyari</t>
  </si>
  <si>
    <t>28Km</t>
  </si>
  <si>
    <t>9678815909 / 789656596</t>
  </si>
  <si>
    <t>Habigaon S/C</t>
  </si>
  <si>
    <t>Mary Kandulna</t>
  </si>
  <si>
    <t>Parnati Ekka</t>
  </si>
  <si>
    <t>32km</t>
  </si>
  <si>
    <t>Dhanshirighat S/C</t>
  </si>
  <si>
    <t>Manju Devi</t>
  </si>
  <si>
    <t>8752969631/7399705737</t>
  </si>
  <si>
    <t>30km</t>
  </si>
  <si>
    <t>Pauripota SD S/C</t>
  </si>
  <si>
    <t>Munu Das</t>
  </si>
  <si>
    <t>Marjina Begum</t>
  </si>
  <si>
    <t>24km</t>
  </si>
  <si>
    <t>Fakidia S/C</t>
  </si>
  <si>
    <t>Rejia Begum</t>
  </si>
  <si>
    <t>Dharmeswari Deka</t>
  </si>
  <si>
    <t>27km</t>
  </si>
  <si>
    <t>21km</t>
  </si>
  <si>
    <t>7896675263/8011172436</t>
  </si>
  <si>
    <t>Niz-Rangapani S/C</t>
  </si>
  <si>
    <t>Rina Das</t>
  </si>
  <si>
    <t>Nipa Gour</t>
  </si>
  <si>
    <t>34km</t>
  </si>
  <si>
    <t>Holiday</t>
  </si>
  <si>
    <t>9707754347/9954286096</t>
  </si>
  <si>
    <t>Majbat PHC</t>
  </si>
  <si>
    <t>Ramya Munda</t>
  </si>
  <si>
    <t>Giribala Dutta</t>
  </si>
  <si>
    <t>14km</t>
  </si>
  <si>
    <t>Gelabill S/C</t>
  </si>
  <si>
    <t>Mita Sen Sarma</t>
  </si>
  <si>
    <t>Aminpara S/C</t>
  </si>
  <si>
    <t>Saniara Begum</t>
  </si>
  <si>
    <t>Sufia Khatun</t>
  </si>
  <si>
    <t>22km</t>
  </si>
  <si>
    <t>Anuwara Begum</t>
  </si>
  <si>
    <t>Jugeswari Mahato</t>
  </si>
  <si>
    <t>25km</t>
  </si>
  <si>
    <t>23KM</t>
  </si>
  <si>
    <t>BOLLERO</t>
  </si>
  <si>
    <t>Devpukhuri S/C</t>
  </si>
  <si>
    <t>Sairun Nessa</t>
  </si>
  <si>
    <t>Ambiya Begum</t>
  </si>
  <si>
    <t>22KM</t>
  </si>
  <si>
    <t>17KM</t>
  </si>
  <si>
    <t>16KM</t>
  </si>
  <si>
    <t>Jagyapur S/C</t>
  </si>
  <si>
    <t>Dulumoni Hazarika</t>
  </si>
  <si>
    <t>19KM</t>
  </si>
  <si>
    <t>Jaymati Baishya</t>
  </si>
  <si>
    <t>29KM</t>
  </si>
  <si>
    <t>Tarabari S/C</t>
  </si>
  <si>
    <t>Anowara Begum</t>
  </si>
  <si>
    <t>Anima Boro</t>
  </si>
  <si>
    <t>24KM</t>
  </si>
  <si>
    <t>20KM</t>
  </si>
  <si>
    <t>Pathakpur S/C</t>
  </si>
  <si>
    <t>Lazima Begum</t>
  </si>
  <si>
    <t>Alina Daimari</t>
  </si>
  <si>
    <t>26KM</t>
  </si>
  <si>
    <t>Bhalukmari S/C</t>
  </si>
  <si>
    <t>Lolima Deuri</t>
  </si>
  <si>
    <t>Manju Devi()</t>
  </si>
  <si>
    <t>Orang PHC</t>
  </si>
  <si>
    <t>Jayanti Deka</t>
  </si>
  <si>
    <t>Promila Deka(9707465296)</t>
  </si>
  <si>
    <t>3KM</t>
  </si>
  <si>
    <t>Alpona Biswash</t>
  </si>
  <si>
    <t>Rekha Kour(9957477273)</t>
  </si>
  <si>
    <t>4KM</t>
  </si>
  <si>
    <t>Annapurna Das995941986</t>
  </si>
  <si>
    <t>5KM</t>
  </si>
  <si>
    <t>Dr.Dipankar Thakuria</t>
  </si>
  <si>
    <t>Dr.Hriday Raktim Kakoti</t>
  </si>
  <si>
    <t>Md.Inamul haque Javed</t>
  </si>
  <si>
    <t>Mrs.Merina Borah</t>
  </si>
  <si>
    <t>M.O.(Ayur)</t>
  </si>
  <si>
    <t>Pharmacist</t>
  </si>
  <si>
    <t>ANM</t>
  </si>
  <si>
    <t>Dr.Saurav Kumar Barman</t>
  </si>
  <si>
    <t>Dr.Deepanjali Borah</t>
  </si>
  <si>
    <t>Md.Taibur Rahman</t>
  </si>
  <si>
    <t>Miss Pranati Basumatary</t>
  </si>
  <si>
    <t>Udalguri</t>
  </si>
  <si>
    <t>Mr.Khargeswar Boro</t>
  </si>
  <si>
    <t>7086817366/bpa.nrhm.orang@gmail.com</t>
  </si>
  <si>
    <t>hrk2903@gmail.com</t>
  </si>
  <si>
    <t>javedinamul@gmail.com</t>
  </si>
  <si>
    <t>taibur051@gmail.com</t>
  </si>
  <si>
    <t>basumataryaroj@gmail.com</t>
  </si>
  <si>
    <t>Rupa Bora</t>
  </si>
  <si>
    <t>deepanjalibora26@gmail.com</t>
  </si>
  <si>
    <t>brmansourav0@gmai.com</t>
  </si>
  <si>
    <t>Bagaribari LPS</t>
  </si>
  <si>
    <t>2no Bagaribari LPS</t>
  </si>
  <si>
    <t>Dhanshiri Bagan LPS</t>
  </si>
  <si>
    <t>Anthaibari Awc</t>
  </si>
  <si>
    <t>Anthaibari LPS</t>
  </si>
  <si>
    <t>No-3 Khoirani LPS</t>
  </si>
  <si>
    <t>Lalpani LPS</t>
  </si>
  <si>
    <t>No-2 Dhanshiri LPS</t>
  </si>
  <si>
    <t>Dhanshiri TE.st Line No-19</t>
  </si>
  <si>
    <t>Dhanshiri TE.st Line No-24</t>
  </si>
  <si>
    <t>Luknath Barhma LPS</t>
  </si>
  <si>
    <t>No-2 Dhanshiri Gaon Awc</t>
  </si>
  <si>
    <t>Dhanshiri Govt LPS</t>
  </si>
  <si>
    <t>Rowta station LPS</t>
  </si>
  <si>
    <t>5no Dhanshiri Awc</t>
  </si>
  <si>
    <t>5no Dhanshiri LPS</t>
  </si>
  <si>
    <t>No-3 Dhanshiri Awc</t>
  </si>
  <si>
    <t>No-3 Dhanshiri ME School</t>
  </si>
  <si>
    <t>Dahalapara Awc(2no Dhanshiri Awc)</t>
  </si>
  <si>
    <t>No-2 Dahalapara LPS</t>
  </si>
  <si>
    <t>Sadhukhuti Gandhiji LPS</t>
  </si>
  <si>
    <t>Kukurbhukha Awc</t>
  </si>
  <si>
    <t>No-825 Kukurbhukha LPS</t>
  </si>
  <si>
    <t>Rowta station High School</t>
  </si>
  <si>
    <t>UP/High</t>
  </si>
  <si>
    <t>No-3 Janata LPS</t>
  </si>
  <si>
    <t>Kalaguru Bishnurabha LPs</t>
  </si>
  <si>
    <t>Bagalamari Awc</t>
  </si>
  <si>
    <t>Bagalamari LPS</t>
  </si>
  <si>
    <t>Dewalkhanda Awc</t>
  </si>
  <si>
    <t>Dewalkhanda LPS</t>
  </si>
  <si>
    <t>Kalamonipara Awc</t>
  </si>
  <si>
    <t>Kalamonipara LPS</t>
  </si>
  <si>
    <t>Uttar Nagaon LPS</t>
  </si>
  <si>
    <t>Nagaon Awc</t>
  </si>
  <si>
    <t>Uttar Nagaon MES</t>
  </si>
  <si>
    <t>Tikritola Awc</t>
  </si>
  <si>
    <t>Rowta Forest LPS</t>
  </si>
  <si>
    <t>Bhoskobari LPS</t>
  </si>
  <si>
    <t>Bhogyapara Awc</t>
  </si>
  <si>
    <t>Bagyapara LPS</t>
  </si>
  <si>
    <t>Khamtobari MES</t>
  </si>
  <si>
    <t>Fatacimalu Block LPS</t>
  </si>
  <si>
    <t>Khusurabari MES</t>
  </si>
  <si>
    <t>up</t>
  </si>
  <si>
    <t>Dalanibasti S/C</t>
  </si>
  <si>
    <t>Dimpi Borah</t>
  </si>
  <si>
    <t>Renuprava Devi</t>
  </si>
  <si>
    <t>35 Km</t>
  </si>
  <si>
    <t>BOLERO</t>
  </si>
  <si>
    <t>Dhanshiri TE.st Hospital</t>
  </si>
  <si>
    <t>Jasuda paik</t>
  </si>
  <si>
    <t>Riva Kakoti</t>
  </si>
  <si>
    <t>35km</t>
  </si>
  <si>
    <t>Runuprabha devi</t>
  </si>
  <si>
    <t>38km</t>
  </si>
  <si>
    <t>Premika Daimari</t>
  </si>
  <si>
    <t>33km</t>
  </si>
  <si>
    <t>7896569580/7896676173</t>
  </si>
  <si>
    <t>Joymoti Boro</t>
  </si>
  <si>
    <t>Hema Devi Deka</t>
  </si>
  <si>
    <t>23km</t>
  </si>
  <si>
    <t>Rowta Chariali</t>
  </si>
  <si>
    <t>Jyotika Devi</t>
  </si>
  <si>
    <t>19km</t>
  </si>
  <si>
    <t>29km</t>
  </si>
  <si>
    <t>Bamunigaon S/C</t>
  </si>
  <si>
    <t>Chitra Nath</t>
  </si>
  <si>
    <t>9864794042/9508494939</t>
  </si>
  <si>
    <t>Bimala daimari</t>
  </si>
  <si>
    <t>8486013855/9678763560</t>
  </si>
  <si>
    <t>Shilawanti Lagun</t>
  </si>
  <si>
    <t>Rita Daimari</t>
  </si>
  <si>
    <t>Rebika Daimari</t>
  </si>
  <si>
    <t>9678888180/8011498456</t>
  </si>
  <si>
    <t>9957441721/9577830898</t>
  </si>
  <si>
    <t>Lamabari TE.st Hospital</t>
  </si>
  <si>
    <t>26km</t>
  </si>
  <si>
    <t>Khamtobari S/C</t>
  </si>
  <si>
    <t>Jenifa Beik</t>
  </si>
  <si>
    <t>Santimaya devi</t>
  </si>
  <si>
    <t>Fatasimalu S/C</t>
  </si>
  <si>
    <t>Seema Begum</t>
  </si>
  <si>
    <t>Arzuara Begum</t>
  </si>
  <si>
    <t>Mimi Basumatary</t>
  </si>
  <si>
    <t>Khusurabari LPS</t>
  </si>
  <si>
    <t>Amguri Kochari Awc</t>
  </si>
  <si>
    <t>Amguri Kochari LPS</t>
  </si>
  <si>
    <t>Thengla Gaon Awc</t>
  </si>
  <si>
    <t>Gelabill LPS</t>
  </si>
  <si>
    <t>No1 Jungle Block LPS</t>
  </si>
  <si>
    <t>No-2 Jungle Block LPS</t>
  </si>
  <si>
    <t>Dafalapota Awc</t>
  </si>
  <si>
    <t>Nagaon dafalapota LPS</t>
  </si>
  <si>
    <t>Batabari Pub Gelabill LPS</t>
  </si>
  <si>
    <t>Bishnurabha Boro MES</t>
  </si>
  <si>
    <t>Mazbat Nagar Balika LPS</t>
  </si>
  <si>
    <t>Aunajuli Awc</t>
  </si>
  <si>
    <t>Aunajuli Buri Gaon Awc</t>
  </si>
  <si>
    <t>Mazgaon Awc</t>
  </si>
  <si>
    <t>Hindi Bidyamandir LPS</t>
  </si>
  <si>
    <t>Bapuji LPS</t>
  </si>
  <si>
    <t>Dhaniapatti Awc</t>
  </si>
  <si>
    <t>No-1 Solmari Awc</t>
  </si>
  <si>
    <t>Solmari LPS</t>
  </si>
  <si>
    <t>Juradia LPS</t>
  </si>
  <si>
    <t>Lamabari Awc</t>
  </si>
  <si>
    <t>N.C Lamabari LPS</t>
  </si>
  <si>
    <t>Team  1</t>
  </si>
  <si>
    <t>Goroimari MES</t>
  </si>
  <si>
    <t>Team-1</t>
  </si>
  <si>
    <t>Mazbat HS School</t>
  </si>
  <si>
    <t>UP/High/H.S</t>
  </si>
  <si>
    <t>Shilongkhuti High School</t>
  </si>
  <si>
    <t>Up,High</t>
  </si>
  <si>
    <t>Damayanti Hazarika</t>
  </si>
  <si>
    <t>Baligaon Panbari S/c</t>
  </si>
  <si>
    <t>Himakshi Sahariya</t>
  </si>
  <si>
    <t>Bibari Basumatary</t>
  </si>
  <si>
    <t>Mita sen sarma</t>
  </si>
  <si>
    <t>10km</t>
  </si>
  <si>
    <t>Priya Das</t>
  </si>
  <si>
    <t>9707634286/8811905910</t>
  </si>
  <si>
    <t>Muwamari S/C</t>
  </si>
  <si>
    <t>Mazbat MPHC</t>
  </si>
  <si>
    <t>Ramiya Munda</t>
  </si>
  <si>
    <t>8011342793/9954738959</t>
  </si>
  <si>
    <t>9957021791/9707750189</t>
  </si>
  <si>
    <t>9707547008/8486743849</t>
  </si>
  <si>
    <t>9859279451/9613441202</t>
  </si>
  <si>
    <t>Rangapani S/C</t>
  </si>
  <si>
    <t>Khameswari Basumatary</t>
  </si>
  <si>
    <t>7896432763/8011871555</t>
  </si>
  <si>
    <t>Namita Devi</t>
  </si>
  <si>
    <t>Merabill S/c</t>
  </si>
  <si>
    <t>Kashmiri Goswami</t>
  </si>
  <si>
    <t>Ranamaya Devi</t>
  </si>
  <si>
    <t>No-116 Udalguri Jangle LPS</t>
  </si>
  <si>
    <t>No-1 Udalguri Jungle Awc</t>
  </si>
  <si>
    <t>No-1 Udalguri Jungle Gaon LPS</t>
  </si>
  <si>
    <t>Suburasuburi Awc</t>
  </si>
  <si>
    <t xml:space="preserve">Team 1 </t>
  </si>
  <si>
    <t>Suburasuburi LPS</t>
  </si>
  <si>
    <t>Dhanshirighat LPS</t>
  </si>
  <si>
    <t>Lilananda LPS</t>
  </si>
  <si>
    <t>Mazorchuba LPS</t>
  </si>
  <si>
    <t>Madarteresa LPS</t>
  </si>
  <si>
    <t>Sri Sankardev LPS</t>
  </si>
  <si>
    <t>Jagyapur Awc</t>
  </si>
  <si>
    <t>Jagyapur LPS</t>
  </si>
  <si>
    <t>Danda Saharia HS School</t>
  </si>
  <si>
    <t>Up/High/HS</t>
  </si>
  <si>
    <t>Ramgarh LPS</t>
  </si>
  <si>
    <t>Kadabill LPS</t>
  </si>
  <si>
    <t>No-1 Kadabill Awc</t>
  </si>
  <si>
    <t>No 2 Kadabill Awc</t>
  </si>
  <si>
    <t>No 2 Kadabill LPS</t>
  </si>
  <si>
    <t>Swdamshri Bihuram Bodo LPS</t>
  </si>
  <si>
    <t>Betibari TE.Garden LPS</t>
  </si>
  <si>
    <t>Uttar Mazbat Awc</t>
  </si>
  <si>
    <t>Uttar Mazbat LPS</t>
  </si>
  <si>
    <t>2no Betibari(Nagbill Awc)</t>
  </si>
  <si>
    <t>Nagbill LPS</t>
  </si>
  <si>
    <t>No-1 Naharbari Awc</t>
  </si>
  <si>
    <t>No-1 Naharbari LPS</t>
  </si>
  <si>
    <t>No-2 Naharbari Awc</t>
  </si>
  <si>
    <t>Naharbari LPS</t>
  </si>
  <si>
    <t>Bahipukhuri Line No-7 LPS</t>
  </si>
  <si>
    <t>Bahipukhuri Line No -16 LPS</t>
  </si>
  <si>
    <t>No-5 Bahipukhuri Awc</t>
  </si>
  <si>
    <t>Bahipukhuri Line-12 LPS</t>
  </si>
  <si>
    <t>Lokheswar brahma Memorial MES</t>
  </si>
  <si>
    <t>No-4 Bahipukhuri awc</t>
  </si>
  <si>
    <t>Bahipukhuri TE.Garden LPS</t>
  </si>
  <si>
    <t>Bhandarputa LPS</t>
  </si>
  <si>
    <t>Tekelibill awc</t>
  </si>
  <si>
    <t>Tekelibill LPS</t>
  </si>
  <si>
    <t>Tekelibill(n)LPS</t>
  </si>
  <si>
    <t>N.C Tekelibill Awc</t>
  </si>
  <si>
    <t>N.C Tekelibill LPS</t>
  </si>
  <si>
    <t>Hatimora Awc</t>
  </si>
  <si>
    <t>Hatimora MES</t>
  </si>
  <si>
    <t>Panchim Sidhakhua LPS</t>
  </si>
  <si>
    <t>Kathalbari Awc</t>
  </si>
  <si>
    <t>Kathalbari LPS</t>
  </si>
  <si>
    <t>Sidhakhua Awc</t>
  </si>
  <si>
    <t>No-814 Sidhakhua LPS</t>
  </si>
  <si>
    <t>Madhabgohain Grant LPS</t>
  </si>
  <si>
    <t>No-1 Madhob Gohain Awc</t>
  </si>
  <si>
    <t>Sengelimari Awc</t>
  </si>
  <si>
    <t>Sengelimari LPS</t>
  </si>
  <si>
    <t>Aithanjhar Part-1 awc</t>
  </si>
  <si>
    <t>Aithanjhar Part 2 Awc</t>
  </si>
  <si>
    <t>Aithanjhar LPS</t>
  </si>
  <si>
    <t>No-4 Rangapani Awc</t>
  </si>
  <si>
    <t>No 4 Rangapani LPS</t>
  </si>
  <si>
    <t>Gerubari awc</t>
  </si>
  <si>
    <t>Gerubari LPS</t>
  </si>
  <si>
    <t>No-1 Saikiasuburi Awc (1)</t>
  </si>
  <si>
    <t>No-1 Saikiasuburi LPS</t>
  </si>
  <si>
    <t>No-1 Saikiasuburi (2) Awc</t>
  </si>
  <si>
    <t>Saikiasuburi LPS</t>
  </si>
  <si>
    <t>Neheru Smiti MES</t>
  </si>
  <si>
    <t>Udalguri Nepaligaon LPS</t>
  </si>
  <si>
    <t>Udalguri nepaligaon Awc</t>
  </si>
  <si>
    <t>Bidya Das</t>
  </si>
  <si>
    <t>Suburasuburi pothar S/C</t>
  </si>
  <si>
    <t>DhashiriGhat S/C</t>
  </si>
  <si>
    <t>Barzhar ashram</t>
  </si>
  <si>
    <t>Rina Bora</t>
  </si>
  <si>
    <t>Kannan barman</t>
  </si>
  <si>
    <t>Paurimota SD</t>
  </si>
  <si>
    <t>Munu das</t>
  </si>
  <si>
    <t>Dhanmoni</t>
  </si>
  <si>
    <t>9864686043/9577019619</t>
  </si>
  <si>
    <t>Dhakeswari Swargiyari</t>
  </si>
  <si>
    <t>Dipali Achargee</t>
  </si>
  <si>
    <t>Bishnu Maya Devi</t>
  </si>
  <si>
    <t>9577538895/7896200732</t>
  </si>
  <si>
    <t>Lakhi Kumari</t>
  </si>
  <si>
    <t>Betbari TE.St</t>
  </si>
  <si>
    <t>Pramila Tanti</t>
  </si>
  <si>
    <t>9957054506/9854424675</t>
  </si>
  <si>
    <t>Mazbat</t>
  </si>
  <si>
    <t>Sandhya Tanti</t>
  </si>
  <si>
    <t>Manika Devi</t>
  </si>
  <si>
    <t>Bahipukhuri Test</t>
  </si>
  <si>
    <t>Meriyana Dhanuwar</t>
  </si>
  <si>
    <t>Niz-rangapani S/C</t>
  </si>
  <si>
    <t>Jhargaon S/C</t>
  </si>
  <si>
    <t>Tanuja Deb Nath</t>
  </si>
  <si>
    <t>Bisanti Deka</t>
  </si>
  <si>
    <t>Fulmoti Begum</t>
  </si>
  <si>
    <t>Lailongpara S/C</t>
  </si>
  <si>
    <t>Rupalim Singha</t>
  </si>
  <si>
    <t>Salima Begum</t>
  </si>
  <si>
    <t>Madhabi Boro</t>
  </si>
  <si>
    <t>Gerua Bazar S/C</t>
  </si>
  <si>
    <t>Rupashree Basumatary</t>
  </si>
  <si>
    <t>Dakhin Bhalukmari S/C</t>
  </si>
  <si>
    <t>Lolima daimari</t>
  </si>
  <si>
    <t>Sanshreema Brahma</t>
  </si>
  <si>
    <t>Niruka Daimari</t>
  </si>
  <si>
    <t>36km</t>
  </si>
  <si>
    <t>Bibiani Lakra</t>
  </si>
  <si>
    <t>Soneswari Tanti</t>
  </si>
  <si>
    <t>Champa Basumatary</t>
  </si>
  <si>
    <t>Annapurna Das</t>
  </si>
  <si>
    <t>Ramisa Khatun</t>
  </si>
  <si>
    <t>No-1 Khoramokha awc</t>
  </si>
  <si>
    <t>No-2 Khoramokha Awc</t>
  </si>
  <si>
    <t>Namati Ka Awc</t>
  </si>
  <si>
    <t>Namati Kha Awc</t>
  </si>
  <si>
    <t>Shikaridanga Awc</t>
  </si>
  <si>
    <t>N.C Shikari Danga Awc</t>
  </si>
  <si>
    <t>Rowta Majuli Awc</t>
  </si>
  <si>
    <t>Dhanshiri TE st-4 Awc</t>
  </si>
  <si>
    <t>Dhanshiri TE.St-5 Awc</t>
  </si>
  <si>
    <t>No-1 Sunajuli Awc</t>
  </si>
  <si>
    <t>No-2 Sunajuli Awc</t>
  </si>
  <si>
    <t>No-1 Jungle Block (A) Awc</t>
  </si>
  <si>
    <t>No-1 Jungle Block (B) Awc</t>
  </si>
  <si>
    <t>Dimapur Awc</t>
  </si>
  <si>
    <t>Dakhin dimapur Awc</t>
  </si>
  <si>
    <t>Goroimari Awc</t>
  </si>
  <si>
    <t>Pub Goroimari Awc</t>
  </si>
  <si>
    <t>Merabill Awc</t>
  </si>
  <si>
    <t>No-2 Merabill Awc</t>
  </si>
  <si>
    <t>Khajuabil Pat-1 Awc</t>
  </si>
  <si>
    <t>Khajuabil Pat-2 Awc</t>
  </si>
  <si>
    <t>Jakuapara Part;IV Awc</t>
  </si>
  <si>
    <t>Jakuapara Part;V Awc</t>
  </si>
  <si>
    <t>Dalakati Awc</t>
  </si>
  <si>
    <t>Dalakati Boro Bazar Awc</t>
  </si>
  <si>
    <t>Bangaligaon AWC</t>
  </si>
  <si>
    <t>bangaligaon Part II AWC</t>
  </si>
  <si>
    <t>Jhargaon Awc</t>
  </si>
  <si>
    <t>Jhargaon Part;2 Awc</t>
  </si>
  <si>
    <t>Jhakuapara Pt;1 awc</t>
  </si>
  <si>
    <t>Fuluguri Awc</t>
  </si>
  <si>
    <t>Bamunigaon Awc</t>
  </si>
  <si>
    <t>Hatibil awc</t>
  </si>
  <si>
    <t>Pachim hatibil Awc</t>
  </si>
  <si>
    <t>mazbat T.E. 3 Awc</t>
  </si>
  <si>
    <t>Mazbat T.E. 5 Awc</t>
  </si>
  <si>
    <t>Naoherua Awc</t>
  </si>
  <si>
    <t>Dhakhin Naoherua Awc</t>
  </si>
  <si>
    <t>kapurpura AWC</t>
  </si>
  <si>
    <t>No.2 Habigaon AWC</t>
  </si>
  <si>
    <t>Mazbat T.E. 1 AWC</t>
  </si>
  <si>
    <t>Mazbat T.E.2 AWC</t>
  </si>
  <si>
    <t>Rangapani No.3 AWC</t>
  </si>
  <si>
    <t>Rangapani No.2 Mini AWC</t>
  </si>
  <si>
    <t>No.4 Orang T.E</t>
  </si>
  <si>
    <t>No.3 orang T.E</t>
  </si>
  <si>
    <t>Dhupguri  Awc</t>
  </si>
  <si>
    <t>Dhakin Dhupguri Awc</t>
  </si>
  <si>
    <t>Koch gaon AWC</t>
  </si>
  <si>
    <t>No-83 Puthumari AWC</t>
  </si>
  <si>
    <t>Hatigarh East AWC</t>
  </si>
  <si>
    <t>Hatigarh West AWC</t>
  </si>
  <si>
    <t>Orang TE St. Awc</t>
  </si>
  <si>
    <t>Dhupguri B AWC</t>
  </si>
  <si>
    <t>Rowtapothar AWC</t>
  </si>
  <si>
    <t>Benchimari AWC(rowta Potha)</t>
  </si>
  <si>
    <t>Fakidia Awc</t>
  </si>
  <si>
    <t>Pub Suba(1no Fhuhurabari Awc)</t>
  </si>
  <si>
    <t>Kuchpara (no-1 Fhuhurabari)AWC</t>
  </si>
  <si>
    <t>Dakhinsuba AWC</t>
  </si>
  <si>
    <t>Nepaligaon No-1 Awc</t>
  </si>
  <si>
    <t>Nepaligaon No-2 AWC</t>
  </si>
  <si>
    <t>Fakidia Borosuba AWC</t>
  </si>
  <si>
    <t>Fakidia Borongabari Awc</t>
  </si>
  <si>
    <t>Shiyalmari Kochari AWC</t>
  </si>
  <si>
    <t>Shiyalmari Pothar Awc</t>
  </si>
  <si>
    <t>Rowta Station Awc</t>
  </si>
  <si>
    <t>No-1 Bengnabari AWC</t>
  </si>
  <si>
    <t>No-2 Bengnabari Jungle AWC</t>
  </si>
  <si>
    <t>Bhalukmari Jungle Awc</t>
  </si>
  <si>
    <t>Bahlukmari Gaon AWC</t>
  </si>
  <si>
    <t>Bagisagaon Part-2 AWC</t>
  </si>
  <si>
    <t>Bagisagaon Part-3 Awc</t>
  </si>
  <si>
    <t>Mora Dhanshiri AWC</t>
  </si>
  <si>
    <t>No-1 Samua Gaon Awc</t>
  </si>
  <si>
    <t>No-2 Samua Gaon Awc</t>
  </si>
  <si>
    <t>Uttar Suba Awc</t>
  </si>
  <si>
    <t>Pachnoi (A) Awc</t>
  </si>
  <si>
    <t>Pachnoi (B) Mini Awc</t>
  </si>
  <si>
    <t>Aminpara (B) Awc</t>
  </si>
  <si>
    <t>Nepalpara Awc</t>
  </si>
  <si>
    <t>Kopati Bagisa Gaon (Madhyasuba )Awc</t>
  </si>
  <si>
    <t>Kopati Basgisa Gaon Awc</t>
  </si>
  <si>
    <t>No-1 Shingimari Awc</t>
  </si>
  <si>
    <t>Natun Panbari Awc</t>
  </si>
  <si>
    <t>No-2 Madhabgohain Awc</t>
  </si>
  <si>
    <t>No-1 Dhashiri Awc</t>
  </si>
  <si>
    <t>Mazbat PHC</t>
  </si>
  <si>
    <t>9859554693/ 9101796793</t>
  </si>
  <si>
    <t>13k,m</t>
  </si>
  <si>
    <t>7896569638/ 7896714863</t>
  </si>
  <si>
    <t>Dalani Basti S/C</t>
  </si>
  <si>
    <t>7635977519/ 9859392516</t>
  </si>
  <si>
    <t>37km</t>
  </si>
  <si>
    <t>Rita Devi</t>
  </si>
  <si>
    <t>Dhanshiri Test</t>
  </si>
  <si>
    <t>12k,m</t>
  </si>
  <si>
    <t>7896505131/9957865446</t>
  </si>
  <si>
    <t>9957311769/ 9954237798</t>
  </si>
  <si>
    <t>Dahnshirighat S/c</t>
  </si>
  <si>
    <t>9957034300/9706513746</t>
  </si>
  <si>
    <t>9508420924/ 9854159059</t>
  </si>
  <si>
    <t>Sabita deka</t>
  </si>
  <si>
    <t>Minu Jhanka</t>
  </si>
  <si>
    <t>9577641790/ 9859967167</t>
  </si>
  <si>
    <t>9957965911/ 9954671794</t>
  </si>
  <si>
    <t>9678421871/ 9613444178</t>
  </si>
  <si>
    <t>9859359857/8133991947</t>
  </si>
  <si>
    <t>Merabill S/C</t>
  </si>
  <si>
    <t>Radhika Devi</t>
  </si>
  <si>
    <t>9854740026/7896134325</t>
  </si>
  <si>
    <t>Outrest(Kopati)</t>
  </si>
  <si>
    <t>Bijuli Devi</t>
  </si>
  <si>
    <t>Minoti Dainari</t>
  </si>
  <si>
    <t>Outrest(Borobazar)</t>
  </si>
  <si>
    <t>Flurencia Kullu</t>
  </si>
  <si>
    <t>Masuma Khatun</t>
  </si>
  <si>
    <t>Borobazar S/C</t>
  </si>
  <si>
    <t>Merina Rangpipi</t>
  </si>
  <si>
    <t>Damayanti Nurzary</t>
  </si>
  <si>
    <t>(Kopati )Out reach</t>
  </si>
  <si>
    <t>Jhuma Mardi</t>
  </si>
  <si>
    <t>BarzharAshram S/C</t>
  </si>
  <si>
    <t>Rina Borah</t>
  </si>
  <si>
    <t>Bimala Basumatary</t>
  </si>
  <si>
    <t xml:space="preserve">Junu Rabha </t>
  </si>
  <si>
    <t>Mary Kandulana</t>
  </si>
  <si>
    <t>Tika Thappa</t>
  </si>
  <si>
    <t xml:space="preserve">Tika Thapa </t>
  </si>
  <si>
    <t>Orang BPHC</t>
  </si>
  <si>
    <t>Bhagya Tanti</t>
  </si>
  <si>
    <t>Rajani Nagg</t>
  </si>
  <si>
    <t>Pauripota S/C</t>
  </si>
  <si>
    <t>Rijuwana Ahmed</t>
  </si>
  <si>
    <t>Nasari Boro</t>
  </si>
  <si>
    <t>Fatashimalu S/C</t>
  </si>
  <si>
    <t>Habija Khatun</t>
  </si>
  <si>
    <t>Balishihahabi S/C</t>
  </si>
  <si>
    <t>Renu Daimari</t>
  </si>
  <si>
    <t>Balisiha S/C</t>
  </si>
  <si>
    <t>Halima Khatun</t>
  </si>
  <si>
    <t>Anima Daimari</t>
  </si>
  <si>
    <t>Gulnehar Begum</t>
  </si>
  <si>
    <t>Lili Begum</t>
  </si>
  <si>
    <t>Rowa S/C</t>
  </si>
  <si>
    <t>Sambai Guwala</t>
  </si>
  <si>
    <t>Panchim Chamua Gaon S/C</t>
  </si>
  <si>
    <t>Minu Das</t>
  </si>
  <si>
    <t>Gajori Rabha</t>
  </si>
  <si>
    <t>Suburasuburi S/C</t>
  </si>
  <si>
    <t>Umee Hani Begum</t>
  </si>
  <si>
    <t>Biskuti S/C</t>
  </si>
  <si>
    <t>Runjun Ahmed</t>
  </si>
  <si>
    <t>Maharuma Begum</t>
  </si>
  <si>
    <t>Komarchuburi S/C</t>
  </si>
  <si>
    <t>Debangini Boro</t>
  </si>
  <si>
    <t>Baligaon Panbari S/C</t>
  </si>
  <si>
    <t>Himakshri Sahariya</t>
  </si>
  <si>
    <t>Balisiha Gaon(ransaibari Awc)</t>
  </si>
  <si>
    <t>No-82 Balishiha Jungle(Part-2)Awc</t>
  </si>
  <si>
    <t>Chutiapara Part-2 Awc</t>
  </si>
  <si>
    <t>Deurigaon Part-2 Awc</t>
  </si>
  <si>
    <t>No-8 Dhanshiri Dakhin Awc</t>
  </si>
  <si>
    <t>No-6 Dhanshiri Awc</t>
  </si>
  <si>
    <t>Dhupguri B Awc</t>
  </si>
  <si>
    <t>Gerua Part-2 Awc</t>
  </si>
  <si>
    <t>Gerua Part-3 Awc</t>
  </si>
  <si>
    <t>No-1 Gelabill Awc</t>
  </si>
  <si>
    <t>No-2 Gelabill Awc</t>
  </si>
  <si>
    <t>Nepali Gaon Part-4 Awc</t>
  </si>
  <si>
    <t>Nepali gaon prt-3 Awc</t>
  </si>
  <si>
    <t>Kalbarihabi No-1 Awc</t>
  </si>
  <si>
    <t>Kalbari habi no-2 AWC</t>
  </si>
  <si>
    <t>Tarabari Awc</t>
  </si>
  <si>
    <t>Khairuguri Awc</t>
  </si>
  <si>
    <t>Aminpara Pachim Awc</t>
  </si>
  <si>
    <t>Uttar mazbat Awc</t>
  </si>
  <si>
    <t>Dhupguri Borigaon Awc</t>
  </si>
  <si>
    <t>Chengelimari Awc</t>
  </si>
  <si>
    <t>No-1 Kuruabahi Awc</t>
  </si>
  <si>
    <t>No-2 Kuruabahi Awc</t>
  </si>
  <si>
    <t>Dev Pukhuri Awc</t>
  </si>
  <si>
    <t>Fatashimolu (B) Awc</t>
  </si>
  <si>
    <t>Fatashimolu (C)Awc</t>
  </si>
  <si>
    <t>Lamabari No-2 Awc</t>
  </si>
  <si>
    <t>Lamabari No-1 Awc</t>
  </si>
  <si>
    <t>No-1 Hatiputa Awc</t>
  </si>
  <si>
    <t>No-2 Htiputa Awc</t>
  </si>
  <si>
    <t>Uttar Fatashimolu Awc</t>
  </si>
  <si>
    <t>Pub Fatashimolu Awc</t>
  </si>
  <si>
    <t>Fatashimolu (A) Awc</t>
  </si>
  <si>
    <t>Begnabri (Muslim Suba)Awc</t>
  </si>
  <si>
    <t>Dakhin Majorsuba Awc</t>
  </si>
  <si>
    <t>Bagisagaon Part-1 Awc</t>
  </si>
  <si>
    <t>Godabill Awc</t>
  </si>
  <si>
    <t>No-3 Bahipukhuri Awc</t>
  </si>
  <si>
    <t>Gerua Awc</t>
  </si>
  <si>
    <t>Gerua Daisa Samabai LPS</t>
  </si>
  <si>
    <t>Gerua MES</t>
  </si>
  <si>
    <t>Moholiapara Part-1 Awc</t>
  </si>
  <si>
    <t>Mahaliapara Part 2 Awc</t>
  </si>
  <si>
    <t>No 83 Mahaliapara LPS</t>
  </si>
  <si>
    <t>Lodabari Awc</t>
  </si>
  <si>
    <t>Lodabari LPS</t>
  </si>
  <si>
    <t>Garugaon Awc</t>
  </si>
  <si>
    <t>No- 62 Garugaon LPS</t>
  </si>
  <si>
    <t>Dhupguri Borigaon LPS</t>
  </si>
  <si>
    <t>Dhupguri Anidal LPS</t>
  </si>
  <si>
    <t>Balaugudi LPS</t>
  </si>
  <si>
    <t>Dabugaon LPS</t>
  </si>
  <si>
    <t>Bangaligaon MES</t>
  </si>
  <si>
    <t>Garugaon Part-2 Awc</t>
  </si>
  <si>
    <t>Garugaon MES</t>
  </si>
  <si>
    <t>Koroibari Awc</t>
  </si>
  <si>
    <t>Upendra nath Brahma MES</t>
  </si>
  <si>
    <t>Diabari Awc</t>
  </si>
  <si>
    <t>Diabari LPS</t>
  </si>
  <si>
    <t>Bapuji Nagar Awc</t>
  </si>
  <si>
    <t>Dakhin Suba North Awc</t>
  </si>
  <si>
    <t>Udalguri Moimansingh Gaon</t>
  </si>
  <si>
    <t>Dakhinsuba Awc</t>
  </si>
  <si>
    <t>No-2 Garugaon Awc</t>
  </si>
  <si>
    <t>Himashree Sahariya</t>
  </si>
  <si>
    <t>Rupali Musahury</t>
  </si>
  <si>
    <t>Nijamshree Daimari</t>
  </si>
  <si>
    <t>Anshumai Khaklari</t>
  </si>
  <si>
    <t>Renu Boro</t>
  </si>
  <si>
    <t>Bajrajhar S/C</t>
  </si>
  <si>
    <t>Ili Basumatary</t>
  </si>
  <si>
    <t>Habija Begum</t>
  </si>
  <si>
    <t>Jaymoti Daimari</t>
  </si>
  <si>
    <t>16 km</t>
  </si>
  <si>
    <t>Kopati Out Rest</t>
  </si>
  <si>
    <t>Damiri Devi</t>
  </si>
  <si>
    <t>25 km</t>
  </si>
  <si>
    <t>Anita dev Nath</t>
  </si>
  <si>
    <t>Kolbarihabi S/C</t>
  </si>
  <si>
    <t>Nirupoma Kalita</t>
  </si>
  <si>
    <t>Mabiya Begum</t>
  </si>
  <si>
    <t>18 km</t>
  </si>
  <si>
    <t>20 km</t>
  </si>
  <si>
    <t>Diluwara Begum</t>
  </si>
  <si>
    <t>22 km</t>
  </si>
  <si>
    <t>15 km</t>
  </si>
  <si>
    <t>No-2 Borobazar S/C</t>
  </si>
  <si>
    <t>Rimzim Bora</t>
  </si>
  <si>
    <t>Ranjali buglary</t>
  </si>
  <si>
    <t>Dahnshiri ghat S/C</t>
  </si>
  <si>
    <t>Ajali Daimari</t>
  </si>
  <si>
    <t>Ishnara Begum</t>
  </si>
  <si>
    <t>Fatashimolu S/C</t>
  </si>
  <si>
    <t>Sahara Kahtun</t>
  </si>
  <si>
    <t>Lamabari TE.Hospital</t>
  </si>
  <si>
    <t>Rihu beek</t>
  </si>
  <si>
    <t>17 km</t>
  </si>
  <si>
    <t>21 km</t>
  </si>
  <si>
    <t>Manju Gogoi</t>
  </si>
  <si>
    <t>Dipika Devi</t>
  </si>
  <si>
    <t>19 km</t>
  </si>
  <si>
    <t>BahipukhuriTEHospital</t>
  </si>
  <si>
    <t>Menoka Devi</t>
  </si>
  <si>
    <t>Borobazar(B) S/C</t>
  </si>
  <si>
    <t>Kerin Mardi</t>
  </si>
  <si>
    <t>Minoti Daimari</t>
  </si>
  <si>
    <t>Lalita Boro</t>
  </si>
  <si>
    <t>Junali Boro</t>
  </si>
  <si>
    <t>Namita Changma</t>
  </si>
  <si>
    <t>Ranima Boro</t>
  </si>
  <si>
    <t>Outrest (kopati)</t>
  </si>
  <si>
    <t>Minoti Boro</t>
  </si>
  <si>
    <t>Kusumani Brahma</t>
  </si>
  <si>
    <t>Nilima Deka</t>
  </si>
  <si>
    <t>Kolbari LPS</t>
  </si>
  <si>
    <t>Mahatmagandhi LPS</t>
  </si>
  <si>
    <t>Khajuabill MES</t>
  </si>
  <si>
    <t>Madhabgohain MES</t>
  </si>
  <si>
    <t>Jaybhadra Hajgarh High School</t>
  </si>
  <si>
    <t>High</t>
  </si>
  <si>
    <t>Bhalukmari Bidyapith MES</t>
  </si>
  <si>
    <t>Dhanshiri MES</t>
  </si>
  <si>
    <t>Umananda LPS</t>
  </si>
  <si>
    <t>Lilananda Bidyaniketan MES</t>
  </si>
  <si>
    <t>Rowta bagan Awc</t>
  </si>
  <si>
    <t>Rowta Bagan Refuge LPS</t>
  </si>
  <si>
    <t>Nalbari LPS</t>
  </si>
  <si>
    <t>Borigaon Kochari LPS</t>
  </si>
  <si>
    <t>Borzhar LPS</t>
  </si>
  <si>
    <t>Fatashimalu LPS</t>
  </si>
  <si>
    <t>Fatashimalu Block LPS</t>
  </si>
  <si>
    <t>Mazbat Girls Mes</t>
  </si>
  <si>
    <t>Pub Kuruabahi Awc</t>
  </si>
  <si>
    <t>Pub Kuruabahi LPS</t>
  </si>
  <si>
    <t>No-108 kuruabahi sutiabasti LPS</t>
  </si>
  <si>
    <t>Pandubasti LPS</t>
  </si>
  <si>
    <t>Lamabari TESt Line no 11 LPS</t>
  </si>
  <si>
    <t>Lamabari Test Line no-10 LPS</t>
  </si>
  <si>
    <t>Gohaingaon LPS</t>
  </si>
  <si>
    <t>Natun Kishan basti LPS</t>
  </si>
  <si>
    <t>Nizora LPS</t>
  </si>
  <si>
    <t>Pub Bahadur Adarsa LPS</t>
  </si>
  <si>
    <t>Bahadur Adarsa LPS</t>
  </si>
  <si>
    <t>Bahadur Adarsa Awc</t>
  </si>
  <si>
    <t>Uttar Bahadur Adarsa Awc</t>
  </si>
  <si>
    <t>Uttar Bahadur Adarsa LPS</t>
  </si>
  <si>
    <t>No-4 Lamabari Awc</t>
  </si>
  <si>
    <t>Lamabari Bagan LPS</t>
  </si>
  <si>
    <t>Balipara LPS</t>
  </si>
  <si>
    <t>Charkobasti Godabill LPS</t>
  </si>
  <si>
    <t>Goroimari LPS</t>
  </si>
  <si>
    <t>Pub Gorimari LPS</t>
  </si>
  <si>
    <t>Kochari Bhetitop LPS</t>
  </si>
  <si>
    <t>Lamabari MES</t>
  </si>
  <si>
    <t>Azagarh LPS</t>
  </si>
  <si>
    <t>No-1 Azagarh LPS</t>
  </si>
  <si>
    <t>No-1 Azagarh Dhubibasti LPS</t>
  </si>
  <si>
    <t>Azagarh MES</t>
  </si>
  <si>
    <t>No-1 Beteli Awc</t>
  </si>
  <si>
    <t>Beteli Test LPS</t>
  </si>
  <si>
    <t>No-2 Beteli Awc</t>
  </si>
  <si>
    <t>Beteli Test Orang Line LPS</t>
  </si>
  <si>
    <t>No-3 Beteli Awc</t>
  </si>
  <si>
    <t>Beteli TEest line -8 LPS</t>
  </si>
  <si>
    <t>Beteli TE.st Line No-5 LPS</t>
  </si>
  <si>
    <t>Garu Gaon LPS</t>
  </si>
  <si>
    <t>Bhalukmari LPS</t>
  </si>
  <si>
    <t>No-1 Jhargaon Awc</t>
  </si>
  <si>
    <t>no-1 Jhargaon LPS</t>
  </si>
  <si>
    <t>No-2 Jhargaon Awc</t>
  </si>
  <si>
    <t>No-2 Jhargaon LPS</t>
  </si>
  <si>
    <t>Jhargaon MES</t>
  </si>
  <si>
    <t>Aminpara LPS</t>
  </si>
  <si>
    <t>Aminpara (C) Awc</t>
  </si>
  <si>
    <t>Pub Aminpara LPS</t>
  </si>
  <si>
    <t>No-816 Fakidia LPS</t>
  </si>
  <si>
    <t>No-599 Ekrabari LPS</t>
  </si>
  <si>
    <t>Panikhaity Pub LPS</t>
  </si>
  <si>
    <t>Lailongpara LPS</t>
  </si>
  <si>
    <t>Lailongpara High School</t>
  </si>
  <si>
    <t>Lalpul MES</t>
  </si>
  <si>
    <t>28 km</t>
  </si>
  <si>
    <t>Outrest( Lailongpara)</t>
  </si>
  <si>
    <t>Rowta Chariali S/C</t>
  </si>
  <si>
    <t>9859973595/7035501605</t>
  </si>
  <si>
    <t>Pauripota S/D</t>
  </si>
  <si>
    <t>Barjhar Ashram S/C</t>
  </si>
  <si>
    <t>Kanan Barman</t>
  </si>
  <si>
    <t>Kalibarihabi S/C</t>
  </si>
  <si>
    <t>Nirupama Kalita</t>
  </si>
  <si>
    <t>Sufiya Begum</t>
  </si>
  <si>
    <t>Arzuwara Begum</t>
  </si>
  <si>
    <t>13 km</t>
  </si>
  <si>
    <t>Hajoti Daimari</t>
  </si>
  <si>
    <t>Lamabari Test Hospita</t>
  </si>
  <si>
    <t>Pathakpur S/c</t>
  </si>
  <si>
    <t>Sarita Lohar</t>
  </si>
  <si>
    <t>Anita Kumsingh</t>
  </si>
  <si>
    <t>Renu Probha Devi</t>
  </si>
  <si>
    <t>Bahadur Adrasa S/C</t>
  </si>
  <si>
    <t>Mina Kumari Borah</t>
  </si>
  <si>
    <t>Probhati daimari</t>
  </si>
  <si>
    <t>Somoriya Basumatary</t>
  </si>
  <si>
    <t>Bhalukmari(Mazbat) S/C</t>
  </si>
  <si>
    <t>Bibiani lakra</t>
  </si>
  <si>
    <t>Dipali devi</t>
  </si>
  <si>
    <t>29 km</t>
  </si>
  <si>
    <t>Beteli TE.st Hospital</t>
  </si>
  <si>
    <t>Minoti Changma</t>
  </si>
  <si>
    <t>jushna Mahato</t>
  </si>
  <si>
    <t>Tanuja Begum</t>
  </si>
  <si>
    <t>Sarnalata Bara</t>
  </si>
  <si>
    <t>Shanti Nurzary</t>
  </si>
  <si>
    <t>Samsun Nehar Begum</t>
  </si>
  <si>
    <t>Fakidia s/c</t>
  </si>
  <si>
    <t>Rochida Yashmin</t>
  </si>
  <si>
    <t>Dameswari Deka</t>
  </si>
  <si>
    <t>23 km</t>
  </si>
  <si>
    <t>Aklima Begum</t>
  </si>
  <si>
    <t>Ripali Borto</t>
  </si>
  <si>
    <t>25 k m</t>
  </si>
  <si>
    <t>sunday</t>
  </si>
  <si>
    <t>(Dental-Surgen)</t>
  </si>
  <si>
    <t>Naspati Musahury</t>
  </si>
  <si>
    <t>Sahera Khatun</t>
  </si>
  <si>
    <t>Himakshi sahariya</t>
  </si>
  <si>
    <t>Mallika Begum</t>
  </si>
  <si>
    <t>Panchim fatashimalu (M) awc</t>
  </si>
  <si>
    <t>Pachim Sungabudhi Awc</t>
  </si>
  <si>
    <t>Pachim Sungabudhi LPS</t>
  </si>
  <si>
    <t>lp</t>
  </si>
  <si>
    <t>Fatasimulu char lps</t>
  </si>
  <si>
    <t>TUB300</t>
  </si>
  <si>
    <t>TUV300</t>
  </si>
  <si>
    <t>Lilananda Bidyaniketan Lp School</t>
  </si>
  <si>
    <t>Barjhar Ashram</t>
  </si>
  <si>
    <t>Isnara Begum</t>
  </si>
  <si>
    <t>Hatimara Awc</t>
  </si>
  <si>
    <t>No-2 Hatimora Awc</t>
  </si>
  <si>
    <t>No-1 Lamabari Awc</t>
  </si>
  <si>
    <t>No-2 Lamabari Awc</t>
  </si>
  <si>
    <t>Lamabari TE st Hospital</t>
  </si>
  <si>
    <t>Hatibill Awc</t>
  </si>
  <si>
    <t>Pachim Hatibill Awc</t>
  </si>
  <si>
    <t>Kuruabahi -1 Awc</t>
  </si>
  <si>
    <t>Kuruabahi-2 Awc</t>
  </si>
  <si>
    <t>Tekelibill Awc</t>
  </si>
  <si>
    <t>Gerubari Awc</t>
  </si>
  <si>
    <t>No-2 Begnabari Jangle Awc</t>
  </si>
  <si>
    <t>No-2 Chaprabari Awc</t>
  </si>
  <si>
    <t>Pauripota Awc</t>
  </si>
  <si>
    <t>Pauripota Lps</t>
  </si>
  <si>
    <t>Pachim Pauripota Awc</t>
  </si>
  <si>
    <t>Pachim Adarsa LPS</t>
  </si>
  <si>
    <t>Dhanshirighta S/C</t>
  </si>
  <si>
    <t>Begnabari Jangle S/C</t>
  </si>
  <si>
    <t>Jogyapur S/C</t>
  </si>
  <si>
    <t>Gerua S/C</t>
  </si>
  <si>
    <t>Jarina Begum</t>
  </si>
  <si>
    <t>Pramila Deka</t>
  </si>
  <si>
    <t>10KM</t>
  </si>
  <si>
    <t>Sanitri Deka</t>
  </si>
  <si>
    <t>Mriana Dhanuwar</t>
  </si>
  <si>
    <t xml:space="preserve"> Hajoti Daimari</t>
  </si>
  <si>
    <t>Daakheshwari swargiyari</t>
  </si>
  <si>
    <t>Nirupoma Deka</t>
  </si>
  <si>
    <t>Sufiya Khatun</t>
  </si>
  <si>
    <t>Marry Kandulana</t>
  </si>
  <si>
    <t>Merry Kandulana</t>
  </si>
  <si>
    <t>Saima Tanti</t>
  </si>
  <si>
    <t>kusurabari bodopara lps</t>
  </si>
  <si>
    <t>kuruabahi lps</t>
  </si>
  <si>
    <t>No2 rangapani Lps</t>
  </si>
  <si>
    <t>NC Rangapani lps</t>
  </si>
  <si>
    <t>Sunday- to tuesday</t>
  </si>
  <si>
    <t>14 to 16 Apr-19</t>
  </si>
  <si>
    <t>Orang</t>
  </si>
</sst>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Arial"/>
      <family val="2"/>
    </font>
    <font>
      <sz val="9"/>
      <name val="Arial"/>
      <family val="2"/>
    </font>
    <font>
      <sz val="11"/>
      <name val="Arial"/>
      <family val="2"/>
    </font>
    <font>
      <sz val="12"/>
      <color theme="1"/>
      <name val="Calibri"/>
      <family val="2"/>
      <scheme val="minor"/>
    </font>
    <font>
      <sz val="12"/>
      <color theme="1"/>
      <name val="Arial Narrow"/>
      <family val="2"/>
    </font>
    <font>
      <sz val="12"/>
      <name val="Calibri"/>
      <family val="2"/>
      <scheme val="minor"/>
    </font>
    <font>
      <sz val="1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2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3" fillId="0" borderId="0" xfId="0" applyFont="1" applyFill="1" applyProtection="1">
      <protection locked="0"/>
    </xf>
    <xf numFmtId="0" fontId="3" fillId="0" borderId="4" xfId="0" applyFont="1" applyFill="1" applyBorder="1" applyProtection="1">
      <protection locked="0"/>
    </xf>
    <xf numFmtId="0" fontId="3" fillId="0" borderId="1" xfId="0" applyFont="1" applyFill="1" applyBorder="1" applyProtection="1">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protection locked="0"/>
    </xf>
    <xf numFmtId="0" fontId="3" fillId="0" borderId="2" xfId="0" applyFont="1" applyFill="1" applyBorder="1" applyProtection="1">
      <protection locked="0"/>
    </xf>
    <xf numFmtId="1"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3" fillId="0" borderId="0" xfId="0" applyFont="1" applyFill="1" applyAlignment="1" applyProtection="1">
      <alignment horizontal="left"/>
      <protection locked="0"/>
    </xf>
    <xf numFmtId="0" fontId="3" fillId="0" borderId="11" xfId="0" applyFont="1" applyFill="1" applyBorder="1" applyAlignment="1" applyProtection="1">
      <alignment horizontal="left"/>
      <protection locked="0"/>
    </xf>
    <xf numFmtId="0" fontId="3" fillId="0" borderId="0" xfId="0" applyFont="1" applyAlignment="1" applyProtection="1">
      <alignment horizontal="left"/>
      <protection locked="0"/>
    </xf>
    <xf numFmtId="1" fontId="3"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14" fontId="3" fillId="0" borderId="1" xfId="0" applyNumberFormat="1" applyFont="1" applyBorder="1" applyAlignment="1" applyProtection="1">
      <alignment horizontal="left" vertical="center" wrapText="1"/>
      <protection locked="0"/>
    </xf>
    <xf numFmtId="0" fontId="0" fillId="0" borderId="1" xfId="0" applyBorder="1" applyProtection="1">
      <protection locked="0"/>
    </xf>
    <xf numFmtId="14" fontId="0" fillId="0" borderId="1" xfId="0" applyNumberFormat="1" applyBorder="1" applyAlignment="1" applyProtection="1">
      <alignment horizontal="left"/>
      <protection locked="0"/>
    </xf>
    <xf numFmtId="0" fontId="0" fillId="0" borderId="1" xfId="0"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14" fontId="21" fillId="0" borderId="1" xfId="0" applyNumberFormat="1" applyFont="1" applyBorder="1" applyAlignment="1" applyProtection="1">
      <alignment horizontal="left"/>
      <protection locked="0"/>
    </xf>
    <xf numFmtId="0" fontId="3" fillId="0" borderId="1" xfId="0" quotePrefix="1" applyFont="1" applyBorder="1" applyAlignment="1" applyProtection="1">
      <alignment horizontal="left" vertical="center" wrapText="1"/>
      <protection locked="0"/>
    </xf>
    <xf numFmtId="0" fontId="3" fillId="1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protection locked="0"/>
    </xf>
    <xf numFmtId="0" fontId="21"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1" fontId="3" fillId="0" borderId="1" xfId="0" applyNumberFormat="1" applyFont="1" applyBorder="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1" xfId="0"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3"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164" fontId="3" fillId="0" borderId="1" xfId="0" applyNumberFormat="1" applyFont="1" applyBorder="1" applyAlignment="1" applyProtection="1">
      <alignment horizontal="left" vertical="top" wrapText="1"/>
      <protection locked="0"/>
    </xf>
    <xf numFmtId="0" fontId="3" fillId="0" borderId="7" xfId="0" applyFont="1" applyFill="1" applyBorder="1" applyAlignment="1" applyProtection="1">
      <alignment horizontal="left"/>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21"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1" fillId="0" borderId="1" xfId="0" applyFont="1" applyBorder="1" applyAlignment="1" applyProtection="1">
      <alignment horizontal="center"/>
      <protection locked="0"/>
    </xf>
    <xf numFmtId="0" fontId="0" fillId="0" borderId="1" xfId="0" applyBorder="1" applyAlignment="1" applyProtection="1">
      <alignment horizontal="left"/>
      <protection locked="0"/>
    </xf>
    <xf numFmtId="0" fontId="3" fillId="0" borderId="10" xfId="0" applyFont="1" applyBorder="1" applyProtection="1">
      <protection locked="0"/>
    </xf>
    <xf numFmtId="0" fontId="3" fillId="0" borderId="10" xfId="0" applyFont="1" applyBorder="1" applyAlignment="1" applyProtection="1">
      <alignment horizontal="left"/>
      <protection locked="0"/>
    </xf>
    <xf numFmtId="0" fontId="3" fillId="0" borderId="10" xfId="0" applyFont="1" applyFill="1" applyBorder="1" applyAlignment="1" applyProtection="1">
      <alignment horizontal="left"/>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5" xfId="0" applyFont="1" applyFill="1" applyBorder="1" applyAlignment="1" applyProtection="1">
      <alignment horizontal="left"/>
      <protection locked="0"/>
    </xf>
    <xf numFmtId="0" fontId="3" fillId="0" borderId="5" xfId="0" applyFont="1" applyBorder="1" applyProtection="1">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center"/>
      <protection locked="0"/>
    </xf>
    <xf numFmtId="0" fontId="3" fillId="0" borderId="5" xfId="0" applyFont="1" applyBorder="1" applyAlignment="1" applyProtection="1">
      <alignment horizontal="left" vertical="center"/>
      <protection locked="0"/>
    </xf>
    <xf numFmtId="0" fontId="0" fillId="0" borderId="1" xfId="0" applyNumberFormat="1" applyBorder="1" applyAlignment="1" applyProtection="1">
      <alignment horizontal="left"/>
      <protection locked="0"/>
    </xf>
    <xf numFmtId="0" fontId="24" fillId="0" borderId="1" xfId="0" applyFont="1" applyFill="1" applyBorder="1" applyAlignment="1" applyProtection="1">
      <alignment horizontal="left" vertical="center" wrapText="1"/>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1" fontId="24" fillId="0" borderId="1" xfId="0" applyNumberFormat="1"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0" fillId="0" borderId="0" xfId="0" applyBorder="1" applyAlignment="1" applyProtection="1">
      <alignment horizontal="left"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M2" sqref="M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64" t="s">
        <v>69</v>
      </c>
      <c r="B1" s="164"/>
      <c r="C1" s="164"/>
      <c r="D1" s="164"/>
      <c r="E1" s="164"/>
      <c r="F1" s="164"/>
      <c r="G1" s="164"/>
      <c r="H1" s="164"/>
      <c r="I1" s="164"/>
      <c r="J1" s="164"/>
      <c r="K1" s="164"/>
      <c r="L1" s="164"/>
      <c r="M1" s="164"/>
    </row>
    <row r="2" spans="1:14">
      <c r="A2" s="165" t="s">
        <v>0</v>
      </c>
      <c r="B2" s="165"/>
      <c r="C2" s="167" t="s">
        <v>68</v>
      </c>
      <c r="D2" s="168"/>
      <c r="E2" s="2" t="s">
        <v>1</v>
      </c>
      <c r="F2" s="180" t="s">
        <v>327</v>
      </c>
      <c r="G2" s="180"/>
      <c r="H2" s="180"/>
      <c r="I2" s="180"/>
      <c r="J2" s="180"/>
      <c r="K2" s="177" t="s">
        <v>24</v>
      </c>
      <c r="L2" s="177"/>
      <c r="M2" s="36" t="s">
        <v>715</v>
      </c>
    </row>
    <row r="3" spans="1:14" ht="7.5" customHeight="1">
      <c r="A3" s="143"/>
      <c r="B3" s="143"/>
      <c r="C3" s="143"/>
      <c r="D3" s="143"/>
      <c r="E3" s="143"/>
      <c r="F3" s="142"/>
      <c r="G3" s="142"/>
      <c r="H3" s="142"/>
      <c r="I3" s="142"/>
      <c r="J3" s="142"/>
      <c r="K3" s="144"/>
      <c r="L3" s="144"/>
      <c r="M3" s="144"/>
    </row>
    <row r="4" spans="1:14">
      <c r="A4" s="173" t="s">
        <v>2</v>
      </c>
      <c r="B4" s="174"/>
      <c r="C4" s="174"/>
      <c r="D4" s="174"/>
      <c r="E4" s="175"/>
      <c r="F4" s="142"/>
      <c r="G4" s="142"/>
      <c r="H4" s="142"/>
      <c r="I4" s="145" t="s">
        <v>60</v>
      </c>
      <c r="J4" s="145"/>
      <c r="K4" s="145"/>
      <c r="L4" s="145"/>
      <c r="M4" s="145"/>
    </row>
    <row r="5" spans="1:14" ht="18.75" customHeight="1">
      <c r="A5" s="140" t="s">
        <v>4</v>
      </c>
      <c r="B5" s="140"/>
      <c r="C5" s="158" t="s">
        <v>328</v>
      </c>
      <c r="D5" s="176"/>
      <c r="E5" s="159"/>
      <c r="F5" s="142"/>
      <c r="G5" s="142"/>
      <c r="H5" s="142"/>
      <c r="I5" s="169" t="s">
        <v>5</v>
      </c>
      <c r="J5" s="169"/>
      <c r="K5" s="170" t="s">
        <v>334</v>
      </c>
      <c r="L5" s="172"/>
      <c r="M5" s="171"/>
    </row>
    <row r="6" spans="1:14" ht="18.75" customHeight="1">
      <c r="A6" s="141" t="s">
        <v>18</v>
      </c>
      <c r="B6" s="141"/>
      <c r="C6" s="37">
        <v>8472941599</v>
      </c>
      <c r="D6" s="166"/>
      <c r="E6" s="166"/>
      <c r="F6" s="142"/>
      <c r="G6" s="142"/>
      <c r="H6" s="142"/>
      <c r="I6" s="141" t="s">
        <v>18</v>
      </c>
      <c r="J6" s="141"/>
      <c r="K6" s="170">
        <v>9854052234</v>
      </c>
      <c r="L6" s="171"/>
      <c r="M6" s="178"/>
      <c r="N6" s="171"/>
    </row>
    <row r="7" spans="1:14">
      <c r="A7" s="139" t="s">
        <v>3</v>
      </c>
      <c r="B7" s="139"/>
      <c r="C7" s="139"/>
      <c r="D7" s="139"/>
      <c r="E7" s="139"/>
      <c r="F7" s="139"/>
      <c r="G7" s="139"/>
      <c r="H7" s="139"/>
      <c r="I7" s="139"/>
      <c r="J7" s="139"/>
      <c r="K7" s="139"/>
      <c r="L7" s="139"/>
      <c r="M7" s="139"/>
    </row>
    <row r="8" spans="1:14">
      <c r="A8" s="185" t="s">
        <v>21</v>
      </c>
      <c r="B8" s="186"/>
      <c r="C8" s="187"/>
      <c r="D8" s="3" t="s">
        <v>20</v>
      </c>
      <c r="E8" s="54">
        <v>272700201</v>
      </c>
      <c r="F8" s="149"/>
      <c r="G8" s="150"/>
      <c r="H8" s="150"/>
      <c r="I8" s="185" t="s">
        <v>22</v>
      </c>
      <c r="J8" s="186"/>
      <c r="K8" s="187"/>
      <c r="L8" s="3" t="s">
        <v>20</v>
      </c>
      <c r="M8" s="54">
        <v>272700202</v>
      </c>
    </row>
    <row r="9" spans="1:14">
      <c r="A9" s="154" t="s">
        <v>26</v>
      </c>
      <c r="B9" s="155"/>
      <c r="C9" s="6" t="s">
        <v>6</v>
      </c>
      <c r="D9" s="9" t="s">
        <v>12</v>
      </c>
      <c r="E9" s="5" t="s">
        <v>15</v>
      </c>
      <c r="F9" s="151"/>
      <c r="G9" s="152"/>
      <c r="H9" s="152"/>
      <c r="I9" s="154" t="s">
        <v>26</v>
      </c>
      <c r="J9" s="155"/>
      <c r="K9" s="6" t="s">
        <v>6</v>
      </c>
      <c r="L9" s="9" t="s">
        <v>12</v>
      </c>
      <c r="M9" s="5" t="s">
        <v>15</v>
      </c>
    </row>
    <row r="10" spans="1:14">
      <c r="A10" s="163" t="s">
        <v>316</v>
      </c>
      <c r="B10" s="163"/>
      <c r="C10" s="17" t="s">
        <v>320</v>
      </c>
      <c r="D10" s="37">
        <v>9854649884</v>
      </c>
      <c r="E10" s="38"/>
      <c r="F10" s="151"/>
      <c r="G10" s="152"/>
      <c r="H10" s="152"/>
      <c r="I10" s="156" t="s">
        <v>324</v>
      </c>
      <c r="J10" s="157"/>
      <c r="K10" s="17" t="s">
        <v>320</v>
      </c>
      <c r="L10" s="37">
        <v>9101897735</v>
      </c>
      <c r="M10" s="38" t="s">
        <v>335</v>
      </c>
    </row>
    <row r="11" spans="1:14">
      <c r="A11" s="163" t="s">
        <v>317</v>
      </c>
      <c r="B11" s="163"/>
      <c r="C11" s="17" t="s">
        <v>966</v>
      </c>
      <c r="D11" s="37">
        <v>9435217399</v>
      </c>
      <c r="E11" s="38" t="s">
        <v>330</v>
      </c>
      <c r="F11" s="151"/>
      <c r="G11" s="152"/>
      <c r="H11" s="152"/>
      <c r="I11" s="158" t="s">
        <v>323</v>
      </c>
      <c r="J11" s="159"/>
      <c r="K11" s="17" t="s">
        <v>320</v>
      </c>
      <c r="L11" s="37">
        <v>7002057482</v>
      </c>
      <c r="M11" s="38" t="s">
        <v>336</v>
      </c>
    </row>
    <row r="12" spans="1:14">
      <c r="A12" s="163" t="s">
        <v>318</v>
      </c>
      <c r="B12" s="163"/>
      <c r="C12" s="17" t="s">
        <v>321</v>
      </c>
      <c r="D12" s="37">
        <v>9706741823</v>
      </c>
      <c r="E12" s="38" t="s">
        <v>331</v>
      </c>
      <c r="F12" s="151"/>
      <c r="G12" s="152"/>
      <c r="H12" s="152"/>
      <c r="I12" s="156" t="s">
        <v>325</v>
      </c>
      <c r="J12" s="157"/>
      <c r="K12" s="17" t="s">
        <v>321</v>
      </c>
      <c r="L12" s="37">
        <v>8486167360</v>
      </c>
      <c r="M12" s="38" t="s">
        <v>332</v>
      </c>
    </row>
    <row r="13" spans="1:14">
      <c r="A13" s="163" t="s">
        <v>319</v>
      </c>
      <c r="B13" s="163"/>
      <c r="C13" s="17" t="s">
        <v>322</v>
      </c>
      <c r="D13" s="37">
        <v>9706000355</v>
      </c>
      <c r="E13" s="38"/>
      <c r="F13" s="151"/>
      <c r="G13" s="152"/>
      <c r="H13" s="152"/>
      <c r="I13" s="156" t="s">
        <v>326</v>
      </c>
      <c r="J13" s="157"/>
      <c r="K13" s="17" t="s">
        <v>322</v>
      </c>
      <c r="L13" s="37">
        <v>9435637676</v>
      </c>
      <c r="M13" s="38" t="s">
        <v>333</v>
      </c>
    </row>
    <row r="14" spans="1:14">
      <c r="A14" s="160" t="s">
        <v>19</v>
      </c>
      <c r="B14" s="161"/>
      <c r="C14" s="162"/>
      <c r="D14" s="184" t="s">
        <v>329</v>
      </c>
      <c r="E14" s="184"/>
      <c r="F14" s="151"/>
      <c r="G14" s="152"/>
      <c r="H14" s="152"/>
      <c r="I14" s="153"/>
      <c r="J14" s="153"/>
      <c r="K14" s="153"/>
      <c r="L14" s="153"/>
      <c r="M14" s="153"/>
      <c r="N14" s="8"/>
    </row>
    <row r="15" spans="1:14">
      <c r="A15" s="148"/>
      <c r="B15" s="148"/>
      <c r="C15" s="148"/>
      <c r="D15" s="148"/>
      <c r="E15" s="148"/>
      <c r="F15" s="148"/>
      <c r="G15" s="148"/>
      <c r="H15" s="148"/>
      <c r="I15" s="148"/>
      <c r="J15" s="148"/>
      <c r="K15" s="148"/>
      <c r="L15" s="148"/>
      <c r="M15" s="148"/>
    </row>
    <row r="16" spans="1:14">
      <c r="A16" s="147" t="s">
        <v>44</v>
      </c>
      <c r="B16" s="147"/>
      <c r="C16" s="147"/>
      <c r="D16" s="147"/>
      <c r="E16" s="147"/>
      <c r="F16" s="147"/>
      <c r="G16" s="147"/>
      <c r="H16" s="147"/>
      <c r="I16" s="147"/>
      <c r="J16" s="147"/>
      <c r="K16" s="147"/>
      <c r="L16" s="147"/>
      <c r="M16" s="147"/>
    </row>
    <row r="17" spans="1:13" ht="32.25" customHeight="1">
      <c r="A17" s="182" t="s">
        <v>56</v>
      </c>
      <c r="B17" s="182"/>
      <c r="C17" s="182"/>
      <c r="D17" s="182"/>
      <c r="E17" s="182"/>
      <c r="F17" s="182"/>
      <c r="G17" s="182"/>
      <c r="H17" s="182"/>
      <c r="I17" s="182"/>
      <c r="J17" s="182"/>
      <c r="K17" s="182"/>
      <c r="L17" s="182"/>
      <c r="M17" s="182"/>
    </row>
    <row r="18" spans="1:13">
      <c r="A18" s="146" t="s">
        <v>57</v>
      </c>
      <c r="B18" s="146"/>
      <c r="C18" s="146"/>
      <c r="D18" s="146"/>
      <c r="E18" s="146"/>
      <c r="F18" s="146"/>
      <c r="G18" s="146"/>
      <c r="H18" s="146"/>
      <c r="I18" s="146"/>
      <c r="J18" s="146"/>
      <c r="K18" s="146"/>
      <c r="L18" s="146"/>
      <c r="M18" s="146"/>
    </row>
    <row r="19" spans="1:13">
      <c r="A19" s="146" t="s">
        <v>45</v>
      </c>
      <c r="B19" s="146"/>
      <c r="C19" s="146"/>
      <c r="D19" s="146"/>
      <c r="E19" s="146"/>
      <c r="F19" s="146"/>
      <c r="G19" s="146"/>
      <c r="H19" s="146"/>
      <c r="I19" s="146"/>
      <c r="J19" s="146"/>
      <c r="K19" s="146"/>
      <c r="L19" s="146"/>
      <c r="M19" s="146"/>
    </row>
    <row r="20" spans="1:13">
      <c r="A20" s="146" t="s">
        <v>39</v>
      </c>
      <c r="B20" s="146"/>
      <c r="C20" s="146"/>
      <c r="D20" s="146"/>
      <c r="E20" s="146"/>
      <c r="F20" s="146"/>
      <c r="G20" s="146"/>
      <c r="H20" s="146"/>
      <c r="I20" s="146"/>
      <c r="J20" s="146"/>
      <c r="K20" s="146"/>
      <c r="L20" s="146"/>
      <c r="M20" s="146"/>
    </row>
    <row r="21" spans="1:13">
      <c r="A21" s="146" t="s">
        <v>46</v>
      </c>
      <c r="B21" s="146"/>
      <c r="C21" s="146"/>
      <c r="D21" s="146"/>
      <c r="E21" s="146"/>
      <c r="F21" s="146"/>
      <c r="G21" s="146"/>
      <c r="H21" s="146"/>
      <c r="I21" s="146"/>
      <c r="J21" s="146"/>
      <c r="K21" s="146"/>
      <c r="L21" s="146"/>
      <c r="M21" s="146"/>
    </row>
    <row r="22" spans="1:13">
      <c r="A22" s="146" t="s">
        <v>40</v>
      </c>
      <c r="B22" s="146"/>
      <c r="C22" s="146"/>
      <c r="D22" s="146"/>
      <c r="E22" s="146"/>
      <c r="F22" s="146"/>
      <c r="G22" s="146"/>
      <c r="H22" s="146"/>
      <c r="I22" s="146"/>
      <c r="J22" s="146"/>
      <c r="K22" s="146"/>
      <c r="L22" s="146"/>
      <c r="M22" s="146"/>
    </row>
    <row r="23" spans="1:13">
      <c r="A23" s="183" t="s">
        <v>49</v>
      </c>
      <c r="B23" s="183"/>
      <c r="C23" s="183"/>
      <c r="D23" s="183"/>
      <c r="E23" s="183"/>
      <c r="F23" s="183"/>
      <c r="G23" s="183"/>
      <c r="H23" s="183"/>
      <c r="I23" s="183"/>
      <c r="J23" s="183"/>
      <c r="K23" s="183"/>
      <c r="L23" s="183"/>
      <c r="M23" s="183"/>
    </row>
    <row r="24" spans="1:13">
      <c r="A24" s="146" t="s">
        <v>41</v>
      </c>
      <c r="B24" s="146"/>
      <c r="C24" s="146"/>
      <c r="D24" s="146"/>
      <c r="E24" s="146"/>
      <c r="F24" s="146"/>
      <c r="G24" s="146"/>
      <c r="H24" s="146"/>
      <c r="I24" s="146"/>
      <c r="J24" s="146"/>
      <c r="K24" s="146"/>
      <c r="L24" s="146"/>
      <c r="M24" s="146"/>
    </row>
    <row r="25" spans="1:13">
      <c r="A25" s="146" t="s">
        <v>42</v>
      </c>
      <c r="B25" s="146"/>
      <c r="C25" s="146"/>
      <c r="D25" s="146"/>
      <c r="E25" s="146"/>
      <c r="F25" s="146"/>
      <c r="G25" s="146"/>
      <c r="H25" s="146"/>
      <c r="I25" s="146"/>
      <c r="J25" s="146"/>
      <c r="K25" s="146"/>
      <c r="L25" s="146"/>
      <c r="M25" s="146"/>
    </row>
    <row r="26" spans="1:13">
      <c r="A26" s="146" t="s">
        <v>43</v>
      </c>
      <c r="B26" s="146"/>
      <c r="C26" s="146"/>
      <c r="D26" s="146"/>
      <c r="E26" s="146"/>
      <c r="F26" s="146"/>
      <c r="G26" s="146"/>
      <c r="H26" s="146"/>
      <c r="I26" s="146"/>
      <c r="J26" s="146"/>
      <c r="K26" s="146"/>
      <c r="L26" s="146"/>
      <c r="M26" s="146"/>
    </row>
    <row r="27" spans="1:13">
      <c r="A27" s="181" t="s">
        <v>47</v>
      </c>
      <c r="B27" s="181"/>
      <c r="C27" s="181"/>
      <c r="D27" s="181"/>
      <c r="E27" s="181"/>
      <c r="F27" s="181"/>
      <c r="G27" s="181"/>
      <c r="H27" s="181"/>
      <c r="I27" s="181"/>
      <c r="J27" s="181"/>
      <c r="K27" s="181"/>
      <c r="L27" s="181"/>
      <c r="M27" s="181"/>
    </row>
    <row r="28" spans="1:13">
      <c r="A28" s="146" t="s">
        <v>48</v>
      </c>
      <c r="B28" s="146"/>
      <c r="C28" s="146"/>
      <c r="D28" s="146"/>
      <c r="E28" s="146"/>
      <c r="F28" s="146"/>
      <c r="G28" s="146"/>
      <c r="H28" s="146"/>
      <c r="I28" s="146"/>
      <c r="J28" s="146"/>
      <c r="K28" s="146"/>
      <c r="L28" s="146"/>
      <c r="M28" s="146"/>
    </row>
    <row r="29" spans="1:13" ht="44.25" customHeight="1">
      <c r="A29" s="179" t="s">
        <v>58</v>
      </c>
      <c r="B29" s="179"/>
      <c r="C29" s="179"/>
      <c r="D29" s="179"/>
      <c r="E29" s="179"/>
      <c r="F29" s="179"/>
      <c r="G29" s="179"/>
      <c r="H29" s="179"/>
      <c r="I29" s="179"/>
      <c r="J29" s="179"/>
      <c r="K29" s="179"/>
      <c r="L29" s="179"/>
      <c r="M29" s="179"/>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D10:D13 K6 M6:N6"/>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K103" activePane="bottomRight" state="frozen"/>
      <selection pane="topRight" activeCell="C1" sqref="C1"/>
      <selection pane="bottomLeft" activeCell="A5" sqref="A5"/>
      <selection pane="bottomRight" activeCell="R118" sqref="R118"/>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0" t="s">
        <v>70</v>
      </c>
      <c r="B1" s="190"/>
      <c r="C1" s="190"/>
      <c r="D1" s="190"/>
      <c r="E1" s="190"/>
      <c r="F1" s="190"/>
      <c r="G1" s="190"/>
      <c r="H1" s="190"/>
      <c r="I1" s="190"/>
      <c r="J1" s="190"/>
      <c r="K1" s="190"/>
      <c r="L1" s="190"/>
      <c r="M1" s="190"/>
      <c r="N1" s="190"/>
      <c r="O1" s="190"/>
      <c r="P1" s="190"/>
      <c r="Q1" s="190"/>
      <c r="R1" s="190"/>
      <c r="S1" s="190"/>
    </row>
    <row r="2" spans="1:20" ht="16.5" customHeight="1">
      <c r="A2" s="193" t="s">
        <v>59</v>
      </c>
      <c r="B2" s="194"/>
      <c r="C2" s="194"/>
      <c r="D2" s="25">
        <v>43556</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15" t="s">
        <v>9</v>
      </c>
      <c r="H4" s="15" t="s">
        <v>10</v>
      </c>
      <c r="I4" s="11" t="s">
        <v>11</v>
      </c>
      <c r="J4" s="188"/>
      <c r="K4" s="192"/>
      <c r="L4" s="192"/>
      <c r="M4" s="192"/>
      <c r="N4" s="192"/>
      <c r="O4" s="192"/>
      <c r="P4" s="189"/>
      <c r="Q4" s="189"/>
      <c r="R4" s="188"/>
      <c r="S4" s="188"/>
      <c r="T4" s="188"/>
    </row>
    <row r="5" spans="1:20">
      <c r="A5" s="4">
        <v>1</v>
      </c>
      <c r="B5" s="20" t="s">
        <v>62</v>
      </c>
      <c r="C5" s="50" t="s">
        <v>72</v>
      </c>
      <c r="D5" s="50" t="s">
        <v>23</v>
      </c>
      <c r="E5" s="51">
        <v>18260211702</v>
      </c>
      <c r="F5" s="50" t="s">
        <v>73</v>
      </c>
      <c r="G5" s="51">
        <v>36</v>
      </c>
      <c r="H5" s="51">
        <v>42</v>
      </c>
      <c r="I5" s="63">
        <v>78</v>
      </c>
      <c r="J5" s="50">
        <v>9854182300</v>
      </c>
      <c r="K5" s="18" t="s">
        <v>164</v>
      </c>
      <c r="L5" s="18" t="s">
        <v>165</v>
      </c>
      <c r="M5" s="18">
        <v>9577129206</v>
      </c>
      <c r="N5" s="18" t="s">
        <v>166</v>
      </c>
      <c r="O5" s="18">
        <v>9678127528</v>
      </c>
      <c r="P5" s="52">
        <v>43556</v>
      </c>
      <c r="Q5" s="50" t="s">
        <v>167</v>
      </c>
      <c r="R5" s="50" t="s">
        <v>168</v>
      </c>
      <c r="S5" s="50" t="s">
        <v>386</v>
      </c>
      <c r="T5" s="18"/>
    </row>
    <row r="6" spans="1:20">
      <c r="A6" s="4">
        <v>2</v>
      </c>
      <c r="B6" s="20" t="s">
        <v>62</v>
      </c>
      <c r="C6" s="50" t="s">
        <v>74</v>
      </c>
      <c r="D6" s="50" t="s">
        <v>25</v>
      </c>
      <c r="E6" s="51">
        <v>64</v>
      </c>
      <c r="F6" s="50"/>
      <c r="G6" s="51">
        <v>34</v>
      </c>
      <c r="H6" s="51">
        <v>28</v>
      </c>
      <c r="I6" s="63">
        <v>62</v>
      </c>
      <c r="J6" s="50">
        <v>9854943499</v>
      </c>
      <c r="K6" s="18" t="s">
        <v>169</v>
      </c>
      <c r="L6" s="18" t="s">
        <v>170</v>
      </c>
      <c r="M6" s="18">
        <v>9957099539</v>
      </c>
      <c r="N6" s="18" t="s">
        <v>171</v>
      </c>
      <c r="O6" s="18">
        <v>9613745112</v>
      </c>
      <c r="P6" s="52">
        <v>43556</v>
      </c>
      <c r="Q6" s="50" t="s">
        <v>167</v>
      </c>
      <c r="R6" s="50" t="s">
        <v>168</v>
      </c>
      <c r="S6" s="50" t="s">
        <v>386</v>
      </c>
      <c r="T6" s="18"/>
    </row>
    <row r="7" spans="1:20">
      <c r="A7" s="4">
        <v>3</v>
      </c>
      <c r="B7" s="20" t="s">
        <v>63</v>
      </c>
      <c r="C7" s="50" t="s">
        <v>75</v>
      </c>
      <c r="D7" s="50" t="s">
        <v>23</v>
      </c>
      <c r="E7" s="51">
        <v>1826050211301</v>
      </c>
      <c r="F7" s="50" t="s">
        <v>73</v>
      </c>
      <c r="G7" s="51">
        <v>35</v>
      </c>
      <c r="H7" s="51">
        <v>35</v>
      </c>
      <c r="I7" s="63">
        <v>70</v>
      </c>
      <c r="J7" s="50">
        <v>9954635193</v>
      </c>
      <c r="K7" s="18" t="s">
        <v>172</v>
      </c>
      <c r="L7" s="18" t="s">
        <v>173</v>
      </c>
      <c r="M7" s="18">
        <v>7896723853</v>
      </c>
      <c r="N7" s="18" t="s">
        <v>174</v>
      </c>
      <c r="O7" s="18">
        <v>9508510865</v>
      </c>
      <c r="P7" s="52">
        <v>43556</v>
      </c>
      <c r="Q7" s="50" t="s">
        <v>167</v>
      </c>
      <c r="R7" s="50" t="s">
        <v>175</v>
      </c>
      <c r="S7" s="50" t="s">
        <v>977</v>
      </c>
      <c r="T7" s="18"/>
    </row>
    <row r="8" spans="1:20">
      <c r="A8" s="4">
        <v>4</v>
      </c>
      <c r="B8" s="20" t="s">
        <v>63</v>
      </c>
      <c r="C8" s="50" t="s">
        <v>76</v>
      </c>
      <c r="D8" s="50" t="s">
        <v>23</v>
      </c>
      <c r="E8" s="51">
        <v>182602211302</v>
      </c>
      <c r="F8" s="50" t="s">
        <v>73</v>
      </c>
      <c r="G8" s="51">
        <v>30</v>
      </c>
      <c r="H8" s="51">
        <v>32</v>
      </c>
      <c r="I8" s="63">
        <v>62</v>
      </c>
      <c r="J8" s="81">
        <v>9577379740</v>
      </c>
      <c r="K8" s="18" t="s">
        <v>172</v>
      </c>
      <c r="L8" s="18" t="s">
        <v>173</v>
      </c>
      <c r="M8" s="18">
        <v>7896723853</v>
      </c>
      <c r="N8" s="18" t="s">
        <v>177</v>
      </c>
      <c r="O8" s="18">
        <v>8876394351</v>
      </c>
      <c r="P8" s="52">
        <v>43556</v>
      </c>
      <c r="Q8" s="50" t="s">
        <v>167</v>
      </c>
      <c r="R8" s="50" t="s">
        <v>178</v>
      </c>
      <c r="S8" s="50" t="s">
        <v>977</v>
      </c>
      <c r="T8" s="18"/>
    </row>
    <row r="9" spans="1:20">
      <c r="A9" s="4">
        <v>5</v>
      </c>
      <c r="B9" s="20" t="s">
        <v>62</v>
      </c>
      <c r="C9" s="50" t="s">
        <v>77</v>
      </c>
      <c r="D9" s="50" t="s">
        <v>25</v>
      </c>
      <c r="E9" s="51">
        <v>13</v>
      </c>
      <c r="F9" s="50" t="s">
        <v>100</v>
      </c>
      <c r="G9" s="51">
        <v>27</v>
      </c>
      <c r="H9" s="51">
        <v>25</v>
      </c>
      <c r="I9" s="63">
        <v>52</v>
      </c>
      <c r="J9" s="50">
        <v>9401697027</v>
      </c>
      <c r="K9" s="18" t="s">
        <v>179</v>
      </c>
      <c r="L9" s="18" t="s">
        <v>180</v>
      </c>
      <c r="M9" s="18">
        <v>9854617457</v>
      </c>
      <c r="N9" s="18" t="s">
        <v>181</v>
      </c>
      <c r="O9" s="18">
        <v>9864327019</v>
      </c>
      <c r="P9" s="52">
        <v>43557</v>
      </c>
      <c r="Q9" s="50" t="s">
        <v>182</v>
      </c>
      <c r="R9" s="50" t="s">
        <v>183</v>
      </c>
      <c r="S9" s="50" t="s">
        <v>386</v>
      </c>
      <c r="T9" s="18"/>
    </row>
    <row r="10" spans="1:20">
      <c r="A10" s="4">
        <v>6</v>
      </c>
      <c r="B10" s="20" t="s">
        <v>62</v>
      </c>
      <c r="C10" s="50" t="s">
        <v>78</v>
      </c>
      <c r="D10" s="50" t="s">
        <v>25</v>
      </c>
      <c r="E10" s="51"/>
      <c r="F10" s="50" t="s">
        <v>100</v>
      </c>
      <c r="G10" s="51">
        <v>18</v>
      </c>
      <c r="H10" s="51">
        <v>21</v>
      </c>
      <c r="I10" s="63">
        <v>39</v>
      </c>
      <c r="J10" s="50">
        <v>9864566097</v>
      </c>
      <c r="K10" s="18" t="s">
        <v>179</v>
      </c>
      <c r="L10" s="18" t="s">
        <v>180</v>
      </c>
      <c r="M10" s="18">
        <v>9854617457</v>
      </c>
      <c r="N10" s="18" t="s">
        <v>184</v>
      </c>
      <c r="O10" s="18">
        <v>7896314675</v>
      </c>
      <c r="P10" s="52">
        <v>43557</v>
      </c>
      <c r="Q10" s="50" t="s">
        <v>182</v>
      </c>
      <c r="R10" s="50" t="s">
        <v>183</v>
      </c>
      <c r="S10" s="50" t="s">
        <v>386</v>
      </c>
      <c r="T10" s="18"/>
    </row>
    <row r="11" spans="1:20">
      <c r="A11" s="4">
        <v>7</v>
      </c>
      <c r="B11" s="20" t="s">
        <v>62</v>
      </c>
      <c r="C11" s="50" t="s">
        <v>79</v>
      </c>
      <c r="D11" s="50" t="s">
        <v>25</v>
      </c>
      <c r="E11" s="51">
        <v>14</v>
      </c>
      <c r="F11" s="50" t="s">
        <v>100</v>
      </c>
      <c r="G11" s="51">
        <v>32</v>
      </c>
      <c r="H11" s="51">
        <v>31</v>
      </c>
      <c r="I11" s="63">
        <v>63</v>
      </c>
      <c r="J11" s="50">
        <v>7035103710</v>
      </c>
      <c r="K11" s="18" t="s">
        <v>185</v>
      </c>
      <c r="L11" s="18" t="s">
        <v>186</v>
      </c>
      <c r="M11" s="18">
        <v>9854171553</v>
      </c>
      <c r="N11" s="18" t="s">
        <v>187</v>
      </c>
      <c r="O11" s="18">
        <v>9854946107</v>
      </c>
      <c r="P11" s="52">
        <v>43557</v>
      </c>
      <c r="Q11" s="50" t="s">
        <v>182</v>
      </c>
      <c r="R11" s="50" t="s">
        <v>188</v>
      </c>
      <c r="S11" s="50" t="s">
        <v>386</v>
      </c>
      <c r="T11" s="18"/>
    </row>
    <row r="12" spans="1:20" s="53" customFormat="1">
      <c r="A12" s="49">
        <v>8</v>
      </c>
      <c r="B12" s="20" t="s">
        <v>63</v>
      </c>
      <c r="C12" s="50" t="s">
        <v>80</v>
      </c>
      <c r="D12" s="50" t="s">
        <v>23</v>
      </c>
      <c r="E12" s="51">
        <v>18260208203</v>
      </c>
      <c r="F12" s="50" t="s">
        <v>81</v>
      </c>
      <c r="G12" s="51">
        <v>60</v>
      </c>
      <c r="H12" s="51">
        <v>65</v>
      </c>
      <c r="I12" s="63">
        <v>125</v>
      </c>
      <c r="J12" s="50">
        <v>9577939287</v>
      </c>
      <c r="K12" s="18" t="s">
        <v>189</v>
      </c>
      <c r="L12" s="18" t="s">
        <v>190</v>
      </c>
      <c r="M12" s="18">
        <v>7399420017</v>
      </c>
      <c r="N12" s="18" t="s">
        <v>191</v>
      </c>
      <c r="O12" s="18">
        <v>9577883317</v>
      </c>
      <c r="P12" s="52">
        <v>43557</v>
      </c>
      <c r="Q12" s="50" t="s">
        <v>182</v>
      </c>
      <c r="R12" s="50" t="s">
        <v>192</v>
      </c>
      <c r="S12" s="50" t="s">
        <v>977</v>
      </c>
      <c r="T12" s="18"/>
    </row>
    <row r="13" spans="1:20">
      <c r="A13" s="4">
        <v>9</v>
      </c>
      <c r="B13" s="20" t="s">
        <v>62</v>
      </c>
      <c r="C13" s="50" t="s">
        <v>82</v>
      </c>
      <c r="D13" s="50" t="s">
        <v>23</v>
      </c>
      <c r="E13" s="51">
        <v>18260202201</v>
      </c>
      <c r="F13" s="50" t="s">
        <v>81</v>
      </c>
      <c r="G13" s="51">
        <v>39</v>
      </c>
      <c r="H13" s="51">
        <v>36</v>
      </c>
      <c r="I13" s="63">
        <v>75</v>
      </c>
      <c r="J13" s="50">
        <v>9613775771</v>
      </c>
      <c r="K13" s="18" t="s">
        <v>193</v>
      </c>
      <c r="L13" s="18" t="s">
        <v>194</v>
      </c>
      <c r="M13" s="18">
        <v>9859021529</v>
      </c>
      <c r="N13" s="18" t="s">
        <v>195</v>
      </c>
      <c r="O13" s="18">
        <v>9678283644</v>
      </c>
      <c r="P13" s="52">
        <v>43558</v>
      </c>
      <c r="Q13" s="50" t="s">
        <v>196</v>
      </c>
      <c r="R13" s="50" t="s">
        <v>183</v>
      </c>
      <c r="S13" s="50" t="s">
        <v>386</v>
      </c>
      <c r="T13" s="18"/>
    </row>
    <row r="14" spans="1:20">
      <c r="A14" s="4">
        <v>10</v>
      </c>
      <c r="B14" s="20" t="s">
        <v>62</v>
      </c>
      <c r="C14" s="50" t="s">
        <v>83</v>
      </c>
      <c r="D14" s="50" t="s">
        <v>23</v>
      </c>
      <c r="E14" s="51">
        <v>18260202601</v>
      </c>
      <c r="F14" s="50" t="s">
        <v>81</v>
      </c>
      <c r="G14" s="51">
        <v>35</v>
      </c>
      <c r="H14" s="51">
        <v>30</v>
      </c>
      <c r="I14" s="63">
        <v>65</v>
      </c>
      <c r="J14" s="50">
        <v>9508174830</v>
      </c>
      <c r="K14" s="18" t="s">
        <v>193</v>
      </c>
      <c r="L14" s="18" t="s">
        <v>194</v>
      </c>
      <c r="M14" s="18">
        <v>9859021529</v>
      </c>
      <c r="N14" s="18" t="s">
        <v>197</v>
      </c>
      <c r="O14" s="18">
        <v>9859563345</v>
      </c>
      <c r="P14" s="52">
        <v>43558</v>
      </c>
      <c r="Q14" s="50" t="s">
        <v>196</v>
      </c>
      <c r="R14" s="50" t="s">
        <v>183</v>
      </c>
      <c r="S14" s="50" t="s">
        <v>386</v>
      </c>
      <c r="T14" s="18"/>
    </row>
    <row r="15" spans="1:20">
      <c r="A15" s="4">
        <v>11</v>
      </c>
      <c r="B15" s="20" t="s">
        <v>63</v>
      </c>
      <c r="C15" s="64" t="s">
        <v>84</v>
      </c>
      <c r="D15" s="65" t="s">
        <v>25</v>
      </c>
      <c r="E15" s="20"/>
      <c r="F15" s="66" t="s">
        <v>100</v>
      </c>
      <c r="G15" s="67">
        <v>65</v>
      </c>
      <c r="H15" s="68">
        <v>65</v>
      </c>
      <c r="I15" s="69">
        <v>130</v>
      </c>
      <c r="J15" s="81">
        <v>9577831754</v>
      </c>
      <c r="K15" s="18" t="s">
        <v>198</v>
      </c>
      <c r="L15" s="18" t="s">
        <v>199</v>
      </c>
      <c r="M15" s="18">
        <v>943556379</v>
      </c>
      <c r="N15" s="18" t="s">
        <v>200</v>
      </c>
      <c r="O15" s="18">
        <v>9859534014</v>
      </c>
      <c r="P15" s="52">
        <v>43558</v>
      </c>
      <c r="Q15" s="50" t="s">
        <v>196</v>
      </c>
      <c r="R15" s="50" t="s">
        <v>183</v>
      </c>
      <c r="S15" s="50" t="s">
        <v>977</v>
      </c>
      <c r="T15" s="18"/>
    </row>
    <row r="16" spans="1:20">
      <c r="A16" s="4">
        <v>12</v>
      </c>
      <c r="B16" s="20" t="s">
        <v>62</v>
      </c>
      <c r="C16" s="50" t="s">
        <v>85</v>
      </c>
      <c r="D16" s="50" t="s">
        <v>25</v>
      </c>
      <c r="E16" s="51">
        <v>114</v>
      </c>
      <c r="F16" s="50" t="s">
        <v>73</v>
      </c>
      <c r="G16" s="51">
        <v>65</v>
      </c>
      <c r="H16" s="51">
        <v>65</v>
      </c>
      <c r="I16" s="63">
        <v>130</v>
      </c>
      <c r="J16" s="50">
        <v>8011284714</v>
      </c>
      <c r="K16" s="18" t="s">
        <v>201</v>
      </c>
      <c r="L16" s="18" t="s">
        <v>202</v>
      </c>
      <c r="M16" s="18">
        <v>9854100354</v>
      </c>
      <c r="N16" s="18" t="s">
        <v>203</v>
      </c>
      <c r="O16" s="18">
        <v>9957274307</v>
      </c>
      <c r="P16" s="52">
        <v>43559</v>
      </c>
      <c r="Q16" s="50" t="s">
        <v>204</v>
      </c>
      <c r="R16" s="50" t="s">
        <v>183</v>
      </c>
      <c r="S16" s="50" t="s">
        <v>386</v>
      </c>
      <c r="T16" s="18"/>
    </row>
    <row r="17" spans="1:20">
      <c r="A17" s="4">
        <v>13</v>
      </c>
      <c r="B17" s="20" t="s">
        <v>63</v>
      </c>
      <c r="C17" s="50" t="s">
        <v>86</v>
      </c>
      <c r="D17" s="50"/>
      <c r="E17" s="51">
        <v>18260211403</v>
      </c>
      <c r="F17" s="50" t="s">
        <v>73</v>
      </c>
      <c r="G17" s="51">
        <v>40</v>
      </c>
      <c r="H17" s="51">
        <v>40</v>
      </c>
      <c r="I17" s="63">
        <v>80</v>
      </c>
      <c r="J17" s="50">
        <v>9854447862</v>
      </c>
      <c r="K17" s="18" t="s">
        <v>205</v>
      </c>
      <c r="L17" s="18" t="s">
        <v>206</v>
      </c>
      <c r="M17" s="18">
        <v>9435521004</v>
      </c>
      <c r="N17" s="18" t="s">
        <v>207</v>
      </c>
      <c r="O17" s="18">
        <v>9613724161</v>
      </c>
      <c r="P17" s="52">
        <v>43559</v>
      </c>
      <c r="Q17" s="50" t="s">
        <v>204</v>
      </c>
      <c r="R17" s="50" t="s">
        <v>208</v>
      </c>
      <c r="S17" s="50" t="s">
        <v>977</v>
      </c>
      <c r="T17" s="18"/>
    </row>
    <row r="18" spans="1:20">
      <c r="A18" s="4">
        <v>14</v>
      </c>
      <c r="B18" s="20" t="s">
        <v>63</v>
      </c>
      <c r="C18" s="50" t="s">
        <v>87</v>
      </c>
      <c r="D18" s="50"/>
      <c r="E18" s="51">
        <v>18260213001</v>
      </c>
      <c r="F18" s="50" t="s">
        <v>73</v>
      </c>
      <c r="G18" s="51">
        <v>25</v>
      </c>
      <c r="H18" s="51">
        <v>26</v>
      </c>
      <c r="I18" s="63">
        <v>51</v>
      </c>
      <c r="J18" s="50">
        <v>7399930867</v>
      </c>
      <c r="K18" s="18" t="s">
        <v>209</v>
      </c>
      <c r="L18" s="18" t="s">
        <v>206</v>
      </c>
      <c r="M18" s="18">
        <v>9435521004</v>
      </c>
      <c r="N18" s="18" t="s">
        <v>210</v>
      </c>
      <c r="O18" s="18">
        <v>8486431827</v>
      </c>
      <c r="P18" s="52">
        <v>43559</v>
      </c>
      <c r="Q18" s="50" t="s">
        <v>204</v>
      </c>
      <c r="R18" s="50" t="s">
        <v>183</v>
      </c>
      <c r="S18" s="50" t="s">
        <v>977</v>
      </c>
      <c r="T18" s="18"/>
    </row>
    <row r="19" spans="1:20" ht="33">
      <c r="A19" s="4">
        <v>15</v>
      </c>
      <c r="B19" s="20" t="s">
        <v>62</v>
      </c>
      <c r="C19" s="50" t="s">
        <v>88</v>
      </c>
      <c r="D19" s="50"/>
      <c r="E19" s="51">
        <v>18260200101</v>
      </c>
      <c r="F19" s="50" t="s">
        <v>73</v>
      </c>
      <c r="G19" s="51">
        <v>50</v>
      </c>
      <c r="H19" s="51">
        <v>70</v>
      </c>
      <c r="I19" s="63">
        <v>120</v>
      </c>
      <c r="J19" s="50">
        <v>8876307993</v>
      </c>
      <c r="K19" s="18" t="s">
        <v>211</v>
      </c>
      <c r="L19" s="18" t="s">
        <v>212</v>
      </c>
      <c r="M19" s="18">
        <v>9864635837</v>
      </c>
      <c r="N19" s="18" t="s">
        <v>213</v>
      </c>
      <c r="O19" s="18">
        <v>9957495106</v>
      </c>
      <c r="P19" s="52">
        <v>43560</v>
      </c>
      <c r="Q19" s="50" t="s">
        <v>214</v>
      </c>
      <c r="R19" s="50" t="s">
        <v>215</v>
      </c>
      <c r="S19" s="50" t="s">
        <v>386</v>
      </c>
      <c r="T19" s="18"/>
    </row>
    <row r="20" spans="1:20">
      <c r="A20" s="4">
        <v>16</v>
      </c>
      <c r="B20" s="20" t="s">
        <v>63</v>
      </c>
      <c r="C20" s="50" t="s">
        <v>89</v>
      </c>
      <c r="D20" s="50" t="s">
        <v>25</v>
      </c>
      <c r="E20" s="51">
        <v>19</v>
      </c>
      <c r="F20" s="50" t="s">
        <v>100</v>
      </c>
      <c r="G20" s="51">
        <v>35</v>
      </c>
      <c r="H20" s="51">
        <v>40</v>
      </c>
      <c r="I20" s="63">
        <v>75</v>
      </c>
      <c r="J20" s="50">
        <v>8011004122</v>
      </c>
      <c r="K20" s="18" t="s">
        <v>164</v>
      </c>
      <c r="L20" s="18" t="s">
        <v>165</v>
      </c>
      <c r="M20" s="18">
        <v>9577129206</v>
      </c>
      <c r="N20" s="18" t="s">
        <v>216</v>
      </c>
      <c r="O20" s="18">
        <v>8472829838</v>
      </c>
      <c r="P20" s="52">
        <v>43560</v>
      </c>
      <c r="Q20" s="50" t="s">
        <v>214</v>
      </c>
      <c r="R20" s="50" t="s">
        <v>183</v>
      </c>
      <c r="S20" s="50" t="s">
        <v>977</v>
      </c>
      <c r="T20" s="18"/>
    </row>
    <row r="21" spans="1:20">
      <c r="A21" s="4">
        <v>17</v>
      </c>
      <c r="B21" s="20" t="s">
        <v>63</v>
      </c>
      <c r="C21" s="50" t="s">
        <v>90</v>
      </c>
      <c r="D21" s="50" t="s">
        <v>25</v>
      </c>
      <c r="E21" s="51"/>
      <c r="F21" s="50" t="s">
        <v>100</v>
      </c>
      <c r="G21" s="51">
        <v>35</v>
      </c>
      <c r="H21" s="51">
        <v>30</v>
      </c>
      <c r="I21" s="63">
        <v>65</v>
      </c>
      <c r="J21" s="50">
        <v>8011116712</v>
      </c>
      <c r="K21" s="18" t="s">
        <v>217</v>
      </c>
      <c r="L21" s="18" t="s">
        <v>218</v>
      </c>
      <c r="M21" s="18">
        <v>9707391234</v>
      </c>
      <c r="N21" s="18" t="s">
        <v>219</v>
      </c>
      <c r="O21" s="18">
        <v>9678283707</v>
      </c>
      <c r="P21" s="52">
        <v>43560</v>
      </c>
      <c r="Q21" s="50" t="s">
        <v>214</v>
      </c>
      <c r="R21" s="50" t="s">
        <v>220</v>
      </c>
      <c r="S21" s="50" t="s">
        <v>977</v>
      </c>
      <c r="T21" s="18"/>
    </row>
    <row r="22" spans="1:20">
      <c r="A22" s="4">
        <v>18</v>
      </c>
      <c r="B22" s="20" t="s">
        <v>62</v>
      </c>
      <c r="C22" s="50" t="s">
        <v>91</v>
      </c>
      <c r="D22" s="50" t="s">
        <v>25</v>
      </c>
      <c r="E22" s="51"/>
      <c r="F22" s="50" t="s">
        <v>100</v>
      </c>
      <c r="G22" s="51">
        <v>63</v>
      </c>
      <c r="H22" s="51">
        <v>72</v>
      </c>
      <c r="I22" s="63">
        <v>135</v>
      </c>
      <c r="J22" s="50">
        <v>9957284491</v>
      </c>
      <c r="K22" s="75" t="s">
        <v>221</v>
      </c>
      <c r="L22" s="18" t="s">
        <v>222</v>
      </c>
      <c r="M22" s="18">
        <v>9401905845</v>
      </c>
      <c r="N22" s="18" t="s">
        <v>223</v>
      </c>
      <c r="O22" s="18">
        <v>8011499427</v>
      </c>
      <c r="P22" s="52">
        <v>43561</v>
      </c>
      <c r="Q22" s="50" t="s">
        <v>224</v>
      </c>
      <c r="R22" s="50" t="s">
        <v>183</v>
      </c>
      <c r="S22" s="50" t="s">
        <v>386</v>
      </c>
      <c r="T22" s="18"/>
    </row>
    <row r="23" spans="1:20">
      <c r="A23" s="4">
        <v>19</v>
      </c>
      <c r="B23" s="20" t="s">
        <v>63</v>
      </c>
      <c r="C23" s="50" t="s">
        <v>92</v>
      </c>
      <c r="D23" s="50" t="s">
        <v>23</v>
      </c>
      <c r="E23" s="51">
        <v>18260211201</v>
      </c>
      <c r="F23" s="50" t="s">
        <v>73</v>
      </c>
      <c r="G23" s="51">
        <v>29</v>
      </c>
      <c r="H23" s="51">
        <v>40</v>
      </c>
      <c r="I23" s="63">
        <v>69</v>
      </c>
      <c r="J23" s="50">
        <v>9957308423</v>
      </c>
      <c r="K23" s="18" t="s">
        <v>225</v>
      </c>
      <c r="L23" s="18" t="s">
        <v>226</v>
      </c>
      <c r="M23" s="18">
        <v>8822695896</v>
      </c>
      <c r="N23" s="18" t="s">
        <v>227</v>
      </c>
      <c r="O23" s="18">
        <v>9678404959</v>
      </c>
      <c r="P23" s="52">
        <v>43561</v>
      </c>
      <c r="Q23" s="50" t="s">
        <v>224</v>
      </c>
      <c r="R23" s="50" t="s">
        <v>228</v>
      </c>
      <c r="S23" s="50" t="s">
        <v>977</v>
      </c>
      <c r="T23" s="18"/>
    </row>
    <row r="24" spans="1:20">
      <c r="A24" s="4">
        <v>20</v>
      </c>
      <c r="B24" s="20" t="s">
        <v>63</v>
      </c>
      <c r="C24" s="50" t="s">
        <v>93</v>
      </c>
      <c r="D24" s="50" t="s">
        <v>23</v>
      </c>
      <c r="E24" s="51">
        <v>18260202701</v>
      </c>
      <c r="F24" s="50" t="s">
        <v>73</v>
      </c>
      <c r="G24" s="51">
        <v>30</v>
      </c>
      <c r="H24" s="51">
        <v>30</v>
      </c>
      <c r="I24" s="63">
        <v>60</v>
      </c>
      <c r="J24" s="50">
        <v>8822059229</v>
      </c>
      <c r="K24" s="18" t="s">
        <v>225</v>
      </c>
      <c r="L24" s="18" t="s">
        <v>226</v>
      </c>
      <c r="M24" s="18">
        <v>8822695896</v>
      </c>
      <c r="N24" s="18" t="s">
        <v>229</v>
      </c>
      <c r="O24" s="18">
        <v>9435860175</v>
      </c>
      <c r="P24" s="52">
        <v>43561</v>
      </c>
      <c r="Q24" s="50" t="s">
        <v>224</v>
      </c>
      <c r="R24" s="50" t="s">
        <v>230</v>
      </c>
      <c r="S24" s="50" t="s">
        <v>977</v>
      </c>
      <c r="T24" s="18"/>
    </row>
    <row r="25" spans="1:20">
      <c r="A25" s="4">
        <v>21</v>
      </c>
      <c r="B25" s="20"/>
      <c r="C25" s="50"/>
      <c r="D25" s="50"/>
      <c r="E25" s="51"/>
      <c r="F25" s="50"/>
      <c r="G25" s="51"/>
      <c r="H25" s="51"/>
      <c r="I25" s="63"/>
      <c r="J25" s="18"/>
      <c r="K25" s="18"/>
      <c r="L25" s="18"/>
      <c r="M25" s="18"/>
      <c r="N25" s="18"/>
      <c r="O25" s="18"/>
      <c r="P25" s="24">
        <v>43562</v>
      </c>
      <c r="Q25" s="18" t="s">
        <v>231</v>
      </c>
      <c r="R25" s="48"/>
      <c r="S25" s="18"/>
      <c r="T25" s="18" t="s">
        <v>231</v>
      </c>
    </row>
    <row r="26" spans="1:20" ht="33">
      <c r="A26" s="4">
        <v>22</v>
      </c>
      <c r="B26" s="20" t="s">
        <v>62</v>
      </c>
      <c r="C26" s="50" t="s">
        <v>94</v>
      </c>
      <c r="D26" s="50" t="s">
        <v>23</v>
      </c>
      <c r="E26" s="51">
        <v>18260227403</v>
      </c>
      <c r="F26" s="50" t="s">
        <v>73</v>
      </c>
      <c r="G26" s="51">
        <v>67</v>
      </c>
      <c r="H26" s="51">
        <v>70</v>
      </c>
      <c r="I26" s="63">
        <v>137</v>
      </c>
      <c r="J26" s="50">
        <v>9854182453</v>
      </c>
      <c r="K26" s="18" t="s">
        <v>232</v>
      </c>
      <c r="L26" s="18"/>
      <c r="M26" s="18"/>
      <c r="N26" s="18" t="s">
        <v>233</v>
      </c>
      <c r="O26" s="18">
        <v>7399326412</v>
      </c>
      <c r="P26" s="52">
        <v>43563</v>
      </c>
      <c r="Q26" s="50" t="s">
        <v>167</v>
      </c>
      <c r="R26" s="50" t="s">
        <v>234</v>
      </c>
      <c r="S26" s="50" t="s">
        <v>386</v>
      </c>
      <c r="T26" s="18"/>
    </row>
    <row r="27" spans="1:20">
      <c r="A27" s="4">
        <v>23</v>
      </c>
      <c r="B27" s="20" t="s">
        <v>63</v>
      </c>
      <c r="C27" s="50" t="s">
        <v>95</v>
      </c>
      <c r="D27" s="50" t="s">
        <v>25</v>
      </c>
      <c r="E27" s="51">
        <v>78</v>
      </c>
      <c r="F27" s="50" t="s">
        <v>100</v>
      </c>
      <c r="G27" s="51">
        <v>35</v>
      </c>
      <c r="H27" s="51">
        <v>25</v>
      </c>
      <c r="I27" s="63">
        <v>60</v>
      </c>
      <c r="J27" s="50">
        <v>9954530721</v>
      </c>
      <c r="K27" s="18" t="s">
        <v>235</v>
      </c>
      <c r="L27" s="18" t="s">
        <v>236</v>
      </c>
      <c r="M27" s="18">
        <v>9854411325</v>
      </c>
      <c r="N27" s="18" t="s">
        <v>237</v>
      </c>
      <c r="O27" s="18">
        <v>9957844560</v>
      </c>
      <c r="P27" s="52">
        <v>43563</v>
      </c>
      <c r="Q27" s="50" t="s">
        <v>167</v>
      </c>
      <c r="R27" s="50" t="s">
        <v>238</v>
      </c>
      <c r="S27" s="50" t="s">
        <v>977</v>
      </c>
      <c r="T27" s="18"/>
    </row>
    <row r="28" spans="1:20">
      <c r="A28" s="4">
        <v>24</v>
      </c>
      <c r="B28" s="20" t="s">
        <v>63</v>
      </c>
      <c r="C28" s="50" t="s">
        <v>96</v>
      </c>
      <c r="D28" s="50" t="s">
        <v>23</v>
      </c>
      <c r="E28" s="51">
        <v>18260202702</v>
      </c>
      <c r="F28" s="50" t="s">
        <v>97</v>
      </c>
      <c r="G28" s="51">
        <v>38</v>
      </c>
      <c r="H28" s="51">
        <v>37</v>
      </c>
      <c r="I28" s="63">
        <v>75</v>
      </c>
      <c r="J28" s="50">
        <v>7086921825</v>
      </c>
      <c r="K28" s="18" t="s">
        <v>235</v>
      </c>
      <c r="L28" s="18" t="s">
        <v>236</v>
      </c>
      <c r="M28" s="18">
        <v>9854411325</v>
      </c>
      <c r="N28" s="18" t="s">
        <v>239</v>
      </c>
      <c r="O28" s="18">
        <v>7896970491</v>
      </c>
      <c r="P28" s="52">
        <v>43563</v>
      </c>
      <c r="Q28" s="50" t="s">
        <v>167</v>
      </c>
      <c r="R28" s="50" t="s">
        <v>188</v>
      </c>
      <c r="S28" s="50" t="s">
        <v>977</v>
      </c>
      <c r="T28" s="18"/>
    </row>
    <row r="29" spans="1:20">
      <c r="A29" s="4">
        <v>25</v>
      </c>
      <c r="B29" s="20" t="s">
        <v>62</v>
      </c>
      <c r="C29" s="50" t="s">
        <v>98</v>
      </c>
      <c r="D29" s="50" t="s">
        <v>23</v>
      </c>
      <c r="E29" s="51">
        <v>25</v>
      </c>
      <c r="F29" s="50" t="s">
        <v>97</v>
      </c>
      <c r="G29" s="51">
        <v>123</v>
      </c>
      <c r="H29" s="51">
        <v>125</v>
      </c>
      <c r="I29" s="63">
        <v>248</v>
      </c>
      <c r="J29" s="50">
        <v>9435184797</v>
      </c>
      <c r="K29" s="18" t="s">
        <v>240</v>
      </c>
      <c r="L29" s="18" t="s">
        <v>241</v>
      </c>
      <c r="M29" s="18">
        <v>7896330175</v>
      </c>
      <c r="N29" s="18" t="s">
        <v>242</v>
      </c>
      <c r="O29" s="18">
        <v>8724970293</v>
      </c>
      <c r="P29" s="52">
        <v>43564</v>
      </c>
      <c r="Q29" s="50" t="s">
        <v>182</v>
      </c>
      <c r="R29" s="50" t="s">
        <v>234</v>
      </c>
      <c r="S29" s="50" t="s">
        <v>386</v>
      </c>
      <c r="T29" s="18"/>
    </row>
    <row r="30" spans="1:20">
      <c r="A30" s="4">
        <v>26</v>
      </c>
      <c r="B30" s="20" t="s">
        <v>63</v>
      </c>
      <c r="C30" s="50" t="s">
        <v>98</v>
      </c>
      <c r="D30" s="50" t="s">
        <v>23</v>
      </c>
      <c r="E30" s="51">
        <v>18260205201</v>
      </c>
      <c r="F30" s="50" t="s">
        <v>73</v>
      </c>
      <c r="G30" s="51">
        <v>123</v>
      </c>
      <c r="H30" s="51">
        <v>125</v>
      </c>
      <c r="I30" s="63">
        <v>248</v>
      </c>
      <c r="J30" s="50">
        <v>9435184797</v>
      </c>
      <c r="K30" s="18" t="s">
        <v>240</v>
      </c>
      <c r="L30" s="18" t="s">
        <v>241</v>
      </c>
      <c r="M30" s="18">
        <v>7896330175</v>
      </c>
      <c r="N30" s="18" t="s">
        <v>242</v>
      </c>
      <c r="O30" s="18">
        <v>8724970293</v>
      </c>
      <c r="P30" s="52">
        <v>43564</v>
      </c>
      <c r="Q30" s="50" t="s">
        <v>182</v>
      </c>
      <c r="R30" s="50" t="s">
        <v>243</v>
      </c>
      <c r="S30" s="50" t="s">
        <v>977</v>
      </c>
      <c r="T30" s="18"/>
    </row>
    <row r="31" spans="1:20">
      <c r="A31" s="4">
        <v>27</v>
      </c>
      <c r="B31" s="20" t="s">
        <v>62</v>
      </c>
      <c r="C31" s="50" t="s">
        <v>99</v>
      </c>
      <c r="D31" s="50" t="s">
        <v>25</v>
      </c>
      <c r="E31" s="51"/>
      <c r="F31" s="50" t="s">
        <v>100</v>
      </c>
      <c r="G31" s="51">
        <v>28</v>
      </c>
      <c r="H31" s="51">
        <v>35</v>
      </c>
      <c r="I31" s="63">
        <v>63</v>
      </c>
      <c r="J31" s="81" t="s">
        <v>244</v>
      </c>
      <c r="K31" s="18" t="s">
        <v>382</v>
      </c>
      <c r="L31" s="18" t="s">
        <v>389</v>
      </c>
      <c r="M31" s="18">
        <v>9613087270</v>
      </c>
      <c r="N31" s="18" t="s">
        <v>384</v>
      </c>
      <c r="O31" s="18">
        <v>7896247013</v>
      </c>
      <c r="P31" s="52">
        <v>43565</v>
      </c>
      <c r="Q31" s="50" t="s">
        <v>196</v>
      </c>
      <c r="R31" s="50" t="s">
        <v>248</v>
      </c>
      <c r="S31" s="50" t="s">
        <v>386</v>
      </c>
      <c r="T31" s="18"/>
    </row>
    <row r="32" spans="1:20">
      <c r="A32" s="4">
        <v>28</v>
      </c>
      <c r="B32" s="20" t="s">
        <v>62</v>
      </c>
      <c r="C32" s="50" t="s">
        <v>101</v>
      </c>
      <c r="D32" s="50" t="s">
        <v>23</v>
      </c>
      <c r="E32" s="51">
        <v>18260215101</v>
      </c>
      <c r="F32" s="50" t="s">
        <v>81</v>
      </c>
      <c r="G32" s="51">
        <v>11</v>
      </c>
      <c r="H32" s="51">
        <v>11</v>
      </c>
      <c r="I32" s="63">
        <v>22</v>
      </c>
      <c r="J32" s="50">
        <v>9678887854</v>
      </c>
      <c r="K32" s="18" t="s">
        <v>382</v>
      </c>
      <c r="L32" s="18" t="s">
        <v>389</v>
      </c>
      <c r="M32" s="18">
        <v>9613087270</v>
      </c>
      <c r="N32" s="18" t="s">
        <v>384</v>
      </c>
      <c r="O32" s="18">
        <v>7896247013</v>
      </c>
      <c r="P32" s="52">
        <v>43565</v>
      </c>
      <c r="Q32" s="50" t="s">
        <v>196</v>
      </c>
      <c r="R32" s="50" t="s">
        <v>248</v>
      </c>
      <c r="S32" s="50" t="s">
        <v>386</v>
      </c>
      <c r="T32" s="18"/>
    </row>
    <row r="33" spans="1:20">
      <c r="A33" s="4">
        <v>29</v>
      </c>
      <c r="B33" s="20" t="s">
        <v>63</v>
      </c>
      <c r="C33" s="70" t="s">
        <v>102</v>
      </c>
      <c r="D33" s="65" t="s">
        <v>25</v>
      </c>
      <c r="E33" s="20"/>
      <c r="F33" s="66" t="s">
        <v>100</v>
      </c>
      <c r="G33" s="71">
        <v>39</v>
      </c>
      <c r="H33" s="71">
        <v>31</v>
      </c>
      <c r="I33" s="72">
        <v>70</v>
      </c>
      <c r="J33" s="82" t="s">
        <v>251</v>
      </c>
      <c r="K33" s="18" t="s">
        <v>382</v>
      </c>
      <c r="L33" s="18" t="s">
        <v>389</v>
      </c>
      <c r="M33" s="18">
        <v>9613087270</v>
      </c>
      <c r="N33" s="18" t="s">
        <v>384</v>
      </c>
      <c r="O33" s="18">
        <v>7896247013</v>
      </c>
      <c r="P33" s="52">
        <v>43565</v>
      </c>
      <c r="Q33" s="50" t="s">
        <v>196</v>
      </c>
      <c r="R33" s="50" t="s">
        <v>252</v>
      </c>
      <c r="S33" s="50" t="s">
        <v>977</v>
      </c>
      <c r="T33" s="18"/>
    </row>
    <row r="34" spans="1:20">
      <c r="A34" s="4">
        <v>30</v>
      </c>
      <c r="B34" s="20" t="s">
        <v>63</v>
      </c>
      <c r="C34" s="64" t="s">
        <v>103</v>
      </c>
      <c r="D34" s="64" t="s">
        <v>23</v>
      </c>
      <c r="E34" s="73">
        <v>18260218402</v>
      </c>
      <c r="F34" s="64" t="s">
        <v>81</v>
      </c>
      <c r="G34" s="71">
        <v>15</v>
      </c>
      <c r="H34" s="71">
        <v>28</v>
      </c>
      <c r="I34" s="72">
        <v>63</v>
      </c>
      <c r="J34" s="81">
        <v>8011180675</v>
      </c>
      <c r="K34" s="18" t="s">
        <v>382</v>
      </c>
      <c r="L34" s="18" t="s">
        <v>389</v>
      </c>
      <c r="M34" s="18">
        <v>9613087270</v>
      </c>
      <c r="N34" s="18" t="s">
        <v>384</v>
      </c>
      <c r="O34" s="18">
        <v>7896247013</v>
      </c>
      <c r="P34" s="52">
        <v>43565</v>
      </c>
      <c r="Q34" s="50" t="s">
        <v>196</v>
      </c>
      <c r="R34" s="50" t="s">
        <v>252</v>
      </c>
      <c r="S34" s="50" t="s">
        <v>977</v>
      </c>
      <c r="T34" s="18"/>
    </row>
    <row r="35" spans="1:20" ht="33">
      <c r="A35" s="4">
        <v>31</v>
      </c>
      <c r="B35" s="20" t="s">
        <v>62</v>
      </c>
      <c r="C35" s="50" t="s">
        <v>104</v>
      </c>
      <c r="D35" s="50" t="s">
        <v>23</v>
      </c>
      <c r="E35" s="51">
        <v>18260205502</v>
      </c>
      <c r="F35" s="50" t="s">
        <v>73</v>
      </c>
      <c r="G35" s="51">
        <v>65</v>
      </c>
      <c r="H35" s="51">
        <v>60</v>
      </c>
      <c r="I35" s="63">
        <v>125</v>
      </c>
      <c r="J35" s="50">
        <v>9957292936</v>
      </c>
      <c r="K35" s="18" t="s">
        <v>382</v>
      </c>
      <c r="L35" s="18" t="s">
        <v>389</v>
      </c>
      <c r="M35" s="18">
        <v>9613087270</v>
      </c>
      <c r="N35" s="18" t="s">
        <v>384</v>
      </c>
      <c r="O35" s="18">
        <v>7896247013</v>
      </c>
      <c r="P35" s="52">
        <v>43566</v>
      </c>
      <c r="Q35" s="50" t="s">
        <v>204</v>
      </c>
      <c r="R35" s="50" t="s">
        <v>256</v>
      </c>
      <c r="S35" s="50" t="s">
        <v>386</v>
      </c>
      <c r="T35" s="18"/>
    </row>
    <row r="36" spans="1:20">
      <c r="A36" s="4">
        <v>32</v>
      </c>
      <c r="B36" s="20" t="s">
        <v>63</v>
      </c>
      <c r="C36" s="64" t="s">
        <v>105</v>
      </c>
      <c r="D36" s="64" t="s">
        <v>23</v>
      </c>
      <c r="E36" s="73">
        <v>18260226901</v>
      </c>
      <c r="F36" s="64" t="s">
        <v>73</v>
      </c>
      <c r="G36" s="73">
        <v>20</v>
      </c>
      <c r="H36" s="73">
        <v>18</v>
      </c>
      <c r="I36" s="74">
        <v>38</v>
      </c>
      <c r="J36" s="81">
        <v>9707223862</v>
      </c>
      <c r="K36" s="85" t="s">
        <v>453</v>
      </c>
      <c r="L36" s="18" t="s">
        <v>454</v>
      </c>
      <c r="M36" s="18">
        <v>9508040431</v>
      </c>
      <c r="N36" s="18" t="s">
        <v>455</v>
      </c>
      <c r="O36" s="18">
        <v>8011501883</v>
      </c>
      <c r="P36" s="52">
        <v>43566</v>
      </c>
      <c r="Q36" s="50" t="s">
        <v>204</v>
      </c>
      <c r="R36" s="18" t="s">
        <v>188</v>
      </c>
      <c r="S36" s="18" t="s">
        <v>977</v>
      </c>
      <c r="T36" s="18"/>
    </row>
    <row r="37" spans="1:20">
      <c r="A37" s="4">
        <v>33</v>
      </c>
      <c r="B37" s="20" t="s">
        <v>63</v>
      </c>
      <c r="C37" s="50" t="s">
        <v>106</v>
      </c>
      <c r="D37" s="50" t="s">
        <v>23</v>
      </c>
      <c r="E37" s="73">
        <v>18260226902</v>
      </c>
      <c r="F37" s="50" t="s">
        <v>73</v>
      </c>
      <c r="G37" s="51">
        <v>13</v>
      </c>
      <c r="H37" s="51">
        <v>14</v>
      </c>
      <c r="I37" s="63">
        <v>27</v>
      </c>
      <c r="J37" s="50">
        <v>8486158229</v>
      </c>
      <c r="K37" s="85" t="s">
        <v>453</v>
      </c>
      <c r="L37" s="18" t="s">
        <v>454</v>
      </c>
      <c r="M37" s="18">
        <v>9508040431</v>
      </c>
      <c r="N37" s="18" t="s">
        <v>455</v>
      </c>
      <c r="O37" s="18">
        <v>8011501883</v>
      </c>
      <c r="P37" s="52">
        <v>43566</v>
      </c>
      <c r="Q37" s="50" t="s">
        <v>204</v>
      </c>
      <c r="R37" s="18" t="s">
        <v>188</v>
      </c>
      <c r="S37" s="18" t="s">
        <v>977</v>
      </c>
      <c r="T37" s="18"/>
    </row>
    <row r="38" spans="1:20">
      <c r="A38" s="4">
        <v>34</v>
      </c>
      <c r="B38" s="20" t="s">
        <v>63</v>
      </c>
      <c r="C38" s="50" t="s">
        <v>107</v>
      </c>
      <c r="D38" s="50" t="s">
        <v>25</v>
      </c>
      <c r="E38" s="51"/>
      <c r="F38" s="50" t="s">
        <v>100</v>
      </c>
      <c r="G38" s="51">
        <v>31</v>
      </c>
      <c r="H38" s="51">
        <v>23</v>
      </c>
      <c r="I38" s="63">
        <v>54</v>
      </c>
      <c r="J38" s="50">
        <v>8876376010</v>
      </c>
      <c r="K38" s="85" t="s">
        <v>453</v>
      </c>
      <c r="L38" s="18" t="s">
        <v>454</v>
      </c>
      <c r="M38" s="18">
        <v>9508040431</v>
      </c>
      <c r="N38" s="18" t="s">
        <v>455</v>
      </c>
      <c r="O38" s="18">
        <v>8011501883</v>
      </c>
      <c r="P38" s="52">
        <v>43566</v>
      </c>
      <c r="Q38" s="50" t="s">
        <v>204</v>
      </c>
      <c r="R38" s="18" t="s">
        <v>183</v>
      </c>
      <c r="S38" s="18" t="s">
        <v>977</v>
      </c>
      <c r="T38" s="18"/>
    </row>
    <row r="39" spans="1:20">
      <c r="A39" s="4">
        <v>35</v>
      </c>
      <c r="B39" s="20" t="s">
        <v>62</v>
      </c>
      <c r="C39" s="50" t="s">
        <v>108</v>
      </c>
      <c r="D39" s="50" t="s">
        <v>25</v>
      </c>
      <c r="E39" s="51"/>
      <c r="F39" s="50" t="s">
        <v>100</v>
      </c>
      <c r="G39" s="51">
        <v>47</v>
      </c>
      <c r="H39" s="51">
        <v>42</v>
      </c>
      <c r="I39" s="63">
        <v>89</v>
      </c>
      <c r="J39" s="50">
        <v>9854416559</v>
      </c>
      <c r="K39" s="18" t="s">
        <v>245</v>
      </c>
      <c r="L39" s="18" t="s">
        <v>246</v>
      </c>
      <c r="M39" s="72">
        <v>8011907535</v>
      </c>
      <c r="N39" s="18" t="s">
        <v>247</v>
      </c>
      <c r="O39" s="18">
        <v>9954875461</v>
      </c>
      <c r="P39" s="52">
        <v>43567</v>
      </c>
      <c r="Q39" s="50" t="s">
        <v>214</v>
      </c>
      <c r="R39" s="18" t="s">
        <v>260</v>
      </c>
      <c r="S39" s="18" t="s">
        <v>386</v>
      </c>
      <c r="T39" s="18"/>
    </row>
    <row r="40" spans="1:20">
      <c r="A40" s="4">
        <v>36</v>
      </c>
      <c r="B40" s="20" t="s">
        <v>62</v>
      </c>
      <c r="C40" s="75" t="s">
        <v>109</v>
      </c>
      <c r="D40" s="75" t="s">
        <v>23</v>
      </c>
      <c r="E40" s="76">
        <v>18260221801</v>
      </c>
      <c r="F40" s="75" t="s">
        <v>73</v>
      </c>
      <c r="G40" s="76">
        <v>17</v>
      </c>
      <c r="H40" s="76">
        <v>19</v>
      </c>
      <c r="I40" s="75">
        <v>36</v>
      </c>
      <c r="J40" s="83">
        <v>9577660308</v>
      </c>
      <c r="K40" s="18" t="s">
        <v>245</v>
      </c>
      <c r="L40" s="18" t="s">
        <v>246</v>
      </c>
      <c r="M40" s="72">
        <v>8011907535</v>
      </c>
      <c r="N40" s="18" t="s">
        <v>247</v>
      </c>
      <c r="O40" s="18">
        <v>9954875461</v>
      </c>
      <c r="P40" s="52">
        <v>43567</v>
      </c>
      <c r="Q40" s="50" t="s">
        <v>214</v>
      </c>
      <c r="R40" s="18" t="s">
        <v>234</v>
      </c>
      <c r="S40" s="18" t="s">
        <v>386</v>
      </c>
      <c r="T40" s="18"/>
    </row>
    <row r="41" spans="1:20">
      <c r="A41" s="4">
        <v>37</v>
      </c>
      <c r="B41" s="20" t="s">
        <v>63</v>
      </c>
      <c r="C41" s="50" t="s">
        <v>110</v>
      </c>
      <c r="D41" s="50" t="s">
        <v>25</v>
      </c>
      <c r="E41" s="51"/>
      <c r="F41" s="50" t="s">
        <v>100</v>
      </c>
      <c r="G41" s="51">
        <v>41</v>
      </c>
      <c r="H41" s="51">
        <v>32</v>
      </c>
      <c r="I41" s="63">
        <v>73</v>
      </c>
      <c r="J41" s="50">
        <v>9854798617</v>
      </c>
      <c r="K41" s="85" t="s">
        <v>453</v>
      </c>
      <c r="L41" s="18" t="s">
        <v>454</v>
      </c>
      <c r="M41" s="18">
        <v>9508040431</v>
      </c>
      <c r="N41" s="18" t="s">
        <v>455</v>
      </c>
      <c r="O41" s="18">
        <v>8011501883</v>
      </c>
      <c r="P41" s="52">
        <v>43567</v>
      </c>
      <c r="Q41" s="50" t="s">
        <v>214</v>
      </c>
      <c r="R41" s="18" t="s">
        <v>261</v>
      </c>
      <c r="S41" s="18" t="s">
        <v>977</v>
      </c>
      <c r="T41" s="18"/>
    </row>
    <row r="42" spans="1:20">
      <c r="A42" s="4">
        <v>38</v>
      </c>
      <c r="B42" s="20" t="s">
        <v>63</v>
      </c>
      <c r="C42" s="50" t="s">
        <v>111</v>
      </c>
      <c r="D42" s="50" t="s">
        <v>25</v>
      </c>
      <c r="E42" s="51"/>
      <c r="F42" s="50" t="s">
        <v>100</v>
      </c>
      <c r="G42" s="51">
        <v>16</v>
      </c>
      <c r="H42" s="51">
        <v>12</v>
      </c>
      <c r="I42" s="63">
        <v>28</v>
      </c>
      <c r="J42" s="50">
        <v>9508918834</v>
      </c>
      <c r="K42" s="85" t="s">
        <v>453</v>
      </c>
      <c r="L42" s="18" t="s">
        <v>454</v>
      </c>
      <c r="M42" s="18">
        <v>9508040431</v>
      </c>
      <c r="N42" s="18" t="s">
        <v>455</v>
      </c>
      <c r="O42" s="18">
        <v>8011501883</v>
      </c>
      <c r="P42" s="52">
        <v>43567</v>
      </c>
      <c r="Q42" s="50" t="s">
        <v>214</v>
      </c>
      <c r="R42" s="18" t="s">
        <v>261</v>
      </c>
      <c r="S42" s="18" t="s">
        <v>977</v>
      </c>
      <c r="T42" s="18"/>
    </row>
    <row r="43" spans="1:20">
      <c r="A43" s="4">
        <v>39</v>
      </c>
      <c r="B43" s="20" t="s">
        <v>63</v>
      </c>
      <c r="C43" s="50" t="s">
        <v>112</v>
      </c>
      <c r="D43" s="50" t="s">
        <v>23</v>
      </c>
      <c r="E43" s="51">
        <v>18260226501</v>
      </c>
      <c r="F43" s="50" t="s">
        <v>81</v>
      </c>
      <c r="G43" s="51">
        <v>10</v>
      </c>
      <c r="H43" s="51">
        <v>8</v>
      </c>
      <c r="I43" s="63">
        <v>18</v>
      </c>
      <c r="J43" s="50">
        <v>9859443259</v>
      </c>
      <c r="K43" s="85" t="s">
        <v>453</v>
      </c>
      <c r="L43" s="18" t="s">
        <v>454</v>
      </c>
      <c r="M43" s="18">
        <v>9508040431</v>
      </c>
      <c r="N43" s="18" t="s">
        <v>455</v>
      </c>
      <c r="O43" s="18">
        <v>8011501883</v>
      </c>
      <c r="P43" s="52">
        <v>43567</v>
      </c>
      <c r="Q43" s="50" t="s">
        <v>214</v>
      </c>
      <c r="R43" s="18" t="s">
        <v>261</v>
      </c>
      <c r="S43" s="18" t="s">
        <v>977</v>
      </c>
      <c r="T43" s="18"/>
    </row>
    <row r="44" spans="1:20" ht="33">
      <c r="A44" s="4">
        <v>40</v>
      </c>
      <c r="B44" s="20" t="s">
        <v>62</v>
      </c>
      <c r="C44" s="50" t="s">
        <v>113</v>
      </c>
      <c r="D44" s="50" t="s">
        <v>25</v>
      </c>
      <c r="E44" s="51"/>
      <c r="F44" s="50" t="s">
        <v>100</v>
      </c>
      <c r="G44" s="51">
        <v>22</v>
      </c>
      <c r="H44" s="51">
        <v>30</v>
      </c>
      <c r="I44" s="63">
        <v>52</v>
      </c>
      <c r="J44" s="50" t="s">
        <v>262</v>
      </c>
      <c r="K44" s="18" t="s">
        <v>263</v>
      </c>
      <c r="L44" s="18" t="s">
        <v>264</v>
      </c>
      <c r="M44" s="18">
        <v>9435853390</v>
      </c>
      <c r="N44" s="18" t="s">
        <v>265</v>
      </c>
      <c r="O44" s="18">
        <v>9957319738</v>
      </c>
      <c r="P44" s="52">
        <v>43568</v>
      </c>
      <c r="Q44" s="50" t="s">
        <v>224</v>
      </c>
      <c r="R44" s="18" t="s">
        <v>266</v>
      </c>
      <c r="S44" s="18" t="s">
        <v>386</v>
      </c>
      <c r="T44" s="18"/>
    </row>
    <row r="45" spans="1:20">
      <c r="A45" s="4">
        <v>41</v>
      </c>
      <c r="B45" s="20" t="s">
        <v>62</v>
      </c>
      <c r="C45" s="50" t="s">
        <v>114</v>
      </c>
      <c r="D45" s="50" t="s">
        <v>23</v>
      </c>
      <c r="E45" s="51">
        <v>18260204901</v>
      </c>
      <c r="F45" s="50" t="s">
        <v>81</v>
      </c>
      <c r="G45" s="51">
        <v>13</v>
      </c>
      <c r="H45" s="51">
        <v>13</v>
      </c>
      <c r="I45" s="63">
        <v>26</v>
      </c>
      <c r="J45" s="50">
        <v>9854407859</v>
      </c>
      <c r="K45" s="18" t="s">
        <v>263</v>
      </c>
      <c r="L45" s="18" t="s">
        <v>264</v>
      </c>
      <c r="M45" s="18">
        <v>9435853390</v>
      </c>
      <c r="N45" s="18" t="s">
        <v>265</v>
      </c>
      <c r="O45" s="18">
        <v>9957319738</v>
      </c>
      <c r="P45" s="52">
        <v>43568</v>
      </c>
      <c r="Q45" s="50" t="s">
        <v>224</v>
      </c>
      <c r="R45" s="18" t="s">
        <v>266</v>
      </c>
      <c r="S45" s="18" t="s">
        <v>386</v>
      </c>
      <c r="T45" s="18"/>
    </row>
    <row r="46" spans="1:20">
      <c r="A46" s="4">
        <v>42</v>
      </c>
      <c r="B46" s="20" t="s">
        <v>62</v>
      </c>
      <c r="C46" s="50" t="s">
        <v>1016</v>
      </c>
      <c r="D46" s="50" t="s">
        <v>23</v>
      </c>
      <c r="E46" s="51">
        <v>18260224501</v>
      </c>
      <c r="F46" s="50" t="s">
        <v>73</v>
      </c>
      <c r="G46" s="51">
        <v>13</v>
      </c>
      <c r="H46" s="51">
        <v>10</v>
      </c>
      <c r="I46" s="63">
        <v>23</v>
      </c>
      <c r="J46" s="50">
        <v>8876151250</v>
      </c>
      <c r="K46" s="18" t="s">
        <v>263</v>
      </c>
      <c r="L46" s="18" t="s">
        <v>264</v>
      </c>
      <c r="M46" s="18">
        <v>9435853390</v>
      </c>
      <c r="N46" s="18" t="s">
        <v>265</v>
      </c>
      <c r="O46" s="18">
        <v>9957319738</v>
      </c>
      <c r="P46" s="52">
        <v>43568</v>
      </c>
      <c r="Q46" s="50" t="s">
        <v>224</v>
      </c>
      <c r="R46" s="18" t="s">
        <v>266</v>
      </c>
      <c r="S46" s="18" t="s">
        <v>386</v>
      </c>
      <c r="T46" s="18"/>
    </row>
    <row r="47" spans="1:20">
      <c r="A47" s="4">
        <v>43</v>
      </c>
      <c r="B47" s="20" t="s">
        <v>62</v>
      </c>
      <c r="C47" s="50" t="s">
        <v>1017</v>
      </c>
      <c r="D47" s="50" t="s">
        <v>23</v>
      </c>
      <c r="E47" s="51">
        <v>18260225101</v>
      </c>
      <c r="F47" s="50" t="s">
        <v>73</v>
      </c>
      <c r="G47" s="51">
        <v>13</v>
      </c>
      <c r="H47" s="51">
        <v>12</v>
      </c>
      <c r="I47" s="63">
        <v>25</v>
      </c>
      <c r="J47" s="50">
        <v>9954584880</v>
      </c>
      <c r="K47" s="18" t="s">
        <v>263</v>
      </c>
      <c r="L47" s="18" t="s">
        <v>264</v>
      </c>
      <c r="M47" s="18">
        <v>9435853390</v>
      </c>
      <c r="N47" s="18" t="s">
        <v>265</v>
      </c>
      <c r="O47" s="18">
        <v>9957319738</v>
      </c>
      <c r="P47" s="52">
        <v>43568</v>
      </c>
      <c r="Q47" s="50" t="s">
        <v>224</v>
      </c>
      <c r="R47" s="18" t="s">
        <v>266</v>
      </c>
      <c r="S47" s="18" t="s">
        <v>386</v>
      </c>
      <c r="T47" s="18"/>
    </row>
    <row r="48" spans="1:20">
      <c r="A48" s="4">
        <v>44</v>
      </c>
      <c r="B48" s="20" t="s">
        <v>63</v>
      </c>
      <c r="C48" s="50" t="s">
        <v>115</v>
      </c>
      <c r="D48" s="50" t="s">
        <v>25</v>
      </c>
      <c r="E48" s="51"/>
      <c r="F48" s="50" t="s">
        <v>100</v>
      </c>
      <c r="G48" s="51">
        <v>23</v>
      </c>
      <c r="H48" s="51">
        <v>23</v>
      </c>
      <c r="I48" s="56">
        <f t="shared" ref="I48:I69" si="0">SUM(G48:H48)</f>
        <v>46</v>
      </c>
      <c r="J48" s="50">
        <v>9678252323</v>
      </c>
      <c r="K48" s="18" t="s">
        <v>249</v>
      </c>
      <c r="L48" s="18" t="s">
        <v>250</v>
      </c>
      <c r="M48" s="18">
        <v>9864658372</v>
      </c>
      <c r="N48" s="18" t="s">
        <v>213</v>
      </c>
      <c r="O48" s="18">
        <v>9957495106</v>
      </c>
      <c r="P48" s="52">
        <v>43568</v>
      </c>
      <c r="Q48" s="50" t="s">
        <v>224</v>
      </c>
      <c r="R48" s="18" t="s">
        <v>220</v>
      </c>
      <c r="S48" s="18" t="s">
        <v>977</v>
      </c>
      <c r="T48" s="18"/>
    </row>
    <row r="49" spans="1:20">
      <c r="A49" s="4">
        <v>45</v>
      </c>
      <c r="B49" s="20" t="s">
        <v>63</v>
      </c>
      <c r="C49" s="50" t="s">
        <v>116</v>
      </c>
      <c r="D49" s="50" t="s">
        <v>23</v>
      </c>
      <c r="E49" s="51">
        <v>18260203601</v>
      </c>
      <c r="F49" s="50" t="s">
        <v>100</v>
      </c>
      <c r="G49" s="51">
        <v>22</v>
      </c>
      <c r="H49" s="51">
        <v>24</v>
      </c>
      <c r="I49" s="56">
        <f t="shared" si="0"/>
        <v>46</v>
      </c>
      <c r="J49" s="50">
        <v>8876179068</v>
      </c>
      <c r="K49" s="18" t="s">
        <v>249</v>
      </c>
      <c r="L49" s="18" t="s">
        <v>250</v>
      </c>
      <c r="M49" s="18">
        <v>9864658372</v>
      </c>
      <c r="N49" s="18" t="s">
        <v>213</v>
      </c>
      <c r="O49" s="18">
        <v>9957495106</v>
      </c>
      <c r="P49" s="52">
        <v>43568</v>
      </c>
      <c r="Q49" s="50" t="s">
        <v>224</v>
      </c>
      <c r="R49" s="18" t="s">
        <v>220</v>
      </c>
      <c r="S49" s="18" t="s">
        <v>977</v>
      </c>
      <c r="T49" s="18"/>
    </row>
    <row r="50" spans="1:20" ht="33">
      <c r="A50" s="4">
        <v>46</v>
      </c>
      <c r="B50" s="17"/>
      <c r="C50" s="18"/>
      <c r="D50" s="18"/>
      <c r="E50" s="19"/>
      <c r="F50" s="18"/>
      <c r="G50" s="19"/>
      <c r="H50" s="19"/>
      <c r="I50" s="56">
        <f t="shared" si="0"/>
        <v>0</v>
      </c>
      <c r="J50" s="18"/>
      <c r="K50" s="18"/>
      <c r="L50" s="18"/>
      <c r="M50" s="18"/>
      <c r="N50" s="18"/>
      <c r="O50" s="18"/>
      <c r="P50" s="24" t="s">
        <v>1019</v>
      </c>
      <c r="Q50" s="18" t="s">
        <v>1018</v>
      </c>
      <c r="R50" s="18"/>
      <c r="S50" s="18"/>
      <c r="T50" s="18" t="s">
        <v>267</v>
      </c>
    </row>
    <row r="51" spans="1:20" ht="33">
      <c r="A51" s="4">
        <v>47</v>
      </c>
      <c r="B51" s="20" t="s">
        <v>62</v>
      </c>
      <c r="C51" s="50" t="s">
        <v>117</v>
      </c>
      <c r="D51" s="50" t="s">
        <v>25</v>
      </c>
      <c r="E51" s="51"/>
      <c r="F51" s="50" t="s">
        <v>100</v>
      </c>
      <c r="G51" s="51">
        <v>30</v>
      </c>
      <c r="H51" s="51">
        <v>26</v>
      </c>
      <c r="I51" s="20">
        <v>56</v>
      </c>
      <c r="J51" s="50" t="s">
        <v>268</v>
      </c>
      <c r="K51" s="18" t="s">
        <v>235</v>
      </c>
      <c r="L51" s="18" t="s">
        <v>236</v>
      </c>
      <c r="M51" s="18">
        <v>9854411325</v>
      </c>
      <c r="N51" s="18" t="s">
        <v>237</v>
      </c>
      <c r="O51" s="18">
        <v>9957844560</v>
      </c>
      <c r="P51" s="52">
        <v>43572</v>
      </c>
      <c r="Q51" s="50" t="s">
        <v>196</v>
      </c>
      <c r="R51" s="18" t="s">
        <v>220</v>
      </c>
      <c r="S51" s="18" t="s">
        <v>386</v>
      </c>
      <c r="T51" s="18"/>
    </row>
    <row r="52" spans="1:20">
      <c r="A52" s="4">
        <v>48</v>
      </c>
      <c r="B52" s="20" t="s">
        <v>62</v>
      </c>
      <c r="C52" s="50" t="s">
        <v>118</v>
      </c>
      <c r="D52" s="50" t="s">
        <v>23</v>
      </c>
      <c r="E52" s="51">
        <v>18260210301</v>
      </c>
      <c r="F52" s="50" t="s">
        <v>81</v>
      </c>
      <c r="G52" s="51">
        <v>23</v>
      </c>
      <c r="H52" s="51">
        <v>20</v>
      </c>
      <c r="I52" s="63">
        <v>43</v>
      </c>
      <c r="J52" s="50">
        <v>9706684091</v>
      </c>
      <c r="K52" s="18" t="s">
        <v>235</v>
      </c>
      <c r="L52" s="18" t="s">
        <v>236</v>
      </c>
      <c r="M52" s="18">
        <v>9854411325</v>
      </c>
      <c r="N52" s="18" t="s">
        <v>237</v>
      </c>
      <c r="O52" s="18">
        <v>9957844560</v>
      </c>
      <c r="P52" s="52">
        <v>43572</v>
      </c>
      <c r="Q52" s="50" t="s">
        <v>196</v>
      </c>
      <c r="R52" s="18" t="s">
        <v>220</v>
      </c>
      <c r="S52" s="18" t="s">
        <v>386</v>
      </c>
      <c r="T52" s="18"/>
    </row>
    <row r="53" spans="1:20">
      <c r="A53" s="4">
        <v>49</v>
      </c>
      <c r="B53" s="20" t="s">
        <v>63</v>
      </c>
      <c r="C53" s="50" t="s">
        <v>119</v>
      </c>
      <c r="D53" s="50" t="s">
        <v>25</v>
      </c>
      <c r="E53" s="51"/>
      <c r="F53" s="50" t="s">
        <v>100</v>
      </c>
      <c r="G53" s="51">
        <v>34</v>
      </c>
      <c r="H53" s="51">
        <v>20</v>
      </c>
      <c r="I53" s="63">
        <v>54</v>
      </c>
      <c r="J53" s="50">
        <v>9954188640</v>
      </c>
      <c r="K53" s="18" t="s">
        <v>249</v>
      </c>
      <c r="L53" s="18" t="s">
        <v>250</v>
      </c>
      <c r="M53" s="18">
        <v>8876700536</v>
      </c>
      <c r="N53" s="18" t="s">
        <v>226</v>
      </c>
      <c r="O53" s="18">
        <v>9957422625</v>
      </c>
      <c r="P53" s="52">
        <v>43572</v>
      </c>
      <c r="Q53" s="50" t="s">
        <v>196</v>
      </c>
      <c r="R53" s="18" t="s">
        <v>272</v>
      </c>
      <c r="S53" s="18" t="s">
        <v>977</v>
      </c>
      <c r="T53" s="18"/>
    </row>
    <row r="54" spans="1:20">
      <c r="A54" s="4">
        <v>50</v>
      </c>
      <c r="B54" s="20" t="s">
        <v>63</v>
      </c>
      <c r="C54" s="50" t="s">
        <v>120</v>
      </c>
      <c r="D54" s="50" t="s">
        <v>25</v>
      </c>
      <c r="E54" s="51"/>
      <c r="F54" s="50" t="s">
        <v>100</v>
      </c>
      <c r="G54" s="51">
        <v>31</v>
      </c>
      <c r="H54" s="51">
        <v>28</v>
      </c>
      <c r="I54" s="63">
        <v>59</v>
      </c>
      <c r="J54" s="50">
        <v>9957025349</v>
      </c>
      <c r="K54" s="18" t="s">
        <v>249</v>
      </c>
      <c r="L54" s="18" t="s">
        <v>250</v>
      </c>
      <c r="M54" s="18">
        <v>8876700536</v>
      </c>
      <c r="N54" s="18" t="s">
        <v>226</v>
      </c>
      <c r="O54" s="18">
        <v>9957422625</v>
      </c>
      <c r="P54" s="52">
        <v>43572</v>
      </c>
      <c r="Q54" s="50" t="s">
        <v>196</v>
      </c>
      <c r="R54" s="18" t="s">
        <v>272</v>
      </c>
      <c r="S54" s="18" t="s">
        <v>977</v>
      </c>
      <c r="T54" s="18"/>
    </row>
    <row r="55" spans="1:20">
      <c r="A55" s="4">
        <v>51</v>
      </c>
      <c r="B55" s="20" t="s">
        <v>62</v>
      </c>
      <c r="C55" s="50" t="s">
        <v>121</v>
      </c>
      <c r="D55" s="50" t="s">
        <v>25</v>
      </c>
      <c r="E55" s="51"/>
      <c r="F55" s="50" t="s">
        <v>122</v>
      </c>
      <c r="G55" s="51">
        <v>43</v>
      </c>
      <c r="H55" s="51">
        <v>45</v>
      </c>
      <c r="I55" s="63">
        <v>88</v>
      </c>
      <c r="J55" s="50">
        <v>9613867602</v>
      </c>
      <c r="K55" s="18" t="s">
        <v>273</v>
      </c>
      <c r="L55" s="18" t="s">
        <v>226</v>
      </c>
      <c r="M55" s="18">
        <v>8822695896</v>
      </c>
      <c r="N55" s="18" t="s">
        <v>274</v>
      </c>
      <c r="O55" s="18">
        <v>8720916647</v>
      </c>
      <c r="P55" s="52">
        <v>43573</v>
      </c>
      <c r="Q55" s="18" t="s">
        <v>204</v>
      </c>
      <c r="R55" s="18" t="s">
        <v>261</v>
      </c>
      <c r="S55" s="18" t="s">
        <v>386</v>
      </c>
      <c r="T55" s="18"/>
    </row>
    <row r="56" spans="1:20">
      <c r="A56" s="4">
        <v>52</v>
      </c>
      <c r="B56" s="20" t="s">
        <v>62</v>
      </c>
      <c r="C56" s="50" t="s">
        <v>123</v>
      </c>
      <c r="D56" s="50" t="s">
        <v>23</v>
      </c>
      <c r="E56" s="51">
        <v>18260218301</v>
      </c>
      <c r="F56" s="50" t="s">
        <v>81</v>
      </c>
      <c r="G56" s="51">
        <v>25</v>
      </c>
      <c r="H56" s="51">
        <v>26</v>
      </c>
      <c r="I56" s="63">
        <v>51</v>
      </c>
      <c r="J56" s="50">
        <v>9854457070</v>
      </c>
      <c r="K56" s="18" t="s">
        <v>273</v>
      </c>
      <c r="L56" s="18" t="s">
        <v>226</v>
      </c>
      <c r="M56" s="18">
        <v>8822695896</v>
      </c>
      <c r="N56" s="18" t="s">
        <v>274</v>
      </c>
      <c r="O56" s="18">
        <v>8720916647</v>
      </c>
      <c r="P56" s="52">
        <v>43573</v>
      </c>
      <c r="Q56" s="18" t="s">
        <v>204</v>
      </c>
      <c r="R56" s="18" t="s">
        <v>261</v>
      </c>
      <c r="S56" s="18" t="s">
        <v>386</v>
      </c>
      <c r="T56" s="18"/>
    </row>
    <row r="57" spans="1:20">
      <c r="A57" s="4">
        <v>53</v>
      </c>
      <c r="B57" s="20" t="s">
        <v>63</v>
      </c>
      <c r="C57" s="50" t="s">
        <v>124</v>
      </c>
      <c r="D57" s="50" t="s">
        <v>25</v>
      </c>
      <c r="E57" s="51"/>
      <c r="F57" s="50" t="s">
        <v>100</v>
      </c>
      <c r="G57" s="51">
        <v>32</v>
      </c>
      <c r="H57" s="51">
        <v>30</v>
      </c>
      <c r="I57" s="63">
        <v>62</v>
      </c>
      <c r="J57" s="50">
        <v>6000679230</v>
      </c>
      <c r="K57" s="18" t="s">
        <v>198</v>
      </c>
      <c r="L57" s="18" t="s">
        <v>199</v>
      </c>
      <c r="M57" s="18">
        <v>9435563790</v>
      </c>
      <c r="N57" s="18" t="s">
        <v>200</v>
      </c>
      <c r="O57" s="18">
        <v>9859534014</v>
      </c>
      <c r="P57" s="52">
        <v>43573</v>
      </c>
      <c r="Q57" s="18" t="s">
        <v>204</v>
      </c>
      <c r="R57" s="18" t="s">
        <v>278</v>
      </c>
      <c r="S57" s="18" t="s">
        <v>977</v>
      </c>
      <c r="T57" s="18"/>
    </row>
    <row r="58" spans="1:20">
      <c r="A58" s="4">
        <v>54</v>
      </c>
      <c r="B58" s="20" t="s">
        <v>63</v>
      </c>
      <c r="C58" s="50" t="s">
        <v>125</v>
      </c>
      <c r="D58" s="50" t="s">
        <v>23</v>
      </c>
      <c r="E58" s="51">
        <v>18260209603</v>
      </c>
      <c r="F58" s="50" t="s">
        <v>81</v>
      </c>
      <c r="G58" s="51">
        <v>40</v>
      </c>
      <c r="H58" s="51">
        <v>35</v>
      </c>
      <c r="I58" s="63">
        <v>75</v>
      </c>
      <c r="J58" s="50">
        <v>9854845809</v>
      </c>
      <c r="K58" s="18" t="s">
        <v>198</v>
      </c>
      <c r="L58" s="18" t="s">
        <v>199</v>
      </c>
      <c r="M58" s="18">
        <v>9435563790</v>
      </c>
      <c r="N58" s="18" t="s">
        <v>200</v>
      </c>
      <c r="O58" s="18">
        <v>9859534014</v>
      </c>
      <c r="P58" s="52">
        <v>43573</v>
      </c>
      <c r="Q58" s="18" t="s">
        <v>204</v>
      </c>
      <c r="R58" s="18" t="s">
        <v>278</v>
      </c>
      <c r="S58" s="18" t="s">
        <v>977</v>
      </c>
      <c r="T58" s="18"/>
    </row>
    <row r="59" spans="1:20">
      <c r="A59" s="4">
        <v>55</v>
      </c>
      <c r="B59" s="17"/>
      <c r="C59" s="18"/>
      <c r="D59" s="18"/>
      <c r="E59" s="19"/>
      <c r="F59" s="18"/>
      <c r="G59" s="19"/>
      <c r="H59" s="19"/>
      <c r="I59" s="56">
        <f t="shared" si="0"/>
        <v>0</v>
      </c>
      <c r="J59" s="18"/>
      <c r="K59" s="18"/>
      <c r="L59" s="18"/>
      <c r="M59" s="18"/>
      <c r="N59" s="18"/>
      <c r="O59" s="18"/>
      <c r="P59" s="24">
        <v>43574</v>
      </c>
      <c r="Q59" s="18" t="s">
        <v>214</v>
      </c>
      <c r="R59" s="18"/>
      <c r="S59" s="18"/>
      <c r="T59" s="18" t="s">
        <v>267</v>
      </c>
    </row>
    <row r="60" spans="1:20">
      <c r="A60" s="4">
        <v>56</v>
      </c>
      <c r="B60" s="20" t="s">
        <v>62</v>
      </c>
      <c r="C60" s="50" t="s">
        <v>126</v>
      </c>
      <c r="D60" s="50" t="s">
        <v>25</v>
      </c>
      <c r="E60" s="51"/>
      <c r="F60" s="50" t="s">
        <v>100</v>
      </c>
      <c r="G60" s="51">
        <v>50</v>
      </c>
      <c r="H60" s="51">
        <v>45</v>
      </c>
      <c r="I60" s="63">
        <v>95</v>
      </c>
      <c r="J60" s="50">
        <v>9957130517</v>
      </c>
      <c r="K60" s="18" t="s">
        <v>189</v>
      </c>
      <c r="L60" s="18" t="s">
        <v>279</v>
      </c>
      <c r="M60" s="18">
        <v>9706752723</v>
      </c>
      <c r="N60" s="18" t="s">
        <v>280</v>
      </c>
      <c r="O60" s="18">
        <v>7896405980</v>
      </c>
      <c r="P60" s="52">
        <v>43575</v>
      </c>
      <c r="Q60" s="18" t="s">
        <v>224</v>
      </c>
      <c r="R60" s="18" t="s">
        <v>278</v>
      </c>
      <c r="S60" s="18" t="s">
        <v>386</v>
      </c>
      <c r="T60" s="18"/>
    </row>
    <row r="61" spans="1:20">
      <c r="A61" s="4">
        <v>57</v>
      </c>
      <c r="B61" s="20" t="s">
        <v>62</v>
      </c>
      <c r="C61" s="50" t="s">
        <v>127</v>
      </c>
      <c r="D61" s="50" t="s">
        <v>23</v>
      </c>
      <c r="E61" s="51">
        <v>18260208101</v>
      </c>
      <c r="F61" s="50" t="s">
        <v>81</v>
      </c>
      <c r="G61" s="51">
        <v>30</v>
      </c>
      <c r="H61" s="51">
        <v>31</v>
      </c>
      <c r="I61" s="63">
        <v>61</v>
      </c>
      <c r="J61" s="50">
        <v>9954821906</v>
      </c>
      <c r="K61" s="18" t="s">
        <v>189</v>
      </c>
      <c r="L61" s="18" t="s">
        <v>279</v>
      </c>
      <c r="M61" s="18">
        <v>9706752723</v>
      </c>
      <c r="N61" s="18" t="s">
        <v>280</v>
      </c>
      <c r="O61" s="18">
        <v>7896405980</v>
      </c>
      <c r="P61" s="52">
        <v>43575</v>
      </c>
      <c r="Q61" s="18" t="s">
        <v>224</v>
      </c>
      <c r="R61" s="18" t="s">
        <v>278</v>
      </c>
      <c r="S61" s="18" t="s">
        <v>386</v>
      </c>
      <c r="T61" s="18"/>
    </row>
    <row r="62" spans="1:20">
      <c r="A62" s="4">
        <v>58</v>
      </c>
      <c r="B62" s="20" t="s">
        <v>63</v>
      </c>
      <c r="C62" s="50" t="s">
        <v>128</v>
      </c>
      <c r="D62" s="50" t="s">
        <v>25</v>
      </c>
      <c r="E62" s="51"/>
      <c r="F62" s="50" t="s">
        <v>100</v>
      </c>
      <c r="G62" s="51">
        <v>36</v>
      </c>
      <c r="H62" s="51">
        <v>33</v>
      </c>
      <c r="I62" s="63">
        <v>69</v>
      </c>
      <c r="J62" s="50">
        <v>9854183281</v>
      </c>
      <c r="K62" s="18" t="s">
        <v>189</v>
      </c>
      <c r="L62" s="18" t="s">
        <v>279</v>
      </c>
      <c r="M62" s="18">
        <v>9706752723</v>
      </c>
      <c r="N62" s="18" t="s">
        <v>280</v>
      </c>
      <c r="O62" s="18">
        <v>7896405980</v>
      </c>
      <c r="P62" s="52">
        <v>43575</v>
      </c>
      <c r="Q62" s="18" t="s">
        <v>224</v>
      </c>
      <c r="R62" s="18" t="s">
        <v>281</v>
      </c>
      <c r="S62" s="18" t="s">
        <v>977</v>
      </c>
      <c r="T62" s="18"/>
    </row>
    <row r="63" spans="1:20">
      <c r="A63" s="4">
        <v>59</v>
      </c>
      <c r="B63" s="20" t="s">
        <v>63</v>
      </c>
      <c r="C63" s="50" t="s">
        <v>129</v>
      </c>
      <c r="D63" s="50" t="s">
        <v>23</v>
      </c>
      <c r="E63" s="51">
        <v>18260209101</v>
      </c>
      <c r="F63" s="50" t="s">
        <v>81</v>
      </c>
      <c r="G63" s="51">
        <v>20</v>
      </c>
      <c r="H63" s="51">
        <v>23</v>
      </c>
      <c r="I63" s="63">
        <v>43</v>
      </c>
      <c r="J63" s="50">
        <v>9508058458</v>
      </c>
      <c r="K63" s="18" t="s">
        <v>189</v>
      </c>
      <c r="L63" s="18" t="s">
        <v>279</v>
      </c>
      <c r="M63" s="18">
        <v>9706752723</v>
      </c>
      <c r="N63" s="18" t="s">
        <v>280</v>
      </c>
      <c r="O63" s="18">
        <v>7896405980</v>
      </c>
      <c r="P63" s="52">
        <v>43575</v>
      </c>
      <c r="Q63" s="18" t="s">
        <v>224</v>
      </c>
      <c r="R63" s="18" t="s">
        <v>281</v>
      </c>
      <c r="S63" s="18" t="s">
        <v>977</v>
      </c>
      <c r="T63" s="18"/>
    </row>
    <row r="64" spans="1:20">
      <c r="A64" s="4">
        <v>60</v>
      </c>
      <c r="B64" s="17"/>
      <c r="C64" s="18"/>
      <c r="D64" s="18"/>
      <c r="E64" s="19"/>
      <c r="F64" s="18"/>
      <c r="G64" s="19"/>
      <c r="H64" s="19"/>
      <c r="I64" s="56">
        <f t="shared" si="0"/>
        <v>0</v>
      </c>
      <c r="J64" s="18"/>
      <c r="K64" s="18"/>
      <c r="L64" s="18"/>
      <c r="M64" s="18"/>
      <c r="N64" s="18"/>
      <c r="O64" s="18"/>
      <c r="P64" s="24">
        <v>43576</v>
      </c>
      <c r="Q64" s="18" t="s">
        <v>231</v>
      </c>
      <c r="R64" s="18"/>
      <c r="S64" s="18"/>
      <c r="T64" s="18" t="s">
        <v>231</v>
      </c>
    </row>
    <row r="65" spans="1:20">
      <c r="A65" s="4">
        <v>61</v>
      </c>
      <c r="B65" s="20" t="s">
        <v>62</v>
      </c>
      <c r="C65" s="50" t="s">
        <v>130</v>
      </c>
      <c r="D65" s="50" t="s">
        <v>25</v>
      </c>
      <c r="E65" s="51"/>
      <c r="F65" s="50" t="s">
        <v>100</v>
      </c>
      <c r="G65" s="51">
        <v>36</v>
      </c>
      <c r="H65" s="51">
        <v>30</v>
      </c>
      <c r="I65" s="63">
        <v>66</v>
      </c>
      <c r="J65" s="50">
        <v>9854168796</v>
      </c>
      <c r="K65" s="18" t="s">
        <v>189</v>
      </c>
      <c r="L65" s="18" t="s">
        <v>279</v>
      </c>
      <c r="M65" s="18">
        <v>9706752723</v>
      </c>
      <c r="N65" s="18" t="s">
        <v>280</v>
      </c>
      <c r="O65" s="18">
        <v>7896405980</v>
      </c>
      <c r="P65" s="52">
        <v>43577</v>
      </c>
      <c r="Q65" s="18" t="s">
        <v>167</v>
      </c>
      <c r="R65" s="18" t="s">
        <v>282</v>
      </c>
      <c r="S65" s="18" t="s">
        <v>283</v>
      </c>
      <c r="T65" s="18"/>
    </row>
    <row r="66" spans="1:20">
      <c r="A66" s="4">
        <v>62</v>
      </c>
      <c r="B66" s="20" t="s">
        <v>62</v>
      </c>
      <c r="C66" s="50" t="s">
        <v>131</v>
      </c>
      <c r="D66" s="50" t="s">
        <v>23</v>
      </c>
      <c r="E66" s="51">
        <v>18260209001</v>
      </c>
      <c r="F66" s="50" t="s">
        <v>73</v>
      </c>
      <c r="G66" s="73">
        <v>16</v>
      </c>
      <c r="H66" s="51">
        <v>16</v>
      </c>
      <c r="I66" s="63">
        <v>32</v>
      </c>
      <c r="J66" s="84">
        <v>8822340622</v>
      </c>
      <c r="K66" s="18"/>
      <c r="L66" s="18"/>
      <c r="M66" s="18"/>
      <c r="N66" s="18"/>
      <c r="O66" s="18"/>
      <c r="P66" s="52">
        <v>43577</v>
      </c>
      <c r="Q66" s="18" t="s">
        <v>167</v>
      </c>
      <c r="R66" s="18" t="s">
        <v>282</v>
      </c>
      <c r="S66" s="18" t="s">
        <v>283</v>
      </c>
      <c r="T66" s="18"/>
    </row>
    <row r="67" spans="1:20" ht="33">
      <c r="A67" s="4">
        <v>63</v>
      </c>
      <c r="B67" s="20" t="s">
        <v>63</v>
      </c>
      <c r="C67" s="50" t="s">
        <v>132</v>
      </c>
      <c r="D67" s="50" t="s">
        <v>25</v>
      </c>
      <c r="E67" s="51"/>
      <c r="F67" s="50" t="s">
        <v>100</v>
      </c>
      <c r="G67" s="51">
        <v>48</v>
      </c>
      <c r="H67" s="51">
        <v>45</v>
      </c>
      <c r="I67" s="63">
        <v>92</v>
      </c>
      <c r="J67" s="50">
        <v>9954221561</v>
      </c>
      <c r="K67" s="18" t="s">
        <v>471</v>
      </c>
      <c r="L67" s="18" t="s">
        <v>472</v>
      </c>
      <c r="M67" s="18">
        <v>9954271763</v>
      </c>
      <c r="N67" s="18" t="s">
        <v>473</v>
      </c>
      <c r="O67" s="18">
        <v>7399564576</v>
      </c>
      <c r="P67" s="52">
        <v>43577</v>
      </c>
      <c r="Q67" s="18" t="s">
        <v>167</v>
      </c>
      <c r="R67" s="18" t="s">
        <v>287</v>
      </c>
      <c r="S67" s="18" t="s">
        <v>977</v>
      </c>
      <c r="T67" s="18"/>
    </row>
    <row r="68" spans="1:20">
      <c r="A68" s="4">
        <v>64</v>
      </c>
      <c r="B68" s="20" t="s">
        <v>63</v>
      </c>
      <c r="C68" s="50" t="s">
        <v>133</v>
      </c>
      <c r="D68" s="50" t="s">
        <v>23</v>
      </c>
      <c r="E68" s="51">
        <v>18260208501</v>
      </c>
      <c r="F68" s="50" t="s">
        <v>73</v>
      </c>
      <c r="G68" s="51">
        <v>20</v>
      </c>
      <c r="H68" s="51">
        <v>28</v>
      </c>
      <c r="I68" s="63">
        <v>48</v>
      </c>
      <c r="J68" s="50">
        <v>9859624692</v>
      </c>
      <c r="K68" s="18" t="s">
        <v>471</v>
      </c>
      <c r="L68" s="18" t="s">
        <v>472</v>
      </c>
      <c r="M68" s="18">
        <v>9954271763</v>
      </c>
      <c r="N68" s="18" t="s">
        <v>473</v>
      </c>
      <c r="O68" s="18">
        <v>7399564576</v>
      </c>
      <c r="P68" s="52">
        <v>43577</v>
      </c>
      <c r="Q68" s="18" t="s">
        <v>167</v>
      </c>
      <c r="R68" s="18" t="s">
        <v>282</v>
      </c>
      <c r="S68" s="18" t="s">
        <v>977</v>
      </c>
      <c r="T68" s="18"/>
    </row>
    <row r="69" spans="1:20">
      <c r="A69" s="4">
        <v>65</v>
      </c>
      <c r="B69" s="17"/>
      <c r="C69" s="18"/>
      <c r="D69" s="18"/>
      <c r="E69" s="19"/>
      <c r="F69" s="18"/>
      <c r="G69" s="19"/>
      <c r="H69" s="19"/>
      <c r="I69" s="56">
        <f t="shared" si="0"/>
        <v>0</v>
      </c>
      <c r="J69" s="18"/>
      <c r="K69" s="18"/>
      <c r="L69" s="18"/>
      <c r="M69" s="18"/>
      <c r="N69" s="18"/>
      <c r="O69" s="18"/>
      <c r="P69" s="24"/>
      <c r="Q69" s="18"/>
      <c r="R69" s="18"/>
      <c r="S69" s="18"/>
      <c r="T69" s="18"/>
    </row>
    <row r="70" spans="1:20">
      <c r="A70" s="4">
        <v>66</v>
      </c>
      <c r="B70" s="74" t="s">
        <v>62</v>
      </c>
      <c r="C70" s="64" t="s">
        <v>134</v>
      </c>
      <c r="D70" s="64" t="s">
        <v>23</v>
      </c>
      <c r="E70" s="73">
        <v>18260209803</v>
      </c>
      <c r="F70" s="64" t="s">
        <v>135</v>
      </c>
      <c r="G70" s="73">
        <v>130</v>
      </c>
      <c r="H70" s="73">
        <v>100</v>
      </c>
      <c r="I70" s="74">
        <v>230</v>
      </c>
      <c r="J70" s="81">
        <v>9854340341</v>
      </c>
      <c r="K70" s="18" t="s">
        <v>225</v>
      </c>
      <c r="L70" s="18" t="s">
        <v>226</v>
      </c>
      <c r="M70" s="18">
        <v>8822695896</v>
      </c>
      <c r="N70" s="18" t="s">
        <v>227</v>
      </c>
      <c r="O70" s="18">
        <v>9678404959</v>
      </c>
      <c r="P70" s="52">
        <v>43578</v>
      </c>
      <c r="Q70" s="18" t="s">
        <v>182</v>
      </c>
      <c r="R70" s="18" t="s">
        <v>288</v>
      </c>
      <c r="S70" s="18" t="s">
        <v>283</v>
      </c>
      <c r="T70" s="18"/>
    </row>
    <row r="71" spans="1:20">
      <c r="A71" s="4">
        <v>67</v>
      </c>
      <c r="B71" s="20" t="s">
        <v>63</v>
      </c>
      <c r="C71" s="64" t="s">
        <v>134</v>
      </c>
      <c r="D71" s="64" t="s">
        <v>23</v>
      </c>
      <c r="E71" s="73">
        <v>18260209803</v>
      </c>
      <c r="F71" s="64" t="s">
        <v>135</v>
      </c>
      <c r="G71" s="73">
        <v>130</v>
      </c>
      <c r="H71" s="73">
        <v>100</v>
      </c>
      <c r="I71" s="74">
        <v>230</v>
      </c>
      <c r="J71" s="81">
        <v>9854340341</v>
      </c>
      <c r="K71" s="18" t="s">
        <v>225</v>
      </c>
      <c r="L71" s="18" t="s">
        <v>226</v>
      </c>
      <c r="M71" s="18">
        <v>8822695896</v>
      </c>
      <c r="N71" s="18" t="s">
        <v>227</v>
      </c>
      <c r="O71" s="18">
        <v>9678404959</v>
      </c>
      <c r="P71" s="52">
        <v>43578</v>
      </c>
      <c r="Q71" s="18" t="s">
        <v>182</v>
      </c>
      <c r="R71" s="18" t="s">
        <v>288</v>
      </c>
      <c r="S71" s="18" t="s">
        <v>977</v>
      </c>
      <c r="T71" s="18"/>
    </row>
    <row r="72" spans="1:20">
      <c r="A72" s="4">
        <v>68</v>
      </c>
      <c r="B72" s="20" t="s">
        <v>62</v>
      </c>
      <c r="C72" s="50" t="s">
        <v>136</v>
      </c>
      <c r="D72" s="50" t="s">
        <v>25</v>
      </c>
      <c r="E72" s="51"/>
      <c r="F72" s="50" t="s">
        <v>100</v>
      </c>
      <c r="G72" s="51">
        <v>55</v>
      </c>
      <c r="H72" s="51">
        <v>34</v>
      </c>
      <c r="I72" s="63">
        <v>89</v>
      </c>
      <c r="J72" s="50">
        <v>739912278</v>
      </c>
      <c r="K72" s="18" t="s">
        <v>269</v>
      </c>
      <c r="L72" s="18" t="s">
        <v>270</v>
      </c>
      <c r="M72" s="72">
        <v>9954207675</v>
      </c>
      <c r="N72" s="18" t="s">
        <v>271</v>
      </c>
      <c r="O72" s="18">
        <v>9508897644</v>
      </c>
      <c r="P72" s="52">
        <v>43578</v>
      </c>
      <c r="Q72" s="18" t="s">
        <v>182</v>
      </c>
      <c r="R72" s="18" t="s">
        <v>289</v>
      </c>
      <c r="S72" s="18" t="s">
        <v>283</v>
      </c>
      <c r="T72" s="18"/>
    </row>
    <row r="73" spans="1:20">
      <c r="A73" s="4">
        <v>69</v>
      </c>
      <c r="B73" s="20" t="s">
        <v>62</v>
      </c>
      <c r="C73" s="50" t="s">
        <v>137</v>
      </c>
      <c r="D73" s="50" t="s">
        <v>23</v>
      </c>
      <c r="E73" s="51">
        <v>18260201501</v>
      </c>
      <c r="F73" s="50" t="s">
        <v>73</v>
      </c>
      <c r="G73" s="51">
        <v>36</v>
      </c>
      <c r="H73" s="51">
        <v>40</v>
      </c>
      <c r="I73" s="20">
        <v>76</v>
      </c>
      <c r="J73" s="50">
        <v>8752862202</v>
      </c>
      <c r="K73" s="18" t="s">
        <v>269</v>
      </c>
      <c r="L73" s="18" t="s">
        <v>270</v>
      </c>
      <c r="M73" s="72">
        <v>9954207675</v>
      </c>
      <c r="N73" s="18" t="s">
        <v>271</v>
      </c>
      <c r="O73" s="18">
        <v>9508897644</v>
      </c>
      <c r="P73" s="52">
        <v>43578</v>
      </c>
      <c r="Q73" s="18" t="s">
        <v>182</v>
      </c>
      <c r="R73" s="18" t="s">
        <v>289</v>
      </c>
      <c r="S73" s="18" t="s">
        <v>283</v>
      </c>
      <c r="T73" s="18"/>
    </row>
    <row r="74" spans="1:20">
      <c r="A74" s="4">
        <v>70</v>
      </c>
      <c r="B74" s="20" t="s">
        <v>63</v>
      </c>
      <c r="C74" s="50" t="s">
        <v>138</v>
      </c>
      <c r="D74" s="50" t="s">
        <v>25</v>
      </c>
      <c r="E74" s="51"/>
      <c r="F74" s="50" t="s">
        <v>100</v>
      </c>
      <c r="G74" s="51">
        <v>28</v>
      </c>
      <c r="H74" s="51">
        <v>37</v>
      </c>
      <c r="I74" s="20">
        <v>65</v>
      </c>
      <c r="J74" s="50">
        <v>9678450825</v>
      </c>
      <c r="K74" s="18" t="s">
        <v>269</v>
      </c>
      <c r="L74" s="18" t="s">
        <v>270</v>
      </c>
      <c r="M74" s="72">
        <v>9954207675</v>
      </c>
      <c r="N74" s="18" t="s">
        <v>271</v>
      </c>
      <c r="O74" s="18">
        <v>9508897644</v>
      </c>
      <c r="P74" s="52">
        <v>43578</v>
      </c>
      <c r="Q74" s="18" t="s">
        <v>182</v>
      </c>
      <c r="R74" s="18" t="s">
        <v>292</v>
      </c>
      <c r="S74" s="18" t="s">
        <v>977</v>
      </c>
      <c r="T74" s="18"/>
    </row>
    <row r="75" spans="1:20">
      <c r="A75" s="4">
        <v>71</v>
      </c>
      <c r="B75" s="20" t="s">
        <v>63</v>
      </c>
      <c r="C75" s="50" t="s">
        <v>139</v>
      </c>
      <c r="D75" s="50" t="s">
        <v>23</v>
      </c>
      <c r="E75" s="51">
        <v>18260201801</v>
      </c>
      <c r="F75" s="50" t="s">
        <v>73</v>
      </c>
      <c r="G75" s="51">
        <v>14</v>
      </c>
      <c r="H75" s="51">
        <v>16</v>
      </c>
      <c r="I75" s="20">
        <v>30</v>
      </c>
      <c r="J75" s="50">
        <v>7399986811</v>
      </c>
      <c r="K75" s="18" t="s">
        <v>269</v>
      </c>
      <c r="L75" s="18" t="s">
        <v>270</v>
      </c>
      <c r="M75" s="72">
        <v>9954207675</v>
      </c>
      <c r="N75" s="18" t="s">
        <v>271</v>
      </c>
      <c r="O75" s="18">
        <v>9508897644</v>
      </c>
      <c r="P75" s="52">
        <v>43578</v>
      </c>
      <c r="Q75" s="18" t="s">
        <v>182</v>
      </c>
      <c r="R75" s="18" t="s">
        <v>292</v>
      </c>
      <c r="S75" s="18" t="s">
        <v>977</v>
      </c>
      <c r="T75" s="18"/>
    </row>
    <row r="76" spans="1:20">
      <c r="A76" s="4">
        <v>72</v>
      </c>
      <c r="B76" s="20" t="s">
        <v>62</v>
      </c>
      <c r="C76" s="50" t="s">
        <v>140</v>
      </c>
      <c r="D76" s="50" t="s">
        <v>25</v>
      </c>
      <c r="E76" s="51"/>
      <c r="F76" s="50" t="s">
        <v>100</v>
      </c>
      <c r="G76" s="51">
        <v>50</v>
      </c>
      <c r="H76" s="51">
        <v>42</v>
      </c>
      <c r="I76" s="20">
        <v>92</v>
      </c>
      <c r="J76" s="50">
        <v>9954815110</v>
      </c>
      <c r="K76" s="85" t="s">
        <v>300</v>
      </c>
      <c r="L76" s="85" t="s">
        <v>301</v>
      </c>
      <c r="M76" s="85">
        <v>9401285836</v>
      </c>
      <c r="N76" s="85" t="s">
        <v>302</v>
      </c>
      <c r="O76" s="85">
        <v>8011342024</v>
      </c>
      <c r="P76" s="52">
        <v>43579</v>
      </c>
      <c r="Q76" s="18" t="s">
        <v>196</v>
      </c>
      <c r="R76" s="18" t="s">
        <v>294</v>
      </c>
      <c r="S76" s="18" t="s">
        <v>283</v>
      </c>
      <c r="T76" s="18"/>
    </row>
    <row r="77" spans="1:20">
      <c r="A77" s="4">
        <v>73</v>
      </c>
      <c r="B77" s="17" t="s">
        <v>62</v>
      </c>
      <c r="C77" s="18" t="s">
        <v>141</v>
      </c>
      <c r="D77" s="18" t="s">
        <v>23</v>
      </c>
      <c r="E77" s="19">
        <v>18260204701</v>
      </c>
      <c r="F77" s="18" t="s">
        <v>73</v>
      </c>
      <c r="G77" s="19">
        <v>25</v>
      </c>
      <c r="H77" s="19">
        <v>29</v>
      </c>
      <c r="I77" s="17">
        <v>54</v>
      </c>
      <c r="J77" s="18">
        <v>8812849516</v>
      </c>
      <c r="K77" s="85" t="s">
        <v>300</v>
      </c>
      <c r="L77" s="85" t="s">
        <v>301</v>
      </c>
      <c r="M77" s="85">
        <v>9401285836</v>
      </c>
      <c r="N77" s="85" t="s">
        <v>302</v>
      </c>
      <c r="O77" s="85">
        <v>8011342024</v>
      </c>
      <c r="P77" s="52">
        <v>43579</v>
      </c>
      <c r="Q77" s="18" t="s">
        <v>196</v>
      </c>
      <c r="R77" s="18" t="s">
        <v>294</v>
      </c>
      <c r="S77" s="18" t="s">
        <v>283</v>
      </c>
      <c r="T77" s="18"/>
    </row>
    <row r="78" spans="1:20">
      <c r="A78" s="4">
        <v>74</v>
      </c>
      <c r="B78" s="17" t="s">
        <v>63</v>
      </c>
      <c r="C78" s="18" t="s">
        <v>142</v>
      </c>
      <c r="D78" s="18" t="s">
        <v>25</v>
      </c>
      <c r="E78" s="19"/>
      <c r="F78" s="18" t="s">
        <v>100</v>
      </c>
      <c r="G78" s="19">
        <v>32</v>
      </c>
      <c r="H78" s="19">
        <v>45</v>
      </c>
      <c r="I78" s="17">
        <v>77</v>
      </c>
      <c r="J78" s="18">
        <v>9957910420</v>
      </c>
      <c r="K78" s="18" t="s">
        <v>295</v>
      </c>
      <c r="L78" s="18" t="s">
        <v>296</v>
      </c>
      <c r="M78" s="18">
        <v>9706752723</v>
      </c>
      <c r="N78" s="18" t="s">
        <v>297</v>
      </c>
      <c r="O78" s="18">
        <v>9859770320</v>
      </c>
      <c r="P78" s="52">
        <v>43579</v>
      </c>
      <c r="Q78" s="18" t="s">
        <v>196</v>
      </c>
      <c r="R78" s="18" t="s">
        <v>298</v>
      </c>
      <c r="S78" s="18" t="s">
        <v>977</v>
      </c>
      <c r="T78" s="18"/>
    </row>
    <row r="79" spans="1:20">
      <c r="A79" s="4">
        <v>75</v>
      </c>
      <c r="B79" s="17" t="s">
        <v>63</v>
      </c>
      <c r="C79" s="18" t="s">
        <v>143</v>
      </c>
      <c r="D79" s="18" t="s">
        <v>23</v>
      </c>
      <c r="E79" s="19">
        <v>18260204108</v>
      </c>
      <c r="F79" s="18" t="s">
        <v>73</v>
      </c>
      <c r="G79" s="19">
        <v>40</v>
      </c>
      <c r="H79" s="19">
        <v>38</v>
      </c>
      <c r="I79" s="17">
        <v>78</v>
      </c>
      <c r="J79" s="18">
        <v>9954323449</v>
      </c>
      <c r="K79" s="18" t="s">
        <v>295</v>
      </c>
      <c r="L79" s="18" t="s">
        <v>296</v>
      </c>
      <c r="M79" s="18">
        <v>9706752723</v>
      </c>
      <c r="N79" s="18" t="s">
        <v>297</v>
      </c>
      <c r="O79" s="18">
        <v>9859770320</v>
      </c>
      <c r="P79" s="52">
        <v>43579</v>
      </c>
      <c r="Q79" s="18" t="s">
        <v>196</v>
      </c>
      <c r="R79" s="18" t="s">
        <v>299</v>
      </c>
      <c r="S79" s="18" t="s">
        <v>977</v>
      </c>
      <c r="T79" s="18"/>
    </row>
    <row r="80" spans="1:20">
      <c r="A80" s="4">
        <v>76</v>
      </c>
      <c r="B80" s="17" t="s">
        <v>62</v>
      </c>
      <c r="C80" s="18" t="s">
        <v>144</v>
      </c>
      <c r="D80" s="18" t="s">
        <v>25</v>
      </c>
      <c r="E80" s="19"/>
      <c r="F80" s="18" t="s">
        <v>100</v>
      </c>
      <c r="G80" s="19">
        <v>25</v>
      </c>
      <c r="H80" s="19">
        <v>36</v>
      </c>
      <c r="I80" s="17">
        <v>61</v>
      </c>
      <c r="J80" s="18">
        <v>8011402310</v>
      </c>
      <c r="K80" s="18" t="s">
        <v>269</v>
      </c>
      <c r="L80" s="18" t="s">
        <v>270</v>
      </c>
      <c r="M80" s="72">
        <v>9954207675</v>
      </c>
      <c r="N80" s="18" t="s">
        <v>271</v>
      </c>
      <c r="O80" s="18">
        <v>9508897644</v>
      </c>
      <c r="P80" s="52">
        <v>43580</v>
      </c>
      <c r="Q80" s="18" t="s">
        <v>204</v>
      </c>
      <c r="R80" s="18" t="s">
        <v>282</v>
      </c>
      <c r="S80" s="18" t="s">
        <v>283</v>
      </c>
      <c r="T80" s="18"/>
    </row>
    <row r="81" spans="1:20">
      <c r="A81" s="4">
        <v>77</v>
      </c>
      <c r="B81" s="17" t="s">
        <v>62</v>
      </c>
      <c r="C81" s="18" t="s">
        <v>145</v>
      </c>
      <c r="D81" s="18" t="s">
        <v>23</v>
      </c>
      <c r="E81" s="19">
        <v>18260207608</v>
      </c>
      <c r="F81" s="18" t="s">
        <v>81</v>
      </c>
      <c r="G81" s="19">
        <v>17</v>
      </c>
      <c r="H81" s="19">
        <v>18</v>
      </c>
      <c r="I81" s="17">
        <v>35</v>
      </c>
      <c r="J81" s="18">
        <v>9707507225</v>
      </c>
      <c r="K81" s="18" t="s">
        <v>269</v>
      </c>
      <c r="L81" s="18" t="s">
        <v>270</v>
      </c>
      <c r="M81" s="72">
        <v>9954207675</v>
      </c>
      <c r="N81" s="18" t="s">
        <v>271</v>
      </c>
      <c r="O81" s="18">
        <v>9508897644</v>
      </c>
      <c r="P81" s="52">
        <v>43580</v>
      </c>
      <c r="Q81" s="18" t="s">
        <v>204</v>
      </c>
      <c r="R81" s="18" t="s">
        <v>282</v>
      </c>
      <c r="S81" s="18" t="s">
        <v>283</v>
      </c>
      <c r="T81" s="18"/>
    </row>
    <row r="82" spans="1:20">
      <c r="A82" s="4">
        <v>78</v>
      </c>
      <c r="B82" s="17" t="s">
        <v>63</v>
      </c>
      <c r="C82" s="18" t="s">
        <v>146</v>
      </c>
      <c r="D82" s="18" t="s">
        <v>25</v>
      </c>
      <c r="E82" s="19"/>
      <c r="F82" s="18" t="s">
        <v>100</v>
      </c>
      <c r="G82" s="19">
        <v>39</v>
      </c>
      <c r="H82" s="19">
        <v>32</v>
      </c>
      <c r="I82" s="17">
        <v>71</v>
      </c>
      <c r="J82" s="18"/>
      <c r="K82" s="85" t="s">
        <v>300</v>
      </c>
      <c r="L82" s="85" t="s">
        <v>301</v>
      </c>
      <c r="M82" s="85">
        <v>9401285836</v>
      </c>
      <c r="N82" s="85" t="s">
        <v>302</v>
      </c>
      <c r="O82" s="85">
        <v>8011342024</v>
      </c>
      <c r="P82" s="52">
        <v>43580</v>
      </c>
      <c r="Q82" s="18" t="s">
        <v>204</v>
      </c>
      <c r="R82" s="18" t="s">
        <v>292</v>
      </c>
      <c r="S82" s="18" t="s">
        <v>977</v>
      </c>
      <c r="T82" s="18"/>
    </row>
    <row r="83" spans="1:20">
      <c r="A83" s="4">
        <v>79</v>
      </c>
      <c r="B83" s="17" t="s">
        <v>63</v>
      </c>
      <c r="C83" s="18" t="s">
        <v>147</v>
      </c>
      <c r="D83" s="18" t="s">
        <v>23</v>
      </c>
      <c r="E83" s="19">
        <v>18260202801</v>
      </c>
      <c r="F83" s="18" t="s">
        <v>81</v>
      </c>
      <c r="G83" s="19">
        <v>12</v>
      </c>
      <c r="H83" s="19">
        <v>13</v>
      </c>
      <c r="I83" s="17">
        <v>25</v>
      </c>
      <c r="J83" s="18">
        <v>9854262366</v>
      </c>
      <c r="K83" s="85" t="s">
        <v>300</v>
      </c>
      <c r="L83" s="85" t="s">
        <v>301</v>
      </c>
      <c r="M83" s="85">
        <v>9401285836</v>
      </c>
      <c r="N83" s="85" t="s">
        <v>302</v>
      </c>
      <c r="O83" s="85">
        <v>8011342024</v>
      </c>
      <c r="P83" s="24">
        <v>43580</v>
      </c>
      <c r="Q83" s="86" t="s">
        <v>204</v>
      </c>
      <c r="R83" s="18" t="s">
        <v>292</v>
      </c>
      <c r="S83" s="18" t="s">
        <v>977</v>
      </c>
      <c r="T83" s="18"/>
    </row>
    <row r="84" spans="1:20">
      <c r="A84" s="4">
        <v>80</v>
      </c>
      <c r="B84" s="17" t="s">
        <v>62</v>
      </c>
      <c r="C84" s="18" t="s">
        <v>148</v>
      </c>
      <c r="D84" s="18" t="s">
        <v>25</v>
      </c>
      <c r="E84" s="19"/>
      <c r="F84" s="18" t="s">
        <v>100</v>
      </c>
      <c r="G84" s="19">
        <v>35</v>
      </c>
      <c r="H84" s="19">
        <v>38</v>
      </c>
      <c r="I84" s="17">
        <v>73</v>
      </c>
      <c r="J84" s="18">
        <v>8011393934</v>
      </c>
      <c r="K84" s="85" t="s">
        <v>300</v>
      </c>
      <c r="L84" s="85" t="s">
        <v>301</v>
      </c>
      <c r="M84" s="85">
        <v>9401285836</v>
      </c>
      <c r="N84" s="85" t="s">
        <v>302</v>
      </c>
      <c r="O84" s="85">
        <v>8011342024</v>
      </c>
      <c r="P84" s="24">
        <v>43581</v>
      </c>
      <c r="Q84" s="18" t="s">
        <v>214</v>
      </c>
      <c r="R84" s="18" t="s">
        <v>282</v>
      </c>
      <c r="S84" s="18" t="s">
        <v>283</v>
      </c>
      <c r="T84" s="18"/>
    </row>
    <row r="85" spans="1:20">
      <c r="A85" s="4">
        <v>81</v>
      </c>
      <c r="B85" s="17" t="s">
        <v>62</v>
      </c>
      <c r="C85" s="18" t="s">
        <v>149</v>
      </c>
      <c r="D85" s="18" t="s">
        <v>23</v>
      </c>
      <c r="E85" s="19">
        <v>18260205401</v>
      </c>
      <c r="F85" s="18" t="s">
        <v>81</v>
      </c>
      <c r="G85" s="19">
        <v>30</v>
      </c>
      <c r="H85" s="19">
        <v>45</v>
      </c>
      <c r="I85" s="17">
        <v>75</v>
      </c>
      <c r="J85" s="18">
        <v>9435280135</v>
      </c>
      <c r="K85" s="85" t="s">
        <v>300</v>
      </c>
      <c r="L85" s="85" t="s">
        <v>301</v>
      </c>
      <c r="M85" s="85">
        <v>9401285836</v>
      </c>
      <c r="N85" s="85" t="s">
        <v>302</v>
      </c>
      <c r="O85" s="85">
        <v>8011342024</v>
      </c>
      <c r="P85" s="24">
        <v>43581</v>
      </c>
      <c r="Q85" s="18" t="s">
        <v>214</v>
      </c>
      <c r="R85" s="18" t="s">
        <v>282</v>
      </c>
      <c r="S85" s="18" t="s">
        <v>283</v>
      </c>
      <c r="T85" s="18"/>
    </row>
    <row r="86" spans="1:20">
      <c r="A86" s="4">
        <v>82</v>
      </c>
      <c r="B86" s="17" t="s">
        <v>62</v>
      </c>
      <c r="C86" s="18" t="s">
        <v>150</v>
      </c>
      <c r="D86" s="18" t="s">
        <v>23</v>
      </c>
      <c r="E86" s="19">
        <v>18260205301</v>
      </c>
      <c r="F86" s="18" t="s">
        <v>73</v>
      </c>
      <c r="G86" s="19">
        <v>10</v>
      </c>
      <c r="H86" s="19">
        <v>10</v>
      </c>
      <c r="I86" s="17">
        <v>20</v>
      </c>
      <c r="J86" s="18">
        <v>8256078704</v>
      </c>
      <c r="K86" s="85" t="s">
        <v>300</v>
      </c>
      <c r="L86" s="85" t="s">
        <v>301</v>
      </c>
      <c r="M86" s="85">
        <v>9401285836</v>
      </c>
      <c r="N86" s="85" t="s">
        <v>302</v>
      </c>
      <c r="O86" s="85">
        <v>8011342024</v>
      </c>
      <c r="P86" s="24">
        <v>43581</v>
      </c>
      <c r="Q86" s="18" t="s">
        <v>214</v>
      </c>
      <c r="R86" s="18" t="s">
        <v>298</v>
      </c>
      <c r="S86" s="18" t="s">
        <v>283</v>
      </c>
      <c r="T86" s="18"/>
    </row>
    <row r="87" spans="1:20">
      <c r="A87" s="4">
        <v>83</v>
      </c>
      <c r="B87" s="17" t="s">
        <v>63</v>
      </c>
      <c r="C87" s="50" t="s">
        <v>151</v>
      </c>
      <c r="D87" s="18" t="s">
        <v>23</v>
      </c>
      <c r="E87" s="71">
        <v>18260201902</v>
      </c>
      <c r="F87" s="18" t="s">
        <v>152</v>
      </c>
      <c r="G87" s="71">
        <v>30</v>
      </c>
      <c r="H87" s="71">
        <v>47</v>
      </c>
      <c r="I87" s="72">
        <v>77</v>
      </c>
      <c r="J87" s="18">
        <v>9864826925</v>
      </c>
      <c r="K87" s="18" t="s">
        <v>269</v>
      </c>
      <c r="L87" s="18" t="s">
        <v>270</v>
      </c>
      <c r="M87" s="72">
        <v>9954207675</v>
      </c>
      <c r="N87" s="18" t="s">
        <v>271</v>
      </c>
      <c r="O87" s="18">
        <v>9508897644</v>
      </c>
      <c r="P87" s="24">
        <v>43581</v>
      </c>
      <c r="Q87" s="18" t="s">
        <v>214</v>
      </c>
      <c r="R87" s="18" t="s">
        <v>289</v>
      </c>
      <c r="S87" s="18" t="s">
        <v>977</v>
      </c>
      <c r="T87" s="18"/>
    </row>
    <row r="88" spans="1:20">
      <c r="A88" s="4">
        <v>84</v>
      </c>
      <c r="B88" s="17" t="s">
        <v>63</v>
      </c>
      <c r="C88" s="50" t="s">
        <v>153</v>
      </c>
      <c r="D88" s="18" t="s">
        <v>23</v>
      </c>
      <c r="E88" s="71">
        <v>18260202101</v>
      </c>
      <c r="F88" s="18" t="s">
        <v>81</v>
      </c>
      <c r="G88" s="71">
        <v>24</v>
      </c>
      <c r="H88" s="71">
        <v>26</v>
      </c>
      <c r="I88" s="72">
        <v>50</v>
      </c>
      <c r="J88" s="18">
        <v>9864612238</v>
      </c>
      <c r="K88" s="18" t="s">
        <v>263</v>
      </c>
      <c r="L88" s="18" t="s">
        <v>264</v>
      </c>
      <c r="M88" s="18">
        <v>9435853390</v>
      </c>
      <c r="N88" s="18" t="s">
        <v>265</v>
      </c>
      <c r="O88" s="18">
        <v>9957319738</v>
      </c>
      <c r="P88" s="24">
        <v>43581</v>
      </c>
      <c r="Q88" s="18" t="s">
        <v>214</v>
      </c>
      <c r="R88" s="18" t="s">
        <v>289</v>
      </c>
      <c r="S88" s="18" t="s">
        <v>977</v>
      </c>
      <c r="T88" s="18"/>
    </row>
    <row r="89" spans="1:20">
      <c r="A89" s="4">
        <v>85</v>
      </c>
      <c r="B89" s="74" t="s">
        <v>62</v>
      </c>
      <c r="C89" s="64" t="s">
        <v>154</v>
      </c>
      <c r="D89" s="64" t="s">
        <v>25</v>
      </c>
      <c r="E89" s="73"/>
      <c r="F89" s="64" t="s">
        <v>100</v>
      </c>
      <c r="G89" s="73">
        <v>55</v>
      </c>
      <c r="H89" s="73">
        <v>43</v>
      </c>
      <c r="I89" s="74">
        <v>98</v>
      </c>
      <c r="J89" s="81">
        <v>9613710878</v>
      </c>
      <c r="K89" s="18" t="s">
        <v>263</v>
      </c>
      <c r="L89" s="18" t="s">
        <v>264</v>
      </c>
      <c r="M89" s="18">
        <v>9435853390</v>
      </c>
      <c r="N89" s="18" t="s">
        <v>265</v>
      </c>
      <c r="O89" s="18">
        <v>9957319738</v>
      </c>
      <c r="P89" s="24">
        <v>43582</v>
      </c>
      <c r="Q89" s="18" t="s">
        <v>224</v>
      </c>
      <c r="R89" s="18" t="s">
        <v>287</v>
      </c>
      <c r="S89" s="18" t="s">
        <v>283</v>
      </c>
      <c r="T89" s="18"/>
    </row>
    <row r="90" spans="1:20">
      <c r="A90" s="4">
        <v>86</v>
      </c>
      <c r="B90" s="20" t="s">
        <v>62</v>
      </c>
      <c r="C90" s="64" t="s">
        <v>155</v>
      </c>
      <c r="D90" s="64" t="s">
        <v>23</v>
      </c>
      <c r="E90" s="73">
        <v>18260220901</v>
      </c>
      <c r="F90" s="64" t="s">
        <v>81</v>
      </c>
      <c r="G90" s="73">
        <v>20</v>
      </c>
      <c r="H90" s="73">
        <v>23</v>
      </c>
      <c r="I90" s="74">
        <v>43</v>
      </c>
      <c r="J90" s="81">
        <v>9707669328</v>
      </c>
      <c r="K90" s="18" t="s">
        <v>245</v>
      </c>
      <c r="L90" s="18" t="s">
        <v>246</v>
      </c>
      <c r="M90" s="72">
        <v>8011907535</v>
      </c>
      <c r="N90" s="18" t="s">
        <v>247</v>
      </c>
      <c r="O90" s="18">
        <v>9954875461</v>
      </c>
      <c r="P90" s="24">
        <v>43582</v>
      </c>
      <c r="Q90" s="18" t="s">
        <v>224</v>
      </c>
      <c r="R90" s="18" t="s">
        <v>287</v>
      </c>
      <c r="S90" s="18" t="s">
        <v>283</v>
      </c>
      <c r="T90" s="18"/>
    </row>
    <row r="91" spans="1:20">
      <c r="A91" s="4">
        <v>87</v>
      </c>
      <c r="B91" s="20" t="s">
        <v>63</v>
      </c>
      <c r="C91" s="50" t="s">
        <v>156</v>
      </c>
      <c r="D91" s="50" t="s">
        <v>25</v>
      </c>
      <c r="E91" s="51"/>
      <c r="F91" s="50" t="s">
        <v>100</v>
      </c>
      <c r="G91" s="51">
        <v>60</v>
      </c>
      <c r="H91" s="51">
        <v>80</v>
      </c>
      <c r="I91" s="63">
        <v>140</v>
      </c>
      <c r="J91" s="50">
        <v>7399841743</v>
      </c>
      <c r="K91" s="18" t="s">
        <v>263</v>
      </c>
      <c r="L91" s="18" t="s">
        <v>264</v>
      </c>
      <c r="M91" s="18">
        <v>9435853390</v>
      </c>
      <c r="N91" s="18" t="s">
        <v>265</v>
      </c>
      <c r="O91" s="18">
        <v>9957319738</v>
      </c>
      <c r="P91" s="24">
        <v>43582</v>
      </c>
      <c r="Q91" s="18" t="s">
        <v>224</v>
      </c>
      <c r="R91" s="18" t="s">
        <v>292</v>
      </c>
      <c r="S91" s="18" t="s">
        <v>977</v>
      </c>
      <c r="T91" s="18"/>
    </row>
    <row r="92" spans="1:20">
      <c r="A92" s="4">
        <v>88</v>
      </c>
      <c r="B92" s="17"/>
      <c r="C92" s="18"/>
      <c r="D92" s="18"/>
      <c r="E92" s="19"/>
      <c r="F92" s="18"/>
      <c r="G92" s="19"/>
      <c r="H92" s="19"/>
      <c r="I92" s="56">
        <f t="shared" ref="I92:I133" si="1">SUM(G92:H92)</f>
        <v>0</v>
      </c>
      <c r="J92" s="18"/>
      <c r="K92" s="18"/>
      <c r="L92" s="18"/>
      <c r="M92" s="18"/>
      <c r="N92" s="18"/>
      <c r="O92" s="18"/>
      <c r="P92" s="24">
        <v>43583</v>
      </c>
      <c r="Q92" s="18" t="s">
        <v>231</v>
      </c>
      <c r="R92" s="18"/>
      <c r="S92" s="18"/>
      <c r="T92" s="18" t="s">
        <v>231</v>
      </c>
    </row>
    <row r="93" spans="1:20">
      <c r="A93" s="4">
        <v>89</v>
      </c>
      <c r="B93" s="74" t="s">
        <v>62</v>
      </c>
      <c r="C93" s="50" t="s">
        <v>157</v>
      </c>
      <c r="D93" s="50" t="s">
        <v>23</v>
      </c>
      <c r="E93" s="51">
        <v>18260220203</v>
      </c>
      <c r="F93" s="50" t="s">
        <v>73</v>
      </c>
      <c r="G93" s="51">
        <v>30</v>
      </c>
      <c r="H93" s="51">
        <v>25</v>
      </c>
      <c r="I93" s="63">
        <v>55</v>
      </c>
      <c r="J93" s="50">
        <v>9954598435</v>
      </c>
      <c r="K93" s="18" t="s">
        <v>263</v>
      </c>
      <c r="L93" s="18" t="s">
        <v>264</v>
      </c>
      <c r="M93" s="18">
        <v>9435853390</v>
      </c>
      <c r="N93" s="18" t="s">
        <v>265</v>
      </c>
      <c r="O93" s="18">
        <v>9957319738</v>
      </c>
      <c r="P93" s="24">
        <v>43584</v>
      </c>
      <c r="Q93" s="18" t="s">
        <v>167</v>
      </c>
      <c r="R93" s="18" t="s">
        <v>303</v>
      </c>
      <c r="S93" s="18" t="s">
        <v>283</v>
      </c>
      <c r="T93" s="18"/>
    </row>
    <row r="94" spans="1:20">
      <c r="A94" s="4">
        <v>90</v>
      </c>
      <c r="B94" s="20" t="s">
        <v>62</v>
      </c>
      <c r="C94" s="50" t="s">
        <v>158</v>
      </c>
      <c r="D94" s="50" t="s">
        <v>23</v>
      </c>
      <c r="E94" s="51">
        <v>18260220203</v>
      </c>
      <c r="F94" s="50" t="s">
        <v>73</v>
      </c>
      <c r="G94" s="51">
        <v>8</v>
      </c>
      <c r="H94" s="51">
        <v>8</v>
      </c>
      <c r="I94" s="63">
        <v>16</v>
      </c>
      <c r="J94" s="50">
        <v>9707444943</v>
      </c>
      <c r="K94" s="18" t="s">
        <v>263</v>
      </c>
      <c r="L94" s="18" t="s">
        <v>264</v>
      </c>
      <c r="M94" s="18">
        <v>9435853390</v>
      </c>
      <c r="N94" s="18" t="s">
        <v>265</v>
      </c>
      <c r="O94" s="18">
        <v>9957319738</v>
      </c>
      <c r="P94" s="24">
        <v>43584</v>
      </c>
      <c r="Q94" s="18" t="s">
        <v>167</v>
      </c>
      <c r="R94" s="18" t="s">
        <v>282</v>
      </c>
      <c r="S94" s="18" t="s">
        <v>283</v>
      </c>
      <c r="T94" s="18"/>
    </row>
    <row r="95" spans="1:20" ht="25.5">
      <c r="A95" s="4">
        <v>91</v>
      </c>
      <c r="B95" s="20" t="s">
        <v>63</v>
      </c>
      <c r="C95" s="77" t="s">
        <v>159</v>
      </c>
      <c r="D95" s="50" t="s">
        <v>25</v>
      </c>
      <c r="E95" s="51"/>
      <c r="F95" s="50" t="s">
        <v>100</v>
      </c>
      <c r="G95" s="51">
        <v>60</v>
      </c>
      <c r="H95" s="51">
        <v>60</v>
      </c>
      <c r="I95" s="78">
        <v>120</v>
      </c>
      <c r="J95" s="18">
        <v>9577576864</v>
      </c>
      <c r="K95" s="87" t="s">
        <v>304</v>
      </c>
      <c r="L95" s="87" t="s">
        <v>305</v>
      </c>
      <c r="M95" s="18">
        <v>9577576864</v>
      </c>
      <c r="N95" s="87" t="s">
        <v>306</v>
      </c>
      <c r="O95" s="18">
        <v>8011745444</v>
      </c>
      <c r="P95" s="88">
        <v>43584</v>
      </c>
      <c r="Q95" s="50" t="s">
        <v>167</v>
      </c>
      <c r="R95" s="50" t="s">
        <v>192</v>
      </c>
      <c r="S95" s="18" t="s">
        <v>977</v>
      </c>
      <c r="T95" s="18"/>
    </row>
    <row r="96" spans="1:20">
      <c r="A96" s="4">
        <v>92</v>
      </c>
      <c r="B96" s="72" t="s">
        <v>62</v>
      </c>
      <c r="C96" s="79" t="s">
        <v>160</v>
      </c>
      <c r="D96" s="50" t="s">
        <v>25</v>
      </c>
      <c r="E96" s="51"/>
      <c r="F96" s="50" t="s">
        <v>100</v>
      </c>
      <c r="G96" s="51">
        <v>40</v>
      </c>
      <c r="H96" s="51">
        <v>44</v>
      </c>
      <c r="I96" s="80">
        <v>84</v>
      </c>
      <c r="J96" s="18">
        <v>7399122432</v>
      </c>
      <c r="K96" s="87" t="s">
        <v>307</v>
      </c>
      <c r="L96" s="87" t="s">
        <v>308</v>
      </c>
      <c r="M96" s="18">
        <v>7399122432</v>
      </c>
      <c r="N96" s="87" t="s">
        <v>309</v>
      </c>
      <c r="O96" s="18"/>
      <c r="P96" s="88">
        <v>43585</v>
      </c>
      <c r="Q96" s="50" t="s">
        <v>182</v>
      </c>
      <c r="R96" s="50" t="s">
        <v>310</v>
      </c>
      <c r="S96" s="50" t="s">
        <v>283</v>
      </c>
      <c r="T96" s="18"/>
    </row>
    <row r="97" spans="1:20">
      <c r="A97" s="4">
        <v>93</v>
      </c>
      <c r="B97" s="72" t="s">
        <v>62</v>
      </c>
      <c r="C97" s="79" t="s">
        <v>161</v>
      </c>
      <c r="D97" s="50" t="s">
        <v>25</v>
      </c>
      <c r="E97" s="51"/>
      <c r="F97" s="50" t="s">
        <v>100</v>
      </c>
      <c r="G97" s="51">
        <v>30</v>
      </c>
      <c r="H97" s="51">
        <v>40</v>
      </c>
      <c r="I97" s="80">
        <v>70</v>
      </c>
      <c r="J97" s="18">
        <v>7576811323</v>
      </c>
      <c r="K97" s="87" t="s">
        <v>307</v>
      </c>
      <c r="L97" s="87" t="s">
        <v>311</v>
      </c>
      <c r="M97" s="18">
        <v>7576811323</v>
      </c>
      <c r="N97" s="87" t="s">
        <v>312</v>
      </c>
      <c r="O97" s="18"/>
      <c r="P97" s="88">
        <v>43585</v>
      </c>
      <c r="Q97" s="50" t="s">
        <v>182</v>
      </c>
      <c r="R97" s="50" t="s">
        <v>313</v>
      </c>
      <c r="S97" s="50" t="s">
        <v>283</v>
      </c>
      <c r="T97" s="18"/>
    </row>
    <row r="98" spans="1:20">
      <c r="A98" s="4">
        <v>94</v>
      </c>
      <c r="B98" s="72" t="s">
        <v>63</v>
      </c>
      <c r="C98" s="79" t="s">
        <v>162</v>
      </c>
      <c r="D98" s="50" t="s">
        <v>25</v>
      </c>
      <c r="E98" s="51"/>
      <c r="F98" s="50" t="s">
        <v>100</v>
      </c>
      <c r="G98" s="51">
        <v>30</v>
      </c>
      <c r="H98" s="51">
        <v>26</v>
      </c>
      <c r="I98" s="78">
        <v>56</v>
      </c>
      <c r="J98" s="18">
        <v>8751894120</v>
      </c>
      <c r="K98" s="87" t="s">
        <v>307</v>
      </c>
      <c r="L98" s="87" t="s">
        <v>173</v>
      </c>
      <c r="M98" s="18">
        <v>8751894120</v>
      </c>
      <c r="N98" s="87" t="s">
        <v>314</v>
      </c>
      <c r="O98" s="18"/>
      <c r="P98" s="88">
        <v>43585</v>
      </c>
      <c r="Q98" s="50" t="s">
        <v>182</v>
      </c>
      <c r="R98" s="50" t="s">
        <v>315</v>
      </c>
      <c r="S98" s="50" t="s">
        <v>977</v>
      </c>
      <c r="T98" s="18"/>
    </row>
    <row r="99" spans="1:20">
      <c r="A99" s="4">
        <v>95</v>
      </c>
      <c r="B99" s="72" t="s">
        <v>63</v>
      </c>
      <c r="C99" s="79" t="s">
        <v>163</v>
      </c>
      <c r="D99" s="50" t="s">
        <v>25</v>
      </c>
      <c r="E99" s="51"/>
      <c r="F99" s="50" t="s">
        <v>100</v>
      </c>
      <c r="G99" s="51">
        <v>20</v>
      </c>
      <c r="H99" s="51">
        <v>35</v>
      </c>
      <c r="I99" s="80">
        <v>55</v>
      </c>
      <c r="J99" s="72">
        <v>9954187476</v>
      </c>
      <c r="K99" s="87" t="s">
        <v>307</v>
      </c>
      <c r="L99" s="87" t="s">
        <v>173</v>
      </c>
      <c r="M99" s="72">
        <v>9954187476</v>
      </c>
      <c r="N99" s="87" t="s">
        <v>314</v>
      </c>
      <c r="O99" s="18"/>
      <c r="P99" s="88">
        <v>43585</v>
      </c>
      <c r="Q99" s="50" t="s">
        <v>182</v>
      </c>
      <c r="R99" s="50" t="s">
        <v>315</v>
      </c>
      <c r="S99" s="50" t="s">
        <v>977</v>
      </c>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89</v>
      </c>
      <c r="D165" s="3"/>
      <c r="E165" s="13"/>
      <c r="F165" s="3"/>
      <c r="G165" s="57">
        <f>SUM(G5:G164)</f>
        <v>3257</v>
      </c>
      <c r="H165" s="57">
        <f>SUM(H5:H164)</f>
        <v>3261</v>
      </c>
      <c r="I165" s="57">
        <f>SUM(I5:I164)</f>
        <v>6537</v>
      </c>
      <c r="J165" s="3"/>
      <c r="K165" s="7"/>
      <c r="L165" s="21"/>
      <c r="M165" s="21"/>
      <c r="N165" s="7"/>
      <c r="O165" s="7"/>
      <c r="P165" s="14"/>
      <c r="Q165" s="3"/>
      <c r="R165" s="3"/>
      <c r="S165" s="3"/>
      <c r="T165" s="12"/>
    </row>
    <row r="166" spans="1:20">
      <c r="A166" s="44" t="s">
        <v>62</v>
      </c>
      <c r="B166" s="10">
        <f>COUNTIF(B$5:B$164,"Team 1")</f>
        <v>45</v>
      </c>
      <c r="C166" s="44" t="s">
        <v>25</v>
      </c>
      <c r="D166" s="10">
        <f>COUNTIF(D5:D164,"Anganwadi")</f>
        <v>41</v>
      </c>
    </row>
    <row r="167" spans="1:20">
      <c r="A167" s="44" t="s">
        <v>63</v>
      </c>
      <c r="B167" s="10">
        <f>COUNTIF(B$6:B$164,"Team 2")</f>
        <v>44</v>
      </c>
      <c r="C167" s="44" t="s">
        <v>23</v>
      </c>
      <c r="D167" s="10">
        <f>COUNTIF(D5:D164,"School")</f>
        <v>45</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55118110236220474" header="0.31496062992125984" footer="0.19685039370078741"/>
  <pageSetup paperSize="5" scale="55"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89" activePane="bottomRight" state="frozen"/>
      <selection pane="topRight" activeCell="C1" sqref="C1"/>
      <selection pane="bottomLeft" activeCell="A5" sqref="A5"/>
      <selection pane="bottomRight" activeCell="T102" sqref="T10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97" t="s">
        <v>70</v>
      </c>
      <c r="B1" s="197"/>
      <c r="C1" s="197"/>
      <c r="D1" s="55"/>
      <c r="E1" s="55"/>
      <c r="F1" s="55"/>
      <c r="G1" s="55"/>
      <c r="H1" s="55"/>
      <c r="I1" s="55"/>
      <c r="J1" s="55"/>
      <c r="K1" s="55"/>
      <c r="L1" s="55"/>
      <c r="M1" s="198"/>
      <c r="N1" s="198"/>
      <c r="O1" s="198"/>
      <c r="P1" s="198"/>
      <c r="Q1" s="198"/>
      <c r="R1" s="198"/>
      <c r="S1" s="198"/>
      <c r="T1" s="198"/>
    </row>
    <row r="2" spans="1:20">
      <c r="A2" s="193" t="s">
        <v>59</v>
      </c>
      <c r="B2" s="194"/>
      <c r="C2" s="194"/>
      <c r="D2" s="25">
        <v>43586</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89"/>
      <c r="C5" s="90"/>
      <c r="D5" s="90"/>
      <c r="E5" s="18"/>
      <c r="F5" s="90"/>
      <c r="G5" s="90"/>
      <c r="H5" s="90"/>
      <c r="I5" s="58">
        <f>SUM(G5:H5)</f>
        <v>0</v>
      </c>
      <c r="J5" s="18"/>
      <c r="K5" s="18"/>
      <c r="L5" s="18"/>
      <c r="M5" s="18"/>
      <c r="N5" s="18"/>
      <c r="O5" s="18"/>
      <c r="P5" s="24">
        <v>43586</v>
      </c>
      <c r="Q5" s="18" t="s">
        <v>196</v>
      </c>
      <c r="R5" s="18"/>
      <c r="S5" s="18"/>
      <c r="T5" s="18"/>
    </row>
    <row r="6" spans="1:20">
      <c r="A6" s="4">
        <v>2</v>
      </c>
      <c r="B6" s="89" t="s">
        <v>62</v>
      </c>
      <c r="C6" s="90" t="s">
        <v>337</v>
      </c>
      <c r="D6" s="90" t="s">
        <v>23</v>
      </c>
      <c r="E6" s="18">
        <v>18260204304</v>
      </c>
      <c r="F6" s="90" t="s">
        <v>81</v>
      </c>
      <c r="G6" s="90">
        <v>16</v>
      </c>
      <c r="H6" s="90">
        <v>8</v>
      </c>
      <c r="I6" s="58">
        <f t="shared" ref="I6:I69" si="0">SUM(G6:H6)</f>
        <v>24</v>
      </c>
      <c r="J6" s="18">
        <v>9678712789</v>
      </c>
      <c r="K6" s="18" t="s">
        <v>382</v>
      </c>
      <c r="L6" s="18" t="s">
        <v>383</v>
      </c>
      <c r="M6" s="18">
        <v>8399811296</v>
      </c>
      <c r="N6" s="18" t="s">
        <v>384</v>
      </c>
      <c r="O6" s="18">
        <v>7896247013</v>
      </c>
      <c r="P6" s="24">
        <v>43587</v>
      </c>
      <c r="Q6" s="18" t="s">
        <v>204</v>
      </c>
      <c r="R6" s="18" t="s">
        <v>385</v>
      </c>
      <c r="S6" s="18" t="s">
        <v>386</v>
      </c>
      <c r="T6" s="18"/>
    </row>
    <row r="7" spans="1:20">
      <c r="A7" s="4">
        <v>3</v>
      </c>
      <c r="B7" s="91" t="s">
        <v>62</v>
      </c>
      <c r="C7" s="90" t="s">
        <v>338</v>
      </c>
      <c r="D7" s="90" t="s">
        <v>23</v>
      </c>
      <c r="E7" s="18">
        <v>18260219202</v>
      </c>
      <c r="F7" s="90" t="s">
        <v>81</v>
      </c>
      <c r="G7" s="90">
        <v>16</v>
      </c>
      <c r="H7" s="90">
        <v>16</v>
      </c>
      <c r="I7" s="58">
        <f t="shared" si="0"/>
        <v>32</v>
      </c>
      <c r="J7" s="18">
        <v>9957496463</v>
      </c>
      <c r="K7" s="18" t="s">
        <v>382</v>
      </c>
      <c r="L7" s="18" t="s">
        <v>383</v>
      </c>
      <c r="M7" s="18">
        <v>8399811296</v>
      </c>
      <c r="N7" s="18" t="s">
        <v>384</v>
      </c>
      <c r="O7" s="18">
        <v>7896247013</v>
      </c>
      <c r="P7" s="24">
        <v>43587</v>
      </c>
      <c r="Q7" s="18" t="s">
        <v>204</v>
      </c>
      <c r="R7" s="18" t="s">
        <v>385</v>
      </c>
      <c r="S7" s="18" t="s">
        <v>386</v>
      </c>
      <c r="T7" s="18"/>
    </row>
    <row r="8" spans="1:20" ht="33">
      <c r="A8" s="4">
        <v>4</v>
      </c>
      <c r="B8" s="91" t="s">
        <v>62</v>
      </c>
      <c r="C8" s="90" t="s">
        <v>339</v>
      </c>
      <c r="D8" s="90" t="s">
        <v>23</v>
      </c>
      <c r="E8" s="92">
        <v>18260205501</v>
      </c>
      <c r="F8" s="90" t="s">
        <v>81</v>
      </c>
      <c r="G8" s="90">
        <v>20</v>
      </c>
      <c r="H8" s="90">
        <v>26</v>
      </c>
      <c r="I8" s="58">
        <f t="shared" si="0"/>
        <v>46</v>
      </c>
      <c r="J8" s="83">
        <v>8011320612</v>
      </c>
      <c r="K8" s="18" t="s">
        <v>387</v>
      </c>
      <c r="L8" s="18" t="s">
        <v>264</v>
      </c>
      <c r="M8" s="18">
        <v>9435853390</v>
      </c>
      <c r="N8" s="18" t="s">
        <v>388</v>
      </c>
      <c r="O8" s="18">
        <v>9365878015</v>
      </c>
      <c r="P8" s="24">
        <v>43587</v>
      </c>
      <c r="Q8" s="18" t="s">
        <v>204</v>
      </c>
      <c r="R8" s="18" t="s">
        <v>248</v>
      </c>
      <c r="S8" s="18" t="s">
        <v>386</v>
      </c>
      <c r="T8" s="18"/>
    </row>
    <row r="9" spans="1:20">
      <c r="A9" s="4">
        <v>5</v>
      </c>
      <c r="B9" s="72" t="s">
        <v>63</v>
      </c>
      <c r="C9" s="93" t="s">
        <v>340</v>
      </c>
      <c r="D9" s="90" t="s">
        <v>100</v>
      </c>
      <c r="E9" s="90"/>
      <c r="F9" s="93" t="s">
        <v>122</v>
      </c>
      <c r="G9" s="90">
        <v>29</v>
      </c>
      <c r="H9" s="90">
        <v>30</v>
      </c>
      <c r="I9" s="58">
        <f t="shared" si="0"/>
        <v>59</v>
      </c>
      <c r="J9" s="18">
        <v>9678762856</v>
      </c>
      <c r="K9" s="18" t="s">
        <v>382</v>
      </c>
      <c r="L9" s="18" t="s">
        <v>389</v>
      </c>
      <c r="M9" s="18">
        <v>9613087270</v>
      </c>
      <c r="N9" s="18" t="s">
        <v>384</v>
      </c>
      <c r="O9" s="18">
        <v>7896247013</v>
      </c>
      <c r="P9" s="24">
        <v>43587</v>
      </c>
      <c r="Q9" s="18" t="s">
        <v>204</v>
      </c>
      <c r="R9" s="18" t="s">
        <v>248</v>
      </c>
      <c r="S9" s="18" t="s">
        <v>977</v>
      </c>
      <c r="T9" s="18"/>
    </row>
    <row r="10" spans="1:20">
      <c r="A10" s="4">
        <v>6</v>
      </c>
      <c r="B10" s="72" t="s">
        <v>63</v>
      </c>
      <c r="C10" s="89" t="s">
        <v>341</v>
      </c>
      <c r="D10" s="90" t="s">
        <v>23</v>
      </c>
      <c r="E10" s="90">
        <v>18260218401</v>
      </c>
      <c r="F10" s="72" t="s">
        <v>81</v>
      </c>
      <c r="G10" s="90">
        <v>10</v>
      </c>
      <c r="H10" s="90">
        <v>11</v>
      </c>
      <c r="I10" s="58">
        <f t="shared" si="0"/>
        <v>21</v>
      </c>
      <c r="J10" s="94">
        <v>9435921504</v>
      </c>
      <c r="K10" s="18" t="s">
        <v>382</v>
      </c>
      <c r="L10" s="18" t="s">
        <v>389</v>
      </c>
      <c r="M10" s="18">
        <v>9613087270</v>
      </c>
      <c r="N10" s="18" t="s">
        <v>384</v>
      </c>
      <c r="O10" s="18">
        <v>7896247013</v>
      </c>
      <c r="P10" s="24">
        <v>43587</v>
      </c>
      <c r="Q10" s="18" t="s">
        <v>204</v>
      </c>
      <c r="R10" s="18" t="s">
        <v>390</v>
      </c>
      <c r="S10" s="18" t="s">
        <v>977</v>
      </c>
      <c r="T10" s="18"/>
    </row>
    <row r="11" spans="1:20">
      <c r="A11" s="4">
        <v>7</v>
      </c>
      <c r="B11" s="72" t="s">
        <v>62</v>
      </c>
      <c r="C11" s="93" t="s">
        <v>342</v>
      </c>
      <c r="D11" s="90" t="s">
        <v>23</v>
      </c>
      <c r="E11" s="90">
        <v>18260202207</v>
      </c>
      <c r="F11" s="90" t="s">
        <v>81</v>
      </c>
      <c r="G11" s="90">
        <v>30</v>
      </c>
      <c r="H11" s="90">
        <v>31</v>
      </c>
      <c r="I11" s="58">
        <f t="shared" si="0"/>
        <v>61</v>
      </c>
      <c r="J11" s="18">
        <v>9854644865</v>
      </c>
      <c r="K11" s="18" t="s">
        <v>382</v>
      </c>
      <c r="L11" s="18" t="s">
        <v>389</v>
      </c>
      <c r="M11" s="18">
        <v>9613087270</v>
      </c>
      <c r="N11" s="18" t="s">
        <v>391</v>
      </c>
      <c r="O11" s="18">
        <v>7896247013</v>
      </c>
      <c r="P11" s="86">
        <v>43588</v>
      </c>
      <c r="Q11" s="18" t="s">
        <v>214</v>
      </c>
      <c r="R11" s="18" t="s">
        <v>392</v>
      </c>
      <c r="S11" s="18" t="s">
        <v>386</v>
      </c>
      <c r="T11" s="18"/>
    </row>
    <row r="12" spans="1:20">
      <c r="A12" s="4">
        <v>8</v>
      </c>
      <c r="B12" s="91" t="s">
        <v>62</v>
      </c>
      <c r="C12" s="89" t="s">
        <v>343</v>
      </c>
      <c r="D12" s="89" t="s">
        <v>23</v>
      </c>
      <c r="E12" s="89">
        <v>18260204401</v>
      </c>
      <c r="F12" s="90" t="s">
        <v>81</v>
      </c>
      <c r="G12" s="90">
        <v>20</v>
      </c>
      <c r="H12" s="90">
        <v>15</v>
      </c>
      <c r="I12" s="58">
        <f t="shared" si="0"/>
        <v>35</v>
      </c>
      <c r="J12" s="18">
        <v>9859090853</v>
      </c>
      <c r="K12" s="18" t="s">
        <v>382</v>
      </c>
      <c r="L12" s="18" t="s">
        <v>389</v>
      </c>
      <c r="M12" s="18">
        <v>9613087270</v>
      </c>
      <c r="N12" s="18" t="s">
        <v>391</v>
      </c>
      <c r="O12" s="18">
        <v>7896247013</v>
      </c>
      <c r="P12" s="86">
        <v>43588</v>
      </c>
      <c r="Q12" s="18" t="s">
        <v>214</v>
      </c>
      <c r="R12" s="18" t="s">
        <v>392</v>
      </c>
      <c r="S12" s="18" t="s">
        <v>386</v>
      </c>
      <c r="T12" s="18"/>
    </row>
    <row r="13" spans="1:20">
      <c r="A13" s="4">
        <v>9</v>
      </c>
      <c r="B13" s="91" t="s">
        <v>62</v>
      </c>
      <c r="C13" s="90" t="s">
        <v>344</v>
      </c>
      <c r="D13" s="90" t="s">
        <v>23</v>
      </c>
      <c r="E13" s="89">
        <v>18260204404</v>
      </c>
      <c r="F13" s="90" t="s">
        <v>81</v>
      </c>
      <c r="G13" s="90">
        <v>12</v>
      </c>
      <c r="H13" s="90">
        <v>18</v>
      </c>
      <c r="I13" s="58">
        <f t="shared" si="0"/>
        <v>30</v>
      </c>
      <c r="J13" s="18">
        <v>7896132802</v>
      </c>
      <c r="K13" s="18" t="s">
        <v>295</v>
      </c>
      <c r="L13" s="18" t="s">
        <v>279</v>
      </c>
      <c r="M13" s="18">
        <v>9706752723</v>
      </c>
      <c r="N13" s="18" t="s">
        <v>393</v>
      </c>
      <c r="O13" s="18">
        <v>9577573617</v>
      </c>
      <c r="P13" s="86">
        <v>43588</v>
      </c>
      <c r="Q13" s="18" t="s">
        <v>214</v>
      </c>
      <c r="R13" s="18" t="s">
        <v>248</v>
      </c>
      <c r="S13" s="18" t="s">
        <v>386</v>
      </c>
      <c r="T13" s="18"/>
    </row>
    <row r="14" spans="1:20" ht="33">
      <c r="A14" s="4">
        <v>10</v>
      </c>
      <c r="B14" s="89" t="s">
        <v>63</v>
      </c>
      <c r="C14" s="89" t="s">
        <v>345</v>
      </c>
      <c r="D14" s="90" t="s">
        <v>23</v>
      </c>
      <c r="E14" s="89">
        <v>18260205503</v>
      </c>
      <c r="F14" s="93" t="s">
        <v>81</v>
      </c>
      <c r="G14" s="90">
        <v>14</v>
      </c>
      <c r="H14" s="90">
        <v>16</v>
      </c>
      <c r="I14" s="58">
        <f t="shared" si="0"/>
        <v>30</v>
      </c>
      <c r="J14" s="18">
        <v>8876391807</v>
      </c>
      <c r="K14" s="18" t="s">
        <v>387</v>
      </c>
      <c r="L14" s="18" t="s">
        <v>236</v>
      </c>
      <c r="M14" s="18">
        <v>9854411325</v>
      </c>
      <c r="N14" s="18" t="s">
        <v>388</v>
      </c>
      <c r="O14" s="18">
        <v>9365878015</v>
      </c>
      <c r="P14" s="86">
        <v>43588</v>
      </c>
      <c r="Q14" s="18" t="s">
        <v>214</v>
      </c>
      <c r="R14" s="18" t="s">
        <v>394</v>
      </c>
      <c r="S14" s="18" t="s">
        <v>977</v>
      </c>
      <c r="T14" s="18"/>
    </row>
    <row r="15" spans="1:20" ht="33">
      <c r="A15" s="4">
        <v>11</v>
      </c>
      <c r="B15" s="72" t="s">
        <v>63</v>
      </c>
      <c r="C15" s="89" t="s">
        <v>346</v>
      </c>
      <c r="D15" s="90" t="s">
        <v>23</v>
      </c>
      <c r="E15" s="89">
        <v>18260205504</v>
      </c>
      <c r="F15" s="89" t="s">
        <v>81</v>
      </c>
      <c r="G15" s="90">
        <v>19</v>
      </c>
      <c r="H15" s="90">
        <v>10</v>
      </c>
      <c r="I15" s="58">
        <f t="shared" si="0"/>
        <v>29</v>
      </c>
      <c r="J15" s="18">
        <v>9706620888</v>
      </c>
      <c r="K15" s="18" t="s">
        <v>387</v>
      </c>
      <c r="L15" s="18" t="s">
        <v>236</v>
      </c>
      <c r="M15" s="18">
        <v>9854411325</v>
      </c>
      <c r="N15" s="18" t="s">
        <v>388</v>
      </c>
      <c r="O15" s="18">
        <v>9365878015</v>
      </c>
      <c r="P15" s="86">
        <v>43588</v>
      </c>
      <c r="Q15" s="18" t="s">
        <v>214</v>
      </c>
      <c r="R15" s="18" t="s">
        <v>266</v>
      </c>
      <c r="S15" s="18" t="s">
        <v>977</v>
      </c>
      <c r="T15" s="18"/>
    </row>
    <row r="16" spans="1:20" ht="33">
      <c r="A16" s="4">
        <v>12</v>
      </c>
      <c r="B16" s="72" t="s">
        <v>63</v>
      </c>
      <c r="C16" s="90" t="s">
        <v>347</v>
      </c>
      <c r="D16" s="90" t="s">
        <v>23</v>
      </c>
      <c r="E16" s="90">
        <v>18260218902</v>
      </c>
      <c r="F16" s="90" t="s">
        <v>81</v>
      </c>
      <c r="G16" s="90">
        <v>10</v>
      </c>
      <c r="H16" s="90">
        <v>9</v>
      </c>
      <c r="I16" s="58">
        <f t="shared" si="0"/>
        <v>19</v>
      </c>
      <c r="J16" s="18">
        <v>8472827124</v>
      </c>
      <c r="K16" s="18" t="s">
        <v>387</v>
      </c>
      <c r="L16" s="18" t="s">
        <v>236</v>
      </c>
      <c r="M16" s="18">
        <v>9854411325</v>
      </c>
      <c r="N16" s="18" t="s">
        <v>388</v>
      </c>
      <c r="O16" s="18">
        <v>9365878015</v>
      </c>
      <c r="P16" s="86">
        <v>43588</v>
      </c>
      <c r="Q16" s="18" t="s">
        <v>214</v>
      </c>
      <c r="R16" s="18" t="s">
        <v>248</v>
      </c>
      <c r="S16" s="18" t="s">
        <v>977</v>
      </c>
      <c r="T16" s="18"/>
    </row>
    <row r="17" spans="1:20" ht="33">
      <c r="A17" s="4">
        <v>13</v>
      </c>
      <c r="B17" s="91" t="s">
        <v>62</v>
      </c>
      <c r="C17" s="89" t="s">
        <v>348</v>
      </c>
      <c r="D17" s="90" t="s">
        <v>100</v>
      </c>
      <c r="E17" s="90"/>
      <c r="F17" s="93" t="s">
        <v>122</v>
      </c>
      <c r="G17" s="90">
        <v>42</v>
      </c>
      <c r="H17" s="90">
        <v>44</v>
      </c>
      <c r="I17" s="58">
        <f t="shared" si="0"/>
        <v>86</v>
      </c>
      <c r="J17" s="18" t="s">
        <v>395</v>
      </c>
      <c r="K17" s="18" t="s">
        <v>382</v>
      </c>
      <c r="L17" s="18" t="s">
        <v>389</v>
      </c>
      <c r="M17" s="18">
        <v>9613087270</v>
      </c>
      <c r="N17" s="18" t="s">
        <v>384</v>
      </c>
      <c r="O17" s="18">
        <v>7896247013</v>
      </c>
      <c r="P17" s="95">
        <v>43589</v>
      </c>
      <c r="Q17" s="18" t="s">
        <v>224</v>
      </c>
      <c r="R17" s="18" t="s">
        <v>261</v>
      </c>
      <c r="S17" s="18" t="s">
        <v>386</v>
      </c>
      <c r="T17" s="18"/>
    </row>
    <row r="18" spans="1:20">
      <c r="A18" s="4">
        <v>14</v>
      </c>
      <c r="B18" s="91" t="s">
        <v>62</v>
      </c>
      <c r="C18" s="89" t="s">
        <v>349</v>
      </c>
      <c r="D18" s="89" t="s">
        <v>23</v>
      </c>
      <c r="E18" s="90">
        <v>18260204501</v>
      </c>
      <c r="F18" s="89" t="s">
        <v>81</v>
      </c>
      <c r="G18" s="90">
        <v>18</v>
      </c>
      <c r="H18" s="90">
        <v>16</v>
      </c>
      <c r="I18" s="58">
        <f t="shared" si="0"/>
        <v>34</v>
      </c>
      <c r="J18" s="18">
        <v>9435281522</v>
      </c>
      <c r="K18" s="18" t="s">
        <v>382</v>
      </c>
      <c r="L18" s="18" t="s">
        <v>389</v>
      </c>
      <c r="M18" s="18">
        <v>9613087270</v>
      </c>
      <c r="N18" s="18" t="s">
        <v>384</v>
      </c>
      <c r="O18" s="18">
        <v>7896247013</v>
      </c>
      <c r="P18" s="95">
        <v>43589</v>
      </c>
      <c r="Q18" s="18" t="s">
        <v>224</v>
      </c>
      <c r="R18" s="18" t="s">
        <v>390</v>
      </c>
      <c r="S18" s="18" t="s">
        <v>386</v>
      </c>
      <c r="T18" s="18"/>
    </row>
    <row r="19" spans="1:20">
      <c r="A19" s="4">
        <v>15</v>
      </c>
      <c r="B19" s="72" t="s">
        <v>63</v>
      </c>
      <c r="C19" s="89" t="s">
        <v>350</v>
      </c>
      <c r="D19" s="89" t="s">
        <v>23</v>
      </c>
      <c r="E19" s="90">
        <v>18260211901</v>
      </c>
      <c r="F19" s="90" t="s">
        <v>81</v>
      </c>
      <c r="G19" s="90">
        <v>55</v>
      </c>
      <c r="H19" s="90">
        <v>60</v>
      </c>
      <c r="I19" s="58">
        <f t="shared" si="0"/>
        <v>115</v>
      </c>
      <c r="J19" s="18">
        <v>7399943259</v>
      </c>
      <c r="K19" s="18" t="s">
        <v>205</v>
      </c>
      <c r="L19" s="83" t="s">
        <v>396</v>
      </c>
      <c r="M19" s="96">
        <v>9678340747</v>
      </c>
      <c r="N19" s="18" t="s">
        <v>397</v>
      </c>
      <c r="O19" s="18">
        <v>7896247013</v>
      </c>
      <c r="P19" s="95">
        <v>43589</v>
      </c>
      <c r="Q19" s="18" t="s">
        <v>224</v>
      </c>
      <c r="R19" s="18" t="s">
        <v>208</v>
      </c>
      <c r="S19" s="18" t="s">
        <v>386</v>
      </c>
      <c r="T19" s="18"/>
    </row>
    <row r="20" spans="1:20">
      <c r="A20" s="4">
        <v>16</v>
      </c>
      <c r="B20" s="72"/>
      <c r="C20" s="89"/>
      <c r="D20" s="93"/>
      <c r="E20" s="90"/>
      <c r="F20" s="93"/>
      <c r="G20" s="90"/>
      <c r="H20" s="90"/>
      <c r="I20" s="58">
        <f t="shared" si="0"/>
        <v>0</v>
      </c>
      <c r="J20" s="18"/>
      <c r="K20" s="18"/>
      <c r="L20" s="83"/>
      <c r="M20" s="96"/>
      <c r="N20" s="18"/>
      <c r="O20" s="18"/>
      <c r="P20" s="86">
        <v>43590</v>
      </c>
      <c r="Q20" s="18" t="s">
        <v>231</v>
      </c>
      <c r="R20" s="18"/>
      <c r="S20" s="18"/>
      <c r="T20" s="18" t="s">
        <v>267</v>
      </c>
    </row>
    <row r="21" spans="1:20">
      <c r="A21" s="4">
        <v>17</v>
      </c>
      <c r="B21" s="72" t="s">
        <v>62</v>
      </c>
      <c r="C21" s="89" t="s">
        <v>351</v>
      </c>
      <c r="D21" s="93" t="s">
        <v>100</v>
      </c>
      <c r="E21" s="90">
        <v>18325090202</v>
      </c>
      <c r="F21" s="93" t="s">
        <v>122</v>
      </c>
      <c r="G21" s="90">
        <v>12</v>
      </c>
      <c r="H21" s="90">
        <v>18</v>
      </c>
      <c r="I21" s="58">
        <f t="shared" si="0"/>
        <v>30</v>
      </c>
      <c r="J21" s="18">
        <v>9957084668</v>
      </c>
      <c r="K21" s="18" t="s">
        <v>205</v>
      </c>
      <c r="L21" s="83" t="s">
        <v>396</v>
      </c>
      <c r="M21" s="96">
        <v>9678340747</v>
      </c>
      <c r="N21" s="18" t="s">
        <v>397</v>
      </c>
      <c r="O21" s="18">
        <v>7896247013</v>
      </c>
      <c r="P21" s="86">
        <v>43591</v>
      </c>
      <c r="Q21" s="18" t="s">
        <v>167</v>
      </c>
      <c r="R21" s="18" t="s">
        <v>398</v>
      </c>
      <c r="S21" s="18" t="s">
        <v>977</v>
      </c>
      <c r="T21" s="18"/>
    </row>
    <row r="22" spans="1:20">
      <c r="A22" s="4">
        <v>18</v>
      </c>
      <c r="B22" s="72" t="s">
        <v>62</v>
      </c>
      <c r="C22" s="89" t="s">
        <v>352</v>
      </c>
      <c r="D22" s="89" t="s">
        <v>23</v>
      </c>
      <c r="E22" s="90">
        <v>18260211702</v>
      </c>
      <c r="F22" s="89" t="s">
        <v>81</v>
      </c>
      <c r="G22" s="90">
        <v>30</v>
      </c>
      <c r="H22" s="90">
        <v>33</v>
      </c>
      <c r="I22" s="58">
        <f t="shared" si="0"/>
        <v>63</v>
      </c>
      <c r="J22" s="18">
        <v>9854182300</v>
      </c>
      <c r="K22" s="18" t="s">
        <v>205</v>
      </c>
      <c r="L22" s="83" t="s">
        <v>396</v>
      </c>
      <c r="M22" s="96">
        <v>9678340747</v>
      </c>
      <c r="N22" s="18" t="s">
        <v>397</v>
      </c>
      <c r="O22" s="18">
        <v>7896247013</v>
      </c>
      <c r="P22" s="86">
        <v>43591</v>
      </c>
      <c r="Q22" s="18" t="s">
        <v>167</v>
      </c>
      <c r="R22" s="18" t="s">
        <v>256</v>
      </c>
      <c r="S22" s="18" t="s">
        <v>386</v>
      </c>
      <c r="T22" s="18"/>
    </row>
    <row r="23" spans="1:20">
      <c r="A23" s="4">
        <v>19</v>
      </c>
      <c r="B23" s="72" t="s">
        <v>63</v>
      </c>
      <c r="C23" s="89" t="s">
        <v>353</v>
      </c>
      <c r="D23" s="90" t="s">
        <v>100</v>
      </c>
      <c r="E23" s="89">
        <v>18325090203</v>
      </c>
      <c r="F23" s="90" t="s">
        <v>122</v>
      </c>
      <c r="G23" s="90">
        <v>16</v>
      </c>
      <c r="H23" s="90">
        <v>10</v>
      </c>
      <c r="I23" s="58">
        <f t="shared" si="0"/>
        <v>26</v>
      </c>
      <c r="J23" s="18">
        <v>9954804958</v>
      </c>
      <c r="K23" s="18" t="s">
        <v>205</v>
      </c>
      <c r="L23" s="83" t="s">
        <v>396</v>
      </c>
      <c r="M23" s="96">
        <v>9678340747</v>
      </c>
      <c r="N23" s="18" t="s">
        <v>397</v>
      </c>
      <c r="O23" s="18">
        <v>7896247013</v>
      </c>
      <c r="P23" s="86">
        <v>43591</v>
      </c>
      <c r="Q23" s="18" t="s">
        <v>167</v>
      </c>
      <c r="R23" s="18" t="s">
        <v>261</v>
      </c>
      <c r="S23" s="18" t="s">
        <v>977</v>
      </c>
      <c r="T23" s="18"/>
    </row>
    <row r="24" spans="1:20">
      <c r="A24" s="4">
        <v>20</v>
      </c>
      <c r="B24" s="72" t="s">
        <v>63</v>
      </c>
      <c r="C24" s="89" t="s">
        <v>354</v>
      </c>
      <c r="D24" s="89" t="s">
        <v>23</v>
      </c>
      <c r="E24" s="89">
        <v>18325090203</v>
      </c>
      <c r="F24" s="83" t="s">
        <v>81</v>
      </c>
      <c r="G24" s="90">
        <v>60</v>
      </c>
      <c r="H24" s="90">
        <v>64</v>
      </c>
      <c r="I24" s="58">
        <f t="shared" si="0"/>
        <v>124</v>
      </c>
      <c r="J24" s="18">
        <v>9864685862</v>
      </c>
      <c r="K24" s="18" t="s">
        <v>205</v>
      </c>
      <c r="L24" s="83" t="s">
        <v>396</v>
      </c>
      <c r="M24" s="96">
        <v>9678340747</v>
      </c>
      <c r="N24" s="18" t="s">
        <v>397</v>
      </c>
      <c r="O24" s="18">
        <v>7896247013</v>
      </c>
      <c r="P24" s="86">
        <v>43591</v>
      </c>
      <c r="Q24" s="18" t="s">
        <v>167</v>
      </c>
      <c r="R24" s="18" t="s">
        <v>278</v>
      </c>
      <c r="S24" s="18" t="s">
        <v>977</v>
      </c>
      <c r="T24" s="18"/>
    </row>
    <row r="25" spans="1:20" ht="33">
      <c r="A25" s="4">
        <v>21</v>
      </c>
      <c r="B25" s="72" t="s">
        <v>62</v>
      </c>
      <c r="C25" s="50" t="s">
        <v>355</v>
      </c>
      <c r="D25" s="18" t="s">
        <v>100</v>
      </c>
      <c r="E25" s="71">
        <v>18325090215</v>
      </c>
      <c r="F25" s="18" t="s">
        <v>122</v>
      </c>
      <c r="G25" s="71">
        <v>15</v>
      </c>
      <c r="H25" s="71">
        <v>18</v>
      </c>
      <c r="I25" s="58">
        <f t="shared" si="0"/>
        <v>33</v>
      </c>
      <c r="J25" s="18">
        <v>8472826945</v>
      </c>
      <c r="K25" s="18" t="s">
        <v>205</v>
      </c>
      <c r="L25" s="83" t="s">
        <v>396</v>
      </c>
      <c r="M25" s="96">
        <v>9678340747</v>
      </c>
      <c r="N25" s="18" t="s">
        <v>397</v>
      </c>
      <c r="O25" s="18">
        <v>7896247013</v>
      </c>
      <c r="P25" s="24">
        <v>43592</v>
      </c>
      <c r="Q25" s="18" t="s">
        <v>182</v>
      </c>
      <c r="R25" s="18" t="s">
        <v>192</v>
      </c>
      <c r="S25" s="18" t="s">
        <v>386</v>
      </c>
      <c r="T25" s="18"/>
    </row>
    <row r="26" spans="1:20">
      <c r="A26" s="4">
        <v>22</v>
      </c>
      <c r="B26" s="72" t="s">
        <v>62</v>
      </c>
      <c r="C26" s="50" t="s">
        <v>356</v>
      </c>
      <c r="D26" s="18" t="s">
        <v>23</v>
      </c>
      <c r="E26" s="71">
        <v>18260211802</v>
      </c>
      <c r="F26" s="18" t="s">
        <v>81</v>
      </c>
      <c r="G26" s="71">
        <v>12</v>
      </c>
      <c r="H26" s="71">
        <v>16</v>
      </c>
      <c r="I26" s="58">
        <f t="shared" si="0"/>
        <v>28</v>
      </c>
      <c r="J26" s="18">
        <v>9435384735</v>
      </c>
      <c r="K26" s="18" t="s">
        <v>205</v>
      </c>
      <c r="L26" s="83" t="s">
        <v>396</v>
      </c>
      <c r="M26" s="96">
        <v>9678340747</v>
      </c>
      <c r="N26" s="18" t="s">
        <v>397</v>
      </c>
      <c r="O26" s="18">
        <v>7896247013</v>
      </c>
      <c r="P26" s="24">
        <v>43592</v>
      </c>
      <c r="Q26" s="18" t="s">
        <v>182</v>
      </c>
      <c r="R26" s="18" t="s">
        <v>261</v>
      </c>
      <c r="S26" s="18" t="s">
        <v>386</v>
      </c>
      <c r="T26" s="18"/>
    </row>
    <row r="27" spans="1:20">
      <c r="A27" s="4">
        <v>23</v>
      </c>
      <c r="B27" s="72" t="s">
        <v>62</v>
      </c>
      <c r="C27" s="50" t="s">
        <v>357</v>
      </c>
      <c r="D27" s="18" t="s">
        <v>23</v>
      </c>
      <c r="E27" s="71">
        <v>18260212101</v>
      </c>
      <c r="F27" s="18" t="s">
        <v>81</v>
      </c>
      <c r="G27" s="71">
        <v>18</v>
      </c>
      <c r="H27" s="71">
        <v>10</v>
      </c>
      <c r="I27" s="58">
        <f t="shared" si="0"/>
        <v>28</v>
      </c>
      <c r="J27" s="18">
        <v>9613745117</v>
      </c>
      <c r="K27" s="18" t="s">
        <v>399</v>
      </c>
      <c r="L27" s="18" t="s">
        <v>206</v>
      </c>
      <c r="M27" s="18">
        <v>9435521004</v>
      </c>
      <c r="N27" s="18" t="s">
        <v>400</v>
      </c>
      <c r="O27" s="18">
        <v>8486531827</v>
      </c>
      <c r="P27" s="24">
        <v>43592</v>
      </c>
      <c r="Q27" s="18" t="s">
        <v>182</v>
      </c>
      <c r="R27" s="18" t="s">
        <v>183</v>
      </c>
      <c r="S27" s="18" t="s">
        <v>386</v>
      </c>
      <c r="T27" s="18"/>
    </row>
    <row r="28" spans="1:20">
      <c r="A28" s="4">
        <v>24</v>
      </c>
      <c r="B28" s="72" t="s">
        <v>63</v>
      </c>
      <c r="C28" s="50" t="s">
        <v>358</v>
      </c>
      <c r="D28" s="18" t="s">
        <v>100</v>
      </c>
      <c r="E28" s="71"/>
      <c r="F28" s="18" t="s">
        <v>122</v>
      </c>
      <c r="G28" s="71">
        <v>22</v>
      </c>
      <c r="H28" s="71">
        <v>16</v>
      </c>
      <c r="I28" s="58">
        <f t="shared" si="0"/>
        <v>38</v>
      </c>
      <c r="J28" s="18">
        <v>9954740424</v>
      </c>
      <c r="K28" s="18" t="s">
        <v>399</v>
      </c>
      <c r="L28" s="18" t="s">
        <v>206</v>
      </c>
      <c r="M28" s="18">
        <v>9435521004</v>
      </c>
      <c r="N28" s="18" t="s">
        <v>400</v>
      </c>
      <c r="O28" s="18">
        <v>8486531827</v>
      </c>
      <c r="P28" s="24">
        <v>43592</v>
      </c>
      <c r="Q28" s="18" t="s">
        <v>182</v>
      </c>
      <c r="R28" s="18" t="s">
        <v>183</v>
      </c>
      <c r="S28" s="18" t="s">
        <v>977</v>
      </c>
      <c r="T28" s="18"/>
    </row>
    <row r="29" spans="1:20">
      <c r="A29" s="4">
        <v>25</v>
      </c>
      <c r="B29" s="72" t="s">
        <v>63</v>
      </c>
      <c r="C29" s="50" t="s">
        <v>359</v>
      </c>
      <c r="D29" s="18" t="s">
        <v>23</v>
      </c>
      <c r="E29" s="71">
        <v>18260211701</v>
      </c>
      <c r="F29" s="18" t="s">
        <v>81</v>
      </c>
      <c r="G29" s="71">
        <v>16</v>
      </c>
      <c r="H29" s="71">
        <v>28</v>
      </c>
      <c r="I29" s="58">
        <f t="shared" si="0"/>
        <v>44</v>
      </c>
      <c r="J29" s="18">
        <v>9954516725</v>
      </c>
      <c r="K29" s="18" t="s">
        <v>399</v>
      </c>
      <c r="L29" s="18" t="s">
        <v>206</v>
      </c>
      <c r="M29" s="18">
        <v>9435521004</v>
      </c>
      <c r="N29" s="18" t="s">
        <v>400</v>
      </c>
      <c r="O29" s="18">
        <v>8486531827</v>
      </c>
      <c r="P29" s="24">
        <v>43592</v>
      </c>
      <c r="Q29" s="18" t="s">
        <v>182</v>
      </c>
      <c r="R29" s="18" t="s">
        <v>192</v>
      </c>
      <c r="S29" s="18" t="s">
        <v>977</v>
      </c>
      <c r="T29" s="18"/>
    </row>
    <row r="30" spans="1:20">
      <c r="A30" s="4">
        <v>26</v>
      </c>
      <c r="B30" s="72" t="s">
        <v>62</v>
      </c>
      <c r="C30" s="50" t="s">
        <v>360</v>
      </c>
      <c r="D30" s="18" t="s">
        <v>23</v>
      </c>
      <c r="E30" s="71">
        <v>18260211903</v>
      </c>
      <c r="F30" s="18" t="s">
        <v>361</v>
      </c>
      <c r="G30" s="71">
        <v>150</v>
      </c>
      <c r="H30" s="71">
        <v>149</v>
      </c>
      <c r="I30" s="58">
        <f t="shared" si="0"/>
        <v>299</v>
      </c>
      <c r="J30" s="18">
        <v>7578060223</v>
      </c>
      <c r="K30" s="18" t="s">
        <v>205</v>
      </c>
      <c r="L30" s="83" t="s">
        <v>396</v>
      </c>
      <c r="M30" s="96">
        <v>9678340747</v>
      </c>
      <c r="N30" s="18" t="s">
        <v>397</v>
      </c>
      <c r="O30" s="18">
        <v>7896247013</v>
      </c>
      <c r="P30" s="24">
        <v>43593</v>
      </c>
      <c r="Q30" s="18" t="s">
        <v>196</v>
      </c>
      <c r="R30" s="18" t="s">
        <v>401</v>
      </c>
      <c r="S30" s="18" t="s">
        <v>386</v>
      </c>
      <c r="T30" s="18"/>
    </row>
    <row r="31" spans="1:20">
      <c r="A31" s="4">
        <v>27</v>
      </c>
      <c r="B31" s="72" t="s">
        <v>63</v>
      </c>
      <c r="C31" s="50" t="s">
        <v>360</v>
      </c>
      <c r="D31" s="18" t="s">
        <v>23</v>
      </c>
      <c r="E31" s="71">
        <v>18260211903</v>
      </c>
      <c r="F31" s="18" t="s">
        <v>361</v>
      </c>
      <c r="G31" s="71">
        <v>150</v>
      </c>
      <c r="H31" s="71">
        <v>149</v>
      </c>
      <c r="I31" s="58">
        <f t="shared" si="0"/>
        <v>299</v>
      </c>
      <c r="J31" s="18">
        <v>7578060223</v>
      </c>
      <c r="K31" s="18" t="s">
        <v>205</v>
      </c>
      <c r="L31" s="83" t="s">
        <v>396</v>
      </c>
      <c r="M31" s="96">
        <v>9678340747</v>
      </c>
      <c r="N31" s="18" t="s">
        <v>397</v>
      </c>
      <c r="O31" s="18">
        <v>7896247013</v>
      </c>
      <c r="P31" s="24">
        <v>43593</v>
      </c>
      <c r="Q31" s="18" t="s">
        <v>196</v>
      </c>
      <c r="R31" s="18" t="s">
        <v>192</v>
      </c>
      <c r="S31" s="18" t="s">
        <v>977</v>
      </c>
      <c r="T31" s="18"/>
    </row>
    <row r="32" spans="1:20">
      <c r="A32" s="4">
        <v>28</v>
      </c>
      <c r="B32" s="72" t="s">
        <v>62</v>
      </c>
      <c r="C32" s="18" t="s">
        <v>362</v>
      </c>
      <c r="D32" s="18" t="s">
        <v>23</v>
      </c>
      <c r="E32" s="71">
        <v>18260204302</v>
      </c>
      <c r="F32" s="18" t="s">
        <v>73</v>
      </c>
      <c r="G32" s="71">
        <v>20</v>
      </c>
      <c r="H32" s="71">
        <v>20</v>
      </c>
      <c r="I32" s="58">
        <f t="shared" si="0"/>
        <v>40</v>
      </c>
      <c r="J32" s="18">
        <v>9859780530</v>
      </c>
      <c r="K32" s="18" t="s">
        <v>382</v>
      </c>
      <c r="L32" s="18" t="s">
        <v>389</v>
      </c>
      <c r="M32" s="18">
        <v>9613087270</v>
      </c>
      <c r="N32" s="18" t="s">
        <v>384</v>
      </c>
      <c r="O32" s="18">
        <v>7896247013</v>
      </c>
      <c r="P32" s="24">
        <v>43594</v>
      </c>
      <c r="Q32" s="18" t="s">
        <v>204</v>
      </c>
      <c r="R32" s="18" t="s">
        <v>402</v>
      </c>
      <c r="S32" s="18" t="s">
        <v>386</v>
      </c>
      <c r="T32" s="18"/>
    </row>
    <row r="33" spans="1:20">
      <c r="A33" s="4">
        <v>29</v>
      </c>
      <c r="B33" s="72" t="s">
        <v>62</v>
      </c>
      <c r="C33" s="18" t="s">
        <v>363</v>
      </c>
      <c r="D33" s="18" t="s">
        <v>23</v>
      </c>
      <c r="E33" s="71">
        <v>18260204305</v>
      </c>
      <c r="F33" s="18" t="s">
        <v>73</v>
      </c>
      <c r="G33" s="71">
        <v>20</v>
      </c>
      <c r="H33" s="71">
        <v>24</v>
      </c>
      <c r="I33" s="58">
        <f t="shared" si="0"/>
        <v>44</v>
      </c>
      <c r="J33" s="18">
        <v>9678056202</v>
      </c>
      <c r="K33" s="18" t="s">
        <v>382</v>
      </c>
      <c r="L33" s="18" t="s">
        <v>389</v>
      </c>
      <c r="M33" s="18">
        <v>9613087270</v>
      </c>
      <c r="N33" s="18" t="s">
        <v>384</v>
      </c>
      <c r="O33" s="18">
        <v>7896247013</v>
      </c>
      <c r="P33" s="24">
        <v>43594</v>
      </c>
      <c r="Q33" s="18" t="s">
        <v>204</v>
      </c>
      <c r="R33" s="18" t="s">
        <v>248</v>
      </c>
      <c r="S33" s="18" t="s">
        <v>386</v>
      </c>
      <c r="T33" s="18"/>
    </row>
    <row r="34" spans="1:20">
      <c r="A34" s="4">
        <v>30</v>
      </c>
      <c r="B34" s="72" t="s">
        <v>63</v>
      </c>
      <c r="C34" s="50" t="s">
        <v>364</v>
      </c>
      <c r="D34" s="18" t="s">
        <v>25</v>
      </c>
      <c r="E34" s="71"/>
      <c r="F34" s="18" t="s">
        <v>122</v>
      </c>
      <c r="G34" s="71">
        <v>33</v>
      </c>
      <c r="H34" s="71">
        <v>43</v>
      </c>
      <c r="I34" s="58">
        <f t="shared" si="0"/>
        <v>76</v>
      </c>
      <c r="J34" s="18">
        <v>9577576714</v>
      </c>
      <c r="K34" s="18" t="s">
        <v>403</v>
      </c>
      <c r="L34" s="18" t="s">
        <v>194</v>
      </c>
      <c r="M34" s="18">
        <v>9859021529</v>
      </c>
      <c r="N34" s="18" t="s">
        <v>404</v>
      </c>
      <c r="O34" s="18">
        <v>9678283644</v>
      </c>
      <c r="P34" s="24">
        <v>43594</v>
      </c>
      <c r="Q34" s="18" t="s">
        <v>204</v>
      </c>
      <c r="R34" s="97" t="s">
        <v>398</v>
      </c>
      <c r="S34" s="18" t="s">
        <v>977</v>
      </c>
      <c r="T34" s="18"/>
    </row>
    <row r="35" spans="1:20">
      <c r="A35" s="4">
        <v>31</v>
      </c>
      <c r="B35" s="72" t="s">
        <v>63</v>
      </c>
      <c r="C35" s="50" t="s">
        <v>365</v>
      </c>
      <c r="D35" s="18" t="s">
        <v>23</v>
      </c>
      <c r="E35" s="71">
        <v>18260202201</v>
      </c>
      <c r="F35" s="18" t="s">
        <v>81</v>
      </c>
      <c r="G35" s="71">
        <v>24</v>
      </c>
      <c r="H35" s="71">
        <v>30</v>
      </c>
      <c r="I35" s="58">
        <f t="shared" si="0"/>
        <v>54</v>
      </c>
      <c r="J35" s="18">
        <v>9613775771</v>
      </c>
      <c r="K35" s="18" t="s">
        <v>403</v>
      </c>
      <c r="L35" s="18" t="s">
        <v>194</v>
      </c>
      <c r="M35" s="18">
        <v>9859021529</v>
      </c>
      <c r="N35" s="18" t="s">
        <v>404</v>
      </c>
      <c r="O35" s="18">
        <v>9678283644</v>
      </c>
      <c r="P35" s="24">
        <v>43594</v>
      </c>
      <c r="Q35" s="18" t="s">
        <v>204</v>
      </c>
      <c r="R35" s="97" t="s">
        <v>278</v>
      </c>
      <c r="S35" s="18" t="s">
        <v>977</v>
      </c>
      <c r="T35" s="18"/>
    </row>
    <row r="36" spans="1:20" ht="33">
      <c r="A36" s="4">
        <v>32</v>
      </c>
      <c r="B36" s="72" t="s">
        <v>62</v>
      </c>
      <c r="C36" s="50" t="s">
        <v>366</v>
      </c>
      <c r="D36" s="18" t="s">
        <v>25</v>
      </c>
      <c r="E36" s="71"/>
      <c r="F36" s="18" t="s">
        <v>122</v>
      </c>
      <c r="G36" s="71">
        <v>35</v>
      </c>
      <c r="H36" s="71">
        <v>45</v>
      </c>
      <c r="I36" s="58">
        <f t="shared" si="0"/>
        <v>80</v>
      </c>
      <c r="J36" s="18" t="s">
        <v>405</v>
      </c>
      <c r="K36" s="18" t="s">
        <v>403</v>
      </c>
      <c r="L36" s="18" t="s">
        <v>194</v>
      </c>
      <c r="M36" s="18">
        <v>9859021529</v>
      </c>
      <c r="N36" s="18" t="s">
        <v>406</v>
      </c>
      <c r="O36" s="18">
        <v>9859563345</v>
      </c>
      <c r="P36" s="24">
        <v>43595</v>
      </c>
      <c r="Q36" s="18" t="s">
        <v>214</v>
      </c>
      <c r="R36" s="97" t="s">
        <v>278</v>
      </c>
      <c r="S36" s="18" t="s">
        <v>386</v>
      </c>
      <c r="T36" s="18"/>
    </row>
    <row r="37" spans="1:20">
      <c r="A37" s="4">
        <v>33</v>
      </c>
      <c r="B37" s="72" t="s">
        <v>62</v>
      </c>
      <c r="C37" s="50" t="s">
        <v>367</v>
      </c>
      <c r="D37" s="18" t="s">
        <v>23</v>
      </c>
      <c r="E37" s="71">
        <v>18260202601</v>
      </c>
      <c r="F37" s="18" t="s">
        <v>81</v>
      </c>
      <c r="G37" s="71">
        <v>15</v>
      </c>
      <c r="H37" s="71">
        <v>12</v>
      </c>
      <c r="I37" s="58">
        <f t="shared" si="0"/>
        <v>27</v>
      </c>
      <c r="J37" s="18">
        <v>9477001478</v>
      </c>
      <c r="K37" s="18" t="s">
        <v>403</v>
      </c>
      <c r="L37" s="18" t="s">
        <v>194</v>
      </c>
      <c r="M37" s="18">
        <v>9859021529</v>
      </c>
      <c r="N37" s="18" t="s">
        <v>406</v>
      </c>
      <c r="O37" s="18">
        <v>9859563345</v>
      </c>
      <c r="P37" s="24">
        <v>43595</v>
      </c>
      <c r="Q37" s="18" t="s">
        <v>214</v>
      </c>
      <c r="R37" s="97" t="s">
        <v>278</v>
      </c>
      <c r="S37" s="18" t="s">
        <v>386</v>
      </c>
      <c r="T37" s="18"/>
    </row>
    <row r="38" spans="1:20" ht="33">
      <c r="A38" s="4">
        <v>34</v>
      </c>
      <c r="B38" s="72" t="s">
        <v>63</v>
      </c>
      <c r="C38" s="50" t="s">
        <v>368</v>
      </c>
      <c r="D38" s="18" t="s">
        <v>25</v>
      </c>
      <c r="E38" s="71"/>
      <c r="F38" s="18" t="s">
        <v>122</v>
      </c>
      <c r="G38" s="71">
        <v>38</v>
      </c>
      <c r="H38" s="71">
        <v>37</v>
      </c>
      <c r="I38" s="58">
        <f t="shared" si="0"/>
        <v>75</v>
      </c>
      <c r="J38" s="18" t="s">
        <v>407</v>
      </c>
      <c r="K38" s="18" t="s">
        <v>240</v>
      </c>
      <c r="L38" s="18" t="s">
        <v>408</v>
      </c>
      <c r="M38" s="72">
        <v>7896330175</v>
      </c>
      <c r="N38" s="83" t="s">
        <v>409</v>
      </c>
      <c r="O38" s="83">
        <v>9678835613</v>
      </c>
      <c r="P38" s="24">
        <v>43595</v>
      </c>
      <c r="Q38" s="18" t="s">
        <v>214</v>
      </c>
      <c r="R38" s="18" t="s">
        <v>261</v>
      </c>
      <c r="S38" s="18" t="s">
        <v>977</v>
      </c>
      <c r="T38" s="18"/>
    </row>
    <row r="39" spans="1:20">
      <c r="A39" s="4">
        <v>35</v>
      </c>
      <c r="B39" s="72" t="s">
        <v>63</v>
      </c>
      <c r="C39" s="50" t="s">
        <v>369</v>
      </c>
      <c r="D39" s="18" t="s">
        <v>23</v>
      </c>
      <c r="E39" s="71">
        <v>18260219401</v>
      </c>
      <c r="F39" s="18" t="s">
        <v>81</v>
      </c>
      <c r="G39" s="71">
        <v>8</v>
      </c>
      <c r="H39" s="71">
        <v>12</v>
      </c>
      <c r="I39" s="58">
        <f t="shared" si="0"/>
        <v>20</v>
      </c>
      <c r="J39" s="18">
        <v>9678835593</v>
      </c>
      <c r="K39" s="18" t="s">
        <v>240</v>
      </c>
      <c r="L39" s="18" t="s">
        <v>408</v>
      </c>
      <c r="M39" s="72">
        <v>7896330175</v>
      </c>
      <c r="N39" s="18" t="s">
        <v>409</v>
      </c>
      <c r="O39" s="83">
        <v>9678835613</v>
      </c>
      <c r="P39" s="24">
        <v>43595</v>
      </c>
      <c r="Q39" s="18" t="s">
        <v>214</v>
      </c>
      <c r="R39" s="18" t="s">
        <v>261</v>
      </c>
      <c r="S39" s="18" t="s">
        <v>977</v>
      </c>
      <c r="T39" s="18"/>
    </row>
    <row r="40" spans="1:20">
      <c r="A40" s="4">
        <v>36</v>
      </c>
      <c r="B40" s="72" t="s">
        <v>62</v>
      </c>
      <c r="C40" s="50" t="s">
        <v>370</v>
      </c>
      <c r="D40" s="18" t="s">
        <v>23</v>
      </c>
      <c r="E40" s="71">
        <v>18260205001</v>
      </c>
      <c r="F40" s="18" t="s">
        <v>81</v>
      </c>
      <c r="G40" s="71">
        <v>20</v>
      </c>
      <c r="H40" s="71">
        <v>26</v>
      </c>
      <c r="I40" s="58">
        <f t="shared" si="0"/>
        <v>46</v>
      </c>
      <c r="J40" s="18">
        <v>9678835619</v>
      </c>
      <c r="K40" s="18" t="s">
        <v>240</v>
      </c>
      <c r="L40" s="18" t="s">
        <v>408</v>
      </c>
      <c r="M40" s="72">
        <v>7896330175</v>
      </c>
      <c r="N40" s="18" t="s">
        <v>410</v>
      </c>
      <c r="O40" s="18">
        <v>9678369077</v>
      </c>
      <c r="P40" s="86">
        <v>43596</v>
      </c>
      <c r="Q40" s="83" t="s">
        <v>224</v>
      </c>
      <c r="R40" s="18" t="s">
        <v>260</v>
      </c>
      <c r="S40" s="18" t="s">
        <v>386</v>
      </c>
      <c r="T40" s="18"/>
    </row>
    <row r="41" spans="1:20" ht="33">
      <c r="A41" s="4">
        <v>37</v>
      </c>
      <c r="B41" s="72" t="s">
        <v>62</v>
      </c>
      <c r="C41" s="50" t="s">
        <v>371</v>
      </c>
      <c r="D41" s="18" t="s">
        <v>25</v>
      </c>
      <c r="E41" s="71"/>
      <c r="F41" s="18" t="s">
        <v>122</v>
      </c>
      <c r="G41" s="71">
        <v>45</v>
      </c>
      <c r="H41" s="71">
        <v>43</v>
      </c>
      <c r="I41" s="58">
        <f t="shared" si="0"/>
        <v>88</v>
      </c>
      <c r="J41" s="18" t="s">
        <v>411</v>
      </c>
      <c r="K41" s="18" t="s">
        <v>240</v>
      </c>
      <c r="L41" s="18" t="s">
        <v>408</v>
      </c>
      <c r="M41" s="72">
        <v>7896330175</v>
      </c>
      <c r="N41" s="18" t="s">
        <v>410</v>
      </c>
      <c r="O41" s="18">
        <v>9678369077</v>
      </c>
      <c r="P41" s="86">
        <v>43596</v>
      </c>
      <c r="Q41" s="83" t="s">
        <v>224</v>
      </c>
      <c r="R41" s="18" t="s">
        <v>234</v>
      </c>
      <c r="S41" s="18" t="s">
        <v>386</v>
      </c>
      <c r="T41" s="18"/>
    </row>
    <row r="42" spans="1:20">
      <c r="A42" s="4">
        <v>38</v>
      </c>
      <c r="B42" s="72" t="s">
        <v>63</v>
      </c>
      <c r="C42" s="50" t="s">
        <v>372</v>
      </c>
      <c r="D42" s="18" t="s">
        <v>23</v>
      </c>
      <c r="E42" s="71">
        <v>18260205002</v>
      </c>
      <c r="F42" s="18" t="s">
        <v>97</v>
      </c>
      <c r="G42" s="71">
        <v>60</v>
      </c>
      <c r="H42" s="71">
        <v>55</v>
      </c>
      <c r="I42" s="58">
        <f t="shared" si="0"/>
        <v>115</v>
      </c>
      <c r="J42" s="18">
        <v>9678498108</v>
      </c>
      <c r="K42" s="18" t="s">
        <v>240</v>
      </c>
      <c r="L42" s="18" t="s">
        <v>408</v>
      </c>
      <c r="M42" s="72">
        <v>7896330175</v>
      </c>
      <c r="N42" s="18" t="s">
        <v>410</v>
      </c>
      <c r="O42" s="18">
        <v>9678369077</v>
      </c>
      <c r="P42" s="86">
        <v>43596</v>
      </c>
      <c r="Q42" s="83" t="s">
        <v>224</v>
      </c>
      <c r="R42" s="18" t="s">
        <v>260</v>
      </c>
      <c r="S42" s="18" t="s">
        <v>977</v>
      </c>
      <c r="T42" s="18"/>
    </row>
    <row r="43" spans="1:20">
      <c r="A43" s="4">
        <v>39</v>
      </c>
      <c r="B43" s="72"/>
      <c r="C43" s="50"/>
      <c r="D43" s="18"/>
      <c r="E43" s="71"/>
      <c r="F43" s="18"/>
      <c r="G43" s="71"/>
      <c r="H43" s="71"/>
      <c r="I43" s="58">
        <f t="shared" si="0"/>
        <v>0</v>
      </c>
      <c r="J43" s="18"/>
      <c r="K43" s="18"/>
      <c r="L43" s="18"/>
      <c r="M43" s="72"/>
      <c r="N43" s="18"/>
      <c r="O43" s="18"/>
      <c r="P43" s="86">
        <v>43597</v>
      </c>
      <c r="Q43" s="18" t="s">
        <v>231</v>
      </c>
      <c r="R43" s="18"/>
      <c r="S43" s="18"/>
      <c r="T43" s="18"/>
    </row>
    <row r="44" spans="1:20" ht="33">
      <c r="A44" s="4">
        <v>40</v>
      </c>
      <c r="B44" s="72" t="s">
        <v>62</v>
      </c>
      <c r="C44" s="50" t="s">
        <v>373</v>
      </c>
      <c r="D44" s="18" t="s">
        <v>25</v>
      </c>
      <c r="E44" s="71"/>
      <c r="F44" s="18" t="s">
        <v>122</v>
      </c>
      <c r="G44" s="71">
        <v>31</v>
      </c>
      <c r="H44" s="71">
        <v>27</v>
      </c>
      <c r="I44" s="58">
        <f t="shared" si="0"/>
        <v>58</v>
      </c>
      <c r="J44" s="18" t="s">
        <v>412</v>
      </c>
      <c r="K44" s="18" t="s">
        <v>413</v>
      </c>
      <c r="L44" s="18" t="s">
        <v>408</v>
      </c>
      <c r="M44" s="72">
        <v>7896330175</v>
      </c>
      <c r="N44" s="18" t="s">
        <v>410</v>
      </c>
      <c r="O44" s="18">
        <v>9957084863</v>
      </c>
      <c r="P44" s="86">
        <v>43598</v>
      </c>
      <c r="Q44" s="18" t="s">
        <v>167</v>
      </c>
      <c r="R44" s="18" t="s">
        <v>402</v>
      </c>
      <c r="S44" s="18" t="s">
        <v>386</v>
      </c>
      <c r="T44" s="18"/>
    </row>
    <row r="45" spans="1:20" ht="33">
      <c r="A45" s="4">
        <v>41</v>
      </c>
      <c r="B45" s="72" t="s">
        <v>62</v>
      </c>
      <c r="C45" s="50" t="s">
        <v>374</v>
      </c>
      <c r="D45" s="18" t="s">
        <v>23</v>
      </c>
      <c r="E45" s="71">
        <v>18260219501</v>
      </c>
      <c r="F45" s="18" t="s">
        <v>81</v>
      </c>
      <c r="G45" s="71">
        <v>6</v>
      </c>
      <c r="H45" s="71">
        <v>6</v>
      </c>
      <c r="I45" s="58">
        <f t="shared" si="0"/>
        <v>12</v>
      </c>
      <c r="J45" s="18">
        <v>9954208272</v>
      </c>
      <c r="K45" s="18" t="s">
        <v>413</v>
      </c>
      <c r="L45" s="18" t="s">
        <v>408</v>
      </c>
      <c r="M45" s="72">
        <v>7896330175</v>
      </c>
      <c r="N45" s="18" t="s">
        <v>410</v>
      </c>
      <c r="O45" s="18">
        <v>7896722219</v>
      </c>
      <c r="P45" s="86">
        <v>43598</v>
      </c>
      <c r="Q45" s="18" t="s">
        <v>167</v>
      </c>
      <c r="R45" s="18" t="s">
        <v>414</v>
      </c>
      <c r="S45" s="18" t="s">
        <v>386</v>
      </c>
      <c r="T45" s="18"/>
    </row>
    <row r="46" spans="1:20">
      <c r="A46" s="4">
        <v>42</v>
      </c>
      <c r="B46" s="72" t="s">
        <v>62</v>
      </c>
      <c r="C46" s="50" t="s">
        <v>375</v>
      </c>
      <c r="D46" s="18" t="s">
        <v>23</v>
      </c>
      <c r="E46" s="71">
        <v>18260219502</v>
      </c>
      <c r="F46" s="18" t="s">
        <v>81</v>
      </c>
      <c r="G46" s="71">
        <v>25</v>
      </c>
      <c r="H46" s="71">
        <v>29</v>
      </c>
      <c r="I46" s="58">
        <f t="shared" si="0"/>
        <v>54</v>
      </c>
      <c r="J46" s="18">
        <v>9854213935</v>
      </c>
      <c r="K46" s="18" t="s">
        <v>240</v>
      </c>
      <c r="L46" s="18" t="s">
        <v>408</v>
      </c>
      <c r="M46" s="72">
        <v>7896330175</v>
      </c>
      <c r="N46" s="18" t="s">
        <v>410</v>
      </c>
      <c r="O46" s="18">
        <v>9678975732</v>
      </c>
      <c r="P46" s="86">
        <v>43598</v>
      </c>
      <c r="Q46" s="18" t="s">
        <v>167</v>
      </c>
      <c r="R46" s="18" t="s">
        <v>234</v>
      </c>
      <c r="S46" s="18" t="s">
        <v>386</v>
      </c>
      <c r="T46" s="18"/>
    </row>
    <row r="47" spans="1:20">
      <c r="A47" s="4">
        <v>43</v>
      </c>
      <c r="B47" s="72" t="s">
        <v>63</v>
      </c>
      <c r="C47" s="50" t="s">
        <v>376</v>
      </c>
      <c r="D47" s="18" t="s">
        <v>25</v>
      </c>
      <c r="E47" s="71"/>
      <c r="F47" s="18" t="s">
        <v>122</v>
      </c>
      <c r="G47" s="71">
        <v>31</v>
      </c>
      <c r="H47" s="71">
        <v>39</v>
      </c>
      <c r="I47" s="58">
        <f t="shared" si="0"/>
        <v>70</v>
      </c>
      <c r="J47" s="18">
        <v>9613065103</v>
      </c>
      <c r="K47" s="18" t="s">
        <v>415</v>
      </c>
      <c r="L47" s="18" t="s">
        <v>416</v>
      </c>
      <c r="M47" s="18">
        <v>9435126499</v>
      </c>
      <c r="N47" s="18" t="s">
        <v>410</v>
      </c>
      <c r="O47" s="18">
        <v>9577885727</v>
      </c>
      <c r="P47" s="86">
        <v>43598</v>
      </c>
      <c r="Q47" s="18" t="s">
        <v>167</v>
      </c>
      <c r="R47" s="18" t="s">
        <v>402</v>
      </c>
      <c r="S47" s="18" t="s">
        <v>977</v>
      </c>
      <c r="T47" s="18"/>
    </row>
    <row r="48" spans="1:20">
      <c r="A48" s="4">
        <v>44</v>
      </c>
      <c r="B48" s="72" t="s">
        <v>63</v>
      </c>
      <c r="C48" s="50" t="s">
        <v>377</v>
      </c>
      <c r="D48" s="18" t="s">
        <v>23</v>
      </c>
      <c r="E48" s="71">
        <v>18260207201</v>
      </c>
      <c r="F48" s="18" t="s">
        <v>81</v>
      </c>
      <c r="G48" s="71">
        <v>13</v>
      </c>
      <c r="H48" s="71">
        <v>14</v>
      </c>
      <c r="I48" s="58">
        <f t="shared" si="0"/>
        <v>27</v>
      </c>
      <c r="J48" s="18">
        <v>9435491086</v>
      </c>
      <c r="K48" s="18" t="s">
        <v>415</v>
      </c>
      <c r="L48" s="18" t="s">
        <v>416</v>
      </c>
      <c r="M48" s="18">
        <v>9435126499</v>
      </c>
      <c r="N48" s="18" t="s">
        <v>410</v>
      </c>
      <c r="O48" s="18">
        <v>9577885727</v>
      </c>
      <c r="P48" s="86">
        <v>43599</v>
      </c>
      <c r="Q48" s="18" t="s">
        <v>182</v>
      </c>
      <c r="R48" s="18" t="s">
        <v>278</v>
      </c>
      <c r="S48" s="18" t="s">
        <v>386</v>
      </c>
      <c r="T48" s="18"/>
    </row>
    <row r="49" spans="1:20">
      <c r="A49" s="4">
        <v>45</v>
      </c>
      <c r="B49" s="72" t="s">
        <v>62</v>
      </c>
      <c r="C49" s="50" t="s">
        <v>378</v>
      </c>
      <c r="D49" s="18" t="s">
        <v>23</v>
      </c>
      <c r="E49" s="71">
        <v>18260206402</v>
      </c>
      <c r="F49" s="18" t="s">
        <v>81</v>
      </c>
      <c r="G49" s="71">
        <v>60</v>
      </c>
      <c r="H49" s="71">
        <v>50</v>
      </c>
      <c r="I49" s="58">
        <f t="shared" si="0"/>
        <v>110</v>
      </c>
      <c r="J49" s="18">
        <v>8822291542</v>
      </c>
      <c r="K49" s="18" t="s">
        <v>415</v>
      </c>
      <c r="L49" s="18" t="s">
        <v>416</v>
      </c>
      <c r="M49" s="18">
        <v>9435126499</v>
      </c>
      <c r="N49" s="18" t="s">
        <v>417</v>
      </c>
      <c r="O49" s="18">
        <v>9577885727</v>
      </c>
      <c r="P49" s="86">
        <v>43599</v>
      </c>
      <c r="Q49" s="18" t="s">
        <v>182</v>
      </c>
      <c r="R49" s="18" t="s">
        <v>278</v>
      </c>
      <c r="S49" s="18" t="s">
        <v>977</v>
      </c>
      <c r="T49" s="18"/>
    </row>
    <row r="50" spans="1:20">
      <c r="A50" s="4">
        <v>46</v>
      </c>
      <c r="B50" s="72" t="s">
        <v>63</v>
      </c>
      <c r="C50" s="50" t="s">
        <v>379</v>
      </c>
      <c r="D50" s="18" t="s">
        <v>23</v>
      </c>
      <c r="E50" s="71">
        <v>18260227002</v>
      </c>
      <c r="F50" s="18" t="s">
        <v>81</v>
      </c>
      <c r="G50" s="71">
        <v>80</v>
      </c>
      <c r="H50" s="71">
        <v>86</v>
      </c>
      <c r="I50" s="58">
        <f t="shared" si="0"/>
        <v>166</v>
      </c>
      <c r="J50" s="18">
        <v>9678772339</v>
      </c>
      <c r="K50" s="18" t="s">
        <v>418</v>
      </c>
      <c r="L50" s="18" t="s">
        <v>419</v>
      </c>
      <c r="M50" s="18">
        <v>9954221561</v>
      </c>
      <c r="N50" s="18" t="s">
        <v>420</v>
      </c>
      <c r="O50" s="18">
        <v>9678173191</v>
      </c>
      <c r="P50" s="86">
        <v>43599</v>
      </c>
      <c r="Q50" s="18" t="s">
        <v>182</v>
      </c>
      <c r="R50" s="18" t="s">
        <v>234</v>
      </c>
      <c r="S50" s="18" t="s">
        <v>977</v>
      </c>
      <c r="T50" s="18"/>
    </row>
    <row r="51" spans="1:20">
      <c r="A51" s="4">
        <v>47</v>
      </c>
      <c r="B51" s="72" t="s">
        <v>62</v>
      </c>
      <c r="C51" s="50" t="s">
        <v>380</v>
      </c>
      <c r="D51" s="18" t="s">
        <v>23</v>
      </c>
      <c r="E51" s="71">
        <v>18260206002</v>
      </c>
      <c r="F51" s="18" t="s">
        <v>152</v>
      </c>
      <c r="G51" s="71">
        <v>110</v>
      </c>
      <c r="H51" s="71">
        <v>114</v>
      </c>
      <c r="I51" s="58">
        <f t="shared" si="0"/>
        <v>224</v>
      </c>
      <c r="J51" s="18">
        <v>9435854449</v>
      </c>
      <c r="K51" s="18" t="s">
        <v>415</v>
      </c>
      <c r="L51" s="18" t="s">
        <v>416</v>
      </c>
      <c r="M51" s="18">
        <v>9435126499</v>
      </c>
      <c r="N51" s="18" t="s">
        <v>421</v>
      </c>
      <c r="O51" s="18">
        <v>7399122185</v>
      </c>
      <c r="P51" s="24">
        <v>43600</v>
      </c>
      <c r="Q51" s="18" t="s">
        <v>196</v>
      </c>
      <c r="R51" s="18" t="s">
        <v>192</v>
      </c>
      <c r="S51" s="18" t="s">
        <v>386</v>
      </c>
      <c r="T51" s="18"/>
    </row>
    <row r="52" spans="1:20">
      <c r="A52" s="4">
        <v>48</v>
      </c>
      <c r="B52" s="72" t="s">
        <v>63</v>
      </c>
      <c r="C52" s="50" t="s">
        <v>380</v>
      </c>
      <c r="D52" s="18" t="s">
        <v>23</v>
      </c>
      <c r="E52" s="71">
        <v>18260206002</v>
      </c>
      <c r="F52" s="18" t="s">
        <v>381</v>
      </c>
      <c r="G52" s="71">
        <v>110</v>
      </c>
      <c r="H52" s="71">
        <v>114</v>
      </c>
      <c r="I52" s="58">
        <f t="shared" si="0"/>
        <v>224</v>
      </c>
      <c r="J52" s="18">
        <v>9435854449</v>
      </c>
      <c r="K52" s="18" t="s">
        <v>415</v>
      </c>
      <c r="L52" s="18" t="s">
        <v>416</v>
      </c>
      <c r="M52" s="18">
        <v>9435126499</v>
      </c>
      <c r="N52" s="18" t="s">
        <v>421</v>
      </c>
      <c r="O52" s="18">
        <v>7399122185</v>
      </c>
      <c r="P52" s="24">
        <v>43600</v>
      </c>
      <c r="Q52" s="18" t="s">
        <v>196</v>
      </c>
      <c r="R52" s="18" t="s">
        <v>192</v>
      </c>
      <c r="S52" s="18" t="s">
        <v>977</v>
      </c>
      <c r="T52" s="18"/>
    </row>
    <row r="53" spans="1:20">
      <c r="A53" s="4">
        <v>49</v>
      </c>
      <c r="B53" s="72" t="s">
        <v>62</v>
      </c>
      <c r="C53" s="50" t="s">
        <v>422</v>
      </c>
      <c r="D53" s="18" t="s">
        <v>23</v>
      </c>
      <c r="E53" s="71">
        <v>18260206001</v>
      </c>
      <c r="F53" s="18" t="s">
        <v>81</v>
      </c>
      <c r="G53" s="71">
        <v>100</v>
      </c>
      <c r="H53" s="71">
        <v>91</v>
      </c>
      <c r="I53" s="58">
        <f t="shared" si="0"/>
        <v>191</v>
      </c>
      <c r="J53" s="18">
        <v>9401064578</v>
      </c>
      <c r="K53" s="18" t="s">
        <v>415</v>
      </c>
      <c r="L53" s="18" t="s">
        <v>416</v>
      </c>
      <c r="M53" s="18">
        <v>9435126499</v>
      </c>
      <c r="N53" s="18" t="s">
        <v>452</v>
      </c>
      <c r="O53" s="18">
        <v>8472829838</v>
      </c>
      <c r="P53" s="24">
        <v>43601</v>
      </c>
      <c r="Q53" s="18" t="s">
        <v>204</v>
      </c>
      <c r="R53" s="18" t="s">
        <v>192</v>
      </c>
      <c r="S53" s="18" t="s">
        <v>386</v>
      </c>
      <c r="T53" s="18"/>
    </row>
    <row r="54" spans="1:20">
      <c r="A54" s="4">
        <v>50</v>
      </c>
      <c r="B54" s="72" t="s">
        <v>63</v>
      </c>
      <c r="C54" s="50" t="s">
        <v>422</v>
      </c>
      <c r="D54" s="18" t="s">
        <v>23</v>
      </c>
      <c r="E54" s="71">
        <v>18260206001</v>
      </c>
      <c r="F54" s="18" t="s">
        <v>81</v>
      </c>
      <c r="G54" s="71">
        <v>100</v>
      </c>
      <c r="H54" s="71">
        <v>91</v>
      </c>
      <c r="I54" s="58">
        <f t="shared" si="0"/>
        <v>191</v>
      </c>
      <c r="J54" s="18">
        <v>9401064578</v>
      </c>
      <c r="K54" s="18" t="s">
        <v>415</v>
      </c>
      <c r="L54" s="18" t="s">
        <v>416</v>
      </c>
      <c r="M54" s="18">
        <v>9435126499</v>
      </c>
      <c r="N54" s="18" t="s">
        <v>452</v>
      </c>
      <c r="O54" s="18">
        <v>8472829838</v>
      </c>
      <c r="P54" s="24">
        <v>43601</v>
      </c>
      <c r="Q54" s="18" t="s">
        <v>204</v>
      </c>
      <c r="R54" s="18" t="s">
        <v>192</v>
      </c>
      <c r="S54" s="18" t="s">
        <v>977</v>
      </c>
      <c r="T54" s="18"/>
    </row>
    <row r="55" spans="1:20">
      <c r="A55" s="4">
        <v>51</v>
      </c>
      <c r="B55" s="72" t="s">
        <v>63</v>
      </c>
      <c r="C55" s="50" t="s">
        <v>1014</v>
      </c>
      <c r="D55" s="18" t="s">
        <v>23</v>
      </c>
      <c r="E55" s="71">
        <v>18260218801</v>
      </c>
      <c r="F55" s="18" t="s">
        <v>81</v>
      </c>
      <c r="G55" s="71">
        <v>18</v>
      </c>
      <c r="H55" s="71">
        <v>14</v>
      </c>
      <c r="I55" s="58">
        <f t="shared" si="0"/>
        <v>32</v>
      </c>
      <c r="J55" s="18">
        <v>8638067129</v>
      </c>
      <c r="K55" s="18" t="s">
        <v>415</v>
      </c>
      <c r="L55" s="18" t="s">
        <v>416</v>
      </c>
      <c r="M55" s="18">
        <v>9435126499</v>
      </c>
      <c r="N55" s="18" t="s">
        <v>452</v>
      </c>
      <c r="O55" s="18">
        <v>8472829838</v>
      </c>
      <c r="P55" s="24">
        <v>43601</v>
      </c>
      <c r="Q55" s="18" t="s">
        <v>204</v>
      </c>
      <c r="R55" s="18" t="s">
        <v>192</v>
      </c>
      <c r="S55" s="18" t="s">
        <v>977</v>
      </c>
      <c r="T55" s="18"/>
    </row>
    <row r="56" spans="1:20">
      <c r="A56" s="4">
        <v>52</v>
      </c>
      <c r="B56" s="72" t="s">
        <v>62</v>
      </c>
      <c r="C56" s="50" t="s">
        <v>423</v>
      </c>
      <c r="D56" s="18" t="s">
        <v>25</v>
      </c>
      <c r="E56" s="71"/>
      <c r="F56" s="18" t="s">
        <v>122</v>
      </c>
      <c r="G56" s="71">
        <v>42</v>
      </c>
      <c r="H56" s="71">
        <v>81</v>
      </c>
      <c r="I56" s="58">
        <f t="shared" si="0"/>
        <v>123</v>
      </c>
      <c r="J56" s="18">
        <v>8876700536</v>
      </c>
      <c r="K56" s="85" t="s">
        <v>453</v>
      </c>
      <c r="L56" s="18" t="s">
        <v>454</v>
      </c>
      <c r="M56" s="18">
        <v>9508040431</v>
      </c>
      <c r="N56" s="18" t="s">
        <v>455</v>
      </c>
      <c r="O56" s="18">
        <v>8011501883</v>
      </c>
      <c r="P56" s="24">
        <v>43602</v>
      </c>
      <c r="Q56" s="18" t="s">
        <v>214</v>
      </c>
      <c r="R56" s="18" t="s">
        <v>168</v>
      </c>
      <c r="S56" s="18" t="s">
        <v>386</v>
      </c>
      <c r="T56" s="18"/>
    </row>
    <row r="57" spans="1:20">
      <c r="A57" s="4">
        <v>53</v>
      </c>
      <c r="B57" s="72" t="s">
        <v>62</v>
      </c>
      <c r="C57" s="50" t="s">
        <v>424</v>
      </c>
      <c r="D57" s="18" t="s">
        <v>23</v>
      </c>
      <c r="E57" s="71">
        <v>18260227201</v>
      </c>
      <c r="F57" s="18" t="s">
        <v>81</v>
      </c>
      <c r="G57" s="71">
        <v>30</v>
      </c>
      <c r="H57" s="71">
        <v>25</v>
      </c>
      <c r="I57" s="58">
        <f t="shared" si="0"/>
        <v>55</v>
      </c>
      <c r="J57" s="18">
        <v>9508918773</v>
      </c>
      <c r="K57" s="85" t="s">
        <v>453</v>
      </c>
      <c r="L57" s="18" t="s">
        <v>454</v>
      </c>
      <c r="M57" s="18">
        <v>9508040431</v>
      </c>
      <c r="N57" s="18" t="s">
        <v>455</v>
      </c>
      <c r="O57" s="18">
        <v>8011501883</v>
      </c>
      <c r="P57" s="24">
        <v>43602</v>
      </c>
      <c r="Q57" s="18" t="s">
        <v>214</v>
      </c>
      <c r="R57" s="18" t="s">
        <v>168</v>
      </c>
      <c r="S57" s="18" t="s">
        <v>386</v>
      </c>
      <c r="T57" s="18"/>
    </row>
    <row r="58" spans="1:20">
      <c r="A58" s="4">
        <v>54</v>
      </c>
      <c r="B58" s="72" t="s">
        <v>63</v>
      </c>
      <c r="C58" s="50" t="s">
        <v>425</v>
      </c>
      <c r="D58" s="18" t="s">
        <v>25</v>
      </c>
      <c r="E58" s="71"/>
      <c r="F58" s="18" t="s">
        <v>122</v>
      </c>
      <c r="G58" s="71">
        <v>13</v>
      </c>
      <c r="H58" s="71">
        <v>20</v>
      </c>
      <c r="I58" s="58">
        <f t="shared" si="0"/>
        <v>33</v>
      </c>
      <c r="J58" s="18">
        <v>8876456041</v>
      </c>
      <c r="K58" s="85" t="s">
        <v>273</v>
      </c>
      <c r="L58" s="18" t="s">
        <v>226</v>
      </c>
      <c r="M58" s="18">
        <v>8876700536</v>
      </c>
      <c r="N58" s="85" t="s">
        <v>456</v>
      </c>
      <c r="O58" s="85">
        <v>8720916647</v>
      </c>
      <c r="P58" s="24">
        <v>43602</v>
      </c>
      <c r="Q58" s="18" t="s">
        <v>214</v>
      </c>
      <c r="R58" s="18" t="s">
        <v>457</v>
      </c>
      <c r="S58" s="18" t="s">
        <v>977</v>
      </c>
      <c r="T58" s="18"/>
    </row>
    <row r="59" spans="1:20">
      <c r="A59" s="4">
        <v>55</v>
      </c>
      <c r="B59" s="72" t="s">
        <v>63</v>
      </c>
      <c r="C59" s="50" t="s">
        <v>426</v>
      </c>
      <c r="D59" s="18" t="s">
        <v>23</v>
      </c>
      <c r="E59" s="71">
        <v>18260210501</v>
      </c>
      <c r="F59" s="18" t="s">
        <v>81</v>
      </c>
      <c r="G59" s="71">
        <v>30</v>
      </c>
      <c r="H59" s="71">
        <v>36</v>
      </c>
      <c r="I59" s="58">
        <f t="shared" si="0"/>
        <v>66</v>
      </c>
      <c r="J59" s="18">
        <v>9864948548</v>
      </c>
      <c r="K59" s="85" t="s">
        <v>273</v>
      </c>
      <c r="L59" s="18" t="s">
        <v>226</v>
      </c>
      <c r="M59" s="18">
        <v>8876700536</v>
      </c>
      <c r="N59" s="85" t="s">
        <v>456</v>
      </c>
      <c r="O59" s="85">
        <v>8720916647</v>
      </c>
      <c r="P59" s="24">
        <v>43602</v>
      </c>
      <c r="Q59" s="18" t="s">
        <v>214</v>
      </c>
      <c r="R59" s="18" t="s">
        <v>228</v>
      </c>
      <c r="S59" s="18" t="s">
        <v>977</v>
      </c>
      <c r="T59" s="18"/>
    </row>
    <row r="60" spans="1:20">
      <c r="A60" s="4">
        <v>56</v>
      </c>
      <c r="B60" s="72"/>
      <c r="C60" s="50"/>
      <c r="D60" s="18"/>
      <c r="E60" s="71"/>
      <c r="F60" s="18"/>
      <c r="G60" s="71"/>
      <c r="H60" s="71"/>
      <c r="I60" s="58">
        <f t="shared" si="0"/>
        <v>0</v>
      </c>
      <c r="J60" s="18"/>
      <c r="K60" s="85"/>
      <c r="L60" s="18"/>
      <c r="M60" s="18"/>
      <c r="N60" s="18"/>
      <c r="O60" s="18"/>
      <c r="P60" s="24">
        <v>43603</v>
      </c>
      <c r="Q60" s="18" t="s">
        <v>224</v>
      </c>
      <c r="R60" s="18"/>
      <c r="S60" s="18"/>
      <c r="T60" s="18" t="s">
        <v>267</v>
      </c>
    </row>
    <row r="61" spans="1:20">
      <c r="A61" s="4">
        <v>57</v>
      </c>
      <c r="B61" s="72" t="s">
        <v>62</v>
      </c>
      <c r="C61" s="50" t="s">
        <v>427</v>
      </c>
      <c r="D61" s="18" t="s">
        <v>23</v>
      </c>
      <c r="E61" s="71">
        <v>18260223301</v>
      </c>
      <c r="F61" s="18" t="s">
        <v>81</v>
      </c>
      <c r="G61" s="71">
        <v>34</v>
      </c>
      <c r="H61" s="71">
        <v>35</v>
      </c>
      <c r="I61" s="58">
        <f t="shared" si="0"/>
        <v>69</v>
      </c>
      <c r="J61" s="18">
        <v>9854182257</v>
      </c>
      <c r="K61" s="18" t="s">
        <v>249</v>
      </c>
      <c r="L61" s="18" t="s">
        <v>250</v>
      </c>
      <c r="M61" s="18">
        <v>8876700536</v>
      </c>
      <c r="N61" s="18" t="s">
        <v>226</v>
      </c>
      <c r="O61" s="18">
        <v>9957422625</v>
      </c>
      <c r="P61" s="24">
        <v>43605</v>
      </c>
      <c r="Q61" s="18" t="s">
        <v>167</v>
      </c>
      <c r="R61" s="18" t="s">
        <v>208</v>
      </c>
      <c r="S61" s="18" t="s">
        <v>386</v>
      </c>
      <c r="T61" s="18"/>
    </row>
    <row r="62" spans="1:20">
      <c r="A62" s="4">
        <v>58</v>
      </c>
      <c r="B62" s="72" t="s">
        <v>62</v>
      </c>
      <c r="C62" s="50" t="s">
        <v>428</v>
      </c>
      <c r="D62" s="18" t="s">
        <v>23</v>
      </c>
      <c r="E62" s="71">
        <v>18260216302</v>
      </c>
      <c r="F62" s="18" t="s">
        <v>81</v>
      </c>
      <c r="G62" s="71">
        <v>70</v>
      </c>
      <c r="H62" s="71">
        <v>72</v>
      </c>
      <c r="I62" s="58">
        <f t="shared" si="0"/>
        <v>142</v>
      </c>
      <c r="J62" s="18">
        <v>9854111156</v>
      </c>
      <c r="K62" s="18" t="s">
        <v>249</v>
      </c>
      <c r="L62" s="18" t="s">
        <v>250</v>
      </c>
      <c r="M62" s="18">
        <v>8876700536</v>
      </c>
      <c r="N62" s="18" t="s">
        <v>458</v>
      </c>
      <c r="O62" s="18">
        <v>8753930510</v>
      </c>
      <c r="P62" s="24">
        <v>43605</v>
      </c>
      <c r="Q62" s="18" t="s">
        <v>167</v>
      </c>
      <c r="R62" s="18" t="s">
        <v>278</v>
      </c>
      <c r="S62" s="18" t="s">
        <v>386</v>
      </c>
      <c r="T62" s="18"/>
    </row>
    <row r="63" spans="1:20" ht="33">
      <c r="A63" s="4">
        <v>59</v>
      </c>
      <c r="B63" s="72" t="s">
        <v>63</v>
      </c>
      <c r="C63" s="50" t="s">
        <v>429</v>
      </c>
      <c r="D63" s="18" t="s">
        <v>25</v>
      </c>
      <c r="E63" s="71"/>
      <c r="F63" s="18" t="s">
        <v>122</v>
      </c>
      <c r="G63" s="71">
        <v>36</v>
      </c>
      <c r="H63" s="71">
        <v>23</v>
      </c>
      <c r="I63" s="58">
        <f t="shared" si="0"/>
        <v>59</v>
      </c>
      <c r="J63" s="18" t="s">
        <v>459</v>
      </c>
      <c r="K63" s="18" t="s">
        <v>460</v>
      </c>
      <c r="L63" s="18" t="s">
        <v>236</v>
      </c>
      <c r="M63" s="18">
        <v>9854411325</v>
      </c>
      <c r="N63" s="18" t="s">
        <v>239</v>
      </c>
      <c r="O63" s="18">
        <v>7896970491</v>
      </c>
      <c r="P63" s="24">
        <v>43605</v>
      </c>
      <c r="Q63" s="18" t="s">
        <v>167</v>
      </c>
      <c r="R63" s="18" t="s">
        <v>272</v>
      </c>
      <c r="S63" s="18" t="s">
        <v>977</v>
      </c>
      <c r="T63" s="18"/>
    </row>
    <row r="64" spans="1:20">
      <c r="A64" s="4">
        <v>60</v>
      </c>
      <c r="B64" s="72" t="s">
        <v>63</v>
      </c>
      <c r="C64" s="50" t="s">
        <v>430</v>
      </c>
      <c r="D64" s="18" t="s">
        <v>23</v>
      </c>
      <c r="E64" s="71">
        <v>18260210801</v>
      </c>
      <c r="F64" s="18" t="s">
        <v>81</v>
      </c>
      <c r="G64" s="71">
        <v>16</v>
      </c>
      <c r="H64" s="71">
        <v>10</v>
      </c>
      <c r="I64" s="58">
        <f t="shared" si="0"/>
        <v>26</v>
      </c>
      <c r="J64" s="18">
        <v>8761037885</v>
      </c>
      <c r="K64" s="18" t="s">
        <v>460</v>
      </c>
      <c r="L64" s="18" t="s">
        <v>236</v>
      </c>
      <c r="M64" s="18">
        <v>9854411325</v>
      </c>
      <c r="N64" s="18" t="s">
        <v>239</v>
      </c>
      <c r="O64" s="18">
        <v>7896970491</v>
      </c>
      <c r="P64" s="24">
        <v>43605</v>
      </c>
      <c r="Q64" s="18" t="s">
        <v>167</v>
      </c>
      <c r="R64" s="18" t="s">
        <v>238</v>
      </c>
      <c r="S64" s="18" t="s">
        <v>977</v>
      </c>
      <c r="T64" s="18"/>
    </row>
    <row r="65" spans="1:20">
      <c r="A65" s="4">
        <v>61</v>
      </c>
      <c r="B65" s="72" t="s">
        <v>62</v>
      </c>
      <c r="C65" s="50" t="s">
        <v>431</v>
      </c>
      <c r="D65" s="18" t="s">
        <v>23</v>
      </c>
      <c r="E65" s="71">
        <v>18260209801</v>
      </c>
      <c r="F65" s="18" t="s">
        <v>81</v>
      </c>
      <c r="G65" s="71">
        <v>50</v>
      </c>
      <c r="H65" s="71">
        <v>46</v>
      </c>
      <c r="I65" s="58">
        <f t="shared" si="0"/>
        <v>96</v>
      </c>
      <c r="J65" s="18">
        <v>8876700536</v>
      </c>
      <c r="K65" s="18" t="s">
        <v>273</v>
      </c>
      <c r="L65" s="18" t="s">
        <v>226</v>
      </c>
      <c r="M65" s="18">
        <v>8876700536</v>
      </c>
      <c r="N65" s="85" t="s">
        <v>456</v>
      </c>
      <c r="O65" s="85">
        <v>8720916647</v>
      </c>
      <c r="P65" s="24">
        <v>43606</v>
      </c>
      <c r="Q65" s="18" t="s">
        <v>182</v>
      </c>
      <c r="R65" s="18" t="s">
        <v>228</v>
      </c>
      <c r="S65" s="18" t="s">
        <v>386</v>
      </c>
      <c r="T65" s="18"/>
    </row>
    <row r="66" spans="1:20">
      <c r="A66" s="4">
        <v>62</v>
      </c>
      <c r="B66" s="72" t="s">
        <v>62</v>
      </c>
      <c r="C66" s="50" t="s">
        <v>432</v>
      </c>
      <c r="D66" s="18" t="s">
        <v>23</v>
      </c>
      <c r="E66" s="71">
        <v>18260209802</v>
      </c>
      <c r="F66" s="18" t="s">
        <v>152</v>
      </c>
      <c r="G66" s="71">
        <v>35</v>
      </c>
      <c r="H66" s="71">
        <v>36</v>
      </c>
      <c r="I66" s="58">
        <f t="shared" si="0"/>
        <v>71</v>
      </c>
      <c r="J66" s="18">
        <v>9508918773</v>
      </c>
      <c r="K66" s="18" t="s">
        <v>273</v>
      </c>
      <c r="L66" s="18" t="s">
        <v>226</v>
      </c>
      <c r="M66" s="18">
        <v>8876700536</v>
      </c>
      <c r="N66" s="85" t="s">
        <v>456</v>
      </c>
      <c r="O66" s="85">
        <v>8720916647</v>
      </c>
      <c r="P66" s="24">
        <v>43606</v>
      </c>
      <c r="Q66" s="18" t="s">
        <v>182</v>
      </c>
      <c r="R66" s="18" t="s">
        <v>188</v>
      </c>
      <c r="S66" s="18" t="s">
        <v>386</v>
      </c>
      <c r="T66" s="18"/>
    </row>
    <row r="67" spans="1:20">
      <c r="A67" s="4">
        <v>63</v>
      </c>
      <c r="B67" s="72" t="s">
        <v>63</v>
      </c>
      <c r="C67" s="50" t="s">
        <v>433</v>
      </c>
      <c r="D67" s="18" t="s">
        <v>23</v>
      </c>
      <c r="E67" s="71">
        <v>18260205701</v>
      </c>
      <c r="F67" s="18" t="s">
        <v>81</v>
      </c>
      <c r="G67" s="71">
        <v>0</v>
      </c>
      <c r="H67" s="71">
        <v>138</v>
      </c>
      <c r="I67" s="58">
        <f t="shared" si="0"/>
        <v>138</v>
      </c>
      <c r="J67" s="18">
        <v>8876700536</v>
      </c>
      <c r="K67" s="18" t="s">
        <v>461</v>
      </c>
      <c r="L67" s="18" t="s">
        <v>462</v>
      </c>
      <c r="M67" s="18">
        <v>8876700536</v>
      </c>
      <c r="N67" s="18" t="s">
        <v>271</v>
      </c>
      <c r="O67" s="18">
        <v>9508897644</v>
      </c>
      <c r="P67" s="24">
        <v>43606</v>
      </c>
      <c r="Q67" s="18" t="s">
        <v>182</v>
      </c>
      <c r="R67" s="18" t="s">
        <v>238</v>
      </c>
      <c r="S67" s="18" t="s">
        <v>977</v>
      </c>
      <c r="T67" s="18"/>
    </row>
    <row r="68" spans="1:20">
      <c r="A68" s="4">
        <v>64</v>
      </c>
      <c r="B68" s="72" t="s">
        <v>62</v>
      </c>
      <c r="C68" s="50" t="s">
        <v>434</v>
      </c>
      <c r="D68" s="18" t="s">
        <v>25</v>
      </c>
      <c r="E68" s="71"/>
      <c r="F68" s="18" t="s">
        <v>122</v>
      </c>
      <c r="G68" s="71">
        <v>23</v>
      </c>
      <c r="H68" s="71">
        <v>19</v>
      </c>
      <c r="I68" s="58">
        <f t="shared" si="0"/>
        <v>42</v>
      </c>
      <c r="J68" s="18">
        <v>9508918773</v>
      </c>
      <c r="K68" s="18" t="s">
        <v>273</v>
      </c>
      <c r="L68" s="18" t="s">
        <v>226</v>
      </c>
      <c r="M68" s="18">
        <v>8876700536</v>
      </c>
      <c r="N68" s="18" t="s">
        <v>229</v>
      </c>
      <c r="O68" s="18">
        <v>9435860175</v>
      </c>
      <c r="P68" s="24">
        <v>43607</v>
      </c>
      <c r="Q68" s="18" t="s">
        <v>196</v>
      </c>
      <c r="R68" s="97" t="s">
        <v>220</v>
      </c>
      <c r="S68" s="18" t="s">
        <v>386</v>
      </c>
      <c r="T68" s="18"/>
    </row>
    <row r="69" spans="1:20" ht="33">
      <c r="A69" s="4">
        <v>65</v>
      </c>
      <c r="B69" s="72" t="s">
        <v>62</v>
      </c>
      <c r="C69" s="50" t="s">
        <v>435</v>
      </c>
      <c r="D69" s="18" t="s">
        <v>25</v>
      </c>
      <c r="E69" s="71"/>
      <c r="F69" s="18" t="s">
        <v>122</v>
      </c>
      <c r="G69" s="71">
        <v>19</v>
      </c>
      <c r="H69" s="71">
        <v>23</v>
      </c>
      <c r="I69" s="58">
        <f t="shared" si="0"/>
        <v>42</v>
      </c>
      <c r="J69" s="18" t="s">
        <v>463</v>
      </c>
      <c r="K69" s="18" t="s">
        <v>273</v>
      </c>
      <c r="L69" s="18" t="s">
        <v>226</v>
      </c>
      <c r="M69" s="18">
        <v>8876700536</v>
      </c>
      <c r="N69" s="18" t="s">
        <v>229</v>
      </c>
      <c r="O69" s="18">
        <v>9435860175</v>
      </c>
      <c r="P69" s="24">
        <v>43607</v>
      </c>
      <c r="Q69" s="18" t="s">
        <v>196</v>
      </c>
      <c r="R69" s="18" t="s">
        <v>272</v>
      </c>
      <c r="S69" s="18" t="s">
        <v>386</v>
      </c>
      <c r="T69" s="18"/>
    </row>
    <row r="70" spans="1:20" ht="33">
      <c r="A70" s="4">
        <v>66</v>
      </c>
      <c r="B70" s="72" t="s">
        <v>62</v>
      </c>
      <c r="C70" s="50" t="s">
        <v>436</v>
      </c>
      <c r="D70" s="18" t="s">
        <v>25</v>
      </c>
      <c r="E70" s="71"/>
      <c r="F70" s="18" t="s">
        <v>122</v>
      </c>
      <c r="G70" s="71">
        <v>14</v>
      </c>
      <c r="H70" s="71">
        <v>14</v>
      </c>
      <c r="I70" s="58">
        <f t="shared" ref="I70:I133" si="1">SUM(G70:H70)</f>
        <v>28</v>
      </c>
      <c r="J70" s="18" t="s">
        <v>464</v>
      </c>
      <c r="K70" s="18" t="s">
        <v>273</v>
      </c>
      <c r="L70" s="18" t="s">
        <v>226</v>
      </c>
      <c r="M70" s="18">
        <v>8876700536</v>
      </c>
      <c r="N70" s="18" t="s">
        <v>229</v>
      </c>
      <c r="O70" s="18">
        <v>9435860175</v>
      </c>
      <c r="P70" s="24">
        <v>43607</v>
      </c>
      <c r="Q70" s="18" t="s">
        <v>196</v>
      </c>
      <c r="R70" s="18" t="s">
        <v>238</v>
      </c>
      <c r="S70" s="18" t="s">
        <v>386</v>
      </c>
      <c r="T70" s="18"/>
    </row>
    <row r="71" spans="1:20">
      <c r="A71" s="4">
        <v>67</v>
      </c>
      <c r="B71" s="72" t="s">
        <v>63</v>
      </c>
      <c r="C71" s="50" t="s">
        <v>437</v>
      </c>
      <c r="D71" s="18" t="s">
        <v>23</v>
      </c>
      <c r="E71" s="71">
        <v>18260205702</v>
      </c>
      <c r="F71" s="18" t="s">
        <v>81</v>
      </c>
      <c r="G71" s="71">
        <v>5</v>
      </c>
      <c r="H71" s="71">
        <v>5</v>
      </c>
      <c r="I71" s="58">
        <f t="shared" si="1"/>
        <v>10</v>
      </c>
      <c r="J71" s="18">
        <v>9864064867</v>
      </c>
      <c r="K71" s="18" t="s">
        <v>461</v>
      </c>
      <c r="L71" s="18" t="s">
        <v>462</v>
      </c>
      <c r="M71" s="18">
        <v>8876700536</v>
      </c>
      <c r="N71" s="18" t="s">
        <v>271</v>
      </c>
      <c r="O71" s="18">
        <v>9508897644</v>
      </c>
      <c r="P71" s="24">
        <v>43607</v>
      </c>
      <c r="Q71" s="18" t="s">
        <v>196</v>
      </c>
      <c r="R71" s="18" t="s">
        <v>272</v>
      </c>
      <c r="S71" s="18" t="s">
        <v>976</v>
      </c>
      <c r="T71" s="18"/>
    </row>
    <row r="72" spans="1:20">
      <c r="A72" s="4">
        <v>68</v>
      </c>
      <c r="B72" s="72" t="s">
        <v>63</v>
      </c>
      <c r="C72" s="50" t="s">
        <v>438</v>
      </c>
      <c r="D72" s="18" t="s">
        <v>23</v>
      </c>
      <c r="E72" s="71">
        <v>18260205601</v>
      </c>
      <c r="F72" s="18" t="s">
        <v>81</v>
      </c>
      <c r="G72" s="71">
        <v>30</v>
      </c>
      <c r="H72" s="71">
        <v>38</v>
      </c>
      <c r="I72" s="58">
        <f t="shared" si="1"/>
        <v>68</v>
      </c>
      <c r="J72" s="18">
        <v>9706774038</v>
      </c>
      <c r="K72" s="18" t="s">
        <v>461</v>
      </c>
      <c r="L72" s="18" t="s">
        <v>462</v>
      </c>
      <c r="M72" s="18">
        <v>8876700536</v>
      </c>
      <c r="N72" s="18" t="s">
        <v>271</v>
      </c>
      <c r="O72" s="18">
        <v>9508897644</v>
      </c>
      <c r="P72" s="24">
        <v>43607</v>
      </c>
      <c r="Q72" s="18" t="s">
        <v>196</v>
      </c>
      <c r="R72" s="18" t="s">
        <v>183</v>
      </c>
      <c r="S72" s="18" t="s">
        <v>977</v>
      </c>
      <c r="T72" s="18"/>
    </row>
    <row r="73" spans="1:20" ht="33">
      <c r="A73" s="4">
        <v>69</v>
      </c>
      <c r="B73" s="72" t="s">
        <v>63</v>
      </c>
      <c r="C73" s="50" t="s">
        <v>439</v>
      </c>
      <c r="D73" s="18" t="s">
        <v>25</v>
      </c>
      <c r="E73" s="71"/>
      <c r="F73" s="18" t="s">
        <v>122</v>
      </c>
      <c r="G73" s="71">
        <v>25</v>
      </c>
      <c r="H73" s="71">
        <v>25</v>
      </c>
      <c r="I73" s="58">
        <f t="shared" si="1"/>
        <v>50</v>
      </c>
      <c r="J73" s="18" t="s">
        <v>465</v>
      </c>
      <c r="K73" s="18" t="s">
        <v>461</v>
      </c>
      <c r="L73" s="18" t="s">
        <v>462</v>
      </c>
      <c r="M73" s="18">
        <v>8876700536</v>
      </c>
      <c r="N73" s="18" t="s">
        <v>271</v>
      </c>
      <c r="O73" s="18">
        <v>9508897644</v>
      </c>
      <c r="P73" s="24">
        <v>43607</v>
      </c>
      <c r="Q73" s="18" t="s">
        <v>204</v>
      </c>
      <c r="R73" s="18" t="s">
        <v>188</v>
      </c>
      <c r="S73" s="18" t="s">
        <v>977</v>
      </c>
      <c r="T73" s="18"/>
    </row>
    <row r="74" spans="1:20" ht="33">
      <c r="A74" s="4">
        <v>70</v>
      </c>
      <c r="B74" s="72" t="s">
        <v>62</v>
      </c>
      <c r="C74" s="50" t="s">
        <v>440</v>
      </c>
      <c r="D74" s="18" t="s">
        <v>25</v>
      </c>
      <c r="E74" s="71"/>
      <c r="F74" s="18" t="s">
        <v>122</v>
      </c>
      <c r="G74" s="71">
        <v>21</v>
      </c>
      <c r="H74" s="71">
        <v>26</v>
      </c>
      <c r="I74" s="58">
        <f t="shared" si="1"/>
        <v>47</v>
      </c>
      <c r="J74" s="18" t="s">
        <v>466</v>
      </c>
      <c r="K74" s="18" t="s">
        <v>467</v>
      </c>
      <c r="L74" s="18" t="s">
        <v>389</v>
      </c>
      <c r="M74" s="18">
        <v>9613087270</v>
      </c>
      <c r="N74" s="18" t="s">
        <v>468</v>
      </c>
      <c r="O74" s="18">
        <v>9577941687</v>
      </c>
      <c r="P74" s="24">
        <v>43608</v>
      </c>
      <c r="Q74" s="18" t="s">
        <v>214</v>
      </c>
      <c r="R74" s="18" t="s">
        <v>248</v>
      </c>
      <c r="S74" s="18" t="s">
        <v>386</v>
      </c>
      <c r="T74" s="18"/>
    </row>
    <row r="75" spans="1:20" ht="33">
      <c r="A75" s="4">
        <v>71</v>
      </c>
      <c r="B75" s="72" t="s">
        <v>62</v>
      </c>
      <c r="C75" s="50" t="s">
        <v>441</v>
      </c>
      <c r="D75" s="18" t="s">
        <v>23</v>
      </c>
      <c r="E75" s="71">
        <v>18260208601</v>
      </c>
      <c r="F75" s="18" t="s">
        <v>81</v>
      </c>
      <c r="G75" s="71">
        <v>7</v>
      </c>
      <c r="H75" s="71">
        <v>7</v>
      </c>
      <c r="I75" s="58">
        <f t="shared" si="1"/>
        <v>14</v>
      </c>
      <c r="J75" s="18">
        <v>7896410228</v>
      </c>
      <c r="K75" s="18" t="s">
        <v>467</v>
      </c>
      <c r="L75" s="18" t="s">
        <v>389</v>
      </c>
      <c r="M75" s="18">
        <v>9613087270</v>
      </c>
      <c r="N75" s="18" t="s">
        <v>468</v>
      </c>
      <c r="O75" s="18">
        <v>9577941687</v>
      </c>
      <c r="P75" s="24">
        <v>43608</v>
      </c>
      <c r="Q75" s="18" t="s">
        <v>214</v>
      </c>
      <c r="R75" s="18" t="s">
        <v>390</v>
      </c>
      <c r="S75" s="18" t="s">
        <v>386</v>
      </c>
      <c r="T75" s="18"/>
    </row>
    <row r="76" spans="1:20" ht="33">
      <c r="A76" s="4">
        <v>72</v>
      </c>
      <c r="B76" s="72" t="s">
        <v>62</v>
      </c>
      <c r="C76" s="50" t="s">
        <v>442</v>
      </c>
      <c r="D76" s="18" t="s">
        <v>23</v>
      </c>
      <c r="E76" s="71">
        <v>18260208701</v>
      </c>
      <c r="F76" s="18" t="s">
        <v>73</v>
      </c>
      <c r="G76" s="71">
        <v>20</v>
      </c>
      <c r="H76" s="71">
        <v>22</v>
      </c>
      <c r="I76" s="58">
        <f t="shared" si="1"/>
        <v>42</v>
      </c>
      <c r="J76" s="18">
        <v>9401043767</v>
      </c>
      <c r="K76" s="18" t="s">
        <v>467</v>
      </c>
      <c r="L76" s="18" t="s">
        <v>389</v>
      </c>
      <c r="M76" s="18">
        <v>9613087270</v>
      </c>
      <c r="N76" s="18" t="s">
        <v>468</v>
      </c>
      <c r="O76" s="18">
        <v>9577941687</v>
      </c>
      <c r="P76" s="24">
        <v>43608</v>
      </c>
      <c r="Q76" s="18" t="s">
        <v>214</v>
      </c>
      <c r="R76" s="18" t="s">
        <v>252</v>
      </c>
      <c r="S76" s="18" t="s">
        <v>386</v>
      </c>
      <c r="T76" s="18"/>
    </row>
    <row r="77" spans="1:20" ht="33">
      <c r="A77" s="4">
        <v>73</v>
      </c>
      <c r="B77" s="72" t="s">
        <v>63</v>
      </c>
      <c r="C77" s="50" t="s">
        <v>443</v>
      </c>
      <c r="D77" s="18" t="s">
        <v>25</v>
      </c>
      <c r="E77" s="71"/>
      <c r="F77" s="18" t="s">
        <v>122</v>
      </c>
      <c r="G77" s="71">
        <v>30</v>
      </c>
      <c r="H77" s="71">
        <v>40</v>
      </c>
      <c r="I77" s="58">
        <f t="shared" si="1"/>
        <v>70</v>
      </c>
      <c r="J77" s="18" t="s">
        <v>469</v>
      </c>
      <c r="K77" s="18" t="s">
        <v>413</v>
      </c>
      <c r="L77" s="18" t="s">
        <v>408</v>
      </c>
      <c r="M77" s="72">
        <v>7896330175</v>
      </c>
      <c r="N77" s="18" t="s">
        <v>410</v>
      </c>
      <c r="O77" s="18">
        <v>9957084863</v>
      </c>
      <c r="P77" s="24">
        <v>43608</v>
      </c>
      <c r="Q77" s="18" t="s">
        <v>214</v>
      </c>
      <c r="R77" s="18" t="s">
        <v>208</v>
      </c>
      <c r="S77" s="18" t="s">
        <v>977</v>
      </c>
      <c r="T77" s="18"/>
    </row>
    <row r="78" spans="1:20" ht="33">
      <c r="A78" s="4">
        <v>74</v>
      </c>
      <c r="B78" s="72" t="s">
        <v>63</v>
      </c>
      <c r="C78" s="50" t="s">
        <v>444</v>
      </c>
      <c r="D78" s="18" t="s">
        <v>23</v>
      </c>
      <c r="E78" s="71">
        <v>18260205101</v>
      </c>
      <c r="F78" s="18" t="s">
        <v>73</v>
      </c>
      <c r="G78" s="71">
        <v>25</v>
      </c>
      <c r="H78" s="71">
        <v>27</v>
      </c>
      <c r="I78" s="58">
        <f t="shared" si="1"/>
        <v>52</v>
      </c>
      <c r="J78" s="18">
        <v>9508852397</v>
      </c>
      <c r="K78" s="18" t="s">
        <v>413</v>
      </c>
      <c r="L78" s="18" t="s">
        <v>408</v>
      </c>
      <c r="M78" s="72">
        <v>7896330175</v>
      </c>
      <c r="N78" s="18" t="s">
        <v>410</v>
      </c>
      <c r="O78" s="18">
        <v>9957084863</v>
      </c>
      <c r="P78" s="24">
        <v>43608</v>
      </c>
      <c r="Q78" s="18" t="s">
        <v>214</v>
      </c>
      <c r="R78" s="18" t="s">
        <v>401</v>
      </c>
      <c r="S78" s="18" t="s">
        <v>977</v>
      </c>
      <c r="T78" s="18"/>
    </row>
    <row r="79" spans="1:20">
      <c r="A79" s="4">
        <v>75</v>
      </c>
      <c r="B79" s="72" t="s">
        <v>445</v>
      </c>
      <c r="C79" s="50" t="s">
        <v>446</v>
      </c>
      <c r="D79" s="18" t="s">
        <v>23</v>
      </c>
      <c r="E79" s="71">
        <v>18260208002</v>
      </c>
      <c r="F79" s="18" t="s">
        <v>97</v>
      </c>
      <c r="G79" s="71">
        <v>138</v>
      </c>
      <c r="H79" s="71">
        <v>139</v>
      </c>
      <c r="I79" s="58">
        <f t="shared" si="1"/>
        <v>277</v>
      </c>
      <c r="J79" s="18">
        <v>9954271763</v>
      </c>
      <c r="K79" s="18" t="s">
        <v>249</v>
      </c>
      <c r="L79" s="18" t="s">
        <v>250</v>
      </c>
      <c r="M79" s="18">
        <v>9864635837</v>
      </c>
      <c r="N79" s="18" t="s">
        <v>470</v>
      </c>
      <c r="O79" s="18">
        <v>7399353944</v>
      </c>
      <c r="P79" s="24">
        <v>43609</v>
      </c>
      <c r="Q79" s="18" t="s">
        <v>224</v>
      </c>
      <c r="R79" s="18" t="s">
        <v>208</v>
      </c>
      <c r="S79" s="18" t="s">
        <v>977</v>
      </c>
      <c r="T79" s="18"/>
    </row>
    <row r="80" spans="1:20">
      <c r="A80" s="4">
        <v>76</v>
      </c>
      <c r="B80" s="72" t="s">
        <v>63</v>
      </c>
      <c r="C80" s="50" t="s">
        <v>446</v>
      </c>
      <c r="D80" s="18" t="s">
        <v>23</v>
      </c>
      <c r="E80" s="71">
        <v>18260208002</v>
      </c>
      <c r="F80" s="18" t="s">
        <v>81</v>
      </c>
      <c r="G80" s="71">
        <v>138</v>
      </c>
      <c r="H80" s="71">
        <v>139</v>
      </c>
      <c r="I80" s="58">
        <f t="shared" si="1"/>
        <v>277</v>
      </c>
      <c r="J80" s="18">
        <v>9954271763</v>
      </c>
      <c r="K80" s="18" t="s">
        <v>249</v>
      </c>
      <c r="L80" s="18" t="s">
        <v>250</v>
      </c>
      <c r="M80" s="18">
        <v>9864635837</v>
      </c>
      <c r="N80" s="18" t="s">
        <v>470</v>
      </c>
      <c r="O80" s="18">
        <v>7399353944</v>
      </c>
      <c r="P80" s="24">
        <v>43609</v>
      </c>
      <c r="Q80" s="18" t="s">
        <v>224</v>
      </c>
      <c r="R80" s="18" t="s">
        <v>208</v>
      </c>
      <c r="S80" s="18" t="s">
        <v>386</v>
      </c>
      <c r="T80" s="18"/>
    </row>
    <row r="81" spans="1:20">
      <c r="A81" s="4">
        <v>77</v>
      </c>
      <c r="B81" s="72"/>
      <c r="C81" s="89"/>
      <c r="D81" s="18"/>
      <c r="E81" s="71"/>
      <c r="F81" s="18"/>
      <c r="G81" s="90"/>
      <c r="H81" s="90"/>
      <c r="I81" s="58">
        <f t="shared" si="1"/>
        <v>0</v>
      </c>
      <c r="J81" s="18"/>
      <c r="K81" s="18"/>
      <c r="L81" s="18"/>
      <c r="M81" s="18"/>
      <c r="N81" s="18"/>
      <c r="O81" s="18"/>
      <c r="P81" s="24">
        <v>43610</v>
      </c>
      <c r="Q81" s="18" t="s">
        <v>231</v>
      </c>
      <c r="R81" s="18"/>
      <c r="S81" s="18"/>
      <c r="T81" s="18"/>
    </row>
    <row r="82" spans="1:20">
      <c r="A82" s="4">
        <v>78</v>
      </c>
      <c r="B82" s="72" t="s">
        <v>447</v>
      </c>
      <c r="C82" s="90" t="s">
        <v>448</v>
      </c>
      <c r="D82" s="18" t="s">
        <v>23</v>
      </c>
      <c r="E82" s="71">
        <v>18260201302</v>
      </c>
      <c r="F82" s="18" t="s">
        <v>449</v>
      </c>
      <c r="G82" s="99">
        <v>220</v>
      </c>
      <c r="H82" s="99">
        <v>230</v>
      </c>
      <c r="I82" s="58">
        <f t="shared" si="1"/>
        <v>450</v>
      </c>
      <c r="J82" s="18">
        <v>9435854635</v>
      </c>
      <c r="K82" s="18" t="s">
        <v>461</v>
      </c>
      <c r="L82" s="18" t="s">
        <v>462</v>
      </c>
      <c r="M82" s="18">
        <v>9401043767</v>
      </c>
      <c r="N82" s="18" t="s">
        <v>271</v>
      </c>
      <c r="O82" s="18">
        <v>9508897644</v>
      </c>
      <c r="P82" s="24">
        <v>43611</v>
      </c>
      <c r="Q82" s="18" t="s">
        <v>167</v>
      </c>
      <c r="R82" s="18" t="s">
        <v>238</v>
      </c>
      <c r="S82" s="18" t="s">
        <v>386</v>
      </c>
      <c r="T82" s="18"/>
    </row>
    <row r="83" spans="1:20" ht="33">
      <c r="A83" s="4">
        <v>79</v>
      </c>
      <c r="B83" s="72" t="s">
        <v>63</v>
      </c>
      <c r="C83" s="89" t="s">
        <v>448</v>
      </c>
      <c r="D83" s="18" t="s">
        <v>23</v>
      </c>
      <c r="E83" s="71">
        <v>18260201302</v>
      </c>
      <c r="F83" s="18" t="s">
        <v>449</v>
      </c>
      <c r="G83" s="99">
        <v>220</v>
      </c>
      <c r="H83" s="99">
        <v>230</v>
      </c>
      <c r="I83" s="58">
        <f t="shared" si="1"/>
        <v>450</v>
      </c>
      <c r="J83" s="18">
        <v>9435854635</v>
      </c>
      <c r="K83" s="18" t="s">
        <v>461</v>
      </c>
      <c r="L83" s="18" t="s">
        <v>462</v>
      </c>
      <c r="M83" s="18" t="s">
        <v>469</v>
      </c>
      <c r="N83" s="18" t="s">
        <v>271</v>
      </c>
      <c r="O83" s="18">
        <v>9508897644</v>
      </c>
      <c r="P83" s="24">
        <v>43611</v>
      </c>
      <c r="Q83" s="18" t="s">
        <v>167</v>
      </c>
      <c r="R83" s="18" t="s">
        <v>238</v>
      </c>
      <c r="S83" s="18" t="s">
        <v>977</v>
      </c>
      <c r="T83" s="18"/>
    </row>
    <row r="84" spans="1:20">
      <c r="A84" s="4">
        <v>80</v>
      </c>
      <c r="B84" s="72" t="s">
        <v>447</v>
      </c>
      <c r="C84" s="90" t="s">
        <v>448</v>
      </c>
      <c r="D84" s="18" t="s">
        <v>23</v>
      </c>
      <c r="E84" s="71">
        <v>18260201302</v>
      </c>
      <c r="F84" s="18" t="s">
        <v>449</v>
      </c>
      <c r="G84" s="99">
        <v>220</v>
      </c>
      <c r="H84" s="99">
        <v>230</v>
      </c>
      <c r="I84" s="58">
        <f t="shared" si="1"/>
        <v>450</v>
      </c>
      <c r="J84" s="18">
        <v>9435854635</v>
      </c>
      <c r="K84" s="18" t="s">
        <v>461</v>
      </c>
      <c r="L84" s="18" t="s">
        <v>462</v>
      </c>
      <c r="M84" s="18">
        <v>9508852397</v>
      </c>
      <c r="N84" s="18" t="s">
        <v>271</v>
      </c>
      <c r="O84" s="18">
        <v>9508897644</v>
      </c>
      <c r="P84" s="24">
        <v>43612</v>
      </c>
      <c r="Q84" s="18" t="s">
        <v>182</v>
      </c>
      <c r="R84" s="18" t="s">
        <v>238</v>
      </c>
      <c r="S84" s="18" t="s">
        <v>386</v>
      </c>
      <c r="T84" s="18"/>
    </row>
    <row r="85" spans="1:20">
      <c r="A85" s="4">
        <v>81</v>
      </c>
      <c r="B85" s="72" t="s">
        <v>63</v>
      </c>
      <c r="C85" s="89" t="s">
        <v>448</v>
      </c>
      <c r="D85" s="18" t="s">
        <v>23</v>
      </c>
      <c r="E85" s="71">
        <v>18260201302</v>
      </c>
      <c r="F85" s="18" t="s">
        <v>449</v>
      </c>
      <c r="G85" s="99">
        <v>220</v>
      </c>
      <c r="H85" s="99">
        <v>230</v>
      </c>
      <c r="I85" s="58">
        <f t="shared" si="1"/>
        <v>450</v>
      </c>
      <c r="J85" s="18">
        <v>9435854635</v>
      </c>
      <c r="K85" s="18" t="s">
        <v>461</v>
      </c>
      <c r="L85" s="18" t="s">
        <v>462</v>
      </c>
      <c r="M85" s="18">
        <v>9954271763</v>
      </c>
      <c r="N85" s="18" t="s">
        <v>271</v>
      </c>
      <c r="O85" s="18">
        <v>9508897644</v>
      </c>
      <c r="P85" s="24">
        <v>43612</v>
      </c>
      <c r="Q85" s="18" t="s">
        <v>182</v>
      </c>
      <c r="R85" s="18" t="s">
        <v>238</v>
      </c>
      <c r="S85" s="18" t="s">
        <v>977</v>
      </c>
      <c r="T85" s="18"/>
    </row>
    <row r="86" spans="1:20">
      <c r="A86" s="4">
        <v>82</v>
      </c>
      <c r="B86" s="72" t="s">
        <v>62</v>
      </c>
      <c r="C86" s="50" t="s">
        <v>450</v>
      </c>
      <c r="D86" s="18" t="s">
        <v>23</v>
      </c>
      <c r="E86" s="71">
        <v>18260220902</v>
      </c>
      <c r="F86" s="18" t="s">
        <v>451</v>
      </c>
      <c r="G86" s="71">
        <v>136</v>
      </c>
      <c r="H86" s="71">
        <v>135</v>
      </c>
      <c r="I86" s="58">
        <f t="shared" si="1"/>
        <v>271</v>
      </c>
      <c r="J86" s="18">
        <v>9854233595</v>
      </c>
      <c r="K86" s="18" t="s">
        <v>471</v>
      </c>
      <c r="L86" s="18" t="s">
        <v>472</v>
      </c>
      <c r="M86" s="18">
        <v>9954271763</v>
      </c>
      <c r="N86" s="18" t="s">
        <v>473</v>
      </c>
      <c r="O86" s="18">
        <v>7399564576</v>
      </c>
      <c r="P86" s="24">
        <v>43613</v>
      </c>
      <c r="Q86" s="18" t="s">
        <v>196</v>
      </c>
      <c r="R86" s="18" t="s">
        <v>278</v>
      </c>
      <c r="S86" s="18" t="s">
        <v>386</v>
      </c>
      <c r="T86" s="18"/>
    </row>
    <row r="87" spans="1:20">
      <c r="A87" s="4">
        <v>83</v>
      </c>
      <c r="B87" s="98" t="s">
        <v>63</v>
      </c>
      <c r="C87" s="50" t="s">
        <v>450</v>
      </c>
      <c r="D87" s="18" t="s">
        <v>23</v>
      </c>
      <c r="E87" s="71">
        <v>18260220902</v>
      </c>
      <c r="F87" s="18" t="s">
        <v>451</v>
      </c>
      <c r="G87" s="71">
        <v>136</v>
      </c>
      <c r="H87" s="71">
        <v>135</v>
      </c>
      <c r="I87" s="58">
        <f t="shared" si="1"/>
        <v>271</v>
      </c>
      <c r="J87" s="18">
        <v>9854233595</v>
      </c>
      <c r="K87" s="18" t="s">
        <v>471</v>
      </c>
      <c r="L87" s="18" t="s">
        <v>472</v>
      </c>
      <c r="M87" s="18">
        <v>9954271763</v>
      </c>
      <c r="N87" s="18" t="s">
        <v>473</v>
      </c>
      <c r="O87" s="18">
        <v>7399564576</v>
      </c>
      <c r="P87" s="24">
        <v>43613</v>
      </c>
      <c r="Q87" s="18" t="s">
        <v>196</v>
      </c>
      <c r="R87" s="18" t="s">
        <v>278</v>
      </c>
      <c r="S87" s="18" t="s">
        <v>977</v>
      </c>
      <c r="T87" s="18"/>
    </row>
    <row r="88" spans="1:20">
      <c r="A88" s="4">
        <v>84</v>
      </c>
      <c r="B88" s="17" t="s">
        <v>62</v>
      </c>
      <c r="C88" s="50" t="s">
        <v>988</v>
      </c>
      <c r="D88" s="18" t="s">
        <v>25</v>
      </c>
      <c r="E88" s="19"/>
      <c r="F88" s="18" t="s">
        <v>122</v>
      </c>
      <c r="G88" s="19">
        <v>48</v>
      </c>
      <c r="H88" s="19">
        <v>45</v>
      </c>
      <c r="I88" s="58">
        <f t="shared" si="1"/>
        <v>93</v>
      </c>
      <c r="J88" s="18">
        <v>9678762703</v>
      </c>
      <c r="K88" s="18" t="s">
        <v>998</v>
      </c>
      <c r="L88" s="18" t="s">
        <v>250</v>
      </c>
      <c r="M88" s="18">
        <v>9864635837</v>
      </c>
      <c r="N88" s="18" t="s">
        <v>1007</v>
      </c>
      <c r="O88" s="18">
        <v>9854424616</v>
      </c>
      <c r="P88" s="24">
        <v>43614</v>
      </c>
      <c r="Q88" s="18" t="s">
        <v>204</v>
      </c>
      <c r="R88" s="18" t="s">
        <v>168</v>
      </c>
      <c r="S88" s="18" t="s">
        <v>386</v>
      </c>
      <c r="T88" s="18"/>
    </row>
    <row r="89" spans="1:20">
      <c r="A89" s="4">
        <v>85</v>
      </c>
      <c r="B89" s="17" t="s">
        <v>62</v>
      </c>
      <c r="C89" s="50" t="s">
        <v>989</v>
      </c>
      <c r="D89" s="18" t="s">
        <v>25</v>
      </c>
      <c r="E89" s="19"/>
      <c r="F89" s="18" t="s">
        <v>122</v>
      </c>
      <c r="G89" s="19">
        <v>31</v>
      </c>
      <c r="H89" s="19">
        <v>26</v>
      </c>
      <c r="I89" s="58">
        <f t="shared" si="1"/>
        <v>57</v>
      </c>
      <c r="J89" s="18">
        <v>8011956668</v>
      </c>
      <c r="K89" s="18" t="s">
        <v>998</v>
      </c>
      <c r="L89" s="18" t="s">
        <v>250</v>
      </c>
      <c r="M89" s="18">
        <v>9864635837</v>
      </c>
      <c r="N89" s="18" t="s">
        <v>1007</v>
      </c>
      <c r="O89" s="18">
        <v>9854424616</v>
      </c>
      <c r="P89" s="24">
        <v>43614</v>
      </c>
      <c r="Q89" s="18" t="s">
        <v>204</v>
      </c>
      <c r="R89" s="18" t="s">
        <v>168</v>
      </c>
      <c r="S89" s="18" t="s">
        <v>386</v>
      </c>
      <c r="T89" s="18"/>
    </row>
    <row r="90" spans="1:20">
      <c r="A90" s="4">
        <v>86</v>
      </c>
      <c r="B90" s="17" t="s">
        <v>62</v>
      </c>
      <c r="C90" s="50" t="s">
        <v>1015</v>
      </c>
      <c r="D90" s="18" t="s">
        <v>23</v>
      </c>
      <c r="E90" s="19">
        <v>18260200302</v>
      </c>
      <c r="F90" s="18" t="s">
        <v>81</v>
      </c>
      <c r="G90" s="19">
        <v>12</v>
      </c>
      <c r="H90" s="19">
        <v>10</v>
      </c>
      <c r="I90" s="58">
        <f t="shared" si="1"/>
        <v>22</v>
      </c>
      <c r="J90" s="18">
        <v>8752993088</v>
      </c>
      <c r="K90" s="18" t="s">
        <v>998</v>
      </c>
      <c r="L90" s="18" t="s">
        <v>250</v>
      </c>
      <c r="M90" s="18">
        <v>9864635837</v>
      </c>
      <c r="N90" s="18" t="s">
        <v>1007</v>
      </c>
      <c r="O90" s="18">
        <v>9854424616</v>
      </c>
      <c r="P90" s="24">
        <v>43614</v>
      </c>
      <c r="Q90" s="18" t="s">
        <v>204</v>
      </c>
      <c r="R90" s="18" t="s">
        <v>168</v>
      </c>
      <c r="S90" s="18" t="s">
        <v>386</v>
      </c>
      <c r="T90" s="18"/>
    </row>
    <row r="91" spans="1:20">
      <c r="A91" s="4">
        <v>87</v>
      </c>
      <c r="B91" s="17" t="s">
        <v>63</v>
      </c>
      <c r="C91" s="50" t="s">
        <v>990</v>
      </c>
      <c r="D91" s="18" t="s">
        <v>25</v>
      </c>
      <c r="E91" s="19"/>
      <c r="F91" s="18" t="s">
        <v>122</v>
      </c>
      <c r="G91" s="19">
        <v>29</v>
      </c>
      <c r="H91" s="19">
        <v>25</v>
      </c>
      <c r="I91" s="58">
        <f t="shared" si="1"/>
        <v>54</v>
      </c>
      <c r="J91" s="18">
        <v>9957330498</v>
      </c>
      <c r="K91" s="18" t="s">
        <v>189</v>
      </c>
      <c r="L91" s="18" t="s">
        <v>190</v>
      </c>
      <c r="M91" s="18">
        <v>7399420017</v>
      </c>
      <c r="N91" s="18" t="s">
        <v>1006</v>
      </c>
      <c r="O91" s="18">
        <v>9577883317</v>
      </c>
      <c r="P91" s="24">
        <v>43614</v>
      </c>
      <c r="Q91" s="18" t="s">
        <v>204</v>
      </c>
      <c r="R91" s="18" t="s">
        <v>168</v>
      </c>
      <c r="S91" s="18" t="s">
        <v>977</v>
      </c>
      <c r="T91" s="18"/>
    </row>
    <row r="92" spans="1:20">
      <c r="A92" s="4">
        <v>88</v>
      </c>
      <c r="B92" s="17" t="s">
        <v>63</v>
      </c>
      <c r="C92" s="50" t="s">
        <v>515</v>
      </c>
      <c r="D92" s="18" t="s">
        <v>25</v>
      </c>
      <c r="E92" s="19"/>
      <c r="F92" s="18" t="s">
        <v>122</v>
      </c>
      <c r="G92" s="19">
        <v>41</v>
      </c>
      <c r="H92" s="19">
        <v>35</v>
      </c>
      <c r="I92" s="58">
        <f t="shared" si="1"/>
        <v>76</v>
      </c>
      <c r="J92" s="18">
        <v>9613745583</v>
      </c>
      <c r="K92" s="18" t="s">
        <v>189</v>
      </c>
      <c r="L92" s="18" t="s">
        <v>190</v>
      </c>
      <c r="M92" s="18">
        <v>7399420017</v>
      </c>
      <c r="N92" s="18" t="s">
        <v>1006</v>
      </c>
      <c r="O92" s="18">
        <v>9577883317</v>
      </c>
      <c r="P92" s="24">
        <v>43614</v>
      </c>
      <c r="Q92" s="18" t="s">
        <v>204</v>
      </c>
      <c r="R92" s="18" t="s">
        <v>192</v>
      </c>
      <c r="S92" s="18" t="s">
        <v>977</v>
      </c>
      <c r="T92" s="18"/>
    </row>
    <row r="93" spans="1:20">
      <c r="A93" s="4">
        <v>89</v>
      </c>
      <c r="B93" s="17" t="s">
        <v>62</v>
      </c>
      <c r="C93" s="50" t="s">
        <v>991</v>
      </c>
      <c r="D93" s="18" t="s">
        <v>25</v>
      </c>
      <c r="E93" s="19"/>
      <c r="F93" s="18" t="s">
        <v>122</v>
      </c>
      <c r="G93" s="19">
        <v>45</v>
      </c>
      <c r="H93" s="19">
        <v>39</v>
      </c>
      <c r="I93" s="58">
        <f t="shared" si="1"/>
        <v>84</v>
      </c>
      <c r="J93" s="18">
        <v>9859350810</v>
      </c>
      <c r="K93" s="18" t="s">
        <v>999</v>
      </c>
      <c r="L93" s="18" t="s">
        <v>226</v>
      </c>
      <c r="M93" s="18">
        <v>8822695896</v>
      </c>
      <c r="N93" s="18" t="s">
        <v>1005</v>
      </c>
      <c r="O93" s="18">
        <v>9577000605</v>
      </c>
      <c r="P93" s="24">
        <v>43615</v>
      </c>
      <c r="Q93" s="18" t="s">
        <v>214</v>
      </c>
      <c r="R93" s="18" t="s">
        <v>278</v>
      </c>
      <c r="S93" s="18" t="s">
        <v>386</v>
      </c>
      <c r="T93" s="18"/>
    </row>
    <row r="94" spans="1:20">
      <c r="A94" s="4">
        <v>90</v>
      </c>
      <c r="B94" s="17" t="s">
        <v>62</v>
      </c>
      <c r="C94" s="50" t="s">
        <v>992</v>
      </c>
      <c r="D94" s="18" t="s">
        <v>25</v>
      </c>
      <c r="E94" s="19"/>
      <c r="F94" s="18" t="s">
        <v>122</v>
      </c>
      <c r="G94" s="19">
        <v>30</v>
      </c>
      <c r="H94" s="19">
        <v>25</v>
      </c>
      <c r="I94" s="58">
        <f t="shared" si="1"/>
        <v>55</v>
      </c>
      <c r="J94" s="18">
        <v>9957829901</v>
      </c>
      <c r="K94" s="18" t="s">
        <v>999</v>
      </c>
      <c r="L94" s="18" t="s">
        <v>226</v>
      </c>
      <c r="M94" s="18">
        <v>8822695896</v>
      </c>
      <c r="N94" s="18" t="s">
        <v>1005</v>
      </c>
      <c r="O94" s="18">
        <v>9577000605</v>
      </c>
      <c r="P94" s="24">
        <v>43615</v>
      </c>
      <c r="Q94" s="18" t="s">
        <v>214</v>
      </c>
      <c r="R94" s="18" t="s">
        <v>183</v>
      </c>
      <c r="S94" s="18" t="s">
        <v>386</v>
      </c>
      <c r="T94" s="18"/>
    </row>
    <row r="95" spans="1:20" ht="33">
      <c r="A95" s="4">
        <v>91</v>
      </c>
      <c r="B95" s="17" t="s">
        <v>63</v>
      </c>
      <c r="C95" s="50" t="s">
        <v>993</v>
      </c>
      <c r="D95" s="18" t="s">
        <v>25</v>
      </c>
      <c r="E95" s="19"/>
      <c r="F95" s="18" t="s">
        <v>122</v>
      </c>
      <c r="G95" s="19">
        <v>55</v>
      </c>
      <c r="H95" s="19">
        <v>65</v>
      </c>
      <c r="I95" s="58">
        <f t="shared" si="1"/>
        <v>120</v>
      </c>
      <c r="J95" s="18">
        <v>8822516486</v>
      </c>
      <c r="K95" s="18" t="s">
        <v>1000</v>
      </c>
      <c r="L95" s="18" t="s">
        <v>291</v>
      </c>
      <c r="M95" s="18">
        <v>8724970293</v>
      </c>
      <c r="N95" s="18" t="s">
        <v>1008</v>
      </c>
      <c r="O95" s="18">
        <v>9613707852</v>
      </c>
      <c r="P95" s="24">
        <v>43615</v>
      </c>
      <c r="Q95" s="18" t="s">
        <v>214</v>
      </c>
      <c r="R95" s="18" t="s">
        <v>289</v>
      </c>
      <c r="S95" s="18" t="s">
        <v>977</v>
      </c>
      <c r="T95" s="18"/>
    </row>
    <row r="96" spans="1:20">
      <c r="A96" s="4">
        <v>92</v>
      </c>
      <c r="B96" s="17" t="s">
        <v>62</v>
      </c>
      <c r="C96" s="19" t="s">
        <v>994</v>
      </c>
      <c r="D96" s="83" t="s">
        <v>25</v>
      </c>
      <c r="E96" s="19"/>
      <c r="F96" s="18" t="s">
        <v>122</v>
      </c>
      <c r="G96" s="19">
        <v>29</v>
      </c>
      <c r="H96" s="19">
        <v>35</v>
      </c>
      <c r="I96" s="58">
        <f t="shared" si="1"/>
        <v>64</v>
      </c>
      <c r="J96" s="83">
        <v>9613635478</v>
      </c>
      <c r="K96" s="18" t="s">
        <v>1001</v>
      </c>
      <c r="L96" s="18" t="s">
        <v>842</v>
      </c>
      <c r="M96" s="18">
        <v>9854100354</v>
      </c>
      <c r="N96" s="18" t="s">
        <v>1002</v>
      </c>
      <c r="O96" s="18">
        <v>8472835269</v>
      </c>
      <c r="P96" s="24">
        <v>43616</v>
      </c>
      <c r="Q96" s="18" t="s">
        <v>224</v>
      </c>
      <c r="R96" s="18" t="s">
        <v>1004</v>
      </c>
      <c r="S96" s="18" t="s">
        <v>386</v>
      </c>
      <c r="T96" s="18"/>
    </row>
    <row r="97" spans="1:20">
      <c r="A97" s="4">
        <v>93</v>
      </c>
      <c r="B97" s="17" t="s">
        <v>62</v>
      </c>
      <c r="C97" s="19" t="s">
        <v>995</v>
      </c>
      <c r="D97" s="18" t="s">
        <v>23</v>
      </c>
      <c r="E97" s="92">
        <v>18260225402</v>
      </c>
      <c r="F97" s="18" t="s">
        <v>81</v>
      </c>
      <c r="G97" s="19">
        <v>30</v>
      </c>
      <c r="H97" s="19">
        <v>32</v>
      </c>
      <c r="I97" s="58">
        <f t="shared" si="1"/>
        <v>62</v>
      </c>
      <c r="J97" s="83">
        <v>9954181887</v>
      </c>
      <c r="K97" s="18" t="s">
        <v>718</v>
      </c>
      <c r="L97" s="18" t="s">
        <v>202</v>
      </c>
      <c r="M97" s="18">
        <v>957704568</v>
      </c>
      <c r="N97" s="18" t="s">
        <v>259</v>
      </c>
      <c r="O97" s="18">
        <v>9613732745</v>
      </c>
      <c r="P97" s="24">
        <v>43616</v>
      </c>
      <c r="Q97" s="18" t="s">
        <v>224</v>
      </c>
      <c r="R97" s="18" t="s">
        <v>457</v>
      </c>
      <c r="S97" s="18" t="s">
        <v>386</v>
      </c>
      <c r="T97" s="18"/>
    </row>
    <row r="98" spans="1:20">
      <c r="A98" s="4">
        <v>94</v>
      </c>
      <c r="B98" s="17" t="s">
        <v>62</v>
      </c>
      <c r="C98" s="19" t="s">
        <v>996</v>
      </c>
      <c r="D98" s="83" t="s">
        <v>25</v>
      </c>
      <c r="E98" s="18"/>
      <c r="F98" s="18" t="s">
        <v>122</v>
      </c>
      <c r="G98" s="19">
        <v>30</v>
      </c>
      <c r="H98" s="19">
        <v>39</v>
      </c>
      <c r="I98" s="58">
        <f t="shared" si="1"/>
        <v>69</v>
      </c>
      <c r="J98" s="83">
        <v>8811909114</v>
      </c>
      <c r="K98" s="18" t="s">
        <v>718</v>
      </c>
      <c r="L98" s="18" t="s">
        <v>202</v>
      </c>
      <c r="M98" s="72">
        <v>9577201647</v>
      </c>
      <c r="N98" s="18" t="s">
        <v>1003</v>
      </c>
      <c r="O98" s="18">
        <v>9707465296</v>
      </c>
      <c r="P98" s="24">
        <v>43616</v>
      </c>
      <c r="Q98" s="18" t="s">
        <v>224</v>
      </c>
      <c r="R98" s="18" t="s">
        <v>220</v>
      </c>
      <c r="S98" s="18" t="s">
        <v>386</v>
      </c>
      <c r="T98" s="18"/>
    </row>
    <row r="99" spans="1:20">
      <c r="A99" s="4">
        <v>95</v>
      </c>
      <c r="B99" s="17" t="s">
        <v>63</v>
      </c>
      <c r="C99" s="19" t="s">
        <v>997</v>
      </c>
      <c r="D99" s="18" t="s">
        <v>23</v>
      </c>
      <c r="E99" s="19">
        <v>18260225404</v>
      </c>
      <c r="F99" s="18" t="s">
        <v>81</v>
      </c>
      <c r="G99" s="19">
        <v>55</v>
      </c>
      <c r="H99" s="19">
        <v>75</v>
      </c>
      <c r="I99" s="58">
        <f t="shared" si="1"/>
        <v>130</v>
      </c>
      <c r="J99" s="83">
        <v>8011878695</v>
      </c>
      <c r="K99" s="18" t="s">
        <v>718</v>
      </c>
      <c r="L99" s="18" t="s">
        <v>202</v>
      </c>
      <c r="M99" s="83">
        <v>9577201647</v>
      </c>
      <c r="N99" s="83" t="s">
        <v>1003</v>
      </c>
      <c r="O99" s="83">
        <v>9707465296</v>
      </c>
      <c r="P99" s="24">
        <v>43616</v>
      </c>
      <c r="Q99" s="18" t="s">
        <v>224</v>
      </c>
      <c r="R99" s="83" t="s">
        <v>457</v>
      </c>
      <c r="S99" s="18" t="s">
        <v>977</v>
      </c>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90</v>
      </c>
      <c r="D165" s="21"/>
      <c r="E165" s="13"/>
      <c r="F165" s="21"/>
      <c r="G165" s="59">
        <f>SUM(G5:G164)</f>
        <v>4252</v>
      </c>
      <c r="H165" s="59">
        <f>SUM(H5:H164)</f>
        <v>4530</v>
      </c>
      <c r="I165" s="59">
        <f>SUM(I5:I164)</f>
        <v>8782</v>
      </c>
      <c r="J165" s="21"/>
      <c r="K165" s="21"/>
      <c r="L165" s="21"/>
      <c r="M165" s="21"/>
      <c r="N165" s="21"/>
      <c r="O165" s="21"/>
      <c r="P165" s="14"/>
      <c r="Q165" s="21"/>
      <c r="R165" s="21"/>
      <c r="S165" s="21"/>
      <c r="T165" s="12"/>
    </row>
    <row r="166" spans="1:20">
      <c r="A166" s="44" t="s">
        <v>62</v>
      </c>
      <c r="B166" s="10">
        <f>COUNTIF(B$5:B$164,"Team 1")</f>
        <v>47</v>
      </c>
      <c r="C166" s="44" t="s">
        <v>25</v>
      </c>
      <c r="D166" s="10">
        <f>COUNTIF(D5:D164,"Anganwadi")</f>
        <v>24</v>
      </c>
    </row>
    <row r="167" spans="1:20">
      <c r="A167" s="44" t="s">
        <v>63</v>
      </c>
      <c r="B167" s="10">
        <f>COUNTIF(B$6:B$164,"Team 2")</f>
        <v>40</v>
      </c>
      <c r="C167" s="44" t="s">
        <v>23</v>
      </c>
      <c r="D167" s="10">
        <f>COUNTIF(D5:D164,"School")</f>
        <v>60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F5" activePane="bottomRight" state="frozen"/>
      <selection pane="topRight" activeCell="C1" sqref="C1"/>
      <selection pane="bottomLeft" activeCell="A5" sqref="A5"/>
      <selection pane="bottomRight" activeCell="F6" sqref="F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97" t="s">
        <v>70</v>
      </c>
      <c r="B1" s="197"/>
      <c r="C1" s="197"/>
      <c r="D1" s="55"/>
      <c r="E1" s="55"/>
      <c r="F1" s="55"/>
      <c r="G1" s="55"/>
      <c r="H1" s="55"/>
      <c r="I1" s="55"/>
      <c r="J1" s="55"/>
      <c r="K1" s="55"/>
      <c r="L1" s="55"/>
      <c r="M1" s="198"/>
      <c r="N1" s="198"/>
      <c r="O1" s="198"/>
      <c r="P1" s="198"/>
      <c r="Q1" s="198"/>
      <c r="R1" s="198"/>
      <c r="S1" s="198"/>
      <c r="T1" s="198"/>
    </row>
    <row r="2" spans="1:20">
      <c r="A2" s="193" t="s">
        <v>59</v>
      </c>
      <c r="B2" s="194"/>
      <c r="C2" s="194"/>
      <c r="D2" s="25">
        <v>43617</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92" t="s">
        <v>62</v>
      </c>
      <c r="C5" s="100" t="s">
        <v>474</v>
      </c>
      <c r="D5" s="18" t="s">
        <v>23</v>
      </c>
      <c r="E5" s="71">
        <v>18260203301</v>
      </c>
      <c r="F5" s="18" t="s">
        <v>73</v>
      </c>
      <c r="G5" s="71">
        <v>70</v>
      </c>
      <c r="H5" s="71">
        <v>81</v>
      </c>
      <c r="I5" s="58">
        <f>SUM(G5:H5)</f>
        <v>151</v>
      </c>
      <c r="J5" s="18">
        <v>7399843479</v>
      </c>
      <c r="K5" s="18" t="s">
        <v>284</v>
      </c>
      <c r="L5" s="18" t="s">
        <v>285</v>
      </c>
      <c r="M5" s="18">
        <v>9577057723</v>
      </c>
      <c r="N5" s="18" t="s">
        <v>542</v>
      </c>
      <c r="O5" s="18">
        <v>9954685993</v>
      </c>
      <c r="P5" s="24">
        <v>43617</v>
      </c>
      <c r="Q5" s="18" t="s">
        <v>224</v>
      </c>
      <c r="R5" s="18" t="s">
        <v>183</v>
      </c>
      <c r="S5" s="18" t="s">
        <v>386</v>
      </c>
      <c r="T5" s="18"/>
    </row>
    <row r="6" spans="1:20">
      <c r="A6" s="4">
        <v>2</v>
      </c>
      <c r="B6" s="72" t="s">
        <v>63</v>
      </c>
      <c r="C6" s="101" t="s">
        <v>475</v>
      </c>
      <c r="D6" s="72" t="s">
        <v>25</v>
      </c>
      <c r="E6" s="72"/>
      <c r="F6" s="72" t="s">
        <v>122</v>
      </c>
      <c r="G6" s="72">
        <v>32</v>
      </c>
      <c r="H6" s="72">
        <v>56</v>
      </c>
      <c r="I6" s="58">
        <f t="shared" ref="I6:I69" si="0">SUM(G6:H6)</f>
        <v>88</v>
      </c>
      <c r="J6" s="72">
        <v>9954670990</v>
      </c>
      <c r="K6" s="18" t="s">
        <v>284</v>
      </c>
      <c r="L6" s="18" t="s">
        <v>285</v>
      </c>
      <c r="M6" s="18">
        <v>9577057723</v>
      </c>
      <c r="N6" s="18" t="s">
        <v>542</v>
      </c>
      <c r="O6" s="18">
        <v>9954685993</v>
      </c>
      <c r="P6" s="24">
        <v>43617</v>
      </c>
      <c r="Q6" s="18" t="s">
        <v>224</v>
      </c>
      <c r="R6" s="18" t="s">
        <v>188</v>
      </c>
      <c r="S6" s="18" t="s">
        <v>977</v>
      </c>
      <c r="T6" s="18"/>
    </row>
    <row r="7" spans="1:20">
      <c r="A7" s="4">
        <v>3</v>
      </c>
      <c r="B7" s="72" t="s">
        <v>63</v>
      </c>
      <c r="C7" s="100" t="s">
        <v>476</v>
      </c>
      <c r="D7" s="18" t="s">
        <v>23</v>
      </c>
      <c r="E7" s="71">
        <v>18260223901</v>
      </c>
      <c r="F7" s="18" t="s">
        <v>73</v>
      </c>
      <c r="G7" s="71">
        <v>28</v>
      </c>
      <c r="H7" s="71">
        <v>32</v>
      </c>
      <c r="I7" s="58">
        <f t="shared" si="0"/>
        <v>60</v>
      </c>
      <c r="J7" s="18">
        <v>8876146114</v>
      </c>
      <c r="K7" s="18" t="s">
        <v>284</v>
      </c>
      <c r="L7" s="18" t="s">
        <v>285</v>
      </c>
      <c r="M7" s="18">
        <v>9577057723</v>
      </c>
      <c r="N7" s="18" t="s">
        <v>542</v>
      </c>
      <c r="O7" s="18">
        <v>9954685993</v>
      </c>
      <c r="P7" s="24">
        <v>43617</v>
      </c>
      <c r="Q7" s="18" t="s">
        <v>224</v>
      </c>
      <c r="R7" s="18" t="s">
        <v>168</v>
      </c>
      <c r="S7" s="18" t="s">
        <v>977</v>
      </c>
      <c r="T7" s="18"/>
    </row>
    <row r="8" spans="1:20">
      <c r="A8" s="4">
        <v>4</v>
      </c>
      <c r="B8" s="72"/>
      <c r="C8" s="100"/>
      <c r="D8" s="18"/>
      <c r="E8" s="71"/>
      <c r="F8" s="18"/>
      <c r="G8" s="71"/>
      <c r="H8" s="71"/>
      <c r="I8" s="58">
        <f t="shared" si="0"/>
        <v>0</v>
      </c>
      <c r="J8" s="72"/>
      <c r="K8" s="18"/>
      <c r="L8" s="18"/>
      <c r="M8" s="18"/>
      <c r="N8" s="108"/>
      <c r="O8" s="109"/>
      <c r="P8" s="24">
        <v>43618</v>
      </c>
      <c r="Q8" s="18" t="s">
        <v>231</v>
      </c>
      <c r="R8" s="18"/>
      <c r="S8" s="18"/>
      <c r="T8" s="18" t="s">
        <v>231</v>
      </c>
    </row>
    <row r="9" spans="1:20" ht="33">
      <c r="A9" s="4">
        <v>5</v>
      </c>
      <c r="B9" s="72" t="s">
        <v>62</v>
      </c>
      <c r="C9" s="100" t="s">
        <v>477</v>
      </c>
      <c r="D9" s="18" t="s">
        <v>25</v>
      </c>
      <c r="E9" s="71"/>
      <c r="F9" s="18" t="s">
        <v>122</v>
      </c>
      <c r="G9" s="71">
        <v>30</v>
      </c>
      <c r="H9" s="71">
        <v>40</v>
      </c>
      <c r="I9" s="58">
        <f t="shared" si="0"/>
        <v>70</v>
      </c>
      <c r="J9" s="72">
        <v>9957361915</v>
      </c>
      <c r="K9" s="18" t="s">
        <v>543</v>
      </c>
      <c r="L9" s="18" t="s">
        <v>222</v>
      </c>
      <c r="M9" s="18">
        <v>8011907535</v>
      </c>
      <c r="N9" s="108" t="s">
        <v>223</v>
      </c>
      <c r="O9" s="109">
        <v>8011499427</v>
      </c>
      <c r="P9" s="24">
        <v>43619</v>
      </c>
      <c r="Q9" s="18" t="s">
        <v>167</v>
      </c>
      <c r="R9" s="18" t="s">
        <v>272</v>
      </c>
      <c r="S9" s="18" t="s">
        <v>386</v>
      </c>
      <c r="T9" s="18"/>
    </row>
    <row r="10" spans="1:20" ht="33">
      <c r="A10" s="4">
        <v>6</v>
      </c>
      <c r="B10" s="72" t="s">
        <v>478</v>
      </c>
      <c r="C10" s="100" t="s">
        <v>479</v>
      </c>
      <c r="D10" s="18" t="s">
        <v>23</v>
      </c>
      <c r="E10" s="71">
        <v>18260210402</v>
      </c>
      <c r="F10" s="18" t="s">
        <v>81</v>
      </c>
      <c r="G10" s="71">
        <v>49</v>
      </c>
      <c r="H10" s="71">
        <v>50</v>
      </c>
      <c r="I10" s="58">
        <f t="shared" si="0"/>
        <v>99</v>
      </c>
      <c r="J10" s="18">
        <v>8724965595</v>
      </c>
      <c r="K10" s="18" t="s">
        <v>543</v>
      </c>
      <c r="L10" s="18" t="s">
        <v>222</v>
      </c>
      <c r="M10" s="72">
        <v>9954207675</v>
      </c>
      <c r="N10" s="108" t="s">
        <v>223</v>
      </c>
      <c r="O10" s="109">
        <v>8011499427</v>
      </c>
      <c r="P10" s="24">
        <v>43619</v>
      </c>
      <c r="Q10" s="18" t="s">
        <v>167</v>
      </c>
      <c r="R10" s="18" t="s">
        <v>272</v>
      </c>
      <c r="S10" s="18" t="s">
        <v>386</v>
      </c>
      <c r="T10" s="18"/>
    </row>
    <row r="11" spans="1:20">
      <c r="A11" s="4">
        <v>7</v>
      </c>
      <c r="B11" s="72" t="s">
        <v>63</v>
      </c>
      <c r="C11" s="100" t="s">
        <v>480</v>
      </c>
      <c r="D11" s="18" t="s">
        <v>23</v>
      </c>
      <c r="E11" s="71">
        <v>18260203401</v>
      </c>
      <c r="F11" s="18" t="s">
        <v>73</v>
      </c>
      <c r="G11" s="71">
        <v>80</v>
      </c>
      <c r="H11" s="71">
        <v>84</v>
      </c>
      <c r="I11" s="58">
        <f t="shared" si="0"/>
        <v>164</v>
      </c>
      <c r="J11" s="18">
        <v>9678649877</v>
      </c>
      <c r="K11" s="18" t="s">
        <v>544</v>
      </c>
      <c r="L11" s="18" t="s">
        <v>250</v>
      </c>
      <c r="M11" s="72">
        <v>9954207675</v>
      </c>
      <c r="N11" s="18" t="s">
        <v>226</v>
      </c>
      <c r="O11" s="18">
        <v>9957422625</v>
      </c>
      <c r="P11" s="24">
        <v>43619</v>
      </c>
      <c r="Q11" s="18" t="s">
        <v>167</v>
      </c>
      <c r="R11" s="18" t="s">
        <v>238</v>
      </c>
      <c r="S11" s="18" t="s">
        <v>977</v>
      </c>
      <c r="T11" s="18"/>
    </row>
    <row r="12" spans="1:20">
      <c r="A12" s="4">
        <v>8</v>
      </c>
      <c r="B12" s="72" t="s">
        <v>62</v>
      </c>
      <c r="C12" s="100" t="s">
        <v>481</v>
      </c>
      <c r="D12" s="18" t="s">
        <v>23</v>
      </c>
      <c r="E12" s="71">
        <v>18260216201</v>
      </c>
      <c r="F12" s="18" t="s">
        <v>73</v>
      </c>
      <c r="G12" s="71">
        <v>60</v>
      </c>
      <c r="H12" s="71">
        <v>67</v>
      </c>
      <c r="I12" s="58">
        <f t="shared" si="0"/>
        <v>127</v>
      </c>
      <c r="J12" s="18">
        <v>9954524857</v>
      </c>
      <c r="K12" s="18" t="s">
        <v>545</v>
      </c>
      <c r="L12" s="18" t="s">
        <v>546</v>
      </c>
      <c r="M12" s="18">
        <v>9508040431</v>
      </c>
      <c r="N12" s="110" t="s">
        <v>547</v>
      </c>
      <c r="O12" s="18">
        <v>9954249828</v>
      </c>
      <c r="P12" s="24">
        <v>43620</v>
      </c>
      <c r="Q12" s="18" t="s">
        <v>182</v>
      </c>
      <c r="R12" s="18" t="s">
        <v>208</v>
      </c>
      <c r="S12" s="18" t="s">
        <v>386</v>
      </c>
      <c r="T12" s="18"/>
    </row>
    <row r="13" spans="1:20">
      <c r="A13" s="4">
        <v>9</v>
      </c>
      <c r="B13" s="72" t="s">
        <v>63</v>
      </c>
      <c r="C13" s="100" t="s">
        <v>482</v>
      </c>
      <c r="D13" s="18" t="s">
        <v>23</v>
      </c>
      <c r="E13" s="71">
        <v>18260210601</v>
      </c>
      <c r="F13" s="18" t="s">
        <v>73</v>
      </c>
      <c r="G13" s="71">
        <v>60</v>
      </c>
      <c r="H13" s="71">
        <v>56</v>
      </c>
      <c r="I13" s="58">
        <f t="shared" si="0"/>
        <v>116</v>
      </c>
      <c r="J13" s="18">
        <v>9854183068</v>
      </c>
      <c r="K13" s="18" t="s">
        <v>548</v>
      </c>
      <c r="L13" s="18" t="s">
        <v>549</v>
      </c>
      <c r="M13" s="18">
        <v>9508040431</v>
      </c>
      <c r="N13" s="110" t="s">
        <v>547</v>
      </c>
      <c r="O13" s="18">
        <v>9954249828</v>
      </c>
      <c r="P13" s="24">
        <v>43620</v>
      </c>
      <c r="Q13" s="18" t="s">
        <v>182</v>
      </c>
      <c r="R13" s="18" t="s">
        <v>168</v>
      </c>
      <c r="S13" s="18" t="s">
        <v>977</v>
      </c>
      <c r="T13" s="18"/>
    </row>
    <row r="14" spans="1:20">
      <c r="A14" s="4">
        <v>10</v>
      </c>
      <c r="B14" s="72"/>
      <c r="C14" s="100"/>
      <c r="D14" s="18"/>
      <c r="E14" s="71"/>
      <c r="F14" s="18"/>
      <c r="G14" s="71"/>
      <c r="H14" s="71"/>
      <c r="I14" s="58">
        <f t="shared" si="0"/>
        <v>0</v>
      </c>
      <c r="J14" s="18"/>
      <c r="K14" s="18"/>
      <c r="L14" s="18"/>
      <c r="M14" s="18"/>
      <c r="N14" s="18"/>
      <c r="O14" s="18"/>
      <c r="P14" s="24">
        <v>43621</v>
      </c>
      <c r="Q14" s="18" t="s">
        <v>196</v>
      </c>
      <c r="R14" s="18"/>
      <c r="S14" s="18"/>
      <c r="T14" s="18" t="s">
        <v>267</v>
      </c>
    </row>
    <row r="15" spans="1:20">
      <c r="A15" s="4">
        <v>11</v>
      </c>
      <c r="B15" s="72" t="s">
        <v>62</v>
      </c>
      <c r="C15" s="100" t="s">
        <v>483</v>
      </c>
      <c r="D15" s="18" t="s">
        <v>23</v>
      </c>
      <c r="E15" s="71">
        <v>18260211405</v>
      </c>
      <c r="F15" s="18" t="s">
        <v>73</v>
      </c>
      <c r="G15" s="71">
        <v>14</v>
      </c>
      <c r="H15" s="71">
        <v>14</v>
      </c>
      <c r="I15" s="58">
        <f t="shared" si="0"/>
        <v>28</v>
      </c>
      <c r="J15" s="18">
        <v>9954112851</v>
      </c>
      <c r="K15" s="18" t="s">
        <v>399</v>
      </c>
      <c r="L15" s="18" t="s">
        <v>550</v>
      </c>
      <c r="M15" s="18">
        <v>9435521004</v>
      </c>
      <c r="N15" s="18" t="s">
        <v>400</v>
      </c>
      <c r="O15" s="18">
        <v>8486531827</v>
      </c>
      <c r="P15" s="24">
        <v>43622</v>
      </c>
      <c r="Q15" s="18" t="s">
        <v>204</v>
      </c>
      <c r="R15" s="18" t="s">
        <v>188</v>
      </c>
      <c r="S15" s="18" t="s">
        <v>386</v>
      </c>
      <c r="T15" s="18"/>
    </row>
    <row r="16" spans="1:20">
      <c r="A16" s="4">
        <v>12</v>
      </c>
      <c r="B16" s="72" t="s">
        <v>478</v>
      </c>
      <c r="C16" s="100" t="s">
        <v>484</v>
      </c>
      <c r="D16" s="18" t="s">
        <v>23</v>
      </c>
      <c r="E16" s="71">
        <v>18260213005</v>
      </c>
      <c r="F16" s="18" t="s">
        <v>73</v>
      </c>
      <c r="G16" s="71">
        <v>20</v>
      </c>
      <c r="H16" s="71">
        <v>21</v>
      </c>
      <c r="I16" s="58">
        <f t="shared" si="0"/>
        <v>41</v>
      </c>
      <c r="J16" s="18">
        <v>9954267627</v>
      </c>
      <c r="K16" s="18" t="s">
        <v>399</v>
      </c>
      <c r="L16" s="18" t="s">
        <v>550</v>
      </c>
      <c r="M16" s="18">
        <v>9435521004</v>
      </c>
      <c r="N16" s="18" t="s">
        <v>400</v>
      </c>
      <c r="O16" s="18">
        <v>8486531827</v>
      </c>
      <c r="P16" s="24">
        <v>43622</v>
      </c>
      <c r="Q16" s="18" t="s">
        <v>204</v>
      </c>
      <c r="R16" s="18" t="s">
        <v>183</v>
      </c>
      <c r="S16" s="18" t="s">
        <v>386</v>
      </c>
      <c r="T16" s="85"/>
    </row>
    <row r="17" spans="1:20" ht="33">
      <c r="A17" s="4">
        <v>13</v>
      </c>
      <c r="B17" s="102" t="s">
        <v>63</v>
      </c>
      <c r="C17" s="103" t="s">
        <v>485</v>
      </c>
      <c r="D17" s="85" t="s">
        <v>25</v>
      </c>
      <c r="E17" s="104"/>
      <c r="F17" s="85" t="s">
        <v>122</v>
      </c>
      <c r="G17" s="104">
        <v>48</v>
      </c>
      <c r="H17" s="104">
        <v>36</v>
      </c>
      <c r="I17" s="58">
        <f t="shared" si="0"/>
        <v>84</v>
      </c>
      <c r="J17" s="85" t="s">
        <v>551</v>
      </c>
      <c r="K17" s="85" t="s">
        <v>290</v>
      </c>
      <c r="L17" s="85" t="s">
        <v>291</v>
      </c>
      <c r="M17" s="85">
        <v>9435521004</v>
      </c>
      <c r="N17" s="85" t="s">
        <v>552</v>
      </c>
      <c r="O17" s="85">
        <v>9613707852</v>
      </c>
      <c r="P17" s="24">
        <v>43622</v>
      </c>
      <c r="Q17" s="85" t="s">
        <v>204</v>
      </c>
      <c r="R17" s="85" t="s">
        <v>248</v>
      </c>
      <c r="S17" s="85" t="s">
        <v>977</v>
      </c>
      <c r="T17" s="85"/>
    </row>
    <row r="18" spans="1:20">
      <c r="A18" s="4">
        <v>14</v>
      </c>
      <c r="B18" s="102" t="s">
        <v>63</v>
      </c>
      <c r="C18" s="103" t="s">
        <v>486</v>
      </c>
      <c r="D18" s="85" t="s">
        <v>23</v>
      </c>
      <c r="E18" s="104">
        <v>18260206501</v>
      </c>
      <c r="F18" s="85" t="s">
        <v>73</v>
      </c>
      <c r="G18" s="104">
        <v>40</v>
      </c>
      <c r="H18" s="104">
        <v>35</v>
      </c>
      <c r="I18" s="58">
        <f t="shared" si="0"/>
        <v>75</v>
      </c>
      <c r="J18" s="85">
        <v>9957337608</v>
      </c>
      <c r="K18" s="85" t="s">
        <v>290</v>
      </c>
      <c r="L18" s="85" t="s">
        <v>291</v>
      </c>
      <c r="M18" s="85">
        <v>9435521004</v>
      </c>
      <c r="N18" s="85" t="s">
        <v>552</v>
      </c>
      <c r="O18" s="85">
        <v>9613707852</v>
      </c>
      <c r="P18" s="24">
        <v>43622</v>
      </c>
      <c r="Q18" s="85" t="s">
        <v>204</v>
      </c>
      <c r="R18" s="85" t="s">
        <v>248</v>
      </c>
      <c r="S18" s="85" t="s">
        <v>977</v>
      </c>
      <c r="T18" s="85"/>
    </row>
    <row r="19" spans="1:20">
      <c r="A19" s="4">
        <v>15</v>
      </c>
      <c r="B19" s="102" t="s">
        <v>62</v>
      </c>
      <c r="C19" s="103" t="s">
        <v>487</v>
      </c>
      <c r="D19" s="85" t="s">
        <v>23</v>
      </c>
      <c r="E19" s="104">
        <v>18260213002</v>
      </c>
      <c r="F19" s="85" t="s">
        <v>488</v>
      </c>
      <c r="G19" s="104">
        <v>240</v>
      </c>
      <c r="H19" s="104">
        <v>230</v>
      </c>
      <c r="I19" s="58">
        <f t="shared" si="0"/>
        <v>470</v>
      </c>
      <c r="J19" s="85">
        <v>9435738741</v>
      </c>
      <c r="K19" s="85" t="s">
        <v>399</v>
      </c>
      <c r="L19" s="18" t="s">
        <v>550</v>
      </c>
      <c r="M19" s="18">
        <v>9435521004</v>
      </c>
      <c r="N19" s="18" t="s">
        <v>400</v>
      </c>
      <c r="O19" s="18">
        <v>8486531827</v>
      </c>
      <c r="P19" s="111">
        <v>43623</v>
      </c>
      <c r="Q19" s="85" t="s">
        <v>214</v>
      </c>
      <c r="R19" s="85" t="s">
        <v>168</v>
      </c>
      <c r="S19" s="85" t="s">
        <v>386</v>
      </c>
      <c r="T19" s="85"/>
    </row>
    <row r="20" spans="1:20">
      <c r="A20" s="4">
        <v>16</v>
      </c>
      <c r="B20" s="102" t="s">
        <v>63</v>
      </c>
      <c r="C20" s="103" t="s">
        <v>487</v>
      </c>
      <c r="D20" s="85" t="s">
        <v>23</v>
      </c>
      <c r="E20" s="104">
        <v>18260213002</v>
      </c>
      <c r="F20" s="85" t="s">
        <v>488</v>
      </c>
      <c r="G20" s="104">
        <v>240</v>
      </c>
      <c r="H20" s="104">
        <v>230</v>
      </c>
      <c r="I20" s="58">
        <f t="shared" si="0"/>
        <v>470</v>
      </c>
      <c r="J20" s="85">
        <v>9435738741</v>
      </c>
      <c r="K20" s="85" t="s">
        <v>399</v>
      </c>
      <c r="L20" s="18" t="s">
        <v>550</v>
      </c>
      <c r="M20" s="18">
        <v>9435521004</v>
      </c>
      <c r="N20" s="18" t="s">
        <v>400</v>
      </c>
      <c r="O20" s="18">
        <v>8486531827</v>
      </c>
      <c r="P20" s="111">
        <v>43623</v>
      </c>
      <c r="Q20" s="85" t="s">
        <v>214</v>
      </c>
      <c r="R20" s="85" t="s">
        <v>168</v>
      </c>
      <c r="S20" s="85" t="s">
        <v>977</v>
      </c>
      <c r="T20" s="85"/>
    </row>
    <row r="21" spans="1:20">
      <c r="A21" s="4">
        <v>17</v>
      </c>
      <c r="B21" s="102" t="s">
        <v>62</v>
      </c>
      <c r="C21" s="103" t="s">
        <v>487</v>
      </c>
      <c r="D21" s="85" t="s">
        <v>23</v>
      </c>
      <c r="E21" s="104">
        <v>18260213002</v>
      </c>
      <c r="F21" s="85" t="s">
        <v>488</v>
      </c>
      <c r="G21" s="104">
        <v>240</v>
      </c>
      <c r="H21" s="104">
        <v>230</v>
      </c>
      <c r="I21" s="58">
        <f t="shared" si="0"/>
        <v>470</v>
      </c>
      <c r="J21" s="85">
        <v>9435738741</v>
      </c>
      <c r="K21" s="85" t="s">
        <v>399</v>
      </c>
      <c r="L21" s="18" t="s">
        <v>550</v>
      </c>
      <c r="M21" s="18">
        <v>9435521004</v>
      </c>
      <c r="N21" s="18" t="s">
        <v>400</v>
      </c>
      <c r="O21" s="18">
        <v>8486531827</v>
      </c>
      <c r="P21" s="111">
        <v>43624</v>
      </c>
      <c r="Q21" s="85" t="s">
        <v>224</v>
      </c>
      <c r="R21" s="85" t="s">
        <v>168</v>
      </c>
      <c r="S21" s="85" t="s">
        <v>386</v>
      </c>
      <c r="T21" s="85"/>
    </row>
    <row r="22" spans="1:20">
      <c r="A22" s="4">
        <v>18</v>
      </c>
      <c r="B22" s="102" t="s">
        <v>63</v>
      </c>
      <c r="C22" s="103" t="s">
        <v>487</v>
      </c>
      <c r="D22" s="85" t="s">
        <v>23</v>
      </c>
      <c r="E22" s="104">
        <v>18260213002</v>
      </c>
      <c r="F22" s="85" t="s">
        <v>488</v>
      </c>
      <c r="G22" s="104">
        <v>240</v>
      </c>
      <c r="H22" s="104">
        <v>230</v>
      </c>
      <c r="I22" s="58">
        <f t="shared" si="0"/>
        <v>470</v>
      </c>
      <c r="J22" s="85">
        <v>9435738741</v>
      </c>
      <c r="K22" s="85" t="s">
        <v>399</v>
      </c>
      <c r="L22" s="18" t="s">
        <v>550</v>
      </c>
      <c r="M22" s="18">
        <v>9435521004</v>
      </c>
      <c r="N22" s="18" t="s">
        <v>400</v>
      </c>
      <c r="O22" s="18">
        <v>8486531827</v>
      </c>
      <c r="P22" s="111">
        <v>43624</v>
      </c>
      <c r="Q22" s="85" t="s">
        <v>224</v>
      </c>
      <c r="R22" s="85" t="s">
        <v>168</v>
      </c>
      <c r="S22" s="85" t="s">
        <v>977</v>
      </c>
      <c r="T22" s="85"/>
    </row>
    <row r="23" spans="1:20">
      <c r="A23" s="4">
        <v>19</v>
      </c>
      <c r="B23" s="102"/>
      <c r="C23" s="103"/>
      <c r="D23" s="85"/>
      <c r="E23" s="104"/>
      <c r="F23" s="85"/>
      <c r="G23" s="104"/>
      <c r="H23" s="104"/>
      <c r="I23" s="58">
        <f t="shared" si="0"/>
        <v>0</v>
      </c>
      <c r="J23" s="85"/>
      <c r="K23" s="85"/>
      <c r="L23" s="85"/>
      <c r="M23" s="102"/>
      <c r="N23" s="85"/>
      <c r="O23" s="85"/>
      <c r="P23" s="111">
        <v>43625</v>
      </c>
      <c r="Q23" s="85" t="s">
        <v>231</v>
      </c>
      <c r="R23" s="85"/>
      <c r="S23" s="85"/>
      <c r="T23" s="85" t="s">
        <v>231</v>
      </c>
    </row>
    <row r="24" spans="1:20">
      <c r="A24" s="4">
        <v>20</v>
      </c>
      <c r="B24" s="102" t="s">
        <v>62</v>
      </c>
      <c r="C24" s="103" t="s">
        <v>489</v>
      </c>
      <c r="D24" s="85" t="s">
        <v>23</v>
      </c>
      <c r="E24" s="104">
        <v>18260223001</v>
      </c>
      <c r="F24" s="85" t="s">
        <v>73</v>
      </c>
      <c r="G24" s="104">
        <v>50</v>
      </c>
      <c r="H24" s="104">
        <v>50</v>
      </c>
      <c r="I24" s="58">
        <f t="shared" si="0"/>
        <v>100</v>
      </c>
      <c r="J24" s="85">
        <v>9435563774</v>
      </c>
      <c r="K24" s="85" t="s">
        <v>198</v>
      </c>
      <c r="L24" s="85" t="s">
        <v>199</v>
      </c>
      <c r="M24" s="102">
        <v>943556379</v>
      </c>
      <c r="N24" s="85" t="s">
        <v>553</v>
      </c>
      <c r="O24" s="85">
        <v>9854748428</v>
      </c>
      <c r="P24" s="111">
        <v>43626</v>
      </c>
      <c r="Q24" s="85" t="s">
        <v>167</v>
      </c>
      <c r="R24" s="85" t="s">
        <v>261</v>
      </c>
      <c r="S24" s="85" t="s">
        <v>386</v>
      </c>
      <c r="T24" s="85"/>
    </row>
    <row r="25" spans="1:20">
      <c r="A25" s="4">
        <v>21</v>
      </c>
      <c r="B25" s="102" t="s">
        <v>63</v>
      </c>
      <c r="C25" s="103" t="s">
        <v>490</v>
      </c>
      <c r="D25" s="85" t="s">
        <v>23</v>
      </c>
      <c r="E25" s="104">
        <v>18260223401</v>
      </c>
      <c r="F25" s="85" t="s">
        <v>73</v>
      </c>
      <c r="G25" s="104">
        <v>20</v>
      </c>
      <c r="H25" s="104">
        <v>20</v>
      </c>
      <c r="I25" s="58">
        <f t="shared" si="0"/>
        <v>40</v>
      </c>
      <c r="J25" s="85">
        <v>9613912341</v>
      </c>
      <c r="K25" s="85" t="s">
        <v>198</v>
      </c>
      <c r="L25" s="85" t="s">
        <v>199</v>
      </c>
      <c r="M25" s="102">
        <v>943556379</v>
      </c>
      <c r="N25" s="85" t="s">
        <v>554</v>
      </c>
      <c r="O25" s="85">
        <v>9613048819</v>
      </c>
      <c r="P25" s="111">
        <v>43626</v>
      </c>
      <c r="Q25" s="85" t="s">
        <v>167</v>
      </c>
      <c r="R25" s="85" t="s">
        <v>414</v>
      </c>
      <c r="S25" s="85" t="s">
        <v>977</v>
      </c>
      <c r="T25" s="85"/>
    </row>
    <row r="26" spans="1:20">
      <c r="A26" s="4">
        <v>22</v>
      </c>
      <c r="B26" s="102" t="s">
        <v>63</v>
      </c>
      <c r="C26" s="103" t="s">
        <v>491</v>
      </c>
      <c r="D26" s="85" t="s">
        <v>25</v>
      </c>
      <c r="E26" s="104"/>
      <c r="F26" s="85" t="s">
        <v>122</v>
      </c>
      <c r="G26" s="104">
        <v>50</v>
      </c>
      <c r="H26" s="104">
        <v>60</v>
      </c>
      <c r="I26" s="58">
        <f t="shared" si="0"/>
        <v>110</v>
      </c>
      <c r="J26" s="85">
        <v>9577941594</v>
      </c>
      <c r="K26" s="85" t="s">
        <v>198</v>
      </c>
      <c r="L26" s="85" t="s">
        <v>291</v>
      </c>
      <c r="M26" s="102">
        <v>9954207675</v>
      </c>
      <c r="N26" s="85" t="s">
        <v>554</v>
      </c>
      <c r="O26" s="85">
        <v>9613048819</v>
      </c>
      <c r="P26" s="111">
        <v>43626</v>
      </c>
      <c r="Q26" s="85" t="s">
        <v>167</v>
      </c>
      <c r="R26" s="85" t="s">
        <v>414</v>
      </c>
      <c r="S26" s="85" t="s">
        <v>977</v>
      </c>
      <c r="T26" s="85"/>
    </row>
    <row r="27" spans="1:20" ht="33">
      <c r="A27" s="4">
        <v>23</v>
      </c>
      <c r="B27" s="102" t="s">
        <v>62</v>
      </c>
      <c r="C27" s="103" t="s">
        <v>492</v>
      </c>
      <c r="D27" s="85" t="s">
        <v>25</v>
      </c>
      <c r="E27" s="104"/>
      <c r="F27" s="85" t="s">
        <v>122</v>
      </c>
      <c r="G27" s="104">
        <v>25</v>
      </c>
      <c r="H27" s="104">
        <v>21</v>
      </c>
      <c r="I27" s="58">
        <f t="shared" si="0"/>
        <v>46</v>
      </c>
      <c r="J27" s="85" t="s">
        <v>555</v>
      </c>
      <c r="K27" s="85" t="s">
        <v>198</v>
      </c>
      <c r="L27" s="85" t="s">
        <v>291</v>
      </c>
      <c r="M27" s="102">
        <v>9954207675</v>
      </c>
      <c r="N27" s="85" t="s">
        <v>554</v>
      </c>
      <c r="O27" s="85">
        <v>9613048819</v>
      </c>
      <c r="P27" s="111">
        <v>43627</v>
      </c>
      <c r="Q27" s="85" t="s">
        <v>182</v>
      </c>
      <c r="R27" s="85" t="s">
        <v>281</v>
      </c>
      <c r="S27" s="85" t="s">
        <v>386</v>
      </c>
      <c r="T27" s="85"/>
    </row>
    <row r="28" spans="1:20">
      <c r="A28" s="4">
        <v>24</v>
      </c>
      <c r="B28" s="102" t="s">
        <v>62</v>
      </c>
      <c r="C28" s="103" t="s">
        <v>493</v>
      </c>
      <c r="D28" s="85" t="s">
        <v>23</v>
      </c>
      <c r="E28" s="104">
        <v>18260207306</v>
      </c>
      <c r="F28" s="85" t="s">
        <v>73</v>
      </c>
      <c r="G28" s="104">
        <v>30</v>
      </c>
      <c r="H28" s="104">
        <v>38</v>
      </c>
      <c r="I28" s="58">
        <f t="shared" si="0"/>
        <v>68</v>
      </c>
      <c r="J28" s="85">
        <v>9859554981</v>
      </c>
      <c r="K28" s="85" t="s">
        <v>198</v>
      </c>
      <c r="L28" s="85" t="s">
        <v>291</v>
      </c>
      <c r="M28" s="102">
        <v>9954207675</v>
      </c>
      <c r="N28" s="85" t="s">
        <v>556</v>
      </c>
      <c r="O28" s="85">
        <v>9613725998</v>
      </c>
      <c r="P28" s="111">
        <v>43627</v>
      </c>
      <c r="Q28" s="85" t="s">
        <v>182</v>
      </c>
      <c r="R28" s="85" t="s">
        <v>281</v>
      </c>
      <c r="S28" s="85" t="s">
        <v>386</v>
      </c>
      <c r="T28" s="85"/>
    </row>
    <row r="29" spans="1:20">
      <c r="A29" s="4">
        <v>25</v>
      </c>
      <c r="B29" s="102" t="s">
        <v>63</v>
      </c>
      <c r="C29" s="103" t="s">
        <v>494</v>
      </c>
      <c r="D29" s="85" t="s">
        <v>23</v>
      </c>
      <c r="E29" s="104">
        <v>18260206604</v>
      </c>
      <c r="F29" s="85" t="s">
        <v>73</v>
      </c>
      <c r="G29" s="104">
        <v>60</v>
      </c>
      <c r="H29" s="104">
        <v>57</v>
      </c>
      <c r="I29" s="58">
        <f t="shared" si="0"/>
        <v>117</v>
      </c>
      <c r="J29" s="85">
        <v>9707391365</v>
      </c>
      <c r="K29" s="85" t="s">
        <v>290</v>
      </c>
      <c r="L29" s="85" t="s">
        <v>291</v>
      </c>
      <c r="M29" s="85">
        <v>9435521004</v>
      </c>
      <c r="N29" s="85" t="s">
        <v>552</v>
      </c>
      <c r="O29" s="85">
        <v>9613707852</v>
      </c>
      <c r="P29" s="111">
        <v>43627</v>
      </c>
      <c r="Q29" s="85" t="s">
        <v>182</v>
      </c>
      <c r="R29" s="85" t="s">
        <v>192</v>
      </c>
      <c r="S29" s="85" t="s">
        <v>977</v>
      </c>
      <c r="T29" s="85"/>
    </row>
    <row r="30" spans="1:20">
      <c r="A30" s="4">
        <v>26</v>
      </c>
      <c r="B30" s="102" t="s">
        <v>62</v>
      </c>
      <c r="C30" s="103" t="s">
        <v>495</v>
      </c>
      <c r="D30" s="85" t="s">
        <v>23</v>
      </c>
      <c r="E30" s="104">
        <v>18260207701</v>
      </c>
      <c r="F30" s="85" t="s">
        <v>73</v>
      </c>
      <c r="G30" s="104">
        <v>95</v>
      </c>
      <c r="H30" s="104">
        <v>96</v>
      </c>
      <c r="I30" s="58">
        <f t="shared" si="0"/>
        <v>191</v>
      </c>
      <c r="J30" s="85">
        <v>8749993668</v>
      </c>
      <c r="K30" s="85" t="s">
        <v>557</v>
      </c>
      <c r="L30" s="85" t="s">
        <v>462</v>
      </c>
      <c r="M30" s="102">
        <v>9954207675</v>
      </c>
      <c r="N30" s="85" t="s">
        <v>558</v>
      </c>
      <c r="O30" s="85">
        <v>9613569751</v>
      </c>
      <c r="P30" s="111">
        <v>43628</v>
      </c>
      <c r="Q30" s="85" t="s">
        <v>196</v>
      </c>
      <c r="R30" s="85" t="s">
        <v>192</v>
      </c>
      <c r="S30" s="85" t="s">
        <v>386</v>
      </c>
      <c r="T30" s="85"/>
    </row>
    <row r="31" spans="1:20" ht="33">
      <c r="A31" s="4">
        <v>27</v>
      </c>
      <c r="B31" s="102" t="s">
        <v>63</v>
      </c>
      <c r="C31" s="103" t="s">
        <v>496</v>
      </c>
      <c r="D31" s="85" t="s">
        <v>25</v>
      </c>
      <c r="E31" s="104"/>
      <c r="F31" s="85" t="s">
        <v>122</v>
      </c>
      <c r="G31" s="104">
        <v>30</v>
      </c>
      <c r="H31" s="104">
        <v>35</v>
      </c>
      <c r="I31" s="58">
        <f t="shared" si="0"/>
        <v>65</v>
      </c>
      <c r="J31" s="85" t="s">
        <v>559</v>
      </c>
      <c r="K31" s="85" t="s">
        <v>461</v>
      </c>
      <c r="L31" s="85" t="s">
        <v>462</v>
      </c>
      <c r="M31" s="102">
        <v>9954207675</v>
      </c>
      <c r="N31" s="18" t="s">
        <v>271</v>
      </c>
      <c r="O31" s="18">
        <v>9508897644</v>
      </c>
      <c r="P31" s="111">
        <v>43628</v>
      </c>
      <c r="Q31" s="85" t="s">
        <v>196</v>
      </c>
      <c r="R31" s="85" t="s">
        <v>183</v>
      </c>
      <c r="S31" s="85" t="s">
        <v>977</v>
      </c>
      <c r="T31" s="85"/>
    </row>
    <row r="32" spans="1:20">
      <c r="A32" s="4">
        <v>28</v>
      </c>
      <c r="B32" s="102" t="s">
        <v>63</v>
      </c>
      <c r="C32" s="103" t="s">
        <v>497</v>
      </c>
      <c r="D32" s="85" t="s">
        <v>23</v>
      </c>
      <c r="E32" s="104">
        <v>18260205801</v>
      </c>
      <c r="F32" s="85" t="s">
        <v>73</v>
      </c>
      <c r="G32" s="104">
        <v>40</v>
      </c>
      <c r="H32" s="104">
        <v>36</v>
      </c>
      <c r="I32" s="58">
        <f t="shared" si="0"/>
        <v>76</v>
      </c>
      <c r="J32" s="85">
        <v>9707683091</v>
      </c>
      <c r="K32" s="85" t="s">
        <v>560</v>
      </c>
      <c r="L32" s="85" t="s">
        <v>462</v>
      </c>
      <c r="M32" s="102">
        <v>9954207675</v>
      </c>
      <c r="N32" s="18" t="s">
        <v>271</v>
      </c>
      <c r="O32" s="18">
        <v>9508897644</v>
      </c>
      <c r="P32" s="111">
        <v>43628</v>
      </c>
      <c r="Q32" s="85" t="s">
        <v>196</v>
      </c>
      <c r="R32" s="85" t="s">
        <v>183</v>
      </c>
      <c r="S32" s="85" t="s">
        <v>977</v>
      </c>
      <c r="T32" s="85"/>
    </row>
    <row r="33" spans="1:20">
      <c r="A33" s="4">
        <v>29</v>
      </c>
      <c r="B33" s="102" t="s">
        <v>62</v>
      </c>
      <c r="C33" s="103" t="s">
        <v>498</v>
      </c>
      <c r="D33" s="85" t="s">
        <v>25</v>
      </c>
      <c r="E33" s="104"/>
      <c r="F33" s="85" t="s">
        <v>122</v>
      </c>
      <c r="G33" s="104">
        <v>39</v>
      </c>
      <c r="H33" s="104">
        <v>39</v>
      </c>
      <c r="I33" s="58">
        <f t="shared" si="0"/>
        <v>78</v>
      </c>
      <c r="J33" s="85">
        <v>9613984064</v>
      </c>
      <c r="K33" s="85" t="s">
        <v>198</v>
      </c>
      <c r="L33" s="85" t="s">
        <v>199</v>
      </c>
      <c r="M33" s="102">
        <v>943556379</v>
      </c>
      <c r="N33" s="85" t="s">
        <v>554</v>
      </c>
      <c r="O33" s="85">
        <v>9613048819</v>
      </c>
      <c r="P33" s="111">
        <v>43629</v>
      </c>
      <c r="Q33" s="85" t="s">
        <v>204</v>
      </c>
      <c r="R33" s="85" t="s">
        <v>208</v>
      </c>
      <c r="S33" s="85" t="s">
        <v>386</v>
      </c>
      <c r="T33" s="85"/>
    </row>
    <row r="34" spans="1:20">
      <c r="A34" s="4">
        <v>30</v>
      </c>
      <c r="B34" s="102" t="s">
        <v>62</v>
      </c>
      <c r="C34" s="103" t="s">
        <v>499</v>
      </c>
      <c r="D34" s="85" t="s">
        <v>23</v>
      </c>
      <c r="E34" s="104">
        <v>18260206901</v>
      </c>
      <c r="F34" s="85" t="s">
        <v>73</v>
      </c>
      <c r="G34" s="104">
        <v>20</v>
      </c>
      <c r="H34" s="104">
        <v>21</v>
      </c>
      <c r="I34" s="58">
        <f t="shared" si="0"/>
        <v>41</v>
      </c>
      <c r="J34" s="85">
        <v>9707832081</v>
      </c>
      <c r="K34" s="85" t="s">
        <v>198</v>
      </c>
      <c r="L34" s="85" t="s">
        <v>199</v>
      </c>
      <c r="M34" s="102">
        <v>943556379</v>
      </c>
      <c r="N34" s="85" t="s">
        <v>554</v>
      </c>
      <c r="O34" s="85">
        <v>9613048819</v>
      </c>
      <c r="P34" s="111">
        <v>43629</v>
      </c>
      <c r="Q34" s="85" t="s">
        <v>204</v>
      </c>
      <c r="R34" s="85" t="s">
        <v>256</v>
      </c>
      <c r="S34" s="85" t="s">
        <v>386</v>
      </c>
      <c r="T34" s="85"/>
    </row>
    <row r="35" spans="1:20">
      <c r="A35" s="4">
        <v>31</v>
      </c>
      <c r="B35" s="102" t="s">
        <v>63</v>
      </c>
      <c r="C35" s="103" t="s">
        <v>500</v>
      </c>
      <c r="D35" s="85" t="s">
        <v>25</v>
      </c>
      <c r="E35" s="104"/>
      <c r="F35" s="85" t="s">
        <v>122</v>
      </c>
      <c r="G35" s="104">
        <v>40</v>
      </c>
      <c r="H35" s="104">
        <v>48</v>
      </c>
      <c r="I35" s="58">
        <f t="shared" si="0"/>
        <v>88</v>
      </c>
      <c r="J35" s="85">
        <v>9957699323</v>
      </c>
      <c r="K35" s="85" t="s">
        <v>461</v>
      </c>
      <c r="L35" s="85" t="s">
        <v>462</v>
      </c>
      <c r="M35" s="102">
        <v>9954207675</v>
      </c>
      <c r="N35" s="18" t="s">
        <v>271</v>
      </c>
      <c r="O35" s="18">
        <v>9508897644</v>
      </c>
      <c r="P35" s="111">
        <v>43629</v>
      </c>
      <c r="Q35" s="85" t="s">
        <v>204</v>
      </c>
      <c r="R35" s="85" t="s">
        <v>188</v>
      </c>
      <c r="S35" s="85" t="s">
        <v>977</v>
      </c>
      <c r="T35" s="85"/>
    </row>
    <row r="36" spans="1:20">
      <c r="A36" s="4">
        <v>32</v>
      </c>
      <c r="B36" s="102" t="s">
        <v>63</v>
      </c>
      <c r="C36" s="103" t="s">
        <v>501</v>
      </c>
      <c r="D36" s="85" t="s">
        <v>23</v>
      </c>
      <c r="E36" s="104">
        <v>18260205902</v>
      </c>
      <c r="F36" s="85" t="s">
        <v>73</v>
      </c>
      <c r="G36" s="104">
        <v>20</v>
      </c>
      <c r="H36" s="104">
        <v>26</v>
      </c>
      <c r="I36" s="58">
        <f t="shared" si="0"/>
        <v>46</v>
      </c>
      <c r="J36" s="85">
        <v>9707779135</v>
      </c>
      <c r="K36" s="85" t="s">
        <v>461</v>
      </c>
      <c r="L36" s="85" t="s">
        <v>462</v>
      </c>
      <c r="M36" s="102">
        <v>9954207675</v>
      </c>
      <c r="N36" s="18" t="s">
        <v>271</v>
      </c>
      <c r="O36" s="18">
        <v>9508897644</v>
      </c>
      <c r="P36" s="111">
        <v>43630</v>
      </c>
      <c r="Q36" s="85" t="s">
        <v>214</v>
      </c>
      <c r="R36" s="85" t="s">
        <v>188</v>
      </c>
      <c r="S36" s="85" t="s">
        <v>977</v>
      </c>
      <c r="T36" s="85"/>
    </row>
    <row r="37" spans="1:20">
      <c r="A37" s="4">
        <v>33</v>
      </c>
      <c r="B37" s="102" t="s">
        <v>62</v>
      </c>
      <c r="C37" s="103" t="s">
        <v>502</v>
      </c>
      <c r="D37" s="85" t="s">
        <v>25</v>
      </c>
      <c r="E37" s="104"/>
      <c r="F37" s="85" t="s">
        <v>122</v>
      </c>
      <c r="G37" s="104">
        <v>22</v>
      </c>
      <c r="H37" s="104">
        <v>25</v>
      </c>
      <c r="I37" s="58">
        <f t="shared" si="0"/>
        <v>47</v>
      </c>
      <c r="J37" s="85">
        <v>9954149910</v>
      </c>
      <c r="K37" s="85" t="s">
        <v>461</v>
      </c>
      <c r="L37" s="85" t="s">
        <v>462</v>
      </c>
      <c r="M37" s="102">
        <v>9954207675</v>
      </c>
      <c r="N37" s="18" t="s">
        <v>271</v>
      </c>
      <c r="O37" s="18">
        <v>9508897644</v>
      </c>
      <c r="P37" s="111">
        <v>43630</v>
      </c>
      <c r="Q37" s="85" t="s">
        <v>214</v>
      </c>
      <c r="R37" s="85" t="s">
        <v>188</v>
      </c>
      <c r="S37" s="85" t="s">
        <v>386</v>
      </c>
      <c r="T37" s="85"/>
    </row>
    <row r="38" spans="1:20">
      <c r="A38" s="4">
        <v>34</v>
      </c>
      <c r="B38" s="102" t="s">
        <v>62</v>
      </c>
      <c r="C38" s="103" t="s">
        <v>503</v>
      </c>
      <c r="D38" s="85" t="s">
        <v>23</v>
      </c>
      <c r="E38" s="104">
        <v>18260205901</v>
      </c>
      <c r="F38" s="85" t="s">
        <v>73</v>
      </c>
      <c r="G38" s="104">
        <v>30</v>
      </c>
      <c r="H38" s="104">
        <v>38</v>
      </c>
      <c r="I38" s="58">
        <f t="shared" si="0"/>
        <v>68</v>
      </c>
      <c r="J38" s="85">
        <v>9854737346</v>
      </c>
      <c r="K38" s="85" t="s">
        <v>461</v>
      </c>
      <c r="L38" s="85" t="s">
        <v>462</v>
      </c>
      <c r="M38" s="102">
        <v>9954207675</v>
      </c>
      <c r="N38" s="18" t="s">
        <v>271</v>
      </c>
      <c r="O38" s="18">
        <v>9508897644</v>
      </c>
      <c r="P38" s="111">
        <v>43630</v>
      </c>
      <c r="Q38" s="85" t="s">
        <v>214</v>
      </c>
      <c r="R38" s="85" t="s">
        <v>188</v>
      </c>
      <c r="S38" s="85" t="s">
        <v>386</v>
      </c>
      <c r="T38" s="85"/>
    </row>
    <row r="39" spans="1:20">
      <c r="A39" s="4">
        <v>35</v>
      </c>
      <c r="B39" s="102" t="s">
        <v>63</v>
      </c>
      <c r="C39" s="103" t="s">
        <v>504</v>
      </c>
      <c r="D39" s="85" t="s">
        <v>23</v>
      </c>
      <c r="E39" s="104">
        <v>18260207602</v>
      </c>
      <c r="F39" s="85" t="s">
        <v>73</v>
      </c>
      <c r="G39" s="104">
        <v>65</v>
      </c>
      <c r="H39" s="104">
        <v>50</v>
      </c>
      <c r="I39" s="58">
        <f t="shared" si="0"/>
        <v>115</v>
      </c>
      <c r="J39" s="85">
        <v>9854228018</v>
      </c>
      <c r="K39" s="85" t="s">
        <v>461</v>
      </c>
      <c r="L39" s="85" t="s">
        <v>462</v>
      </c>
      <c r="M39" s="85">
        <v>9508040431</v>
      </c>
      <c r="N39" s="85" t="s">
        <v>561</v>
      </c>
      <c r="O39" s="85">
        <v>7896953947</v>
      </c>
      <c r="P39" s="111">
        <v>43630</v>
      </c>
      <c r="Q39" s="85" t="s">
        <v>214</v>
      </c>
      <c r="R39" s="85" t="s">
        <v>168</v>
      </c>
      <c r="S39" s="85" t="s">
        <v>977</v>
      </c>
      <c r="T39" s="85"/>
    </row>
    <row r="40" spans="1:20">
      <c r="A40" s="4">
        <v>36</v>
      </c>
      <c r="B40" s="102" t="s">
        <v>62</v>
      </c>
      <c r="C40" s="103" t="s">
        <v>505</v>
      </c>
      <c r="D40" s="85" t="s">
        <v>23</v>
      </c>
      <c r="E40" s="105">
        <v>18260207604</v>
      </c>
      <c r="F40" s="105" t="s">
        <v>73</v>
      </c>
      <c r="G40" s="104">
        <v>60</v>
      </c>
      <c r="H40" s="85">
        <v>66</v>
      </c>
      <c r="I40" s="58">
        <f t="shared" si="0"/>
        <v>126</v>
      </c>
      <c r="J40" s="104">
        <v>9706838042</v>
      </c>
      <c r="K40" s="85" t="s">
        <v>461</v>
      </c>
      <c r="L40" s="85" t="s">
        <v>462</v>
      </c>
      <c r="M40" s="85">
        <v>9508040432</v>
      </c>
      <c r="N40" s="85" t="s">
        <v>561</v>
      </c>
      <c r="O40" s="85">
        <v>7896953947</v>
      </c>
      <c r="P40" s="111">
        <v>43631</v>
      </c>
      <c r="Q40" s="85" t="s">
        <v>224</v>
      </c>
      <c r="R40" s="85" t="s">
        <v>208</v>
      </c>
      <c r="S40" s="85" t="s">
        <v>386</v>
      </c>
      <c r="T40" s="85"/>
    </row>
    <row r="41" spans="1:20">
      <c r="A41" s="4">
        <v>37</v>
      </c>
      <c r="B41" s="102" t="s">
        <v>63</v>
      </c>
      <c r="C41" s="103" t="s">
        <v>506</v>
      </c>
      <c r="D41" s="85" t="s">
        <v>25</v>
      </c>
      <c r="E41" s="104"/>
      <c r="F41" s="85" t="s">
        <v>122</v>
      </c>
      <c r="G41" s="104">
        <v>35</v>
      </c>
      <c r="H41" s="104">
        <v>30</v>
      </c>
      <c r="I41" s="58">
        <f t="shared" si="0"/>
        <v>65</v>
      </c>
      <c r="J41" s="85">
        <v>9854424499</v>
      </c>
      <c r="K41" s="85" t="s">
        <v>461</v>
      </c>
      <c r="L41" s="85" t="s">
        <v>462</v>
      </c>
      <c r="M41" s="85">
        <v>9508040433</v>
      </c>
      <c r="N41" s="85" t="s">
        <v>562</v>
      </c>
      <c r="O41" s="85">
        <v>9678417250</v>
      </c>
      <c r="P41" s="111">
        <v>43631</v>
      </c>
      <c r="Q41" s="85" t="s">
        <v>224</v>
      </c>
      <c r="R41" s="85" t="s">
        <v>183</v>
      </c>
      <c r="S41" s="85" t="s">
        <v>977</v>
      </c>
      <c r="T41" s="85"/>
    </row>
    <row r="42" spans="1:20">
      <c r="A42" s="4">
        <v>38</v>
      </c>
      <c r="B42" s="102" t="s">
        <v>63</v>
      </c>
      <c r="C42" s="103" t="s">
        <v>507</v>
      </c>
      <c r="D42" s="85" t="s">
        <v>23</v>
      </c>
      <c r="E42" s="104">
        <v>18260207603</v>
      </c>
      <c r="F42" s="85" t="s">
        <v>73</v>
      </c>
      <c r="G42" s="104">
        <v>45</v>
      </c>
      <c r="H42" s="104">
        <v>44</v>
      </c>
      <c r="I42" s="58">
        <f t="shared" si="0"/>
        <v>89</v>
      </c>
      <c r="J42" s="85">
        <v>8011396077</v>
      </c>
      <c r="K42" s="85" t="s">
        <v>461</v>
      </c>
      <c r="L42" s="85" t="s">
        <v>462</v>
      </c>
      <c r="M42" s="85">
        <v>9508040433</v>
      </c>
      <c r="N42" s="85" t="s">
        <v>562</v>
      </c>
      <c r="O42" s="85">
        <v>9678417250</v>
      </c>
      <c r="P42" s="111">
        <v>43631</v>
      </c>
      <c r="Q42" s="85" t="s">
        <v>224</v>
      </c>
      <c r="R42" s="85" t="s">
        <v>183</v>
      </c>
      <c r="S42" s="85" t="s">
        <v>977</v>
      </c>
      <c r="T42" s="85"/>
    </row>
    <row r="43" spans="1:20">
      <c r="A43" s="4">
        <v>39</v>
      </c>
      <c r="B43" s="102"/>
      <c r="C43" s="103"/>
      <c r="D43" s="85"/>
      <c r="E43" s="104"/>
      <c r="F43" s="85"/>
      <c r="G43" s="104"/>
      <c r="H43" s="104"/>
      <c r="I43" s="58">
        <f t="shared" si="0"/>
        <v>0</v>
      </c>
      <c r="J43" s="85"/>
      <c r="K43" s="85"/>
      <c r="L43" s="85"/>
      <c r="M43" s="85"/>
      <c r="N43" s="85"/>
      <c r="O43" s="85"/>
      <c r="P43" s="111">
        <v>43632</v>
      </c>
      <c r="Q43" s="85" t="s">
        <v>231</v>
      </c>
      <c r="R43" s="85"/>
      <c r="S43" s="85"/>
      <c r="T43" s="85" t="s">
        <v>231</v>
      </c>
    </row>
    <row r="44" spans="1:20">
      <c r="A44" s="4">
        <v>40</v>
      </c>
      <c r="B44" s="102" t="s">
        <v>62</v>
      </c>
      <c r="C44" s="103" t="s">
        <v>508</v>
      </c>
      <c r="D44" s="85" t="s">
        <v>23</v>
      </c>
      <c r="E44" s="104">
        <v>18260205802</v>
      </c>
      <c r="F44" s="85" t="s">
        <v>97</v>
      </c>
      <c r="G44" s="104">
        <v>120</v>
      </c>
      <c r="H44" s="104">
        <v>116</v>
      </c>
      <c r="I44" s="58">
        <f t="shared" si="0"/>
        <v>236</v>
      </c>
      <c r="J44" s="85">
        <v>9435184706</v>
      </c>
      <c r="K44" s="85" t="s">
        <v>461</v>
      </c>
      <c r="L44" s="85" t="s">
        <v>462</v>
      </c>
      <c r="M44" s="85">
        <v>9508040433</v>
      </c>
      <c r="N44" s="85" t="s">
        <v>562</v>
      </c>
      <c r="O44" s="85">
        <v>9678417250</v>
      </c>
      <c r="P44" s="111">
        <v>43633</v>
      </c>
      <c r="Q44" s="85" t="s">
        <v>167</v>
      </c>
      <c r="R44" s="85" t="s">
        <v>272</v>
      </c>
      <c r="S44" s="85" t="s">
        <v>386</v>
      </c>
      <c r="T44" s="85"/>
    </row>
    <row r="45" spans="1:20">
      <c r="A45" s="4">
        <v>41</v>
      </c>
      <c r="B45" s="102" t="s">
        <v>63</v>
      </c>
      <c r="C45" s="103" t="s">
        <v>508</v>
      </c>
      <c r="D45" s="85" t="s">
        <v>23</v>
      </c>
      <c r="E45" s="104">
        <v>18260205802</v>
      </c>
      <c r="F45" s="85" t="s">
        <v>97</v>
      </c>
      <c r="G45" s="104">
        <v>120</v>
      </c>
      <c r="H45" s="104">
        <v>116</v>
      </c>
      <c r="I45" s="58">
        <f t="shared" si="0"/>
        <v>236</v>
      </c>
      <c r="J45" s="85">
        <v>9435184706</v>
      </c>
      <c r="K45" s="85" t="s">
        <v>461</v>
      </c>
      <c r="L45" s="85" t="s">
        <v>462</v>
      </c>
      <c r="M45" s="85">
        <v>9508040433</v>
      </c>
      <c r="N45" s="85" t="s">
        <v>562</v>
      </c>
      <c r="O45" s="85">
        <v>9678417250</v>
      </c>
      <c r="P45" s="111">
        <v>43633</v>
      </c>
      <c r="Q45" s="85" t="s">
        <v>167</v>
      </c>
      <c r="R45" s="85" t="s">
        <v>272</v>
      </c>
      <c r="S45" s="85" t="s">
        <v>977</v>
      </c>
      <c r="T45" s="85"/>
    </row>
    <row r="46" spans="1:20">
      <c r="A46" s="4">
        <v>42</v>
      </c>
      <c r="B46" s="102" t="s">
        <v>63</v>
      </c>
      <c r="C46" s="103" t="s">
        <v>508</v>
      </c>
      <c r="D46" s="85" t="s">
        <v>23</v>
      </c>
      <c r="E46" s="104">
        <v>18260205802</v>
      </c>
      <c r="F46" s="85" t="s">
        <v>97</v>
      </c>
      <c r="G46" s="104">
        <v>120</v>
      </c>
      <c r="H46" s="104">
        <v>116</v>
      </c>
      <c r="I46" s="58">
        <f t="shared" si="0"/>
        <v>236</v>
      </c>
      <c r="J46" s="85">
        <v>9435184706</v>
      </c>
      <c r="K46" s="85" t="s">
        <v>461</v>
      </c>
      <c r="L46" s="85" t="s">
        <v>462</v>
      </c>
      <c r="M46" s="85">
        <v>9508040433</v>
      </c>
      <c r="N46" s="85" t="s">
        <v>562</v>
      </c>
      <c r="O46" s="85">
        <v>9678417250</v>
      </c>
      <c r="P46" s="111">
        <v>43633</v>
      </c>
      <c r="Q46" s="85" t="s">
        <v>167</v>
      </c>
      <c r="R46" s="85" t="s">
        <v>272</v>
      </c>
      <c r="S46" s="85" t="s">
        <v>977</v>
      </c>
      <c r="T46" s="85"/>
    </row>
    <row r="47" spans="1:20">
      <c r="A47" s="4">
        <v>43</v>
      </c>
      <c r="B47" s="102" t="s">
        <v>62</v>
      </c>
      <c r="C47" s="103" t="s">
        <v>509</v>
      </c>
      <c r="D47" s="85" t="s">
        <v>25</v>
      </c>
      <c r="E47" s="104"/>
      <c r="F47" s="85" t="s">
        <v>122</v>
      </c>
      <c r="G47" s="104">
        <v>30</v>
      </c>
      <c r="H47" s="104">
        <v>35</v>
      </c>
      <c r="I47" s="58">
        <f t="shared" si="0"/>
        <v>65</v>
      </c>
      <c r="J47" s="85">
        <v>8822179465</v>
      </c>
      <c r="K47" s="85" t="s">
        <v>563</v>
      </c>
      <c r="L47" s="85" t="s">
        <v>549</v>
      </c>
      <c r="M47" s="85">
        <v>9508040431</v>
      </c>
      <c r="N47" s="85" t="s">
        <v>562</v>
      </c>
      <c r="O47" s="85">
        <v>9678417250</v>
      </c>
      <c r="P47" s="111">
        <v>43634</v>
      </c>
      <c r="Q47" s="85" t="s">
        <v>182</v>
      </c>
      <c r="R47" s="85" t="s">
        <v>168</v>
      </c>
      <c r="S47" s="85" t="s">
        <v>386</v>
      </c>
      <c r="T47" s="85"/>
    </row>
    <row r="48" spans="1:20">
      <c r="A48" s="4">
        <v>44</v>
      </c>
      <c r="B48" s="102" t="s">
        <v>62</v>
      </c>
      <c r="C48" s="103" t="s">
        <v>510</v>
      </c>
      <c r="D48" s="85" t="s">
        <v>23</v>
      </c>
      <c r="E48" s="104">
        <v>18260207601</v>
      </c>
      <c r="F48" s="85" t="s">
        <v>73</v>
      </c>
      <c r="G48" s="104">
        <v>40</v>
      </c>
      <c r="H48" s="104">
        <v>42</v>
      </c>
      <c r="I48" s="58">
        <f t="shared" si="0"/>
        <v>82</v>
      </c>
      <c r="J48" s="85">
        <v>9577367984</v>
      </c>
      <c r="K48" s="85" t="s">
        <v>563</v>
      </c>
      <c r="L48" s="85" t="s">
        <v>549</v>
      </c>
      <c r="M48" s="85">
        <v>9508040431</v>
      </c>
      <c r="N48" s="85" t="s">
        <v>562</v>
      </c>
      <c r="O48" s="85">
        <v>9678417250</v>
      </c>
      <c r="P48" s="111">
        <v>43634</v>
      </c>
      <c r="Q48" s="85" t="s">
        <v>182</v>
      </c>
      <c r="R48" s="85" t="s">
        <v>168</v>
      </c>
      <c r="S48" s="85" t="s">
        <v>386</v>
      </c>
      <c r="T48" s="85"/>
    </row>
    <row r="49" spans="1:20">
      <c r="A49" s="4">
        <v>45</v>
      </c>
      <c r="B49" s="102" t="s">
        <v>63</v>
      </c>
      <c r="C49" s="103" t="s">
        <v>511</v>
      </c>
      <c r="D49" s="85" t="s">
        <v>23</v>
      </c>
      <c r="E49" s="104">
        <v>18260216101</v>
      </c>
      <c r="F49" s="85" t="s">
        <v>73</v>
      </c>
      <c r="G49" s="104">
        <v>60</v>
      </c>
      <c r="H49" s="104">
        <v>65</v>
      </c>
      <c r="I49" s="58">
        <f t="shared" si="0"/>
        <v>125</v>
      </c>
      <c r="J49" s="85">
        <v>8473043118</v>
      </c>
      <c r="K49" s="85" t="s">
        <v>249</v>
      </c>
      <c r="L49" s="18" t="s">
        <v>250</v>
      </c>
      <c r="M49" s="72">
        <v>9954207675</v>
      </c>
      <c r="N49" s="18" t="s">
        <v>226</v>
      </c>
      <c r="O49" s="18">
        <v>9957422625</v>
      </c>
      <c r="P49" s="111">
        <v>43634</v>
      </c>
      <c r="Q49" s="85" t="s">
        <v>182</v>
      </c>
      <c r="R49" s="85" t="s">
        <v>183</v>
      </c>
      <c r="S49" s="85" t="s">
        <v>977</v>
      </c>
      <c r="T49" s="85"/>
    </row>
    <row r="50" spans="1:20">
      <c r="A50" s="4">
        <v>46</v>
      </c>
      <c r="B50" s="102" t="s">
        <v>62</v>
      </c>
      <c r="C50" s="103" t="s">
        <v>512</v>
      </c>
      <c r="D50" s="85" t="s">
        <v>25</v>
      </c>
      <c r="E50" s="104"/>
      <c r="F50" s="85" t="s">
        <v>122</v>
      </c>
      <c r="G50" s="104">
        <v>29</v>
      </c>
      <c r="H50" s="104">
        <v>25</v>
      </c>
      <c r="I50" s="58">
        <f t="shared" si="0"/>
        <v>54</v>
      </c>
      <c r="J50" s="85">
        <v>9957330498</v>
      </c>
      <c r="K50" s="85" t="s">
        <v>189</v>
      </c>
      <c r="L50" s="85" t="s">
        <v>190</v>
      </c>
      <c r="M50" s="85">
        <v>7399420017</v>
      </c>
      <c r="N50" s="85" t="s">
        <v>564</v>
      </c>
      <c r="O50" s="85">
        <v>9577883317</v>
      </c>
      <c r="P50" s="111">
        <v>43635</v>
      </c>
      <c r="Q50" s="85" t="s">
        <v>196</v>
      </c>
      <c r="R50" s="85" t="s">
        <v>183</v>
      </c>
      <c r="S50" s="85" t="s">
        <v>386</v>
      </c>
      <c r="T50" s="85"/>
    </row>
    <row r="51" spans="1:20">
      <c r="A51" s="4">
        <v>47</v>
      </c>
      <c r="B51" s="102" t="s">
        <v>62</v>
      </c>
      <c r="C51" s="103" t="s">
        <v>513</v>
      </c>
      <c r="D51" s="85" t="s">
        <v>23</v>
      </c>
      <c r="E51" s="104">
        <v>18260208201</v>
      </c>
      <c r="F51" s="85" t="s">
        <v>73</v>
      </c>
      <c r="G51" s="104">
        <v>35</v>
      </c>
      <c r="H51" s="104">
        <v>36</v>
      </c>
      <c r="I51" s="58">
        <f t="shared" si="0"/>
        <v>71</v>
      </c>
      <c r="J51" s="85">
        <v>9854350287</v>
      </c>
      <c r="K51" s="85" t="s">
        <v>189</v>
      </c>
      <c r="L51" s="85" t="s">
        <v>190</v>
      </c>
      <c r="M51" s="85">
        <v>7399420017</v>
      </c>
      <c r="N51" s="85" t="s">
        <v>564</v>
      </c>
      <c r="O51" s="85">
        <v>9577883317</v>
      </c>
      <c r="P51" s="111">
        <v>43635</v>
      </c>
      <c r="Q51" s="85" t="s">
        <v>196</v>
      </c>
      <c r="R51" s="85" t="s">
        <v>168</v>
      </c>
      <c r="S51" s="85" t="s">
        <v>386</v>
      </c>
      <c r="T51" s="85"/>
    </row>
    <row r="52" spans="1:20">
      <c r="A52" s="4">
        <v>48</v>
      </c>
      <c r="B52" s="102" t="s">
        <v>62</v>
      </c>
      <c r="C52" s="103" t="s">
        <v>514</v>
      </c>
      <c r="D52" s="85" t="s">
        <v>23</v>
      </c>
      <c r="E52" s="104">
        <v>18260208203</v>
      </c>
      <c r="F52" s="85" t="s">
        <v>73</v>
      </c>
      <c r="G52" s="104">
        <v>16</v>
      </c>
      <c r="H52" s="104">
        <v>17</v>
      </c>
      <c r="I52" s="58">
        <f t="shared" si="0"/>
        <v>33</v>
      </c>
      <c r="J52" s="85">
        <v>9577939287</v>
      </c>
      <c r="K52" s="85" t="s">
        <v>189</v>
      </c>
      <c r="L52" s="85" t="s">
        <v>190</v>
      </c>
      <c r="M52" s="85">
        <v>7399420017</v>
      </c>
      <c r="N52" s="85" t="s">
        <v>564</v>
      </c>
      <c r="O52" s="85">
        <v>9577883317</v>
      </c>
      <c r="P52" s="111">
        <v>43635</v>
      </c>
      <c r="Q52" s="85" t="s">
        <v>196</v>
      </c>
      <c r="R52" s="85" t="s">
        <v>168</v>
      </c>
      <c r="S52" s="85" t="s">
        <v>386</v>
      </c>
      <c r="T52" s="85"/>
    </row>
    <row r="53" spans="1:20">
      <c r="A53" s="4">
        <v>49</v>
      </c>
      <c r="B53" s="102" t="s">
        <v>63</v>
      </c>
      <c r="C53" s="103" t="s">
        <v>515</v>
      </c>
      <c r="D53" s="85" t="s">
        <v>25</v>
      </c>
      <c r="E53" s="104"/>
      <c r="F53" s="85" t="s">
        <v>122</v>
      </c>
      <c r="G53" s="104">
        <v>41</v>
      </c>
      <c r="H53" s="104">
        <v>35</v>
      </c>
      <c r="I53" s="58">
        <f t="shared" si="0"/>
        <v>76</v>
      </c>
      <c r="J53" s="85">
        <v>9613745583</v>
      </c>
      <c r="K53" s="85" t="s">
        <v>189</v>
      </c>
      <c r="L53" s="85" t="s">
        <v>190</v>
      </c>
      <c r="M53" s="85">
        <v>7399420017</v>
      </c>
      <c r="N53" s="85" t="s">
        <v>564</v>
      </c>
      <c r="O53" s="85">
        <v>9577883317</v>
      </c>
      <c r="P53" s="111">
        <v>43635</v>
      </c>
      <c r="Q53" s="85" t="s">
        <v>196</v>
      </c>
      <c r="R53" s="85" t="s">
        <v>208</v>
      </c>
      <c r="S53" s="85" t="s">
        <v>977</v>
      </c>
      <c r="T53" s="85"/>
    </row>
    <row r="54" spans="1:20">
      <c r="A54" s="4">
        <v>50</v>
      </c>
      <c r="B54" s="102" t="s">
        <v>63</v>
      </c>
      <c r="C54" s="103" t="s">
        <v>516</v>
      </c>
      <c r="D54" s="85" t="s">
        <v>23</v>
      </c>
      <c r="E54" s="104">
        <v>18260208202</v>
      </c>
      <c r="F54" s="85" t="s">
        <v>73</v>
      </c>
      <c r="G54" s="104">
        <v>30</v>
      </c>
      <c r="H54" s="104">
        <v>24</v>
      </c>
      <c r="I54" s="58">
        <f t="shared" si="0"/>
        <v>54</v>
      </c>
      <c r="J54" s="85">
        <v>9508051746</v>
      </c>
      <c r="K54" s="85" t="s">
        <v>189</v>
      </c>
      <c r="L54" s="85" t="s">
        <v>190</v>
      </c>
      <c r="M54" s="85">
        <v>7399420017</v>
      </c>
      <c r="N54" s="85" t="s">
        <v>564</v>
      </c>
      <c r="O54" s="85">
        <v>9577883317</v>
      </c>
      <c r="P54" s="111">
        <v>43635</v>
      </c>
      <c r="Q54" s="85" t="s">
        <v>196</v>
      </c>
      <c r="R54" s="85" t="s">
        <v>208</v>
      </c>
      <c r="S54" s="85" t="s">
        <v>977</v>
      </c>
      <c r="T54" s="85"/>
    </row>
    <row r="55" spans="1:20">
      <c r="A55" s="4">
        <v>51</v>
      </c>
      <c r="B55" s="102" t="s">
        <v>62</v>
      </c>
      <c r="C55" s="103" t="s">
        <v>517</v>
      </c>
      <c r="D55" s="85" t="s">
        <v>25</v>
      </c>
      <c r="E55" s="104"/>
      <c r="F55" s="85" t="s">
        <v>122</v>
      </c>
      <c r="G55" s="104">
        <v>25</v>
      </c>
      <c r="H55" s="104">
        <v>23</v>
      </c>
      <c r="I55" s="58">
        <f t="shared" si="0"/>
        <v>48</v>
      </c>
      <c r="J55" s="85">
        <v>9577885803</v>
      </c>
      <c r="K55" s="85" t="s">
        <v>565</v>
      </c>
      <c r="L55" s="85" t="s">
        <v>549</v>
      </c>
      <c r="M55" s="85">
        <v>8724970293</v>
      </c>
      <c r="N55" s="85" t="s">
        <v>265</v>
      </c>
      <c r="O55" s="85">
        <v>9957319738</v>
      </c>
      <c r="P55" s="111">
        <v>43636</v>
      </c>
      <c r="Q55" s="85" t="s">
        <v>204</v>
      </c>
      <c r="R55" s="85" t="s">
        <v>234</v>
      </c>
      <c r="S55" s="85" t="s">
        <v>386</v>
      </c>
      <c r="T55" s="85"/>
    </row>
    <row r="56" spans="1:20">
      <c r="A56" s="4">
        <v>52</v>
      </c>
      <c r="B56" s="103" t="s">
        <v>62</v>
      </c>
      <c r="C56" s="103" t="s">
        <v>518</v>
      </c>
      <c r="D56" s="106" t="s">
        <v>23</v>
      </c>
      <c r="E56" s="107">
        <v>18260205202</v>
      </c>
      <c r="F56" s="106" t="s">
        <v>97</v>
      </c>
      <c r="G56" s="107">
        <v>45</v>
      </c>
      <c r="H56" s="107">
        <v>46</v>
      </c>
      <c r="I56" s="58">
        <f t="shared" si="0"/>
        <v>91</v>
      </c>
      <c r="J56" s="106">
        <v>9854272758</v>
      </c>
      <c r="K56" s="85" t="s">
        <v>565</v>
      </c>
      <c r="L56" s="85" t="s">
        <v>549</v>
      </c>
      <c r="M56" s="85">
        <v>8724970293</v>
      </c>
      <c r="N56" s="85" t="s">
        <v>265</v>
      </c>
      <c r="O56" s="85">
        <v>9957319738</v>
      </c>
      <c r="P56" s="111">
        <v>43636</v>
      </c>
      <c r="Q56" s="85" t="s">
        <v>204</v>
      </c>
      <c r="R56" s="106" t="s">
        <v>402</v>
      </c>
      <c r="S56" s="106" t="s">
        <v>386</v>
      </c>
      <c r="T56" s="106"/>
    </row>
    <row r="57" spans="1:20">
      <c r="A57" s="4">
        <v>53</v>
      </c>
      <c r="B57" s="102" t="s">
        <v>63</v>
      </c>
      <c r="C57" s="103" t="s">
        <v>519</v>
      </c>
      <c r="D57" s="85" t="s">
        <v>23</v>
      </c>
      <c r="E57" s="104">
        <v>18260212602</v>
      </c>
      <c r="F57" s="85" t="s">
        <v>73</v>
      </c>
      <c r="G57" s="104">
        <v>90</v>
      </c>
      <c r="H57" s="104">
        <v>98</v>
      </c>
      <c r="I57" s="58">
        <f t="shared" si="0"/>
        <v>188</v>
      </c>
      <c r="J57" s="85">
        <v>9864879909</v>
      </c>
      <c r="K57" s="85" t="s">
        <v>566</v>
      </c>
      <c r="L57" s="85" t="s">
        <v>567</v>
      </c>
      <c r="M57" s="85">
        <v>9678428622</v>
      </c>
      <c r="N57" s="85" t="s">
        <v>255</v>
      </c>
      <c r="O57" s="85">
        <v>9859053498</v>
      </c>
      <c r="P57" s="111">
        <v>43636</v>
      </c>
      <c r="Q57" s="85" t="s">
        <v>204</v>
      </c>
      <c r="R57" s="85" t="s">
        <v>208</v>
      </c>
      <c r="S57" s="85" t="s">
        <v>977</v>
      </c>
      <c r="T57" s="85"/>
    </row>
    <row r="58" spans="1:20">
      <c r="A58" s="4">
        <v>54</v>
      </c>
      <c r="B58" s="102" t="s">
        <v>62</v>
      </c>
      <c r="C58" s="103" t="s">
        <v>520</v>
      </c>
      <c r="D58" s="85" t="s">
        <v>25</v>
      </c>
      <c r="E58" s="104">
        <v>18325090322</v>
      </c>
      <c r="F58" s="85" t="s">
        <v>122</v>
      </c>
      <c r="G58" s="104">
        <v>25</v>
      </c>
      <c r="H58" s="104">
        <v>20</v>
      </c>
      <c r="I58" s="58">
        <f t="shared" si="0"/>
        <v>45</v>
      </c>
      <c r="J58" s="85">
        <v>9957125520</v>
      </c>
      <c r="K58" s="85" t="s">
        <v>257</v>
      </c>
      <c r="L58" s="85" t="s">
        <v>250</v>
      </c>
      <c r="M58" s="85">
        <v>8724970293</v>
      </c>
      <c r="N58" s="85" t="s">
        <v>568</v>
      </c>
      <c r="O58" s="85">
        <v>9613327873</v>
      </c>
      <c r="P58" s="111">
        <v>43637</v>
      </c>
      <c r="Q58" s="85" t="s">
        <v>214</v>
      </c>
      <c r="R58" s="85" t="s">
        <v>256</v>
      </c>
      <c r="S58" s="85" t="s">
        <v>386</v>
      </c>
      <c r="T58" s="85"/>
    </row>
    <row r="59" spans="1:20">
      <c r="A59" s="4">
        <v>55</v>
      </c>
      <c r="B59" s="102" t="s">
        <v>62</v>
      </c>
      <c r="C59" s="103" t="s">
        <v>521</v>
      </c>
      <c r="D59" s="85" t="s">
        <v>23</v>
      </c>
      <c r="E59" s="104">
        <v>18260212701</v>
      </c>
      <c r="F59" s="85" t="s">
        <v>81</v>
      </c>
      <c r="G59" s="104">
        <v>60</v>
      </c>
      <c r="H59" s="104">
        <v>72</v>
      </c>
      <c r="I59" s="58">
        <f t="shared" si="0"/>
        <v>132</v>
      </c>
      <c r="J59" s="85">
        <v>9435384146</v>
      </c>
      <c r="K59" s="85" t="s">
        <v>257</v>
      </c>
      <c r="L59" s="85" t="s">
        <v>250</v>
      </c>
      <c r="M59" s="85">
        <v>8724970293</v>
      </c>
      <c r="N59" s="85" t="s">
        <v>568</v>
      </c>
      <c r="O59" s="85">
        <v>9613327873</v>
      </c>
      <c r="P59" s="111">
        <v>43637</v>
      </c>
      <c r="Q59" s="85" t="s">
        <v>214</v>
      </c>
      <c r="R59" s="85" t="s">
        <v>256</v>
      </c>
      <c r="S59" s="85" t="s">
        <v>386</v>
      </c>
      <c r="T59" s="85"/>
    </row>
    <row r="60" spans="1:20">
      <c r="A60" s="4">
        <v>56</v>
      </c>
      <c r="B60" s="102" t="s">
        <v>63</v>
      </c>
      <c r="C60" s="103" t="s">
        <v>522</v>
      </c>
      <c r="D60" s="85" t="s">
        <v>25</v>
      </c>
      <c r="E60" s="104">
        <v>18325090224</v>
      </c>
      <c r="F60" s="85" t="s">
        <v>122</v>
      </c>
      <c r="G60" s="104">
        <v>25</v>
      </c>
      <c r="H60" s="104">
        <v>25</v>
      </c>
      <c r="I60" s="58">
        <f t="shared" si="0"/>
        <v>50</v>
      </c>
      <c r="J60" s="85">
        <v>9854456656</v>
      </c>
      <c r="K60" s="85" t="s">
        <v>566</v>
      </c>
      <c r="L60" s="85" t="s">
        <v>567</v>
      </c>
      <c r="M60" s="85">
        <v>9678428622</v>
      </c>
      <c r="N60" s="85" t="s">
        <v>569</v>
      </c>
      <c r="O60" s="85">
        <v>7399564692</v>
      </c>
      <c r="P60" s="111">
        <v>43637</v>
      </c>
      <c r="Q60" s="85" t="s">
        <v>214</v>
      </c>
      <c r="R60" s="85" t="s">
        <v>192</v>
      </c>
      <c r="S60" s="85" t="s">
        <v>977</v>
      </c>
      <c r="T60" s="85"/>
    </row>
    <row r="61" spans="1:20">
      <c r="A61" s="4">
        <v>57</v>
      </c>
      <c r="B61" s="102" t="s">
        <v>63</v>
      </c>
      <c r="C61" s="103" t="s">
        <v>523</v>
      </c>
      <c r="D61" s="85" t="s">
        <v>23</v>
      </c>
      <c r="E61" s="104">
        <v>18260217001</v>
      </c>
      <c r="F61" s="85" t="s">
        <v>73</v>
      </c>
      <c r="G61" s="104">
        <v>50</v>
      </c>
      <c r="H61" s="104">
        <v>48</v>
      </c>
      <c r="I61" s="58">
        <f t="shared" si="0"/>
        <v>98</v>
      </c>
      <c r="J61" s="85">
        <v>7896144492</v>
      </c>
      <c r="K61" s="85" t="s">
        <v>566</v>
      </c>
      <c r="L61" s="85" t="s">
        <v>567</v>
      </c>
      <c r="M61" s="85">
        <v>9678428622</v>
      </c>
      <c r="N61" s="85" t="s">
        <v>569</v>
      </c>
      <c r="O61" s="85">
        <v>7399564692</v>
      </c>
      <c r="P61" s="111">
        <v>43637</v>
      </c>
      <c r="Q61" s="85" t="s">
        <v>214</v>
      </c>
      <c r="R61" s="85" t="s">
        <v>261</v>
      </c>
      <c r="S61" s="85" t="s">
        <v>977</v>
      </c>
      <c r="T61" s="85"/>
    </row>
    <row r="62" spans="1:20">
      <c r="A62" s="4">
        <v>58</v>
      </c>
      <c r="B62" s="102" t="s">
        <v>62</v>
      </c>
      <c r="C62" s="103" t="s">
        <v>524</v>
      </c>
      <c r="D62" s="85" t="s">
        <v>23</v>
      </c>
      <c r="E62" s="104">
        <v>18260221501</v>
      </c>
      <c r="F62" s="85" t="s">
        <v>73</v>
      </c>
      <c r="G62" s="104">
        <v>60</v>
      </c>
      <c r="H62" s="104">
        <v>52</v>
      </c>
      <c r="I62" s="58">
        <f t="shared" si="0"/>
        <v>112</v>
      </c>
      <c r="J62" s="85">
        <v>8876307737</v>
      </c>
      <c r="K62" s="85" t="s">
        <v>570</v>
      </c>
      <c r="L62" s="85" t="s">
        <v>571</v>
      </c>
      <c r="M62" s="85">
        <v>9706862955</v>
      </c>
      <c r="N62" s="85" t="s">
        <v>572</v>
      </c>
      <c r="O62" s="85">
        <v>9613044016</v>
      </c>
      <c r="P62" s="111">
        <v>43638</v>
      </c>
      <c r="Q62" s="85" t="s">
        <v>224</v>
      </c>
      <c r="R62" s="85" t="s">
        <v>192</v>
      </c>
      <c r="S62" s="85" t="s">
        <v>386</v>
      </c>
      <c r="T62" s="85"/>
    </row>
    <row r="63" spans="1:20">
      <c r="A63" s="4">
        <v>59</v>
      </c>
      <c r="B63" s="102" t="s">
        <v>62</v>
      </c>
      <c r="C63" s="103" t="s">
        <v>525</v>
      </c>
      <c r="D63" s="85" t="s">
        <v>25</v>
      </c>
      <c r="E63" s="104">
        <v>18325031731</v>
      </c>
      <c r="F63" s="85" t="s">
        <v>122</v>
      </c>
      <c r="G63" s="104">
        <v>30</v>
      </c>
      <c r="H63" s="104">
        <v>36</v>
      </c>
      <c r="I63" s="58">
        <f t="shared" si="0"/>
        <v>66</v>
      </c>
      <c r="J63" s="85">
        <v>9854182708</v>
      </c>
      <c r="K63" s="85" t="s">
        <v>570</v>
      </c>
      <c r="L63" s="85" t="s">
        <v>571</v>
      </c>
      <c r="M63" s="85">
        <v>9706862955</v>
      </c>
      <c r="N63" s="85" t="s">
        <v>573</v>
      </c>
      <c r="O63" s="85">
        <v>9954067707</v>
      </c>
      <c r="P63" s="111">
        <v>43638</v>
      </c>
      <c r="Q63" s="85" t="s">
        <v>224</v>
      </c>
      <c r="R63" s="85" t="s">
        <v>256</v>
      </c>
      <c r="S63" s="85" t="s">
        <v>386</v>
      </c>
      <c r="T63" s="85"/>
    </row>
    <row r="64" spans="1:20" ht="33">
      <c r="A64" s="4">
        <v>60</v>
      </c>
      <c r="B64" s="102" t="s">
        <v>63</v>
      </c>
      <c r="C64" s="103" t="s">
        <v>526</v>
      </c>
      <c r="D64" s="85" t="s">
        <v>25</v>
      </c>
      <c r="E64" s="104">
        <v>18325031731</v>
      </c>
      <c r="F64" s="85" t="s">
        <v>122</v>
      </c>
      <c r="G64" s="104">
        <v>30</v>
      </c>
      <c r="H64" s="104">
        <v>35</v>
      </c>
      <c r="I64" s="58">
        <f t="shared" si="0"/>
        <v>65</v>
      </c>
      <c r="J64" s="85">
        <v>9877200520</v>
      </c>
      <c r="K64" s="85" t="s">
        <v>574</v>
      </c>
      <c r="L64" s="85" t="s">
        <v>186</v>
      </c>
      <c r="M64" s="85">
        <v>9854171553</v>
      </c>
      <c r="N64" s="85" t="s">
        <v>575</v>
      </c>
      <c r="O64" s="85">
        <v>9854946107</v>
      </c>
      <c r="P64" s="111">
        <v>43638</v>
      </c>
      <c r="Q64" s="85" t="s">
        <v>224</v>
      </c>
      <c r="R64" s="85" t="s">
        <v>261</v>
      </c>
      <c r="S64" s="85" t="s">
        <v>977</v>
      </c>
      <c r="T64" s="85"/>
    </row>
    <row r="65" spans="1:20" ht="33">
      <c r="A65" s="4">
        <v>61</v>
      </c>
      <c r="B65" s="102" t="s">
        <v>63</v>
      </c>
      <c r="C65" s="103" t="s">
        <v>527</v>
      </c>
      <c r="D65" s="85" t="s">
        <v>23</v>
      </c>
      <c r="E65" s="104">
        <v>18260217403</v>
      </c>
      <c r="F65" s="85" t="s">
        <v>73</v>
      </c>
      <c r="G65" s="104">
        <v>13</v>
      </c>
      <c r="H65" s="104">
        <v>14</v>
      </c>
      <c r="I65" s="58">
        <f t="shared" si="0"/>
        <v>27</v>
      </c>
      <c r="J65" s="85">
        <v>7399943023</v>
      </c>
      <c r="K65" s="85" t="s">
        <v>574</v>
      </c>
      <c r="L65" s="85" t="s">
        <v>186</v>
      </c>
      <c r="M65" s="85">
        <v>9854171553</v>
      </c>
      <c r="N65" s="85" t="s">
        <v>575</v>
      </c>
      <c r="O65" s="85">
        <v>9854946107</v>
      </c>
      <c r="P65" s="111">
        <v>43638</v>
      </c>
      <c r="Q65" s="85" t="s">
        <v>224</v>
      </c>
      <c r="R65" s="85" t="s">
        <v>261</v>
      </c>
      <c r="S65" s="85" t="s">
        <v>977</v>
      </c>
      <c r="T65" s="85"/>
    </row>
    <row r="66" spans="1:20" ht="33">
      <c r="A66" s="4">
        <v>62</v>
      </c>
      <c r="B66" s="102" t="s">
        <v>63</v>
      </c>
      <c r="C66" s="103" t="s">
        <v>527</v>
      </c>
      <c r="D66" s="85" t="s">
        <v>23</v>
      </c>
      <c r="E66" s="104">
        <v>182060217402</v>
      </c>
      <c r="F66" s="85" t="s">
        <v>73</v>
      </c>
      <c r="G66" s="104">
        <v>12</v>
      </c>
      <c r="H66" s="104">
        <v>4</v>
      </c>
      <c r="I66" s="58">
        <f t="shared" si="0"/>
        <v>16</v>
      </c>
      <c r="J66" s="85">
        <v>7399271189</v>
      </c>
      <c r="K66" s="85" t="s">
        <v>574</v>
      </c>
      <c r="L66" s="85" t="s">
        <v>186</v>
      </c>
      <c r="M66" s="85">
        <v>9854171553</v>
      </c>
      <c r="N66" s="85" t="s">
        <v>575</v>
      </c>
      <c r="O66" s="85">
        <v>9854946107</v>
      </c>
      <c r="P66" s="111">
        <v>43638</v>
      </c>
      <c r="Q66" s="85" t="s">
        <v>224</v>
      </c>
      <c r="R66" s="85" t="s">
        <v>261</v>
      </c>
      <c r="S66" s="85" t="s">
        <v>977</v>
      </c>
      <c r="T66" s="85"/>
    </row>
    <row r="67" spans="1:20">
      <c r="A67" s="4">
        <v>63</v>
      </c>
      <c r="B67" s="102"/>
      <c r="C67" s="103"/>
      <c r="D67" s="85"/>
      <c r="E67" s="104"/>
      <c r="F67" s="85"/>
      <c r="G67" s="104"/>
      <c r="H67" s="104"/>
      <c r="I67" s="58">
        <f t="shared" si="0"/>
        <v>0</v>
      </c>
      <c r="J67" s="85"/>
      <c r="K67" s="85"/>
      <c r="L67" s="85"/>
      <c r="M67" s="85"/>
      <c r="N67" s="85"/>
      <c r="O67" s="85"/>
      <c r="P67" s="111">
        <v>43547</v>
      </c>
      <c r="Q67" s="85" t="s">
        <v>231</v>
      </c>
      <c r="R67" s="85"/>
      <c r="S67" s="85"/>
      <c r="T67" s="85" t="s">
        <v>231</v>
      </c>
    </row>
    <row r="68" spans="1:20">
      <c r="A68" s="4">
        <v>64</v>
      </c>
      <c r="B68" s="102" t="s">
        <v>62</v>
      </c>
      <c r="C68" s="103" t="s">
        <v>528</v>
      </c>
      <c r="D68" s="85" t="s">
        <v>25</v>
      </c>
      <c r="E68" s="104">
        <v>18325031729</v>
      </c>
      <c r="F68" s="85" t="s">
        <v>122</v>
      </c>
      <c r="G68" s="104">
        <v>25</v>
      </c>
      <c r="H68" s="104">
        <v>25</v>
      </c>
      <c r="I68" s="58">
        <f t="shared" si="0"/>
        <v>50</v>
      </c>
      <c r="J68" s="85">
        <v>9577102742</v>
      </c>
      <c r="K68" s="85" t="s">
        <v>576</v>
      </c>
      <c r="L68" s="85" t="s">
        <v>577</v>
      </c>
      <c r="M68" s="85">
        <v>8749855919</v>
      </c>
      <c r="N68" s="85" t="s">
        <v>578</v>
      </c>
      <c r="O68" s="85">
        <v>8011365156</v>
      </c>
      <c r="P68" s="111">
        <v>43640</v>
      </c>
      <c r="Q68" s="85" t="s">
        <v>167</v>
      </c>
      <c r="R68" s="85" t="s">
        <v>168</v>
      </c>
      <c r="S68" s="85" t="s">
        <v>386</v>
      </c>
      <c r="T68" s="85"/>
    </row>
    <row r="69" spans="1:20">
      <c r="A69" s="4">
        <v>65</v>
      </c>
      <c r="B69" s="102" t="s">
        <v>62</v>
      </c>
      <c r="C69" s="103" t="s">
        <v>529</v>
      </c>
      <c r="D69" s="85" t="s">
        <v>25</v>
      </c>
      <c r="E69" s="104">
        <v>18325031730</v>
      </c>
      <c r="F69" s="85" t="s">
        <v>122</v>
      </c>
      <c r="G69" s="104">
        <v>19</v>
      </c>
      <c r="H69" s="104">
        <v>23</v>
      </c>
      <c r="I69" s="58">
        <f t="shared" si="0"/>
        <v>42</v>
      </c>
      <c r="J69" s="85">
        <v>9954330496</v>
      </c>
      <c r="K69" s="85" t="s">
        <v>576</v>
      </c>
      <c r="L69" s="85" t="s">
        <v>577</v>
      </c>
      <c r="M69" s="85">
        <v>8749855919</v>
      </c>
      <c r="N69" s="85" t="s">
        <v>578</v>
      </c>
      <c r="O69" s="85">
        <v>8011365156</v>
      </c>
      <c r="P69" s="111">
        <v>43640</v>
      </c>
      <c r="Q69" s="85" t="s">
        <v>167</v>
      </c>
      <c r="R69" s="85" t="s">
        <v>168</v>
      </c>
      <c r="S69" s="85" t="s">
        <v>386</v>
      </c>
      <c r="T69" s="85"/>
    </row>
    <row r="70" spans="1:20">
      <c r="A70" s="4">
        <v>66</v>
      </c>
      <c r="B70" s="102" t="s">
        <v>62</v>
      </c>
      <c r="C70" s="103" t="s">
        <v>530</v>
      </c>
      <c r="D70" s="85" t="s">
        <v>23</v>
      </c>
      <c r="E70" s="104">
        <v>18260217701</v>
      </c>
      <c r="F70" s="85" t="s">
        <v>73</v>
      </c>
      <c r="G70" s="104">
        <v>14</v>
      </c>
      <c r="H70" s="104">
        <v>16</v>
      </c>
      <c r="I70" s="58">
        <f t="shared" ref="I70:I133" si="1">SUM(G70:H70)</f>
        <v>30</v>
      </c>
      <c r="J70" s="85">
        <v>7896970350</v>
      </c>
      <c r="K70" s="85" t="s">
        <v>576</v>
      </c>
      <c r="L70" s="85" t="s">
        <v>577</v>
      </c>
      <c r="M70" s="85">
        <v>8749855919</v>
      </c>
      <c r="N70" s="85" t="s">
        <v>578</v>
      </c>
      <c r="O70" s="85">
        <v>8011365156</v>
      </c>
      <c r="P70" s="111">
        <v>43640</v>
      </c>
      <c r="Q70" s="85" t="s">
        <v>167</v>
      </c>
      <c r="R70" s="85" t="s">
        <v>168</v>
      </c>
      <c r="S70" s="85" t="s">
        <v>386</v>
      </c>
      <c r="T70" s="85"/>
    </row>
    <row r="71" spans="1:20">
      <c r="A71" s="4">
        <v>67</v>
      </c>
      <c r="B71" s="102" t="s">
        <v>63</v>
      </c>
      <c r="C71" s="103" t="s">
        <v>531</v>
      </c>
      <c r="D71" s="85" t="s">
        <v>25</v>
      </c>
      <c r="E71" s="104"/>
      <c r="F71" s="85" t="s">
        <v>122</v>
      </c>
      <c r="G71" s="104">
        <v>29</v>
      </c>
      <c r="H71" s="104">
        <v>49</v>
      </c>
      <c r="I71" s="58">
        <f t="shared" si="1"/>
        <v>78</v>
      </c>
      <c r="J71" s="85">
        <v>8472021879</v>
      </c>
      <c r="K71" s="85" t="s">
        <v>467</v>
      </c>
      <c r="L71" s="85" t="s">
        <v>389</v>
      </c>
      <c r="M71" s="105">
        <v>9613087270</v>
      </c>
      <c r="N71" s="85" t="s">
        <v>579</v>
      </c>
      <c r="O71" s="85">
        <v>9859416912</v>
      </c>
      <c r="P71" s="111">
        <v>43640</v>
      </c>
      <c r="Q71" s="85" t="s">
        <v>167</v>
      </c>
      <c r="R71" s="85" t="s">
        <v>390</v>
      </c>
      <c r="S71" s="85" t="s">
        <v>977</v>
      </c>
      <c r="T71" s="85"/>
    </row>
    <row r="72" spans="1:20">
      <c r="A72" s="4">
        <v>68</v>
      </c>
      <c r="B72" s="102" t="s">
        <v>63</v>
      </c>
      <c r="C72" s="103" t="s">
        <v>532</v>
      </c>
      <c r="D72" s="85" t="s">
        <v>23</v>
      </c>
      <c r="E72" s="104">
        <v>18260204802</v>
      </c>
      <c r="F72" s="85" t="s">
        <v>73</v>
      </c>
      <c r="G72" s="104">
        <v>30</v>
      </c>
      <c r="H72" s="104">
        <v>24</v>
      </c>
      <c r="I72" s="58">
        <f t="shared" si="1"/>
        <v>54</v>
      </c>
      <c r="J72" s="85">
        <v>8812865909</v>
      </c>
      <c r="K72" s="85" t="s">
        <v>467</v>
      </c>
      <c r="L72" s="85" t="s">
        <v>389</v>
      </c>
      <c r="M72" s="105">
        <v>9613087270</v>
      </c>
      <c r="N72" s="85" t="s">
        <v>579</v>
      </c>
      <c r="O72" s="85">
        <v>9859416912</v>
      </c>
      <c r="P72" s="111">
        <v>43640</v>
      </c>
      <c r="Q72" s="85" t="s">
        <v>167</v>
      </c>
      <c r="R72" s="85" t="s">
        <v>580</v>
      </c>
      <c r="S72" s="85" t="s">
        <v>977</v>
      </c>
      <c r="T72" s="85"/>
    </row>
    <row r="73" spans="1:20">
      <c r="A73" s="4">
        <v>69</v>
      </c>
      <c r="B73" s="102" t="s">
        <v>62</v>
      </c>
      <c r="C73" s="103" t="s">
        <v>533</v>
      </c>
      <c r="D73" s="85" t="s">
        <v>25</v>
      </c>
      <c r="E73" s="104"/>
      <c r="F73" s="85" t="s">
        <v>122</v>
      </c>
      <c r="G73" s="104">
        <v>45</v>
      </c>
      <c r="H73" s="104">
        <v>39</v>
      </c>
      <c r="I73" s="58">
        <f t="shared" si="1"/>
        <v>84</v>
      </c>
      <c r="J73" s="85">
        <v>9859350810</v>
      </c>
      <c r="K73" s="85" t="s">
        <v>217</v>
      </c>
      <c r="L73" s="85" t="s">
        <v>581</v>
      </c>
      <c r="M73" s="105">
        <v>8811905726</v>
      </c>
      <c r="N73" s="85" t="s">
        <v>582</v>
      </c>
      <c r="O73" s="85">
        <v>8812868211</v>
      </c>
      <c r="P73" s="111">
        <v>43641</v>
      </c>
      <c r="Q73" s="85" t="s">
        <v>182</v>
      </c>
      <c r="R73" s="85" t="s">
        <v>580</v>
      </c>
      <c r="S73" s="85" t="s">
        <v>386</v>
      </c>
      <c r="T73" s="85"/>
    </row>
    <row r="74" spans="1:20">
      <c r="A74" s="4">
        <v>70</v>
      </c>
      <c r="B74" s="102" t="s">
        <v>62</v>
      </c>
      <c r="C74" s="103" t="s">
        <v>534</v>
      </c>
      <c r="D74" s="85" t="s">
        <v>23</v>
      </c>
      <c r="E74" s="104">
        <v>18260207801</v>
      </c>
      <c r="F74" s="85" t="s">
        <v>73</v>
      </c>
      <c r="G74" s="104">
        <v>30</v>
      </c>
      <c r="H74" s="104">
        <v>30</v>
      </c>
      <c r="I74" s="58">
        <f t="shared" si="1"/>
        <v>60</v>
      </c>
      <c r="J74" s="85">
        <v>8133918185</v>
      </c>
      <c r="K74" s="85" t="s">
        <v>217</v>
      </c>
      <c r="L74" s="85" t="s">
        <v>581</v>
      </c>
      <c r="M74" s="105">
        <v>8811905726</v>
      </c>
      <c r="N74" s="85" t="s">
        <v>582</v>
      </c>
      <c r="O74" s="85">
        <v>8812868211</v>
      </c>
      <c r="P74" s="111">
        <v>43641</v>
      </c>
      <c r="Q74" s="85" t="s">
        <v>182</v>
      </c>
      <c r="R74" s="85" t="s">
        <v>580</v>
      </c>
      <c r="S74" s="85" t="s">
        <v>386</v>
      </c>
      <c r="T74" s="85"/>
    </row>
    <row r="75" spans="1:20">
      <c r="A75" s="4">
        <v>71</v>
      </c>
      <c r="B75" s="102" t="s">
        <v>63</v>
      </c>
      <c r="C75" s="103" t="s">
        <v>535</v>
      </c>
      <c r="D75" s="85" t="s">
        <v>25</v>
      </c>
      <c r="E75" s="104"/>
      <c r="F75" s="85" t="s">
        <v>122</v>
      </c>
      <c r="G75" s="104">
        <v>35</v>
      </c>
      <c r="H75" s="104">
        <v>20</v>
      </c>
      <c r="I75" s="58">
        <f t="shared" si="1"/>
        <v>55</v>
      </c>
      <c r="J75" s="85">
        <v>9613917352</v>
      </c>
      <c r="K75" s="85" t="s">
        <v>307</v>
      </c>
      <c r="L75" s="85" t="s">
        <v>583</v>
      </c>
      <c r="M75" s="105">
        <v>789672353</v>
      </c>
      <c r="N75" s="85" t="s">
        <v>584</v>
      </c>
      <c r="O75" s="85">
        <v>9954941986</v>
      </c>
      <c r="P75" s="111">
        <v>43641</v>
      </c>
      <c r="Q75" s="85" t="s">
        <v>182</v>
      </c>
      <c r="R75" s="85" t="s">
        <v>272</v>
      </c>
      <c r="S75" s="85" t="s">
        <v>977</v>
      </c>
      <c r="T75" s="85"/>
    </row>
    <row r="76" spans="1:20">
      <c r="A76" s="4">
        <v>72</v>
      </c>
      <c r="B76" s="102" t="s">
        <v>63</v>
      </c>
      <c r="C76" s="103" t="s">
        <v>536</v>
      </c>
      <c r="D76" s="85" t="s">
        <v>23</v>
      </c>
      <c r="E76" s="104">
        <v>18260223801</v>
      </c>
      <c r="F76" s="85" t="s">
        <v>73</v>
      </c>
      <c r="G76" s="104">
        <v>30</v>
      </c>
      <c r="H76" s="104">
        <v>45</v>
      </c>
      <c r="I76" s="58">
        <f t="shared" si="1"/>
        <v>75</v>
      </c>
      <c r="J76" s="85">
        <v>8822265899</v>
      </c>
      <c r="K76" s="85" t="s">
        <v>307</v>
      </c>
      <c r="L76" s="85" t="s">
        <v>583</v>
      </c>
      <c r="M76" s="105">
        <v>789672353</v>
      </c>
      <c r="N76" s="85" t="s">
        <v>584</v>
      </c>
      <c r="O76" s="85">
        <v>9954941986</v>
      </c>
      <c r="P76" s="111">
        <v>43641</v>
      </c>
      <c r="Q76" s="85" t="s">
        <v>182</v>
      </c>
      <c r="R76" s="85" t="s">
        <v>272</v>
      </c>
      <c r="S76" s="85" t="s">
        <v>977</v>
      </c>
      <c r="T76" s="85"/>
    </row>
    <row r="77" spans="1:20">
      <c r="A77" s="4">
        <v>73</v>
      </c>
      <c r="B77" s="102" t="s">
        <v>62</v>
      </c>
      <c r="C77" s="103" t="s">
        <v>537</v>
      </c>
      <c r="D77" s="85" t="s">
        <v>25</v>
      </c>
      <c r="E77" s="104"/>
      <c r="F77" s="85" t="s">
        <v>122</v>
      </c>
      <c r="G77" s="104">
        <v>20</v>
      </c>
      <c r="H77" s="104">
        <v>36</v>
      </c>
      <c r="I77" s="58">
        <f t="shared" si="1"/>
        <v>56</v>
      </c>
      <c r="J77" s="85">
        <v>9954739653</v>
      </c>
      <c r="K77" s="85" t="s">
        <v>307</v>
      </c>
      <c r="L77" s="85" t="s">
        <v>583</v>
      </c>
      <c r="M77" s="105">
        <v>789672353</v>
      </c>
      <c r="N77" s="85" t="s">
        <v>584</v>
      </c>
      <c r="O77" s="85">
        <v>9954941986</v>
      </c>
      <c r="P77" s="111">
        <v>43642</v>
      </c>
      <c r="Q77" s="85" t="s">
        <v>196</v>
      </c>
      <c r="R77" s="85" t="s">
        <v>272</v>
      </c>
      <c r="S77" s="85" t="s">
        <v>386</v>
      </c>
      <c r="T77" s="85"/>
    </row>
    <row r="78" spans="1:20">
      <c r="A78" s="4">
        <v>74</v>
      </c>
      <c r="B78" s="102" t="s">
        <v>62</v>
      </c>
      <c r="C78" s="103" t="s">
        <v>538</v>
      </c>
      <c r="D78" s="85" t="s">
        <v>23</v>
      </c>
      <c r="E78" s="104">
        <v>18260202901</v>
      </c>
      <c r="F78" s="85" t="s">
        <v>73</v>
      </c>
      <c r="G78" s="104">
        <v>30</v>
      </c>
      <c r="H78" s="104">
        <v>31</v>
      </c>
      <c r="I78" s="58">
        <f t="shared" si="1"/>
        <v>61</v>
      </c>
      <c r="J78" s="85">
        <v>7896807205</v>
      </c>
      <c r="K78" s="85" t="s">
        <v>307</v>
      </c>
      <c r="L78" s="85" t="s">
        <v>583</v>
      </c>
      <c r="M78" s="105">
        <v>789672353</v>
      </c>
      <c r="N78" s="85" t="s">
        <v>584</v>
      </c>
      <c r="O78" s="85">
        <v>9954941986</v>
      </c>
      <c r="P78" s="111">
        <v>43642</v>
      </c>
      <c r="Q78" s="85" t="s">
        <v>196</v>
      </c>
      <c r="R78" s="85" t="s">
        <v>457</v>
      </c>
      <c r="S78" s="85" t="s">
        <v>386</v>
      </c>
      <c r="T78" s="85"/>
    </row>
    <row r="79" spans="1:20">
      <c r="A79" s="4">
        <v>75</v>
      </c>
      <c r="B79" s="102" t="s">
        <v>63</v>
      </c>
      <c r="C79" s="103" t="s">
        <v>539</v>
      </c>
      <c r="D79" s="85" t="s">
        <v>23</v>
      </c>
      <c r="E79" s="104">
        <v>18260202902</v>
      </c>
      <c r="F79" s="85" t="s">
        <v>97</v>
      </c>
      <c r="G79" s="104">
        <v>70</v>
      </c>
      <c r="H79" s="104">
        <v>75</v>
      </c>
      <c r="I79" s="58">
        <f t="shared" si="1"/>
        <v>145</v>
      </c>
      <c r="J79" s="85">
        <v>9854158999</v>
      </c>
      <c r="K79" s="85" t="s">
        <v>307</v>
      </c>
      <c r="L79" s="85" t="s">
        <v>583</v>
      </c>
      <c r="M79" s="105">
        <v>789672353</v>
      </c>
      <c r="N79" s="85" t="s">
        <v>584</v>
      </c>
      <c r="O79" s="85">
        <v>9954941986</v>
      </c>
      <c r="P79" s="111">
        <v>43642</v>
      </c>
      <c r="Q79" s="85" t="s">
        <v>196</v>
      </c>
      <c r="R79" s="85" t="s">
        <v>188</v>
      </c>
      <c r="S79" s="85" t="s">
        <v>977</v>
      </c>
      <c r="T79" s="85"/>
    </row>
    <row r="80" spans="1:20">
      <c r="A80" s="4">
        <v>76</v>
      </c>
      <c r="B80" s="102" t="s">
        <v>62</v>
      </c>
      <c r="C80" s="103" t="s">
        <v>540</v>
      </c>
      <c r="D80" s="85" t="s">
        <v>23</v>
      </c>
      <c r="E80" s="104">
        <v>18260203402</v>
      </c>
      <c r="F80" s="85" t="s">
        <v>73</v>
      </c>
      <c r="G80" s="104">
        <v>70</v>
      </c>
      <c r="H80" s="104">
        <v>66</v>
      </c>
      <c r="I80" s="58">
        <f t="shared" si="1"/>
        <v>136</v>
      </c>
      <c r="J80" s="85">
        <v>9854230284</v>
      </c>
      <c r="K80" s="85" t="s">
        <v>548</v>
      </c>
      <c r="L80" s="85" t="s">
        <v>549</v>
      </c>
      <c r="M80" s="105">
        <v>9957212759</v>
      </c>
      <c r="N80" s="85" t="s">
        <v>585</v>
      </c>
      <c r="O80" s="85">
        <v>9854854290</v>
      </c>
      <c r="P80" s="111">
        <v>43643</v>
      </c>
      <c r="Q80" s="85" t="s">
        <v>204</v>
      </c>
      <c r="R80" s="85" t="s">
        <v>220</v>
      </c>
      <c r="S80" s="85" t="s">
        <v>386</v>
      </c>
      <c r="T80" s="85"/>
    </row>
    <row r="81" spans="1:20">
      <c r="A81" s="4">
        <v>77</v>
      </c>
      <c r="B81" s="102" t="s">
        <v>63</v>
      </c>
      <c r="C81" s="103" t="s">
        <v>541</v>
      </c>
      <c r="D81" s="85" t="s">
        <v>25</v>
      </c>
      <c r="E81" s="104"/>
      <c r="F81" s="85" t="s">
        <v>122</v>
      </c>
      <c r="G81" s="104">
        <v>68</v>
      </c>
      <c r="H81" s="104">
        <v>68</v>
      </c>
      <c r="I81" s="58">
        <f t="shared" si="1"/>
        <v>136</v>
      </c>
      <c r="J81" s="85">
        <v>9854849462</v>
      </c>
      <c r="K81" s="85" t="s">
        <v>548</v>
      </c>
      <c r="L81" s="85" t="s">
        <v>549</v>
      </c>
      <c r="M81" s="105">
        <v>9957212759</v>
      </c>
      <c r="N81" s="85" t="s">
        <v>585</v>
      </c>
      <c r="O81" s="85">
        <v>9854854290</v>
      </c>
      <c r="P81" s="111">
        <v>43643</v>
      </c>
      <c r="Q81" s="85" t="s">
        <v>204</v>
      </c>
      <c r="R81" s="85" t="s">
        <v>220</v>
      </c>
      <c r="S81" s="85" t="s">
        <v>977</v>
      </c>
      <c r="T81" s="85"/>
    </row>
    <row r="82" spans="1:20">
      <c r="A82" s="4">
        <v>78</v>
      </c>
      <c r="B82" s="102" t="s">
        <v>63</v>
      </c>
      <c r="C82" s="103" t="s">
        <v>539</v>
      </c>
      <c r="D82" s="85" t="s">
        <v>23</v>
      </c>
      <c r="E82" s="104">
        <v>18260202902</v>
      </c>
      <c r="F82" s="85" t="s">
        <v>97</v>
      </c>
      <c r="G82" s="104">
        <v>70</v>
      </c>
      <c r="H82" s="104">
        <v>75</v>
      </c>
      <c r="I82" s="58">
        <f t="shared" si="1"/>
        <v>145</v>
      </c>
      <c r="J82" s="85">
        <v>9854158999</v>
      </c>
      <c r="K82" s="85" t="s">
        <v>307</v>
      </c>
      <c r="L82" s="85" t="s">
        <v>583</v>
      </c>
      <c r="M82" s="105">
        <v>789672353</v>
      </c>
      <c r="N82" s="85" t="s">
        <v>584</v>
      </c>
      <c r="O82" s="85">
        <v>9954941986</v>
      </c>
      <c r="P82" s="111">
        <v>43643</v>
      </c>
      <c r="Q82" s="85" t="s">
        <v>204</v>
      </c>
      <c r="R82" s="85" t="s">
        <v>188</v>
      </c>
      <c r="S82" s="85" t="s">
        <v>977</v>
      </c>
      <c r="T82" s="85"/>
    </row>
    <row r="83" spans="1:20">
      <c r="A83" s="4">
        <v>79</v>
      </c>
      <c r="B83" s="102" t="s">
        <v>62</v>
      </c>
      <c r="C83" s="103" t="s">
        <v>540</v>
      </c>
      <c r="D83" s="85" t="s">
        <v>23</v>
      </c>
      <c r="E83" s="104">
        <v>18260203402</v>
      </c>
      <c r="F83" s="85" t="s">
        <v>73</v>
      </c>
      <c r="G83" s="104">
        <v>70</v>
      </c>
      <c r="H83" s="104">
        <v>66</v>
      </c>
      <c r="I83" s="58">
        <f t="shared" si="1"/>
        <v>136</v>
      </c>
      <c r="J83" s="85">
        <v>9854230284</v>
      </c>
      <c r="K83" s="85" t="s">
        <v>548</v>
      </c>
      <c r="L83" s="85" t="s">
        <v>549</v>
      </c>
      <c r="M83" s="105">
        <v>9957212759</v>
      </c>
      <c r="N83" s="85" t="s">
        <v>585</v>
      </c>
      <c r="O83" s="85">
        <v>9854854290</v>
      </c>
      <c r="P83" s="111">
        <v>43644</v>
      </c>
      <c r="Q83" s="85" t="s">
        <v>214</v>
      </c>
      <c r="R83" s="85" t="s">
        <v>220</v>
      </c>
      <c r="S83" s="85" t="s">
        <v>386</v>
      </c>
      <c r="T83" s="85"/>
    </row>
    <row r="84" spans="1:20">
      <c r="A84" s="4">
        <v>80</v>
      </c>
      <c r="B84" s="102" t="s">
        <v>63</v>
      </c>
      <c r="C84" s="103" t="s">
        <v>541</v>
      </c>
      <c r="D84" s="85" t="s">
        <v>25</v>
      </c>
      <c r="E84" s="104"/>
      <c r="F84" s="85" t="s">
        <v>122</v>
      </c>
      <c r="G84" s="104">
        <v>68</v>
      </c>
      <c r="H84" s="104">
        <v>68</v>
      </c>
      <c r="I84" s="58">
        <f t="shared" si="1"/>
        <v>136</v>
      </c>
      <c r="J84" s="85">
        <v>9854849462</v>
      </c>
      <c r="K84" s="85" t="s">
        <v>548</v>
      </c>
      <c r="L84" s="85" t="s">
        <v>549</v>
      </c>
      <c r="M84" s="105">
        <v>9957212759</v>
      </c>
      <c r="N84" s="85" t="s">
        <v>585</v>
      </c>
      <c r="O84" s="85">
        <v>9854854290</v>
      </c>
      <c r="P84" s="111">
        <v>43644</v>
      </c>
      <c r="Q84" s="85" t="s">
        <v>214</v>
      </c>
      <c r="R84" s="85" t="s">
        <v>220</v>
      </c>
      <c r="S84" s="85" t="s">
        <v>977</v>
      </c>
      <c r="T84" s="85"/>
    </row>
    <row r="85" spans="1:20">
      <c r="A85" s="4">
        <v>81</v>
      </c>
      <c r="B85" s="72" t="s">
        <v>62</v>
      </c>
      <c r="C85" s="90" t="s">
        <v>978</v>
      </c>
      <c r="D85" s="99" t="s">
        <v>23</v>
      </c>
      <c r="E85" s="83">
        <v>18260216202</v>
      </c>
      <c r="F85" s="18" t="s">
        <v>81</v>
      </c>
      <c r="G85" s="138">
        <v>125</v>
      </c>
      <c r="H85" s="138">
        <v>125</v>
      </c>
      <c r="I85" s="58">
        <f t="shared" si="1"/>
        <v>250</v>
      </c>
      <c r="J85" s="94">
        <v>9954916277</v>
      </c>
      <c r="K85" s="18" t="s">
        <v>979</v>
      </c>
      <c r="L85" s="18" t="s">
        <v>546</v>
      </c>
      <c r="M85" s="18">
        <v>9678834760</v>
      </c>
      <c r="N85" s="18" t="s">
        <v>980</v>
      </c>
      <c r="O85" s="18">
        <v>8473815631</v>
      </c>
      <c r="P85" s="24">
        <v>43645</v>
      </c>
      <c r="Q85" s="18" t="s">
        <v>224</v>
      </c>
      <c r="R85" s="18" t="s">
        <v>192</v>
      </c>
      <c r="S85" s="18" t="s">
        <v>386</v>
      </c>
      <c r="T85" s="18"/>
    </row>
    <row r="86" spans="1:20">
      <c r="A86" s="4">
        <v>82</v>
      </c>
      <c r="B86" s="72" t="s">
        <v>63</v>
      </c>
      <c r="C86" s="90" t="s">
        <v>978</v>
      </c>
      <c r="D86" s="99" t="s">
        <v>23</v>
      </c>
      <c r="E86" s="83">
        <v>18260216202</v>
      </c>
      <c r="F86" s="18" t="s">
        <v>81</v>
      </c>
      <c r="G86" s="138">
        <v>125</v>
      </c>
      <c r="H86" s="138">
        <v>125</v>
      </c>
      <c r="I86" s="58">
        <f t="shared" si="1"/>
        <v>250</v>
      </c>
      <c r="J86" s="94">
        <v>9954916277</v>
      </c>
      <c r="K86" s="18" t="s">
        <v>979</v>
      </c>
      <c r="L86" s="18" t="s">
        <v>546</v>
      </c>
      <c r="M86" s="18">
        <v>9678834760</v>
      </c>
      <c r="N86" s="18" t="s">
        <v>980</v>
      </c>
      <c r="O86" s="18">
        <v>8473815631</v>
      </c>
      <c r="P86" s="24">
        <v>43645</v>
      </c>
      <c r="Q86" s="83" t="s">
        <v>224</v>
      </c>
      <c r="R86" s="18" t="s">
        <v>192</v>
      </c>
      <c r="S86" s="18" t="s">
        <v>386</v>
      </c>
      <c r="T86" s="18"/>
    </row>
    <row r="87" spans="1:20">
      <c r="A87" s="4">
        <v>83</v>
      </c>
      <c r="B87" s="17"/>
      <c r="C87" s="18"/>
      <c r="D87" s="18"/>
      <c r="E87" s="19"/>
      <c r="F87" s="18"/>
      <c r="G87" s="19"/>
      <c r="H87" s="19"/>
      <c r="I87" s="58">
        <f t="shared" si="1"/>
        <v>0</v>
      </c>
      <c r="J87" s="18"/>
      <c r="K87" s="18"/>
      <c r="L87" s="18"/>
      <c r="M87" s="18"/>
      <c r="N87" s="18"/>
      <c r="O87" s="18"/>
      <c r="P87" s="24">
        <v>43646</v>
      </c>
      <c r="Q87" s="18" t="s">
        <v>231</v>
      </c>
      <c r="R87" s="18"/>
      <c r="S87" s="18"/>
      <c r="T87" s="18" t="s">
        <v>231</v>
      </c>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77</v>
      </c>
      <c r="D165" s="21"/>
      <c r="E165" s="13"/>
      <c r="F165" s="21"/>
      <c r="G165" s="59">
        <f>SUM(G5:G164)</f>
        <v>4346</v>
      </c>
      <c r="H165" s="59">
        <f>SUM(H5:H164)</f>
        <v>4398</v>
      </c>
      <c r="I165" s="59">
        <f>SUM(I5:I164)</f>
        <v>8744</v>
      </c>
      <c r="J165" s="21"/>
      <c r="K165" s="21"/>
      <c r="L165" s="21"/>
      <c r="M165" s="21"/>
      <c r="N165" s="21"/>
      <c r="O165" s="21"/>
      <c r="P165" s="14"/>
      <c r="Q165" s="21"/>
      <c r="R165" s="21"/>
      <c r="S165" s="21"/>
      <c r="T165" s="12"/>
    </row>
    <row r="166" spans="1:20">
      <c r="A166" s="44" t="s">
        <v>62</v>
      </c>
      <c r="B166" s="10">
        <f>COUNTIF(B$5:B$164,"Team 1")</f>
        <v>37</v>
      </c>
      <c r="C166" s="44" t="s">
        <v>25</v>
      </c>
      <c r="D166" s="10">
        <f>COUNTIF(D5:D164,"Anganwadi")</f>
        <v>26</v>
      </c>
    </row>
    <row r="167" spans="1:20">
      <c r="A167" s="44" t="s">
        <v>63</v>
      </c>
      <c r="B167" s="10">
        <f>COUNTIF(B$6:B$164,"Team 2")</f>
        <v>38</v>
      </c>
      <c r="C167" s="44" t="s">
        <v>23</v>
      </c>
      <c r="D167" s="10">
        <f>COUNTIF(D5:D164,"School")</f>
        <v>51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105" activePane="bottomRight" state="frozen"/>
      <selection pane="topRight" activeCell="C1" sqref="C1"/>
      <selection pane="bottomLeft" activeCell="A5" sqref="A5"/>
      <selection pane="bottomRight" activeCell="T119" sqref="T11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97" t="s">
        <v>70</v>
      </c>
      <c r="B1" s="197"/>
      <c r="C1" s="197"/>
      <c r="D1" s="55"/>
      <c r="E1" s="55"/>
      <c r="F1" s="55"/>
      <c r="G1" s="55"/>
      <c r="H1" s="55"/>
      <c r="I1" s="55"/>
      <c r="J1" s="55"/>
      <c r="K1" s="55"/>
      <c r="L1" s="55"/>
      <c r="M1" s="199"/>
      <c r="N1" s="199"/>
      <c r="O1" s="199"/>
      <c r="P1" s="199"/>
      <c r="Q1" s="199"/>
      <c r="R1" s="199"/>
      <c r="S1" s="199"/>
      <c r="T1" s="199"/>
    </row>
    <row r="2" spans="1:20">
      <c r="A2" s="193" t="s">
        <v>59</v>
      </c>
      <c r="B2" s="194"/>
      <c r="C2" s="194"/>
      <c r="D2" s="25">
        <v>43647</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92" t="s">
        <v>62</v>
      </c>
      <c r="C5" s="50" t="s">
        <v>586</v>
      </c>
      <c r="D5" s="48" t="s">
        <v>25</v>
      </c>
      <c r="E5" s="19"/>
      <c r="F5" s="18" t="s">
        <v>122</v>
      </c>
      <c r="G5" s="19">
        <v>28</v>
      </c>
      <c r="H5" s="19">
        <v>47</v>
      </c>
      <c r="I5" s="58">
        <f>SUM(G5:H5)</f>
        <v>75</v>
      </c>
      <c r="J5" s="18">
        <v>8486000386</v>
      </c>
      <c r="K5" s="18" t="s">
        <v>673</v>
      </c>
      <c r="L5" s="85" t="s">
        <v>462</v>
      </c>
      <c r="M5" s="102">
        <v>9954207675</v>
      </c>
      <c r="N5" s="18" t="s">
        <v>271</v>
      </c>
      <c r="O5" s="18">
        <v>9508897644</v>
      </c>
      <c r="P5" s="86">
        <v>43647</v>
      </c>
      <c r="Q5" s="18" t="s">
        <v>167</v>
      </c>
      <c r="R5" s="18" t="s">
        <v>168</v>
      </c>
      <c r="S5" s="18" t="s">
        <v>386</v>
      </c>
      <c r="T5" s="48"/>
    </row>
    <row r="6" spans="1:20">
      <c r="A6" s="4">
        <v>2</v>
      </c>
      <c r="B6" s="72" t="s">
        <v>62</v>
      </c>
      <c r="C6" s="112" t="s">
        <v>587</v>
      </c>
      <c r="D6" s="113" t="s">
        <v>25</v>
      </c>
      <c r="E6" s="19"/>
      <c r="F6" s="83" t="s">
        <v>122</v>
      </c>
      <c r="G6" s="19">
        <v>26</v>
      </c>
      <c r="H6" s="19">
        <v>17</v>
      </c>
      <c r="I6" s="58">
        <f t="shared" ref="I6:I69" si="0">SUM(G6:H6)</f>
        <v>43</v>
      </c>
      <c r="J6" s="83">
        <v>8753840362</v>
      </c>
      <c r="K6" s="18" t="s">
        <v>673</v>
      </c>
      <c r="L6" s="85" t="s">
        <v>462</v>
      </c>
      <c r="M6" s="102">
        <v>9954207675</v>
      </c>
      <c r="N6" s="18" t="s">
        <v>271</v>
      </c>
      <c r="O6" s="18">
        <v>9508897644</v>
      </c>
      <c r="P6" s="86">
        <v>43647</v>
      </c>
      <c r="Q6" s="18" t="s">
        <v>167</v>
      </c>
      <c r="R6" s="18" t="s">
        <v>208</v>
      </c>
      <c r="S6" s="18" t="s">
        <v>386</v>
      </c>
      <c r="T6" s="48"/>
    </row>
    <row r="7" spans="1:20" ht="33">
      <c r="A7" s="4">
        <v>3</v>
      </c>
      <c r="B7" s="72" t="s">
        <v>63</v>
      </c>
      <c r="C7" s="50" t="s">
        <v>588</v>
      </c>
      <c r="D7" s="48" t="s">
        <v>25</v>
      </c>
      <c r="E7" s="19"/>
      <c r="F7" s="18" t="s">
        <v>122</v>
      </c>
      <c r="G7" s="19">
        <v>79</v>
      </c>
      <c r="H7" s="19">
        <v>43</v>
      </c>
      <c r="I7" s="58">
        <f t="shared" si="0"/>
        <v>122</v>
      </c>
      <c r="J7" s="18" t="s">
        <v>674</v>
      </c>
      <c r="K7" s="18" t="s">
        <v>673</v>
      </c>
      <c r="L7" s="85" t="s">
        <v>462</v>
      </c>
      <c r="M7" s="102">
        <v>9954207675</v>
      </c>
      <c r="N7" s="18" t="s">
        <v>271</v>
      </c>
      <c r="O7" s="18">
        <v>9508897644</v>
      </c>
      <c r="P7" s="86">
        <v>43647</v>
      </c>
      <c r="Q7" s="18" t="s">
        <v>167</v>
      </c>
      <c r="R7" s="18" t="s">
        <v>238</v>
      </c>
      <c r="S7" s="18" t="s">
        <v>977</v>
      </c>
      <c r="T7" s="48"/>
    </row>
    <row r="8" spans="1:20">
      <c r="A8" s="4">
        <v>4</v>
      </c>
      <c r="B8" s="72" t="s">
        <v>63</v>
      </c>
      <c r="C8" s="50" t="s">
        <v>589</v>
      </c>
      <c r="D8" s="48" t="s">
        <v>25</v>
      </c>
      <c r="E8" s="19"/>
      <c r="F8" s="18" t="s">
        <v>122</v>
      </c>
      <c r="G8" s="19">
        <v>30</v>
      </c>
      <c r="H8" s="19">
        <v>25</v>
      </c>
      <c r="I8" s="58">
        <f t="shared" si="0"/>
        <v>55</v>
      </c>
      <c r="J8" s="72">
        <v>8473046071</v>
      </c>
      <c r="K8" s="18" t="s">
        <v>673</v>
      </c>
      <c r="L8" s="85" t="s">
        <v>462</v>
      </c>
      <c r="M8" s="102">
        <v>9954207675</v>
      </c>
      <c r="N8" s="18" t="s">
        <v>271</v>
      </c>
      <c r="O8" s="18">
        <v>9508897644</v>
      </c>
      <c r="P8" s="86">
        <v>43647</v>
      </c>
      <c r="Q8" s="18" t="s">
        <v>167</v>
      </c>
      <c r="R8" s="18" t="s">
        <v>675</v>
      </c>
      <c r="S8" s="18" t="s">
        <v>977</v>
      </c>
      <c r="T8" s="48"/>
    </row>
    <row r="9" spans="1:20" ht="33">
      <c r="A9" s="4">
        <v>5</v>
      </c>
      <c r="B9" s="92" t="s">
        <v>62</v>
      </c>
      <c r="C9" s="50" t="s">
        <v>590</v>
      </c>
      <c r="D9" s="48" t="s">
        <v>25</v>
      </c>
      <c r="E9" s="19"/>
      <c r="F9" s="18" t="s">
        <v>122</v>
      </c>
      <c r="G9" s="19">
        <v>21</v>
      </c>
      <c r="H9" s="19">
        <v>44</v>
      </c>
      <c r="I9" s="58">
        <f t="shared" si="0"/>
        <v>65</v>
      </c>
      <c r="J9" s="18" t="s">
        <v>676</v>
      </c>
      <c r="K9" s="18" t="s">
        <v>677</v>
      </c>
      <c r="L9" s="85" t="s">
        <v>462</v>
      </c>
      <c r="M9" s="102">
        <v>9954207675</v>
      </c>
      <c r="N9" s="18" t="s">
        <v>271</v>
      </c>
      <c r="O9" s="18">
        <v>9508897644</v>
      </c>
      <c r="P9" s="86">
        <v>43648</v>
      </c>
      <c r="Q9" s="18" t="s">
        <v>182</v>
      </c>
      <c r="R9" s="18" t="s">
        <v>392</v>
      </c>
      <c r="S9" s="18" t="s">
        <v>386</v>
      </c>
      <c r="T9" s="48"/>
    </row>
    <row r="10" spans="1:20">
      <c r="A10" s="4">
        <v>6</v>
      </c>
      <c r="B10" s="72" t="s">
        <v>62</v>
      </c>
      <c r="C10" s="112" t="s">
        <v>591</v>
      </c>
      <c r="D10" s="113" t="s">
        <v>25</v>
      </c>
      <c r="E10" s="19"/>
      <c r="F10" s="83" t="s">
        <v>122</v>
      </c>
      <c r="G10" s="19">
        <v>23</v>
      </c>
      <c r="H10" s="19">
        <v>36</v>
      </c>
      <c r="I10" s="58">
        <f t="shared" si="0"/>
        <v>59</v>
      </c>
      <c r="J10" s="83" t="s">
        <v>678</v>
      </c>
      <c r="K10" s="18" t="s">
        <v>677</v>
      </c>
      <c r="L10" s="85" t="s">
        <v>462</v>
      </c>
      <c r="M10" s="102">
        <v>9954207675</v>
      </c>
      <c r="N10" s="18" t="s">
        <v>271</v>
      </c>
      <c r="O10" s="18">
        <v>9508897644</v>
      </c>
      <c r="P10" s="86">
        <v>43648</v>
      </c>
      <c r="Q10" s="18" t="s">
        <v>182</v>
      </c>
      <c r="R10" s="18" t="s">
        <v>679</v>
      </c>
      <c r="S10" s="18" t="s">
        <v>386</v>
      </c>
      <c r="T10" s="48"/>
    </row>
    <row r="11" spans="1:20">
      <c r="A11" s="4">
        <v>7</v>
      </c>
      <c r="B11" s="72" t="s">
        <v>63</v>
      </c>
      <c r="C11" s="50" t="s">
        <v>592</v>
      </c>
      <c r="D11" s="48" t="s">
        <v>25</v>
      </c>
      <c r="E11" s="19"/>
      <c r="F11" s="18" t="s">
        <v>122</v>
      </c>
      <c r="G11" s="19">
        <v>52</v>
      </c>
      <c r="H11" s="19">
        <v>60</v>
      </c>
      <c r="I11" s="58">
        <f t="shared" si="0"/>
        <v>112</v>
      </c>
      <c r="J11" s="18">
        <v>7896136396</v>
      </c>
      <c r="K11" s="18" t="s">
        <v>565</v>
      </c>
      <c r="L11" s="18" t="s">
        <v>264</v>
      </c>
      <c r="M11" s="18">
        <v>9435853390</v>
      </c>
      <c r="N11" s="18" t="s">
        <v>680</v>
      </c>
      <c r="O11" s="18">
        <v>9859024975</v>
      </c>
      <c r="P11" s="86">
        <v>43648</v>
      </c>
      <c r="Q11" s="18" t="s">
        <v>182</v>
      </c>
      <c r="R11" s="18" t="s">
        <v>580</v>
      </c>
      <c r="S11" s="18" t="s">
        <v>977</v>
      </c>
      <c r="T11" s="48"/>
    </row>
    <row r="12" spans="1:20">
      <c r="A12" s="4">
        <v>8</v>
      </c>
      <c r="B12" s="72" t="s">
        <v>62</v>
      </c>
      <c r="C12" s="50" t="s">
        <v>593</v>
      </c>
      <c r="D12" s="48" t="s">
        <v>25</v>
      </c>
      <c r="E12" s="19"/>
      <c r="F12" s="18" t="s">
        <v>122</v>
      </c>
      <c r="G12" s="19">
        <v>46</v>
      </c>
      <c r="H12" s="19">
        <v>10</v>
      </c>
      <c r="I12" s="58">
        <f t="shared" si="0"/>
        <v>56</v>
      </c>
      <c r="J12" s="72">
        <v>7896200746</v>
      </c>
      <c r="K12" s="113" t="s">
        <v>681</v>
      </c>
      <c r="L12" s="85" t="s">
        <v>462</v>
      </c>
      <c r="M12" s="102">
        <v>9954207675</v>
      </c>
      <c r="N12" s="18" t="s">
        <v>388</v>
      </c>
      <c r="O12" s="18">
        <v>9365878015</v>
      </c>
      <c r="P12" s="86">
        <v>43649</v>
      </c>
      <c r="Q12" s="18" t="s">
        <v>196</v>
      </c>
      <c r="R12" s="18" t="s">
        <v>394</v>
      </c>
      <c r="S12" s="18" t="s">
        <v>386</v>
      </c>
      <c r="T12" s="48"/>
    </row>
    <row r="13" spans="1:20">
      <c r="A13" s="4">
        <v>9</v>
      </c>
      <c r="B13" s="72" t="s">
        <v>62</v>
      </c>
      <c r="C13" s="50" t="s">
        <v>594</v>
      </c>
      <c r="D13" s="48" t="s">
        <v>25</v>
      </c>
      <c r="E13" s="19"/>
      <c r="F13" s="18" t="s">
        <v>122</v>
      </c>
      <c r="G13" s="19">
        <v>36</v>
      </c>
      <c r="H13" s="19">
        <v>28</v>
      </c>
      <c r="I13" s="58">
        <f t="shared" si="0"/>
        <v>64</v>
      </c>
      <c r="J13" s="18">
        <v>8473882651</v>
      </c>
      <c r="K13" s="113" t="s">
        <v>681</v>
      </c>
      <c r="L13" s="85" t="s">
        <v>462</v>
      </c>
      <c r="M13" s="102">
        <v>9954207675</v>
      </c>
      <c r="N13" s="18" t="s">
        <v>388</v>
      </c>
      <c r="O13" s="18">
        <v>9365878015</v>
      </c>
      <c r="P13" s="86">
        <v>43649</v>
      </c>
      <c r="Q13" s="18" t="s">
        <v>196</v>
      </c>
      <c r="R13" s="18" t="s">
        <v>266</v>
      </c>
      <c r="S13" s="18" t="s">
        <v>386</v>
      </c>
      <c r="T13" s="48"/>
    </row>
    <row r="14" spans="1:20">
      <c r="A14" s="4">
        <v>10</v>
      </c>
      <c r="B14" s="72" t="s">
        <v>63</v>
      </c>
      <c r="C14" s="50" t="s">
        <v>595</v>
      </c>
      <c r="D14" s="48" t="s">
        <v>25</v>
      </c>
      <c r="E14" s="19"/>
      <c r="F14" s="18" t="s">
        <v>122</v>
      </c>
      <c r="G14" s="19">
        <v>30</v>
      </c>
      <c r="H14" s="19">
        <v>30</v>
      </c>
      <c r="I14" s="58">
        <f t="shared" si="0"/>
        <v>60</v>
      </c>
      <c r="J14" s="18">
        <v>9678362196</v>
      </c>
      <c r="K14" s="48" t="s">
        <v>273</v>
      </c>
      <c r="L14" s="18" t="s">
        <v>226</v>
      </c>
      <c r="M14" s="18">
        <v>8822695896</v>
      </c>
      <c r="N14" s="18" t="s">
        <v>227</v>
      </c>
      <c r="O14" s="18">
        <v>9678404959</v>
      </c>
      <c r="P14" s="86">
        <v>43649</v>
      </c>
      <c r="Q14" s="18" t="s">
        <v>196</v>
      </c>
      <c r="R14" s="18" t="s">
        <v>682</v>
      </c>
      <c r="S14" s="18" t="s">
        <v>977</v>
      </c>
      <c r="T14" s="48"/>
    </row>
    <row r="15" spans="1:20" ht="33">
      <c r="A15" s="4">
        <v>11</v>
      </c>
      <c r="B15" s="72" t="s">
        <v>63</v>
      </c>
      <c r="C15" s="50" t="s">
        <v>596</v>
      </c>
      <c r="D15" s="48" t="s">
        <v>25</v>
      </c>
      <c r="E15" s="19"/>
      <c r="F15" s="18" t="s">
        <v>122</v>
      </c>
      <c r="G15" s="19">
        <v>21</v>
      </c>
      <c r="H15" s="19">
        <v>20</v>
      </c>
      <c r="I15" s="58">
        <f t="shared" si="0"/>
        <v>41</v>
      </c>
      <c r="J15" s="18" t="s">
        <v>683</v>
      </c>
      <c r="K15" s="18" t="s">
        <v>273</v>
      </c>
      <c r="L15" s="18" t="s">
        <v>226</v>
      </c>
      <c r="M15" s="18">
        <v>8822695896</v>
      </c>
      <c r="N15" s="18" t="s">
        <v>227</v>
      </c>
      <c r="O15" s="18">
        <v>9678404959</v>
      </c>
      <c r="P15" s="86">
        <v>43649</v>
      </c>
      <c r="Q15" s="18" t="s">
        <v>196</v>
      </c>
      <c r="R15" s="18" t="s">
        <v>220</v>
      </c>
      <c r="S15" s="18" t="s">
        <v>977</v>
      </c>
      <c r="T15" s="48"/>
    </row>
    <row r="16" spans="1:20" ht="33">
      <c r="A16" s="4">
        <v>12</v>
      </c>
      <c r="B16" s="72" t="s">
        <v>62</v>
      </c>
      <c r="C16" s="50" t="s">
        <v>597</v>
      </c>
      <c r="D16" s="48" t="s">
        <v>25</v>
      </c>
      <c r="E16" s="19"/>
      <c r="F16" s="18" t="s">
        <v>122</v>
      </c>
      <c r="G16" s="19">
        <v>38</v>
      </c>
      <c r="H16" s="19">
        <v>32</v>
      </c>
      <c r="I16" s="58">
        <f t="shared" si="0"/>
        <v>70</v>
      </c>
      <c r="J16" s="18" t="s">
        <v>684</v>
      </c>
      <c r="K16" s="18" t="s">
        <v>685</v>
      </c>
      <c r="L16" s="18" t="s">
        <v>250</v>
      </c>
      <c r="M16" s="18">
        <v>9864635837</v>
      </c>
      <c r="N16" s="18" t="s">
        <v>226</v>
      </c>
      <c r="O16" s="18">
        <v>9957422625</v>
      </c>
      <c r="P16" s="86">
        <v>43650</v>
      </c>
      <c r="Q16" s="18" t="s">
        <v>204</v>
      </c>
      <c r="R16" s="18" t="s">
        <v>238</v>
      </c>
      <c r="S16" s="18" t="s">
        <v>386</v>
      </c>
      <c r="T16" s="48"/>
    </row>
    <row r="17" spans="1:20" ht="33">
      <c r="A17" s="4">
        <v>13</v>
      </c>
      <c r="B17" s="72" t="s">
        <v>62</v>
      </c>
      <c r="C17" s="50" t="s">
        <v>598</v>
      </c>
      <c r="D17" s="48" t="s">
        <v>25</v>
      </c>
      <c r="E17" s="19"/>
      <c r="F17" s="18" t="s">
        <v>122</v>
      </c>
      <c r="G17" s="19">
        <v>20</v>
      </c>
      <c r="H17" s="19">
        <v>20</v>
      </c>
      <c r="I17" s="58">
        <f t="shared" si="0"/>
        <v>40</v>
      </c>
      <c r="J17" s="18" t="s">
        <v>686</v>
      </c>
      <c r="K17" s="18" t="s">
        <v>685</v>
      </c>
      <c r="L17" s="18" t="s">
        <v>250</v>
      </c>
      <c r="M17" s="18">
        <v>9864635837</v>
      </c>
      <c r="N17" s="18" t="s">
        <v>226</v>
      </c>
      <c r="O17" s="18">
        <v>9957422625</v>
      </c>
      <c r="P17" s="86">
        <v>43650</v>
      </c>
      <c r="Q17" s="18" t="s">
        <v>204</v>
      </c>
      <c r="R17" s="18" t="s">
        <v>188</v>
      </c>
      <c r="S17" s="18" t="s">
        <v>386</v>
      </c>
      <c r="T17" s="48"/>
    </row>
    <row r="18" spans="1:20" ht="33">
      <c r="A18" s="4">
        <v>14</v>
      </c>
      <c r="B18" s="72" t="s">
        <v>63</v>
      </c>
      <c r="C18" s="50" t="s">
        <v>599</v>
      </c>
      <c r="D18" s="48" t="s">
        <v>25</v>
      </c>
      <c r="E18" s="19"/>
      <c r="F18" s="18" t="s">
        <v>122</v>
      </c>
      <c r="G18" s="19">
        <v>38</v>
      </c>
      <c r="H18" s="19">
        <v>34</v>
      </c>
      <c r="I18" s="58">
        <f t="shared" si="0"/>
        <v>72</v>
      </c>
      <c r="J18" s="18" t="s">
        <v>687</v>
      </c>
      <c r="K18" s="18" t="s">
        <v>189</v>
      </c>
      <c r="L18" s="18" t="s">
        <v>688</v>
      </c>
      <c r="M18" s="18">
        <v>7399420017</v>
      </c>
      <c r="N18" s="18" t="s">
        <v>689</v>
      </c>
      <c r="O18" s="18">
        <v>9678421907</v>
      </c>
      <c r="P18" s="86">
        <v>43650</v>
      </c>
      <c r="Q18" s="18" t="s">
        <v>204</v>
      </c>
      <c r="R18" s="18" t="s">
        <v>261</v>
      </c>
      <c r="S18" s="18" t="s">
        <v>977</v>
      </c>
      <c r="T18" s="48"/>
    </row>
    <row r="19" spans="1:20" ht="33">
      <c r="A19" s="4">
        <v>15</v>
      </c>
      <c r="B19" s="72" t="s">
        <v>63</v>
      </c>
      <c r="C19" s="50" t="s">
        <v>600</v>
      </c>
      <c r="D19" s="48" t="s">
        <v>25</v>
      </c>
      <c r="E19" s="19"/>
      <c r="F19" s="18" t="s">
        <v>122</v>
      </c>
      <c r="G19" s="19">
        <v>25</v>
      </c>
      <c r="H19" s="19">
        <v>23</v>
      </c>
      <c r="I19" s="58">
        <f t="shared" si="0"/>
        <v>48</v>
      </c>
      <c r="J19" s="18" t="s">
        <v>690</v>
      </c>
      <c r="K19" s="18" t="s">
        <v>189</v>
      </c>
      <c r="L19" s="18" t="s">
        <v>688</v>
      </c>
      <c r="M19" s="18">
        <v>7399420017</v>
      </c>
      <c r="N19" s="18" t="s">
        <v>689</v>
      </c>
      <c r="O19" s="18">
        <v>9678421907</v>
      </c>
      <c r="P19" s="86">
        <v>43650</v>
      </c>
      <c r="Q19" s="18" t="s">
        <v>204</v>
      </c>
      <c r="R19" s="18" t="s">
        <v>398</v>
      </c>
      <c r="S19" s="18" t="s">
        <v>977</v>
      </c>
      <c r="T19" s="48"/>
    </row>
    <row r="20" spans="1:20" ht="33">
      <c r="A20" s="4">
        <v>16</v>
      </c>
      <c r="B20" s="72" t="s">
        <v>62</v>
      </c>
      <c r="C20" s="50" t="s">
        <v>601</v>
      </c>
      <c r="D20" s="48" t="s">
        <v>25</v>
      </c>
      <c r="E20" s="19"/>
      <c r="F20" s="18" t="s">
        <v>122</v>
      </c>
      <c r="G20" s="19">
        <v>44</v>
      </c>
      <c r="H20" s="19">
        <v>40</v>
      </c>
      <c r="I20" s="58">
        <f t="shared" si="0"/>
        <v>84</v>
      </c>
      <c r="J20" s="18" t="s">
        <v>691</v>
      </c>
      <c r="K20" s="18" t="s">
        <v>685</v>
      </c>
      <c r="L20" s="18" t="s">
        <v>250</v>
      </c>
      <c r="M20" s="18">
        <v>9864635837</v>
      </c>
      <c r="N20" s="18" t="s">
        <v>226</v>
      </c>
      <c r="O20" s="18">
        <v>9957422625</v>
      </c>
      <c r="P20" s="86">
        <v>43651</v>
      </c>
      <c r="Q20" s="18" t="s">
        <v>214</v>
      </c>
      <c r="R20" s="18" t="s">
        <v>401</v>
      </c>
      <c r="S20" s="18" t="s">
        <v>386</v>
      </c>
      <c r="T20" s="48"/>
    </row>
    <row r="21" spans="1:20" ht="33">
      <c r="A21" s="4">
        <v>17</v>
      </c>
      <c r="B21" s="72" t="s">
        <v>62</v>
      </c>
      <c r="C21" s="50" t="s">
        <v>602</v>
      </c>
      <c r="D21" s="48" t="s">
        <v>25</v>
      </c>
      <c r="E21" s="19"/>
      <c r="F21" s="18" t="s">
        <v>122</v>
      </c>
      <c r="G21" s="19">
        <v>27</v>
      </c>
      <c r="H21" s="19">
        <v>24</v>
      </c>
      <c r="I21" s="58">
        <f t="shared" si="0"/>
        <v>51</v>
      </c>
      <c r="J21" s="18" t="s">
        <v>692</v>
      </c>
      <c r="K21" s="18" t="s">
        <v>685</v>
      </c>
      <c r="L21" s="18" t="s">
        <v>250</v>
      </c>
      <c r="M21" s="18">
        <v>9864635837</v>
      </c>
      <c r="N21" s="18" t="s">
        <v>226</v>
      </c>
      <c r="O21" s="18">
        <v>9957422625</v>
      </c>
      <c r="P21" s="86">
        <v>43651</v>
      </c>
      <c r="Q21" s="18" t="s">
        <v>214</v>
      </c>
      <c r="R21" s="18" t="s">
        <v>192</v>
      </c>
      <c r="S21" s="18" t="s">
        <v>386</v>
      </c>
      <c r="T21" s="48"/>
    </row>
    <row r="22" spans="1:20" ht="33">
      <c r="A22" s="4">
        <v>18</v>
      </c>
      <c r="B22" s="72" t="s">
        <v>63</v>
      </c>
      <c r="C22" s="50" t="s">
        <v>603</v>
      </c>
      <c r="D22" s="48" t="s">
        <v>25</v>
      </c>
      <c r="E22" s="19"/>
      <c r="F22" s="18" t="s">
        <v>122</v>
      </c>
      <c r="G22" s="19">
        <v>58</v>
      </c>
      <c r="H22" s="19">
        <v>30</v>
      </c>
      <c r="I22" s="58">
        <f t="shared" si="0"/>
        <v>88</v>
      </c>
      <c r="J22" s="18" t="s">
        <v>693</v>
      </c>
      <c r="K22" s="18" t="s">
        <v>694</v>
      </c>
      <c r="L22" s="18" t="s">
        <v>472</v>
      </c>
      <c r="M22" s="18">
        <v>9854874112</v>
      </c>
      <c r="N22" s="18" t="s">
        <v>695</v>
      </c>
      <c r="O22" s="18">
        <v>9678247382</v>
      </c>
      <c r="P22" s="86">
        <v>43651</v>
      </c>
      <c r="Q22" s="18" t="s">
        <v>214</v>
      </c>
      <c r="R22" s="18" t="s">
        <v>261</v>
      </c>
      <c r="S22" s="18" t="s">
        <v>977</v>
      </c>
      <c r="T22" s="48"/>
    </row>
    <row r="23" spans="1:20" ht="33">
      <c r="A23" s="4">
        <v>19</v>
      </c>
      <c r="B23" s="72" t="s">
        <v>63</v>
      </c>
      <c r="C23" s="50" t="s">
        <v>604</v>
      </c>
      <c r="D23" s="48" t="s">
        <v>25</v>
      </c>
      <c r="E23" s="19"/>
      <c r="F23" s="18" t="s">
        <v>122</v>
      </c>
      <c r="G23" s="19">
        <v>27</v>
      </c>
      <c r="H23" s="19">
        <v>22</v>
      </c>
      <c r="I23" s="58">
        <f t="shared" si="0"/>
        <v>49</v>
      </c>
      <c r="J23" s="18" t="s">
        <v>696</v>
      </c>
      <c r="K23" s="113" t="s">
        <v>694</v>
      </c>
      <c r="L23" s="18" t="s">
        <v>472</v>
      </c>
      <c r="M23" s="18">
        <v>9854874112</v>
      </c>
      <c r="N23" s="18" t="s">
        <v>695</v>
      </c>
      <c r="O23" s="18">
        <v>9678247382</v>
      </c>
      <c r="P23" s="86">
        <v>43651</v>
      </c>
      <c r="Q23" s="18" t="s">
        <v>214</v>
      </c>
      <c r="R23" s="18" t="s">
        <v>278</v>
      </c>
      <c r="S23" s="18" t="s">
        <v>977</v>
      </c>
      <c r="T23" s="48"/>
    </row>
    <row r="24" spans="1:20">
      <c r="A24" s="4">
        <v>20</v>
      </c>
      <c r="B24" s="72" t="s">
        <v>62</v>
      </c>
      <c r="C24" s="18" t="s">
        <v>605</v>
      </c>
      <c r="D24" s="18" t="s">
        <v>25</v>
      </c>
      <c r="E24" s="19">
        <v>18</v>
      </c>
      <c r="F24" s="18" t="s">
        <v>100</v>
      </c>
      <c r="G24" s="19">
        <v>40</v>
      </c>
      <c r="H24" s="19">
        <v>32</v>
      </c>
      <c r="I24" s="58">
        <f t="shared" si="0"/>
        <v>72</v>
      </c>
      <c r="J24" s="18">
        <v>9957138396</v>
      </c>
      <c r="K24" s="48" t="s">
        <v>697</v>
      </c>
      <c r="L24" s="18" t="s">
        <v>698</v>
      </c>
      <c r="M24" s="18">
        <v>9508695625</v>
      </c>
      <c r="N24" s="18" t="s">
        <v>699</v>
      </c>
      <c r="O24" s="18">
        <v>7399512679</v>
      </c>
      <c r="P24" s="86">
        <v>43652</v>
      </c>
      <c r="Q24" s="18" t="s">
        <v>224</v>
      </c>
      <c r="R24" s="18" t="s">
        <v>252</v>
      </c>
      <c r="S24" s="18" t="s">
        <v>386</v>
      </c>
      <c r="T24" s="48"/>
    </row>
    <row r="25" spans="1:20">
      <c r="A25" s="4">
        <v>21</v>
      </c>
      <c r="B25" s="72" t="s">
        <v>62</v>
      </c>
      <c r="C25" s="18" t="s">
        <v>606</v>
      </c>
      <c r="D25" s="18" t="s">
        <v>25</v>
      </c>
      <c r="E25" s="19">
        <v>18325031702</v>
      </c>
      <c r="F25" s="18" t="s">
        <v>100</v>
      </c>
      <c r="G25" s="19">
        <v>33</v>
      </c>
      <c r="H25" s="19">
        <v>36</v>
      </c>
      <c r="I25" s="58">
        <f t="shared" si="0"/>
        <v>69</v>
      </c>
      <c r="J25" s="18">
        <v>8723859719</v>
      </c>
      <c r="K25" s="48" t="s">
        <v>697</v>
      </c>
      <c r="L25" s="18" t="s">
        <v>698</v>
      </c>
      <c r="M25" s="18">
        <v>9508695625</v>
      </c>
      <c r="N25" s="18" t="s">
        <v>699</v>
      </c>
      <c r="O25" s="18">
        <v>7399512679</v>
      </c>
      <c r="P25" s="86">
        <v>43652</v>
      </c>
      <c r="Q25" s="18" t="s">
        <v>224</v>
      </c>
      <c r="R25" s="18" t="s">
        <v>252</v>
      </c>
      <c r="S25" s="18" t="s">
        <v>386</v>
      </c>
      <c r="T25" s="48"/>
    </row>
    <row r="26" spans="1:20">
      <c r="A26" s="4">
        <v>22</v>
      </c>
      <c r="B26" s="72" t="s">
        <v>63</v>
      </c>
      <c r="C26" s="18" t="s">
        <v>607</v>
      </c>
      <c r="D26" s="18" t="s">
        <v>25</v>
      </c>
      <c r="E26" s="19">
        <v>18325031706</v>
      </c>
      <c r="F26" s="18" t="s">
        <v>100</v>
      </c>
      <c r="G26" s="19">
        <v>31</v>
      </c>
      <c r="H26" s="19">
        <v>29</v>
      </c>
      <c r="I26" s="58">
        <f t="shared" si="0"/>
        <v>60</v>
      </c>
      <c r="J26" s="18">
        <v>9854483288</v>
      </c>
      <c r="K26" s="48" t="s">
        <v>700</v>
      </c>
      <c r="L26" s="18" t="s">
        <v>701</v>
      </c>
      <c r="M26" s="18">
        <v>9957138398</v>
      </c>
      <c r="N26" s="18" t="s">
        <v>702</v>
      </c>
      <c r="O26" s="18">
        <v>9854165802</v>
      </c>
      <c r="P26" s="86">
        <v>43652</v>
      </c>
      <c r="Q26" s="18" t="s">
        <v>224</v>
      </c>
      <c r="R26" s="18" t="s">
        <v>401</v>
      </c>
      <c r="S26" s="18" t="s">
        <v>977</v>
      </c>
      <c r="T26" s="48"/>
    </row>
    <row r="27" spans="1:20">
      <c r="A27" s="4">
        <v>23</v>
      </c>
      <c r="B27" s="72" t="s">
        <v>63</v>
      </c>
      <c r="C27" s="18" t="s">
        <v>608</v>
      </c>
      <c r="D27" s="18" t="s">
        <v>25</v>
      </c>
      <c r="E27" s="19">
        <v>18325031707</v>
      </c>
      <c r="F27" s="18" t="s">
        <v>100</v>
      </c>
      <c r="G27" s="19">
        <v>40</v>
      </c>
      <c r="H27" s="19">
        <v>35</v>
      </c>
      <c r="I27" s="58">
        <f t="shared" si="0"/>
        <v>75</v>
      </c>
      <c r="J27" s="18">
        <v>9859361390</v>
      </c>
      <c r="K27" s="48" t="s">
        <v>700</v>
      </c>
      <c r="L27" s="18" t="s">
        <v>701</v>
      </c>
      <c r="M27" s="18">
        <v>9957138399</v>
      </c>
      <c r="N27" s="18" t="s">
        <v>702</v>
      </c>
      <c r="O27" s="18">
        <v>9854165802</v>
      </c>
      <c r="P27" s="86">
        <v>43652</v>
      </c>
      <c r="Q27" s="18" t="s">
        <v>224</v>
      </c>
      <c r="R27" s="18" t="s">
        <v>261</v>
      </c>
      <c r="S27" s="18" t="s">
        <v>977</v>
      </c>
      <c r="T27" s="48"/>
    </row>
    <row r="28" spans="1:20">
      <c r="A28" s="4">
        <v>24</v>
      </c>
      <c r="B28" s="72"/>
      <c r="C28" s="18"/>
      <c r="D28" s="18"/>
      <c r="E28" s="19"/>
      <c r="F28" s="18"/>
      <c r="G28" s="19"/>
      <c r="H28" s="19"/>
      <c r="I28" s="58">
        <f t="shared" si="0"/>
        <v>0</v>
      </c>
      <c r="J28" s="18"/>
      <c r="K28" s="18"/>
      <c r="L28" s="18"/>
      <c r="M28" s="18"/>
      <c r="N28" s="18"/>
      <c r="O28" s="18"/>
      <c r="P28" s="86">
        <v>43653</v>
      </c>
      <c r="Q28" s="18" t="s">
        <v>231</v>
      </c>
      <c r="R28" s="18"/>
      <c r="S28" s="18"/>
      <c r="T28" s="48" t="s">
        <v>231</v>
      </c>
    </row>
    <row r="29" spans="1:20">
      <c r="A29" s="4">
        <v>25</v>
      </c>
      <c r="B29" s="72" t="s">
        <v>62</v>
      </c>
      <c r="C29" s="18" t="s">
        <v>609</v>
      </c>
      <c r="D29" s="18" t="s">
        <v>25</v>
      </c>
      <c r="E29" s="19">
        <v>18325031716</v>
      </c>
      <c r="F29" s="18" t="s">
        <v>100</v>
      </c>
      <c r="G29" s="19">
        <v>33</v>
      </c>
      <c r="H29" s="19">
        <v>34</v>
      </c>
      <c r="I29" s="58">
        <f t="shared" si="0"/>
        <v>67</v>
      </c>
      <c r="J29" s="18">
        <v>9854971663</v>
      </c>
      <c r="K29" s="18" t="s">
        <v>703</v>
      </c>
      <c r="L29" s="18" t="s">
        <v>704</v>
      </c>
      <c r="M29" s="18">
        <v>8133934679</v>
      </c>
      <c r="N29" s="18" t="s">
        <v>705</v>
      </c>
      <c r="O29" s="18">
        <v>8811828708</v>
      </c>
      <c r="P29" s="86">
        <v>43654</v>
      </c>
      <c r="Q29" s="18" t="s">
        <v>167</v>
      </c>
      <c r="R29" s="18" t="s">
        <v>192</v>
      </c>
      <c r="S29" s="18" t="s">
        <v>386</v>
      </c>
      <c r="T29" s="48"/>
    </row>
    <row r="30" spans="1:20">
      <c r="A30" s="4">
        <v>26</v>
      </c>
      <c r="B30" s="72" t="s">
        <v>62</v>
      </c>
      <c r="C30" s="18" t="s">
        <v>610</v>
      </c>
      <c r="D30" s="18" t="s">
        <v>25</v>
      </c>
      <c r="E30" s="19">
        <v>11</v>
      </c>
      <c r="F30" s="18" t="s">
        <v>100</v>
      </c>
      <c r="G30" s="19">
        <v>38</v>
      </c>
      <c r="H30" s="19">
        <v>25</v>
      </c>
      <c r="I30" s="58">
        <f t="shared" si="0"/>
        <v>63</v>
      </c>
      <c r="J30" s="18">
        <v>9957966201</v>
      </c>
      <c r="K30" s="18" t="s">
        <v>703</v>
      </c>
      <c r="L30" s="18" t="s">
        <v>704</v>
      </c>
      <c r="M30" s="18">
        <v>8133934679</v>
      </c>
      <c r="N30" s="18" t="s">
        <v>705</v>
      </c>
      <c r="O30" s="18">
        <v>8811828708</v>
      </c>
      <c r="P30" s="86">
        <v>43654</v>
      </c>
      <c r="Q30" s="18" t="s">
        <v>167</v>
      </c>
      <c r="R30" s="18" t="s">
        <v>261</v>
      </c>
      <c r="S30" s="18" t="s">
        <v>386</v>
      </c>
      <c r="T30" s="48"/>
    </row>
    <row r="31" spans="1:20">
      <c r="A31" s="4">
        <v>27</v>
      </c>
      <c r="B31" s="72" t="s">
        <v>63</v>
      </c>
      <c r="C31" s="18" t="s">
        <v>611</v>
      </c>
      <c r="D31" s="18" t="s">
        <v>25</v>
      </c>
      <c r="E31" s="19">
        <v>18325031718</v>
      </c>
      <c r="F31" s="18" t="s">
        <v>100</v>
      </c>
      <c r="G31" s="19">
        <v>33</v>
      </c>
      <c r="H31" s="19">
        <v>26</v>
      </c>
      <c r="I31" s="58">
        <f t="shared" si="0"/>
        <v>59</v>
      </c>
      <c r="J31" s="18">
        <v>9613085658</v>
      </c>
      <c r="K31" s="18" t="s">
        <v>706</v>
      </c>
      <c r="L31" s="18" t="s">
        <v>698</v>
      </c>
      <c r="M31" s="18">
        <v>9508695625</v>
      </c>
      <c r="N31" s="18" t="s">
        <v>707</v>
      </c>
      <c r="O31" s="18">
        <v>9508348771</v>
      </c>
      <c r="P31" s="86">
        <v>43654</v>
      </c>
      <c r="Q31" s="18" t="s">
        <v>167</v>
      </c>
      <c r="R31" s="18" t="s">
        <v>234</v>
      </c>
      <c r="S31" s="18" t="s">
        <v>977</v>
      </c>
      <c r="T31" s="48"/>
    </row>
    <row r="32" spans="1:20">
      <c r="A32" s="4">
        <v>28</v>
      </c>
      <c r="B32" s="72" t="s">
        <v>63</v>
      </c>
      <c r="C32" s="18" t="s">
        <v>612</v>
      </c>
      <c r="D32" s="18" t="s">
        <v>25</v>
      </c>
      <c r="E32" s="19">
        <v>10</v>
      </c>
      <c r="F32" s="18" t="s">
        <v>100</v>
      </c>
      <c r="G32" s="19">
        <v>35</v>
      </c>
      <c r="H32" s="19">
        <v>37</v>
      </c>
      <c r="I32" s="58">
        <f t="shared" si="0"/>
        <v>72</v>
      </c>
      <c r="J32" s="18">
        <v>9577001377</v>
      </c>
      <c r="K32" s="18" t="s">
        <v>706</v>
      </c>
      <c r="L32" s="18" t="s">
        <v>698</v>
      </c>
      <c r="M32" s="18">
        <v>9508695625</v>
      </c>
      <c r="N32" s="18" t="s">
        <v>388</v>
      </c>
      <c r="O32" s="18">
        <v>9508348771</v>
      </c>
      <c r="P32" s="86">
        <v>43654</v>
      </c>
      <c r="Q32" s="18" t="s">
        <v>167</v>
      </c>
      <c r="R32" s="18" t="s">
        <v>234</v>
      </c>
      <c r="S32" s="18" t="s">
        <v>977</v>
      </c>
      <c r="T32" s="48"/>
    </row>
    <row r="33" spans="1:20">
      <c r="A33" s="4">
        <v>29</v>
      </c>
      <c r="B33" s="72" t="s">
        <v>63</v>
      </c>
      <c r="C33" s="18" t="s">
        <v>612</v>
      </c>
      <c r="D33" s="18" t="s">
        <v>25</v>
      </c>
      <c r="E33" s="19">
        <v>10</v>
      </c>
      <c r="F33" s="18" t="s">
        <v>100</v>
      </c>
      <c r="G33" s="19">
        <v>35</v>
      </c>
      <c r="H33" s="19">
        <v>37</v>
      </c>
      <c r="I33" s="58">
        <f t="shared" si="0"/>
        <v>72</v>
      </c>
      <c r="J33" s="18">
        <v>9577001377</v>
      </c>
      <c r="K33" s="18" t="s">
        <v>706</v>
      </c>
      <c r="L33" s="18" t="s">
        <v>698</v>
      </c>
      <c r="M33" s="18">
        <v>9508695625</v>
      </c>
      <c r="N33" s="18" t="s">
        <v>388</v>
      </c>
      <c r="O33" s="18">
        <v>9508348771</v>
      </c>
      <c r="P33" s="86">
        <v>43654</v>
      </c>
      <c r="Q33" s="18" t="s">
        <v>167</v>
      </c>
      <c r="R33" s="18" t="s">
        <v>234</v>
      </c>
      <c r="S33" s="18" t="s">
        <v>977</v>
      </c>
      <c r="T33" s="48"/>
    </row>
    <row r="34" spans="1:20">
      <c r="A34" s="4">
        <v>30</v>
      </c>
      <c r="B34" s="72" t="s">
        <v>62</v>
      </c>
      <c r="C34" s="18" t="s">
        <v>613</v>
      </c>
      <c r="D34" s="18" t="s">
        <v>25</v>
      </c>
      <c r="E34" s="19">
        <v>18325031734</v>
      </c>
      <c r="F34" s="18" t="s">
        <v>100</v>
      </c>
      <c r="G34" s="19">
        <v>35</v>
      </c>
      <c r="H34" s="19">
        <v>29</v>
      </c>
      <c r="I34" s="58">
        <f t="shared" si="0"/>
        <v>64</v>
      </c>
      <c r="J34" s="18">
        <v>9954148687</v>
      </c>
      <c r="K34" s="48" t="s">
        <v>708</v>
      </c>
      <c r="L34" s="48" t="s">
        <v>709</v>
      </c>
      <c r="M34" s="113">
        <v>9678834760</v>
      </c>
      <c r="N34" s="48" t="s">
        <v>710</v>
      </c>
      <c r="O34" s="48">
        <v>7896541825</v>
      </c>
      <c r="P34" s="86">
        <v>43655</v>
      </c>
      <c r="Q34" s="18" t="s">
        <v>182</v>
      </c>
      <c r="R34" s="18" t="s">
        <v>168</v>
      </c>
      <c r="S34" s="18" t="s">
        <v>386</v>
      </c>
      <c r="T34" s="48"/>
    </row>
    <row r="35" spans="1:20">
      <c r="A35" s="4">
        <v>31</v>
      </c>
      <c r="B35" s="72" t="s">
        <v>62</v>
      </c>
      <c r="C35" s="18" t="s">
        <v>614</v>
      </c>
      <c r="D35" s="18" t="s">
        <v>25</v>
      </c>
      <c r="E35" s="19">
        <v>1</v>
      </c>
      <c r="F35" s="18" t="s">
        <v>100</v>
      </c>
      <c r="G35" s="19">
        <v>34</v>
      </c>
      <c r="H35" s="19">
        <v>44</v>
      </c>
      <c r="I35" s="58">
        <f t="shared" si="0"/>
        <v>78</v>
      </c>
      <c r="J35" s="18">
        <v>9957890719</v>
      </c>
      <c r="K35" s="48" t="s">
        <v>708</v>
      </c>
      <c r="L35" s="48" t="s">
        <v>709</v>
      </c>
      <c r="M35" s="113">
        <v>9678834760</v>
      </c>
      <c r="N35" s="48" t="s">
        <v>710</v>
      </c>
      <c r="O35" s="48">
        <v>7896541825</v>
      </c>
      <c r="P35" s="86">
        <v>43655</v>
      </c>
      <c r="Q35" s="18" t="s">
        <v>182</v>
      </c>
      <c r="R35" s="18" t="s">
        <v>168</v>
      </c>
      <c r="S35" s="18" t="s">
        <v>386</v>
      </c>
      <c r="T35" s="48"/>
    </row>
    <row r="36" spans="1:20">
      <c r="A36" s="4">
        <v>32</v>
      </c>
      <c r="B36" s="72" t="s">
        <v>63</v>
      </c>
      <c r="C36" s="18" t="s">
        <v>615</v>
      </c>
      <c r="D36" s="18" t="s">
        <v>25</v>
      </c>
      <c r="E36" s="19">
        <v>18325031703</v>
      </c>
      <c r="F36" s="18" t="s">
        <v>100</v>
      </c>
      <c r="G36" s="19">
        <v>70</v>
      </c>
      <c r="H36" s="19">
        <v>65</v>
      </c>
      <c r="I36" s="58">
        <f t="shared" si="0"/>
        <v>135</v>
      </c>
      <c r="J36" s="18">
        <v>9613218269</v>
      </c>
      <c r="K36" s="48" t="s">
        <v>708</v>
      </c>
      <c r="L36" s="48" t="s">
        <v>709</v>
      </c>
      <c r="M36" s="113">
        <v>9678834760</v>
      </c>
      <c r="N36" s="48" t="s">
        <v>710</v>
      </c>
      <c r="O36" s="48">
        <v>7896541825</v>
      </c>
      <c r="P36" s="86">
        <v>43655</v>
      </c>
      <c r="Q36" s="18" t="s">
        <v>182</v>
      </c>
      <c r="R36" s="18" t="s">
        <v>168</v>
      </c>
      <c r="S36" s="18" t="s">
        <v>977</v>
      </c>
      <c r="T36" s="48"/>
    </row>
    <row r="37" spans="1:20">
      <c r="A37" s="4">
        <v>33</v>
      </c>
      <c r="B37" s="72" t="s">
        <v>62</v>
      </c>
      <c r="C37" s="18" t="s">
        <v>616</v>
      </c>
      <c r="D37" s="18" t="s">
        <v>25</v>
      </c>
      <c r="E37" s="19"/>
      <c r="F37" s="18" t="s">
        <v>100</v>
      </c>
      <c r="G37" s="19">
        <v>28</v>
      </c>
      <c r="H37" s="19">
        <v>29</v>
      </c>
      <c r="I37" s="58">
        <f t="shared" si="0"/>
        <v>57</v>
      </c>
      <c r="J37" s="18">
        <v>9954512743</v>
      </c>
      <c r="K37" s="18" t="s">
        <v>403</v>
      </c>
      <c r="L37" s="18" t="s">
        <v>194</v>
      </c>
      <c r="M37" s="18">
        <v>9859021529</v>
      </c>
      <c r="N37" s="18" t="s">
        <v>711</v>
      </c>
      <c r="O37" s="18">
        <v>9613917398</v>
      </c>
      <c r="P37" s="86">
        <v>43656</v>
      </c>
      <c r="Q37" s="18" t="s">
        <v>196</v>
      </c>
      <c r="R37" s="18" t="s">
        <v>168</v>
      </c>
      <c r="S37" s="18" t="s">
        <v>386</v>
      </c>
      <c r="T37" s="48"/>
    </row>
    <row r="38" spans="1:20">
      <c r="A38" s="4">
        <v>34</v>
      </c>
      <c r="B38" s="72" t="s">
        <v>62</v>
      </c>
      <c r="C38" s="18" t="s">
        <v>617</v>
      </c>
      <c r="D38" s="18" t="s">
        <v>25</v>
      </c>
      <c r="E38" s="19"/>
      <c r="F38" s="18" t="s">
        <v>100</v>
      </c>
      <c r="G38" s="19">
        <v>34</v>
      </c>
      <c r="H38" s="19">
        <v>42</v>
      </c>
      <c r="I38" s="58">
        <f t="shared" si="0"/>
        <v>76</v>
      </c>
      <c r="J38" s="18">
        <v>9957648655</v>
      </c>
      <c r="K38" s="18" t="s">
        <v>403</v>
      </c>
      <c r="L38" s="18" t="s">
        <v>194</v>
      </c>
      <c r="M38" s="18">
        <v>9859021529</v>
      </c>
      <c r="N38" s="18" t="s">
        <v>711</v>
      </c>
      <c r="O38" s="18">
        <v>9613917398</v>
      </c>
      <c r="P38" s="86">
        <v>43656</v>
      </c>
      <c r="Q38" s="18" t="s">
        <v>196</v>
      </c>
      <c r="R38" s="18" t="s">
        <v>183</v>
      </c>
      <c r="S38" s="18" t="s">
        <v>386</v>
      </c>
      <c r="T38" s="48"/>
    </row>
    <row r="39" spans="1:20">
      <c r="A39" s="4">
        <v>35</v>
      </c>
      <c r="B39" s="72" t="s">
        <v>63</v>
      </c>
      <c r="C39" s="18" t="s">
        <v>618</v>
      </c>
      <c r="D39" s="18" t="s">
        <v>25</v>
      </c>
      <c r="E39" s="19"/>
      <c r="F39" s="18" t="s">
        <v>100</v>
      </c>
      <c r="G39" s="19">
        <v>42</v>
      </c>
      <c r="H39" s="19">
        <v>43</v>
      </c>
      <c r="I39" s="58">
        <f t="shared" si="0"/>
        <v>85</v>
      </c>
      <c r="J39" s="18">
        <v>9613917263</v>
      </c>
      <c r="K39" s="18" t="s">
        <v>245</v>
      </c>
      <c r="L39" s="18" t="s">
        <v>712</v>
      </c>
      <c r="M39" s="18">
        <v>8011907535</v>
      </c>
      <c r="N39" s="18" t="s">
        <v>713</v>
      </c>
      <c r="O39" s="18">
        <v>8473042004</v>
      </c>
      <c r="P39" s="86">
        <v>43656</v>
      </c>
      <c r="Q39" s="18" t="s">
        <v>196</v>
      </c>
      <c r="R39" s="18" t="s">
        <v>261</v>
      </c>
      <c r="S39" s="18" t="s">
        <v>977</v>
      </c>
      <c r="T39" s="48"/>
    </row>
    <row r="40" spans="1:20">
      <c r="A40" s="4">
        <v>36</v>
      </c>
      <c r="B40" s="72" t="s">
        <v>63</v>
      </c>
      <c r="C40" s="18" t="s">
        <v>619</v>
      </c>
      <c r="D40" s="18" t="s">
        <v>25</v>
      </c>
      <c r="E40" s="19"/>
      <c r="F40" s="18" t="s">
        <v>100</v>
      </c>
      <c r="G40" s="19">
        <v>18</v>
      </c>
      <c r="H40" s="19">
        <v>37</v>
      </c>
      <c r="I40" s="58">
        <f t="shared" si="0"/>
        <v>55</v>
      </c>
      <c r="J40" s="18">
        <v>8256038612</v>
      </c>
      <c r="K40" s="18" t="s">
        <v>245</v>
      </c>
      <c r="L40" s="18" t="s">
        <v>712</v>
      </c>
      <c r="M40" s="18">
        <v>8011907535</v>
      </c>
      <c r="N40" s="18" t="s">
        <v>713</v>
      </c>
      <c r="O40" s="18">
        <v>8473042004</v>
      </c>
      <c r="P40" s="86">
        <v>43656</v>
      </c>
      <c r="Q40" s="18" t="s">
        <v>196</v>
      </c>
      <c r="R40" s="18" t="s">
        <v>278</v>
      </c>
      <c r="S40" s="18" t="s">
        <v>977</v>
      </c>
      <c r="T40" s="48"/>
    </row>
    <row r="41" spans="1:20">
      <c r="A41" s="4">
        <v>37</v>
      </c>
      <c r="B41" s="72" t="s">
        <v>62</v>
      </c>
      <c r="C41" s="18" t="s">
        <v>620</v>
      </c>
      <c r="D41" s="18" t="s">
        <v>25</v>
      </c>
      <c r="E41" s="19"/>
      <c r="F41" s="18" t="s">
        <v>100</v>
      </c>
      <c r="G41" s="19">
        <v>27</v>
      </c>
      <c r="H41" s="19">
        <v>44</v>
      </c>
      <c r="I41" s="58">
        <f t="shared" si="0"/>
        <v>71</v>
      </c>
      <c r="J41" s="18">
        <v>9859531107</v>
      </c>
      <c r="K41" s="18" t="s">
        <v>269</v>
      </c>
      <c r="L41" s="18" t="s">
        <v>270</v>
      </c>
      <c r="M41" s="72">
        <v>9954207675</v>
      </c>
      <c r="N41" s="18" t="s">
        <v>271</v>
      </c>
      <c r="O41" s="18">
        <v>9508897644</v>
      </c>
      <c r="P41" s="86">
        <v>43657</v>
      </c>
      <c r="Q41" s="18" t="s">
        <v>204</v>
      </c>
      <c r="R41" s="18" t="s">
        <v>272</v>
      </c>
      <c r="S41" s="18" t="s">
        <v>386</v>
      </c>
      <c r="T41" s="48"/>
    </row>
    <row r="42" spans="1:20">
      <c r="A42" s="4">
        <v>38</v>
      </c>
      <c r="B42" s="72" t="s">
        <v>62</v>
      </c>
      <c r="C42" s="18" t="s">
        <v>621</v>
      </c>
      <c r="D42" s="18" t="s">
        <v>25</v>
      </c>
      <c r="E42" s="19"/>
      <c r="F42" s="18" t="s">
        <v>100</v>
      </c>
      <c r="G42" s="19">
        <v>23</v>
      </c>
      <c r="H42" s="19">
        <v>42</v>
      </c>
      <c r="I42" s="58">
        <f t="shared" si="0"/>
        <v>65</v>
      </c>
      <c r="J42" s="18">
        <v>7896903224</v>
      </c>
      <c r="K42" s="18" t="s">
        <v>269</v>
      </c>
      <c r="L42" s="18" t="s">
        <v>270</v>
      </c>
      <c r="M42" s="72">
        <v>9954207675</v>
      </c>
      <c r="N42" s="18" t="s">
        <v>271</v>
      </c>
      <c r="O42" s="18">
        <v>9508897644</v>
      </c>
      <c r="P42" s="86">
        <v>43657</v>
      </c>
      <c r="Q42" s="18" t="s">
        <v>204</v>
      </c>
      <c r="R42" s="18" t="s">
        <v>272</v>
      </c>
      <c r="S42" s="18" t="s">
        <v>386</v>
      </c>
      <c r="T42" s="48"/>
    </row>
    <row r="43" spans="1:20">
      <c r="A43" s="4">
        <v>39</v>
      </c>
      <c r="B43" s="72" t="s">
        <v>63</v>
      </c>
      <c r="C43" s="18" t="s">
        <v>622</v>
      </c>
      <c r="D43" s="18" t="s">
        <v>25</v>
      </c>
      <c r="E43" s="19"/>
      <c r="F43" s="18" t="s">
        <v>100</v>
      </c>
      <c r="G43" s="19">
        <v>41</v>
      </c>
      <c r="H43" s="19">
        <v>43</v>
      </c>
      <c r="I43" s="58">
        <f t="shared" si="0"/>
        <v>84</v>
      </c>
      <c r="J43" s="18">
        <v>9678859013</v>
      </c>
      <c r="K43" s="75" t="s">
        <v>467</v>
      </c>
      <c r="L43" s="75" t="s">
        <v>389</v>
      </c>
      <c r="M43" s="18">
        <v>9613087270</v>
      </c>
      <c r="N43" s="18" t="s">
        <v>579</v>
      </c>
      <c r="O43" s="18">
        <v>9859416912</v>
      </c>
      <c r="P43" s="86">
        <v>43657</v>
      </c>
      <c r="Q43" s="18" t="s">
        <v>204</v>
      </c>
      <c r="R43" s="18" t="s">
        <v>248</v>
      </c>
      <c r="S43" s="18" t="s">
        <v>977</v>
      </c>
      <c r="T43" s="48"/>
    </row>
    <row r="44" spans="1:20">
      <c r="A44" s="4">
        <v>40</v>
      </c>
      <c r="B44" s="72" t="s">
        <v>63</v>
      </c>
      <c r="C44" s="18" t="s">
        <v>623</v>
      </c>
      <c r="D44" s="18" t="s">
        <v>25</v>
      </c>
      <c r="E44" s="19"/>
      <c r="F44" s="18" t="s">
        <v>100</v>
      </c>
      <c r="G44" s="19">
        <v>21</v>
      </c>
      <c r="H44" s="19">
        <v>38</v>
      </c>
      <c r="I44" s="58">
        <f t="shared" si="0"/>
        <v>59</v>
      </c>
      <c r="J44" s="18">
        <v>9957709678</v>
      </c>
      <c r="K44" s="75" t="s">
        <v>467</v>
      </c>
      <c r="L44" s="75" t="s">
        <v>389</v>
      </c>
      <c r="M44" s="18">
        <v>9613087270</v>
      </c>
      <c r="N44" s="18" t="s">
        <v>579</v>
      </c>
      <c r="O44" s="18">
        <v>9859416912</v>
      </c>
      <c r="P44" s="86">
        <v>43657</v>
      </c>
      <c r="Q44" s="18" t="s">
        <v>204</v>
      </c>
      <c r="R44" s="18" t="s">
        <v>394</v>
      </c>
      <c r="S44" s="18" t="s">
        <v>977</v>
      </c>
      <c r="T44" s="48"/>
    </row>
    <row r="45" spans="1:20">
      <c r="A45" s="4">
        <v>41</v>
      </c>
      <c r="B45" s="72" t="s">
        <v>62</v>
      </c>
      <c r="C45" s="18" t="s">
        <v>140</v>
      </c>
      <c r="D45" s="18" t="s">
        <v>25</v>
      </c>
      <c r="E45" s="19"/>
      <c r="F45" s="18" t="s">
        <v>100</v>
      </c>
      <c r="G45" s="19">
        <v>65</v>
      </c>
      <c r="H45" s="19">
        <v>65</v>
      </c>
      <c r="I45" s="58">
        <f t="shared" si="0"/>
        <v>130</v>
      </c>
      <c r="J45" s="18">
        <v>9954815110</v>
      </c>
      <c r="K45" s="75" t="s">
        <v>467</v>
      </c>
      <c r="L45" s="75" t="s">
        <v>389</v>
      </c>
      <c r="M45" s="18">
        <v>9613087270</v>
      </c>
      <c r="N45" s="18" t="s">
        <v>579</v>
      </c>
      <c r="O45" s="18">
        <v>9859416912</v>
      </c>
      <c r="P45" s="86">
        <v>43658</v>
      </c>
      <c r="Q45" s="18" t="s">
        <v>214</v>
      </c>
      <c r="R45" s="18" t="s">
        <v>402</v>
      </c>
      <c r="S45" s="18" t="s">
        <v>386</v>
      </c>
      <c r="T45" s="48"/>
    </row>
    <row r="46" spans="1:20">
      <c r="A46" s="4">
        <v>42</v>
      </c>
      <c r="B46" s="72" t="s">
        <v>63</v>
      </c>
      <c r="C46" s="18" t="s">
        <v>624</v>
      </c>
      <c r="D46" s="18" t="s">
        <v>25</v>
      </c>
      <c r="E46" s="19"/>
      <c r="F46" s="18" t="s">
        <v>100</v>
      </c>
      <c r="G46" s="19">
        <v>37</v>
      </c>
      <c r="H46" s="19">
        <v>34</v>
      </c>
      <c r="I46" s="58">
        <f t="shared" si="0"/>
        <v>71</v>
      </c>
      <c r="J46" s="18">
        <v>9577832104</v>
      </c>
      <c r="K46" s="18" t="s">
        <v>245</v>
      </c>
      <c r="L46" s="18" t="s">
        <v>246</v>
      </c>
      <c r="M46" s="18">
        <v>8011907535</v>
      </c>
      <c r="N46" s="122" t="s">
        <v>714</v>
      </c>
      <c r="O46" s="123">
        <v>8473042004</v>
      </c>
      <c r="P46" s="86">
        <v>43658</v>
      </c>
      <c r="Q46" s="18" t="s">
        <v>214</v>
      </c>
      <c r="R46" s="18" t="s">
        <v>261</v>
      </c>
      <c r="S46" s="18" t="s">
        <v>977</v>
      </c>
      <c r="T46" s="48"/>
    </row>
    <row r="47" spans="1:20">
      <c r="A47" s="4">
        <v>43</v>
      </c>
      <c r="B47" s="72" t="s">
        <v>63</v>
      </c>
      <c r="C47" s="18" t="s">
        <v>625</v>
      </c>
      <c r="D47" s="18" t="s">
        <v>25</v>
      </c>
      <c r="E47" s="19"/>
      <c r="F47" s="18" t="s">
        <v>100</v>
      </c>
      <c r="G47" s="19">
        <v>29</v>
      </c>
      <c r="H47" s="19">
        <v>34</v>
      </c>
      <c r="I47" s="58">
        <f t="shared" si="0"/>
        <v>63</v>
      </c>
      <c r="J47" s="18">
        <v>9508162330</v>
      </c>
      <c r="K47" s="18" t="s">
        <v>245</v>
      </c>
      <c r="L47" s="18" t="s">
        <v>246</v>
      </c>
      <c r="M47" s="18">
        <v>8011907535</v>
      </c>
      <c r="N47" s="122" t="s">
        <v>714</v>
      </c>
      <c r="O47" s="123">
        <v>8473042004</v>
      </c>
      <c r="P47" s="86">
        <v>43658</v>
      </c>
      <c r="Q47" s="18" t="s">
        <v>214</v>
      </c>
      <c r="R47" s="18" t="s">
        <v>220</v>
      </c>
      <c r="S47" s="18" t="s">
        <v>977</v>
      </c>
      <c r="T47" s="48"/>
    </row>
    <row r="48" spans="1:20">
      <c r="A48" s="4">
        <v>44</v>
      </c>
      <c r="B48" s="72" t="s">
        <v>62</v>
      </c>
      <c r="C48" s="18" t="s">
        <v>626</v>
      </c>
      <c r="D48" s="18" t="s">
        <v>25</v>
      </c>
      <c r="E48" s="19"/>
      <c r="F48" s="18" t="s">
        <v>100</v>
      </c>
      <c r="G48" s="19">
        <v>45</v>
      </c>
      <c r="H48" s="19">
        <v>44</v>
      </c>
      <c r="I48" s="58">
        <f t="shared" si="0"/>
        <v>89</v>
      </c>
      <c r="J48" s="18">
        <v>9864239672</v>
      </c>
      <c r="K48" s="18" t="s">
        <v>269</v>
      </c>
      <c r="L48" s="18" t="s">
        <v>270</v>
      </c>
      <c r="M48" s="72">
        <v>9954207675</v>
      </c>
      <c r="N48" s="18" t="s">
        <v>271</v>
      </c>
      <c r="O48" s="18">
        <v>9508897644</v>
      </c>
      <c r="P48" s="86">
        <v>43659</v>
      </c>
      <c r="Q48" s="18" t="s">
        <v>224</v>
      </c>
      <c r="R48" s="18" t="s">
        <v>272</v>
      </c>
      <c r="S48" s="18" t="s">
        <v>386</v>
      </c>
      <c r="T48" s="48"/>
    </row>
    <row r="49" spans="1:20">
      <c r="A49" s="4">
        <v>45</v>
      </c>
      <c r="B49" s="72" t="s">
        <v>62</v>
      </c>
      <c r="C49" s="18" t="s">
        <v>627</v>
      </c>
      <c r="D49" s="18" t="s">
        <v>25</v>
      </c>
      <c r="E49" s="19"/>
      <c r="F49" s="18" t="s">
        <v>100</v>
      </c>
      <c r="G49" s="19">
        <v>46</v>
      </c>
      <c r="H49" s="19">
        <v>45</v>
      </c>
      <c r="I49" s="58">
        <f t="shared" si="0"/>
        <v>91</v>
      </c>
      <c r="J49" s="18">
        <v>8822248807</v>
      </c>
      <c r="K49" s="18" t="s">
        <v>269</v>
      </c>
      <c r="L49" s="18" t="s">
        <v>270</v>
      </c>
      <c r="M49" s="72">
        <v>9954207675</v>
      </c>
      <c r="N49" s="18" t="s">
        <v>271</v>
      </c>
      <c r="O49" s="18">
        <v>9508897644</v>
      </c>
      <c r="P49" s="86">
        <v>43659</v>
      </c>
      <c r="Q49" s="18" t="s">
        <v>224</v>
      </c>
      <c r="R49" s="18" t="s">
        <v>238</v>
      </c>
      <c r="S49" s="18" t="s">
        <v>386</v>
      </c>
      <c r="T49" s="48"/>
    </row>
    <row r="50" spans="1:20">
      <c r="A50" s="4">
        <v>46</v>
      </c>
      <c r="B50" s="72" t="s">
        <v>63</v>
      </c>
      <c r="C50" s="18" t="s">
        <v>628</v>
      </c>
      <c r="D50" s="18" t="s">
        <v>25</v>
      </c>
      <c r="E50" s="19"/>
      <c r="F50" s="18" t="s">
        <v>100</v>
      </c>
      <c r="G50" s="19">
        <v>35</v>
      </c>
      <c r="H50" s="19">
        <v>40</v>
      </c>
      <c r="I50" s="58">
        <f t="shared" si="0"/>
        <v>75</v>
      </c>
      <c r="J50" s="18">
        <v>9854455836</v>
      </c>
      <c r="K50" s="75" t="s">
        <v>467</v>
      </c>
      <c r="L50" s="75" t="s">
        <v>389</v>
      </c>
      <c r="M50" s="18">
        <v>9613087270</v>
      </c>
      <c r="N50" s="18" t="s">
        <v>579</v>
      </c>
      <c r="O50" s="18">
        <v>9859416912</v>
      </c>
      <c r="P50" s="86">
        <v>43659</v>
      </c>
      <c r="Q50" s="18" t="s">
        <v>224</v>
      </c>
      <c r="R50" s="18" t="s">
        <v>248</v>
      </c>
      <c r="S50" s="18" t="s">
        <v>977</v>
      </c>
      <c r="T50" s="48"/>
    </row>
    <row r="51" spans="1:20">
      <c r="A51" s="4">
        <v>47</v>
      </c>
      <c r="B51" s="72" t="s">
        <v>63</v>
      </c>
      <c r="C51" s="18" t="s">
        <v>629</v>
      </c>
      <c r="D51" s="18" t="s">
        <v>25</v>
      </c>
      <c r="E51" s="19"/>
      <c r="F51" s="18" t="s">
        <v>100</v>
      </c>
      <c r="G51" s="19">
        <v>25</v>
      </c>
      <c r="H51" s="19">
        <v>30</v>
      </c>
      <c r="I51" s="58">
        <f t="shared" si="0"/>
        <v>55</v>
      </c>
      <c r="J51" s="18">
        <v>9859416912</v>
      </c>
      <c r="K51" s="75" t="s">
        <v>467</v>
      </c>
      <c r="L51" s="75" t="s">
        <v>389</v>
      </c>
      <c r="M51" s="18">
        <v>9613087270</v>
      </c>
      <c r="N51" s="18" t="s">
        <v>579</v>
      </c>
      <c r="O51" s="18">
        <v>9859416912</v>
      </c>
      <c r="P51" s="86">
        <v>43659</v>
      </c>
      <c r="Q51" s="18" t="s">
        <v>224</v>
      </c>
      <c r="R51" s="18" t="s">
        <v>394</v>
      </c>
      <c r="S51" s="18" t="s">
        <v>977</v>
      </c>
      <c r="T51" s="48"/>
    </row>
    <row r="52" spans="1:20">
      <c r="A52" s="4">
        <v>48</v>
      </c>
      <c r="B52" s="72"/>
      <c r="C52" s="18"/>
      <c r="D52" s="18"/>
      <c r="E52" s="19"/>
      <c r="F52" s="18"/>
      <c r="G52" s="19"/>
      <c r="H52" s="19"/>
      <c r="I52" s="58">
        <f t="shared" si="0"/>
        <v>0</v>
      </c>
      <c r="J52" s="18"/>
      <c r="K52" s="18"/>
      <c r="L52" s="18"/>
      <c r="M52" s="18"/>
      <c r="N52" s="75"/>
      <c r="O52" s="18"/>
      <c r="P52" s="86">
        <v>43660</v>
      </c>
      <c r="Q52" s="18" t="s">
        <v>231</v>
      </c>
      <c r="R52" s="18"/>
      <c r="S52" s="18"/>
      <c r="T52" s="48" t="s">
        <v>231</v>
      </c>
    </row>
    <row r="53" spans="1:20">
      <c r="A53" s="4">
        <v>49</v>
      </c>
      <c r="B53" s="72" t="s">
        <v>62</v>
      </c>
      <c r="C53" s="18" t="s">
        <v>630</v>
      </c>
      <c r="D53" s="18" t="s">
        <v>25</v>
      </c>
      <c r="E53" s="19"/>
      <c r="F53" s="18" t="s">
        <v>100</v>
      </c>
      <c r="G53" s="19">
        <v>52</v>
      </c>
      <c r="H53" s="19">
        <v>48</v>
      </c>
      <c r="I53" s="58">
        <f t="shared" si="0"/>
        <v>100</v>
      </c>
      <c r="J53" s="18">
        <v>8011941950</v>
      </c>
      <c r="K53" s="18" t="s">
        <v>715</v>
      </c>
      <c r="L53" s="18" t="s">
        <v>308</v>
      </c>
      <c r="M53" s="18">
        <v>9577201647</v>
      </c>
      <c r="N53" s="18" t="s">
        <v>716</v>
      </c>
      <c r="O53" s="18">
        <v>8761018471</v>
      </c>
      <c r="P53" s="86">
        <v>43661</v>
      </c>
      <c r="Q53" s="18" t="s">
        <v>167</v>
      </c>
      <c r="R53" s="18" t="s">
        <v>228</v>
      </c>
      <c r="S53" s="18" t="s">
        <v>386</v>
      </c>
      <c r="T53" s="48"/>
    </row>
    <row r="54" spans="1:20">
      <c r="A54" s="4">
        <v>50</v>
      </c>
      <c r="B54" s="72" t="s">
        <v>62</v>
      </c>
      <c r="C54" s="18" t="s">
        <v>631</v>
      </c>
      <c r="D54" s="18" t="s">
        <v>25</v>
      </c>
      <c r="E54" s="19"/>
      <c r="F54" s="18" t="s">
        <v>100</v>
      </c>
      <c r="G54" s="19">
        <v>32</v>
      </c>
      <c r="H54" s="19">
        <v>34</v>
      </c>
      <c r="I54" s="58">
        <f t="shared" si="0"/>
        <v>66</v>
      </c>
      <c r="J54" s="18">
        <v>9957950431</v>
      </c>
      <c r="K54" s="18" t="s">
        <v>715</v>
      </c>
      <c r="L54" s="18" t="s">
        <v>308</v>
      </c>
      <c r="M54" s="18">
        <v>9577201647</v>
      </c>
      <c r="N54" s="18" t="s">
        <v>717</v>
      </c>
      <c r="O54" s="18">
        <v>87498821768</v>
      </c>
      <c r="P54" s="86">
        <v>43661</v>
      </c>
      <c r="Q54" s="18" t="s">
        <v>167</v>
      </c>
      <c r="R54" s="18" t="s">
        <v>230</v>
      </c>
      <c r="S54" s="18" t="s">
        <v>386</v>
      </c>
      <c r="T54" s="48"/>
    </row>
    <row r="55" spans="1:20">
      <c r="A55" s="4">
        <v>51</v>
      </c>
      <c r="B55" s="72" t="s">
        <v>63</v>
      </c>
      <c r="C55" s="18" t="s">
        <v>632</v>
      </c>
      <c r="D55" s="18" t="s">
        <v>25</v>
      </c>
      <c r="E55" s="19"/>
      <c r="F55" s="18" t="s">
        <v>100</v>
      </c>
      <c r="G55" s="19">
        <v>34</v>
      </c>
      <c r="H55" s="19">
        <v>35</v>
      </c>
      <c r="I55" s="58">
        <f t="shared" si="0"/>
        <v>69</v>
      </c>
      <c r="J55" s="18">
        <v>9957596045</v>
      </c>
      <c r="K55" s="18" t="s">
        <v>718</v>
      </c>
      <c r="L55" s="18" t="s">
        <v>719</v>
      </c>
      <c r="M55" s="72">
        <v>9435310016</v>
      </c>
      <c r="N55" s="18" t="s">
        <v>720</v>
      </c>
      <c r="O55" s="18">
        <v>8811836003</v>
      </c>
      <c r="P55" s="86">
        <v>43661</v>
      </c>
      <c r="Q55" s="18" t="s">
        <v>167</v>
      </c>
      <c r="R55" s="18" t="s">
        <v>188</v>
      </c>
      <c r="S55" s="18" t="s">
        <v>977</v>
      </c>
      <c r="T55" s="48"/>
    </row>
    <row r="56" spans="1:20">
      <c r="A56" s="4">
        <v>52</v>
      </c>
      <c r="B56" s="72" t="s">
        <v>63</v>
      </c>
      <c r="C56" s="18" t="s">
        <v>633</v>
      </c>
      <c r="D56" s="18" t="s">
        <v>25</v>
      </c>
      <c r="E56" s="19"/>
      <c r="F56" s="18" t="s">
        <v>100</v>
      </c>
      <c r="G56" s="19">
        <v>31</v>
      </c>
      <c r="H56" s="19">
        <v>23</v>
      </c>
      <c r="I56" s="58">
        <f t="shared" si="0"/>
        <v>54</v>
      </c>
      <c r="J56" s="18">
        <v>8752050790</v>
      </c>
      <c r="K56" s="18" t="s">
        <v>718</v>
      </c>
      <c r="L56" s="18" t="s">
        <v>719</v>
      </c>
      <c r="M56" s="72">
        <v>9435310016</v>
      </c>
      <c r="N56" s="18" t="s">
        <v>720</v>
      </c>
      <c r="O56" s="18">
        <v>8811836003</v>
      </c>
      <c r="P56" s="86">
        <v>43661</v>
      </c>
      <c r="Q56" s="18" t="s">
        <v>167</v>
      </c>
      <c r="R56" s="18" t="s">
        <v>208</v>
      </c>
      <c r="S56" s="18" t="s">
        <v>977</v>
      </c>
      <c r="T56" s="48"/>
    </row>
    <row r="57" spans="1:20">
      <c r="A57" s="4">
        <v>53</v>
      </c>
      <c r="B57" s="100" t="s">
        <v>62</v>
      </c>
      <c r="C57" s="50" t="s">
        <v>634</v>
      </c>
      <c r="D57" s="48" t="s">
        <v>25</v>
      </c>
      <c r="E57" s="48">
        <v>81</v>
      </c>
      <c r="F57" s="75" t="s">
        <v>122</v>
      </c>
      <c r="G57" s="19">
        <v>30</v>
      </c>
      <c r="H57" s="19">
        <v>30</v>
      </c>
      <c r="I57" s="58">
        <f t="shared" si="0"/>
        <v>60</v>
      </c>
      <c r="J57" s="94">
        <v>8011747106</v>
      </c>
      <c r="K57" s="18" t="s">
        <v>209</v>
      </c>
      <c r="L57" s="18" t="s">
        <v>550</v>
      </c>
      <c r="M57" s="18">
        <v>9435521004</v>
      </c>
      <c r="N57" s="18" t="s">
        <v>1009</v>
      </c>
      <c r="O57" s="18">
        <v>9613085348</v>
      </c>
      <c r="P57" s="86">
        <v>43662</v>
      </c>
      <c r="Q57" s="18" t="s">
        <v>182</v>
      </c>
      <c r="R57" s="18" t="s">
        <v>183</v>
      </c>
      <c r="S57" s="18" t="s">
        <v>386</v>
      </c>
      <c r="T57" s="48"/>
    </row>
    <row r="58" spans="1:20">
      <c r="A58" s="4">
        <v>54</v>
      </c>
      <c r="B58" s="72" t="s">
        <v>62</v>
      </c>
      <c r="C58" s="50" t="s">
        <v>635</v>
      </c>
      <c r="D58" s="48" t="s">
        <v>25</v>
      </c>
      <c r="E58" s="114">
        <v>83</v>
      </c>
      <c r="F58" s="18" t="s">
        <v>100</v>
      </c>
      <c r="G58" s="19">
        <v>40</v>
      </c>
      <c r="H58" s="19">
        <v>40</v>
      </c>
      <c r="I58" s="58">
        <f t="shared" si="0"/>
        <v>80</v>
      </c>
      <c r="J58" s="94">
        <v>8486082136</v>
      </c>
      <c r="K58" s="18" t="s">
        <v>209</v>
      </c>
      <c r="L58" s="18" t="s">
        <v>550</v>
      </c>
      <c r="M58" s="18">
        <v>9435521004</v>
      </c>
      <c r="N58" s="18" t="s">
        <v>1009</v>
      </c>
      <c r="O58" s="18">
        <v>9613085348</v>
      </c>
      <c r="P58" s="86">
        <v>43662</v>
      </c>
      <c r="Q58" s="18" t="s">
        <v>182</v>
      </c>
      <c r="R58" s="18" t="s">
        <v>188</v>
      </c>
      <c r="S58" s="18" t="s">
        <v>386</v>
      </c>
      <c r="T58" s="48"/>
    </row>
    <row r="59" spans="1:20">
      <c r="A59" s="4">
        <v>55</v>
      </c>
      <c r="B59" s="72" t="s">
        <v>63</v>
      </c>
      <c r="C59" s="18" t="s">
        <v>636</v>
      </c>
      <c r="D59" s="18" t="s">
        <v>25</v>
      </c>
      <c r="E59" s="19">
        <v>18325090202</v>
      </c>
      <c r="F59" s="18" t="s">
        <v>100</v>
      </c>
      <c r="G59" s="19">
        <v>37</v>
      </c>
      <c r="H59" s="19">
        <v>23</v>
      </c>
      <c r="I59" s="58">
        <f t="shared" si="0"/>
        <v>60</v>
      </c>
      <c r="J59" s="18">
        <v>9085683227</v>
      </c>
      <c r="K59" s="18" t="s">
        <v>209</v>
      </c>
      <c r="L59" s="18" t="s">
        <v>550</v>
      </c>
      <c r="M59" s="18">
        <v>9435521004</v>
      </c>
      <c r="N59" s="18" t="s">
        <v>1009</v>
      </c>
      <c r="O59" s="18">
        <v>9613085348</v>
      </c>
      <c r="P59" s="86">
        <v>43662</v>
      </c>
      <c r="Q59" s="18" t="s">
        <v>182</v>
      </c>
      <c r="R59" s="18" t="s">
        <v>183</v>
      </c>
      <c r="S59" s="18" t="s">
        <v>977</v>
      </c>
      <c r="T59" s="48"/>
    </row>
    <row r="60" spans="1:20">
      <c r="A60" s="4">
        <v>56</v>
      </c>
      <c r="B60" s="72" t="s">
        <v>63</v>
      </c>
      <c r="C60" s="18" t="s">
        <v>637</v>
      </c>
      <c r="D60" s="18" t="s">
        <v>25</v>
      </c>
      <c r="E60" s="19">
        <v>18325090203</v>
      </c>
      <c r="F60" s="18" t="s">
        <v>100</v>
      </c>
      <c r="G60" s="19">
        <v>33</v>
      </c>
      <c r="H60" s="19">
        <v>39</v>
      </c>
      <c r="I60" s="58">
        <f t="shared" si="0"/>
        <v>72</v>
      </c>
      <c r="J60" s="18">
        <v>8486513443</v>
      </c>
      <c r="K60" s="18" t="s">
        <v>209</v>
      </c>
      <c r="L60" s="18" t="s">
        <v>550</v>
      </c>
      <c r="M60" s="18">
        <v>9435521004</v>
      </c>
      <c r="N60" s="18" t="s">
        <v>1009</v>
      </c>
      <c r="O60" s="18">
        <v>9613085348</v>
      </c>
      <c r="P60" s="86">
        <v>43662</v>
      </c>
      <c r="Q60" s="18" t="s">
        <v>182</v>
      </c>
      <c r="R60" s="18" t="s">
        <v>168</v>
      </c>
      <c r="S60" s="18" t="s">
        <v>977</v>
      </c>
      <c r="T60" s="48"/>
    </row>
    <row r="61" spans="1:20">
      <c r="A61" s="4">
        <v>57</v>
      </c>
      <c r="B61" s="72" t="s">
        <v>62</v>
      </c>
      <c r="C61" s="50" t="s">
        <v>638</v>
      </c>
      <c r="D61" s="48" t="s">
        <v>25</v>
      </c>
      <c r="E61" s="19"/>
      <c r="F61" s="18" t="s">
        <v>100</v>
      </c>
      <c r="G61" s="115">
        <v>50</v>
      </c>
      <c r="H61" s="115">
        <v>60</v>
      </c>
      <c r="I61" s="58">
        <f t="shared" si="0"/>
        <v>110</v>
      </c>
      <c r="J61" s="18">
        <v>9854233013</v>
      </c>
      <c r="K61" s="18" t="s">
        <v>715</v>
      </c>
      <c r="L61" s="18" t="s">
        <v>308</v>
      </c>
      <c r="M61" s="18">
        <v>9577201647</v>
      </c>
      <c r="N61" s="18" t="s">
        <v>717</v>
      </c>
      <c r="O61" s="18">
        <v>87498821768</v>
      </c>
      <c r="P61" s="86">
        <v>43663</v>
      </c>
      <c r="Q61" s="18" t="s">
        <v>196</v>
      </c>
      <c r="R61" s="18" t="s">
        <v>228</v>
      </c>
      <c r="S61" s="18" t="s">
        <v>386</v>
      </c>
      <c r="T61" s="48"/>
    </row>
    <row r="62" spans="1:20">
      <c r="A62" s="4">
        <v>58</v>
      </c>
      <c r="B62" s="72" t="s">
        <v>63</v>
      </c>
      <c r="C62" s="18" t="s">
        <v>639</v>
      </c>
      <c r="D62" s="18" t="s">
        <v>25</v>
      </c>
      <c r="E62" s="19">
        <v>29</v>
      </c>
      <c r="F62" s="18" t="s">
        <v>100</v>
      </c>
      <c r="G62" s="19">
        <v>65</v>
      </c>
      <c r="H62" s="19">
        <v>69</v>
      </c>
      <c r="I62" s="58">
        <f t="shared" si="0"/>
        <v>134</v>
      </c>
      <c r="J62" s="18">
        <v>8471967589</v>
      </c>
      <c r="K62" s="18" t="s">
        <v>721</v>
      </c>
      <c r="L62" s="48" t="s">
        <v>419</v>
      </c>
      <c r="M62" s="48">
        <v>8403082393</v>
      </c>
      <c r="N62" s="48" t="s">
        <v>722</v>
      </c>
      <c r="O62" s="48">
        <v>8812877913</v>
      </c>
      <c r="P62" s="86">
        <v>43663</v>
      </c>
      <c r="Q62" s="18" t="s">
        <v>196</v>
      </c>
      <c r="R62" s="18" t="s">
        <v>168</v>
      </c>
      <c r="S62" s="18" t="s">
        <v>977</v>
      </c>
      <c r="T62" s="48"/>
    </row>
    <row r="63" spans="1:20">
      <c r="A63" s="4">
        <v>59</v>
      </c>
      <c r="B63" s="72" t="s">
        <v>62</v>
      </c>
      <c r="C63" s="50" t="s">
        <v>640</v>
      </c>
      <c r="D63" s="75" t="s">
        <v>25</v>
      </c>
      <c r="E63" s="19">
        <v>15</v>
      </c>
      <c r="F63" s="18" t="s">
        <v>100</v>
      </c>
      <c r="G63" s="115">
        <v>40</v>
      </c>
      <c r="H63" s="115">
        <v>30</v>
      </c>
      <c r="I63" s="58">
        <f t="shared" si="0"/>
        <v>70</v>
      </c>
      <c r="J63" s="18">
        <v>9957419568</v>
      </c>
      <c r="K63" s="18" t="s">
        <v>723</v>
      </c>
      <c r="L63" s="18" t="s">
        <v>165</v>
      </c>
      <c r="M63" s="18">
        <v>9577129206</v>
      </c>
      <c r="N63" s="48" t="s">
        <v>724</v>
      </c>
      <c r="O63" s="48">
        <v>8011344335</v>
      </c>
      <c r="P63" s="86">
        <v>43664</v>
      </c>
      <c r="Q63" s="18" t="s">
        <v>204</v>
      </c>
      <c r="R63" s="18" t="s">
        <v>457</v>
      </c>
      <c r="S63" s="18" t="s">
        <v>386</v>
      </c>
      <c r="T63" s="48"/>
    </row>
    <row r="64" spans="1:20">
      <c r="A64" s="4">
        <v>60</v>
      </c>
      <c r="B64" s="72" t="s">
        <v>62</v>
      </c>
      <c r="C64" s="50" t="s">
        <v>641</v>
      </c>
      <c r="D64" s="75" t="s">
        <v>25</v>
      </c>
      <c r="E64" s="19"/>
      <c r="F64" s="18" t="s">
        <v>100</v>
      </c>
      <c r="G64" s="115">
        <v>25</v>
      </c>
      <c r="H64" s="115">
        <v>35</v>
      </c>
      <c r="I64" s="58">
        <f t="shared" si="0"/>
        <v>60</v>
      </c>
      <c r="J64" s="18">
        <v>8011357797</v>
      </c>
      <c r="K64" s="18" t="s">
        <v>723</v>
      </c>
      <c r="L64" s="18" t="s">
        <v>165</v>
      </c>
      <c r="M64" s="18">
        <v>9577129206</v>
      </c>
      <c r="N64" s="48" t="s">
        <v>724</v>
      </c>
      <c r="O64" s="48">
        <v>8011344335</v>
      </c>
      <c r="P64" s="86">
        <v>43664</v>
      </c>
      <c r="Q64" s="18" t="s">
        <v>204</v>
      </c>
      <c r="R64" s="18" t="s">
        <v>220</v>
      </c>
      <c r="S64" s="18" t="s">
        <v>386</v>
      </c>
      <c r="T64" s="48"/>
    </row>
    <row r="65" spans="1:20">
      <c r="A65" s="4">
        <v>61</v>
      </c>
      <c r="B65" s="72" t="s">
        <v>63</v>
      </c>
      <c r="C65" s="50" t="s">
        <v>642</v>
      </c>
      <c r="D65" s="18" t="s">
        <v>25</v>
      </c>
      <c r="E65" s="19">
        <v>43</v>
      </c>
      <c r="F65" s="18" t="s">
        <v>100</v>
      </c>
      <c r="G65" s="19">
        <v>84</v>
      </c>
      <c r="H65" s="19">
        <v>94</v>
      </c>
      <c r="I65" s="58">
        <f t="shared" si="0"/>
        <v>178</v>
      </c>
      <c r="J65" s="72">
        <v>9678968973</v>
      </c>
      <c r="K65" s="18" t="s">
        <v>257</v>
      </c>
      <c r="L65" s="18" t="s">
        <v>258</v>
      </c>
      <c r="M65" s="18">
        <v>957704568</v>
      </c>
      <c r="N65" s="18" t="s">
        <v>259</v>
      </c>
      <c r="O65" s="18">
        <v>9613732745</v>
      </c>
      <c r="P65" s="86">
        <v>43664</v>
      </c>
      <c r="Q65" s="18" t="s">
        <v>204</v>
      </c>
      <c r="R65" s="18" t="s">
        <v>401</v>
      </c>
      <c r="S65" s="18" t="s">
        <v>977</v>
      </c>
      <c r="T65" s="48"/>
    </row>
    <row r="66" spans="1:20">
      <c r="A66" s="4">
        <v>62</v>
      </c>
      <c r="B66" s="72" t="s">
        <v>62</v>
      </c>
      <c r="C66" s="99" t="s">
        <v>643</v>
      </c>
      <c r="D66" s="18" t="s">
        <v>25</v>
      </c>
      <c r="E66" s="19">
        <v>73</v>
      </c>
      <c r="F66" s="18" t="s">
        <v>100</v>
      </c>
      <c r="G66" s="116">
        <v>30</v>
      </c>
      <c r="H66" s="116">
        <v>35</v>
      </c>
      <c r="I66" s="58">
        <f t="shared" si="0"/>
        <v>65</v>
      </c>
      <c r="J66" s="18">
        <v>9957865493</v>
      </c>
      <c r="K66" s="18" t="s">
        <v>209</v>
      </c>
      <c r="L66" s="18" t="s">
        <v>550</v>
      </c>
      <c r="M66" s="18">
        <v>9435521004</v>
      </c>
      <c r="N66" s="18" t="s">
        <v>1009</v>
      </c>
      <c r="O66" s="18">
        <v>9613085348</v>
      </c>
      <c r="P66" s="86">
        <v>43665</v>
      </c>
      <c r="Q66" s="18" t="s">
        <v>214</v>
      </c>
      <c r="R66" s="18" t="s">
        <v>208</v>
      </c>
      <c r="S66" s="18" t="s">
        <v>386</v>
      </c>
      <c r="T66" s="48"/>
    </row>
    <row r="67" spans="1:20">
      <c r="A67" s="4">
        <v>63</v>
      </c>
      <c r="B67" s="72" t="s">
        <v>62</v>
      </c>
      <c r="C67" s="117" t="s">
        <v>644</v>
      </c>
      <c r="D67" s="18" t="s">
        <v>25</v>
      </c>
      <c r="E67" s="19">
        <v>72</v>
      </c>
      <c r="F67" s="18" t="s">
        <v>100</v>
      </c>
      <c r="G67" s="118">
        <v>25</v>
      </c>
      <c r="H67" s="118">
        <v>20</v>
      </c>
      <c r="I67" s="58">
        <f t="shared" si="0"/>
        <v>45</v>
      </c>
      <c r="J67" s="18">
        <v>9577186945</v>
      </c>
      <c r="K67" s="18" t="s">
        <v>209</v>
      </c>
      <c r="L67" s="18" t="s">
        <v>550</v>
      </c>
      <c r="M67" s="18">
        <v>9435521004</v>
      </c>
      <c r="N67" s="18" t="s">
        <v>1009</v>
      </c>
      <c r="O67" s="18">
        <v>9613085348</v>
      </c>
      <c r="P67" s="86">
        <v>43665</v>
      </c>
      <c r="Q67" s="18" t="s">
        <v>214</v>
      </c>
      <c r="R67" s="18" t="s">
        <v>401</v>
      </c>
      <c r="S67" s="18" t="s">
        <v>386</v>
      </c>
      <c r="T67" s="48"/>
    </row>
    <row r="68" spans="1:20">
      <c r="A68" s="4">
        <v>64</v>
      </c>
      <c r="B68" s="72" t="s">
        <v>62</v>
      </c>
      <c r="C68" s="117" t="s">
        <v>645</v>
      </c>
      <c r="D68" s="18" t="s">
        <v>25</v>
      </c>
      <c r="E68" s="19">
        <v>71</v>
      </c>
      <c r="F68" s="18" t="s">
        <v>100</v>
      </c>
      <c r="G68" s="118">
        <v>30</v>
      </c>
      <c r="H68" s="118">
        <v>32</v>
      </c>
      <c r="I68" s="58">
        <f t="shared" si="0"/>
        <v>62</v>
      </c>
      <c r="J68" s="18">
        <v>7896718263</v>
      </c>
      <c r="K68" s="18" t="s">
        <v>209</v>
      </c>
      <c r="L68" s="18" t="s">
        <v>550</v>
      </c>
      <c r="M68" s="18">
        <v>9435521004</v>
      </c>
      <c r="N68" s="18" t="s">
        <v>1009</v>
      </c>
      <c r="O68" s="18">
        <v>9613085348</v>
      </c>
      <c r="P68" s="86">
        <v>43665</v>
      </c>
      <c r="Q68" s="18" t="s">
        <v>214</v>
      </c>
      <c r="R68" s="18" t="s">
        <v>192</v>
      </c>
      <c r="S68" s="18" t="s">
        <v>386</v>
      </c>
      <c r="T68" s="48"/>
    </row>
    <row r="69" spans="1:20">
      <c r="A69" s="4">
        <v>65</v>
      </c>
      <c r="B69" s="72" t="s">
        <v>63</v>
      </c>
      <c r="C69" s="90" t="s">
        <v>646</v>
      </c>
      <c r="D69" s="18" t="s">
        <v>25</v>
      </c>
      <c r="E69" s="19"/>
      <c r="F69" s="18" t="s">
        <v>100</v>
      </c>
      <c r="G69" s="118">
        <v>40</v>
      </c>
      <c r="H69" s="119">
        <v>45</v>
      </c>
      <c r="I69" s="58">
        <f t="shared" si="0"/>
        <v>85</v>
      </c>
      <c r="J69" s="18">
        <v>8011466947</v>
      </c>
      <c r="K69" s="18" t="s">
        <v>232</v>
      </c>
      <c r="L69" s="18" t="s">
        <v>550</v>
      </c>
      <c r="M69" s="18">
        <v>9435521004</v>
      </c>
      <c r="N69" s="18" t="s">
        <v>1010</v>
      </c>
      <c r="O69" s="18">
        <v>9854401256</v>
      </c>
      <c r="P69" s="86">
        <v>43665</v>
      </c>
      <c r="Q69" s="18" t="s">
        <v>214</v>
      </c>
      <c r="R69" s="18" t="s">
        <v>278</v>
      </c>
      <c r="S69" s="18" t="s">
        <v>977</v>
      </c>
      <c r="T69" s="48"/>
    </row>
    <row r="70" spans="1:20">
      <c r="A70" s="4">
        <v>66</v>
      </c>
      <c r="B70" s="72" t="s">
        <v>63</v>
      </c>
      <c r="C70" s="98" t="s">
        <v>647</v>
      </c>
      <c r="D70" s="18" t="s">
        <v>25</v>
      </c>
      <c r="E70" s="19"/>
      <c r="F70" s="18" t="s">
        <v>100</v>
      </c>
      <c r="G70" s="120">
        <v>35</v>
      </c>
      <c r="H70" s="120">
        <v>30</v>
      </c>
      <c r="I70" s="58">
        <f t="shared" ref="I70:I133" si="1">SUM(G70:H70)</f>
        <v>65</v>
      </c>
      <c r="J70" s="18">
        <v>9859090409</v>
      </c>
      <c r="K70" s="18" t="s">
        <v>232</v>
      </c>
      <c r="L70" s="18" t="s">
        <v>550</v>
      </c>
      <c r="M70" s="18">
        <v>9435521004</v>
      </c>
      <c r="N70" s="18" t="s">
        <v>1010</v>
      </c>
      <c r="O70" s="18">
        <v>9854401256</v>
      </c>
      <c r="P70" s="86">
        <v>43665</v>
      </c>
      <c r="Q70" s="18" t="s">
        <v>214</v>
      </c>
      <c r="R70" s="18" t="s">
        <v>398</v>
      </c>
      <c r="S70" s="18" t="s">
        <v>977</v>
      </c>
      <c r="T70" s="48"/>
    </row>
    <row r="71" spans="1:20">
      <c r="A71" s="4">
        <v>67</v>
      </c>
      <c r="B71" s="72" t="s">
        <v>62</v>
      </c>
      <c r="C71" s="121" t="s">
        <v>648</v>
      </c>
      <c r="D71" s="18" t="s">
        <v>25</v>
      </c>
      <c r="E71" s="19">
        <v>115</v>
      </c>
      <c r="F71" s="18" t="s">
        <v>100</v>
      </c>
      <c r="G71" s="120">
        <v>30</v>
      </c>
      <c r="H71" s="120">
        <v>32</v>
      </c>
      <c r="I71" s="58">
        <f t="shared" si="1"/>
        <v>62</v>
      </c>
      <c r="J71" s="18">
        <v>9957325668</v>
      </c>
      <c r="K71" s="18" t="s">
        <v>257</v>
      </c>
      <c r="L71" s="18" t="s">
        <v>258</v>
      </c>
      <c r="M71" s="18">
        <v>957704568</v>
      </c>
      <c r="N71" s="18" t="s">
        <v>259</v>
      </c>
      <c r="O71" s="18">
        <v>9613732745</v>
      </c>
      <c r="P71" s="86">
        <v>43666</v>
      </c>
      <c r="Q71" s="18" t="s">
        <v>224</v>
      </c>
      <c r="R71" s="18" t="s">
        <v>278</v>
      </c>
      <c r="S71" s="18" t="s">
        <v>386</v>
      </c>
      <c r="T71" s="48"/>
    </row>
    <row r="72" spans="1:20">
      <c r="A72" s="4">
        <v>68</v>
      </c>
      <c r="B72" s="72" t="s">
        <v>62</v>
      </c>
      <c r="C72" s="117" t="s">
        <v>649</v>
      </c>
      <c r="D72" s="18" t="s">
        <v>25</v>
      </c>
      <c r="E72" s="19">
        <v>114</v>
      </c>
      <c r="F72" s="18" t="s">
        <v>100</v>
      </c>
      <c r="G72" s="116">
        <v>45</v>
      </c>
      <c r="H72" s="116">
        <v>45</v>
      </c>
      <c r="I72" s="58">
        <f t="shared" si="1"/>
        <v>90</v>
      </c>
      <c r="J72" s="18">
        <v>9365854649</v>
      </c>
      <c r="K72" s="18" t="s">
        <v>257</v>
      </c>
      <c r="L72" s="18" t="s">
        <v>258</v>
      </c>
      <c r="M72" s="18">
        <v>957704568</v>
      </c>
      <c r="N72" s="18" t="s">
        <v>259</v>
      </c>
      <c r="O72" s="18">
        <v>9613732745</v>
      </c>
      <c r="P72" s="86">
        <v>43666</v>
      </c>
      <c r="Q72" s="18" t="s">
        <v>224</v>
      </c>
      <c r="R72" s="18" t="s">
        <v>398</v>
      </c>
      <c r="S72" s="18" t="s">
        <v>386</v>
      </c>
      <c r="T72" s="48"/>
    </row>
    <row r="73" spans="1:20">
      <c r="A73" s="4">
        <v>69</v>
      </c>
      <c r="B73" s="72" t="s">
        <v>63</v>
      </c>
      <c r="C73" s="50" t="s">
        <v>650</v>
      </c>
      <c r="D73" s="18" t="s">
        <v>25</v>
      </c>
      <c r="E73" s="19">
        <v>5</v>
      </c>
      <c r="F73" s="18" t="s">
        <v>100</v>
      </c>
      <c r="G73" s="19">
        <v>35</v>
      </c>
      <c r="H73" s="19">
        <v>38</v>
      </c>
      <c r="I73" s="58">
        <f t="shared" si="1"/>
        <v>73</v>
      </c>
      <c r="J73" s="18">
        <v>9854722898</v>
      </c>
      <c r="K73" s="85" t="s">
        <v>453</v>
      </c>
      <c r="L73" s="18" t="s">
        <v>454</v>
      </c>
      <c r="M73" s="18">
        <v>9508040431</v>
      </c>
      <c r="N73" s="18" t="s">
        <v>455</v>
      </c>
      <c r="O73" s="18">
        <v>8011501883</v>
      </c>
      <c r="P73" s="86">
        <v>43666</v>
      </c>
      <c r="Q73" s="18" t="s">
        <v>224</v>
      </c>
      <c r="R73" s="18" t="s">
        <v>168</v>
      </c>
      <c r="S73" s="18" t="s">
        <v>977</v>
      </c>
      <c r="T73" s="48"/>
    </row>
    <row r="74" spans="1:20">
      <c r="A74" s="4">
        <v>70</v>
      </c>
      <c r="B74" s="72" t="s">
        <v>63</v>
      </c>
      <c r="C74" s="50" t="s">
        <v>651</v>
      </c>
      <c r="D74" s="18" t="s">
        <v>25</v>
      </c>
      <c r="E74" s="19">
        <v>4</v>
      </c>
      <c r="F74" s="18" t="s">
        <v>100</v>
      </c>
      <c r="G74" s="19">
        <v>45</v>
      </c>
      <c r="H74" s="19">
        <v>35</v>
      </c>
      <c r="I74" s="58">
        <f t="shared" si="1"/>
        <v>80</v>
      </c>
      <c r="J74" s="18">
        <v>8876395322</v>
      </c>
      <c r="K74" s="85" t="s">
        <v>453</v>
      </c>
      <c r="L74" s="18" t="s">
        <v>454</v>
      </c>
      <c r="M74" s="18">
        <v>9508040431</v>
      </c>
      <c r="N74" s="18" t="s">
        <v>455</v>
      </c>
      <c r="O74" s="18">
        <v>8011501883</v>
      </c>
      <c r="P74" s="86">
        <v>43666</v>
      </c>
      <c r="Q74" s="18" t="s">
        <v>224</v>
      </c>
      <c r="R74" s="18" t="s">
        <v>208</v>
      </c>
      <c r="S74" s="18" t="s">
        <v>977</v>
      </c>
      <c r="T74" s="48"/>
    </row>
    <row r="75" spans="1:20">
      <c r="A75" s="4">
        <v>71</v>
      </c>
      <c r="B75" s="72"/>
      <c r="C75" s="50"/>
      <c r="D75" s="18"/>
      <c r="E75" s="19"/>
      <c r="F75" s="18"/>
      <c r="G75" s="19"/>
      <c r="H75" s="19"/>
      <c r="I75" s="58">
        <f t="shared" si="1"/>
        <v>0</v>
      </c>
      <c r="J75" s="18"/>
      <c r="K75" s="18"/>
      <c r="L75" s="18"/>
      <c r="M75" s="18"/>
      <c r="N75" s="18"/>
      <c r="O75" s="83"/>
      <c r="P75" s="86">
        <v>43667</v>
      </c>
      <c r="Q75" s="18" t="s">
        <v>231</v>
      </c>
      <c r="R75" s="18"/>
      <c r="S75" s="18"/>
      <c r="T75" s="48" t="s">
        <v>231</v>
      </c>
    </row>
    <row r="76" spans="1:20">
      <c r="A76" s="4">
        <v>72</v>
      </c>
      <c r="B76" s="72" t="s">
        <v>62</v>
      </c>
      <c r="C76" s="50" t="s">
        <v>652</v>
      </c>
      <c r="D76" s="18" t="s">
        <v>25</v>
      </c>
      <c r="E76" s="19">
        <v>65</v>
      </c>
      <c r="F76" s="18" t="s">
        <v>100</v>
      </c>
      <c r="G76" s="19">
        <v>70</v>
      </c>
      <c r="H76" s="19">
        <v>60</v>
      </c>
      <c r="I76" s="58">
        <f t="shared" si="1"/>
        <v>130</v>
      </c>
      <c r="J76" s="18">
        <v>9613912228</v>
      </c>
      <c r="K76" s="18" t="s">
        <v>725</v>
      </c>
      <c r="L76" s="18" t="s">
        <v>165</v>
      </c>
      <c r="M76" s="18">
        <v>9577129206</v>
      </c>
      <c r="N76" s="75" t="s">
        <v>724</v>
      </c>
      <c r="O76" s="18">
        <v>8011344335</v>
      </c>
      <c r="P76" s="86">
        <v>43668</v>
      </c>
      <c r="Q76" s="18" t="s">
        <v>167</v>
      </c>
      <c r="R76" s="18" t="s">
        <v>401</v>
      </c>
      <c r="S76" s="18" t="s">
        <v>386</v>
      </c>
      <c r="T76" s="48"/>
    </row>
    <row r="77" spans="1:20">
      <c r="A77" s="4">
        <v>73</v>
      </c>
      <c r="B77" s="72" t="s">
        <v>63</v>
      </c>
      <c r="C77" s="50" t="s">
        <v>653</v>
      </c>
      <c r="D77" s="18" t="s">
        <v>25</v>
      </c>
      <c r="E77" s="19">
        <v>109</v>
      </c>
      <c r="F77" s="18" t="s">
        <v>100</v>
      </c>
      <c r="G77" s="19">
        <v>50</v>
      </c>
      <c r="H77" s="19">
        <v>55</v>
      </c>
      <c r="I77" s="58">
        <f t="shared" si="1"/>
        <v>105</v>
      </c>
      <c r="J77" s="18">
        <v>9707766817</v>
      </c>
      <c r="K77" s="18" t="s">
        <v>273</v>
      </c>
      <c r="L77" s="18" t="s">
        <v>226</v>
      </c>
      <c r="M77" s="18">
        <v>8822695896</v>
      </c>
      <c r="N77" s="18" t="s">
        <v>293</v>
      </c>
      <c r="O77" s="18">
        <v>9678421669</v>
      </c>
      <c r="P77" s="86">
        <v>43668</v>
      </c>
      <c r="Q77" s="18" t="s">
        <v>167</v>
      </c>
      <c r="R77" s="18" t="s">
        <v>168</v>
      </c>
      <c r="S77" s="18" t="s">
        <v>977</v>
      </c>
      <c r="T77" s="48"/>
    </row>
    <row r="78" spans="1:20">
      <c r="A78" s="4">
        <v>74</v>
      </c>
      <c r="B78" s="72" t="s">
        <v>63</v>
      </c>
      <c r="C78" s="50" t="s">
        <v>654</v>
      </c>
      <c r="D78" s="18" t="s">
        <v>25</v>
      </c>
      <c r="E78" s="19"/>
      <c r="F78" s="18" t="s">
        <v>100</v>
      </c>
      <c r="G78" s="19">
        <v>47</v>
      </c>
      <c r="H78" s="19">
        <v>49</v>
      </c>
      <c r="I78" s="58">
        <f t="shared" si="1"/>
        <v>96</v>
      </c>
      <c r="J78" s="18">
        <v>9954829301</v>
      </c>
      <c r="K78" s="18" t="s">
        <v>273</v>
      </c>
      <c r="L78" s="18" t="s">
        <v>226</v>
      </c>
      <c r="M78" s="18">
        <v>8822695896</v>
      </c>
      <c r="N78" s="18" t="s">
        <v>726</v>
      </c>
      <c r="O78" s="18">
        <v>9957033704</v>
      </c>
      <c r="P78" s="86">
        <v>43668</v>
      </c>
      <c r="Q78" s="18" t="s">
        <v>167</v>
      </c>
      <c r="R78" s="18" t="s">
        <v>208</v>
      </c>
      <c r="S78" s="18" t="s">
        <v>977</v>
      </c>
      <c r="T78" s="48"/>
    </row>
    <row r="79" spans="1:20">
      <c r="A79" s="4">
        <v>75</v>
      </c>
      <c r="B79" s="72" t="s">
        <v>62</v>
      </c>
      <c r="C79" s="50" t="s">
        <v>655</v>
      </c>
      <c r="D79" s="18" t="s">
        <v>25</v>
      </c>
      <c r="E79" s="19">
        <v>20</v>
      </c>
      <c r="F79" s="18" t="s">
        <v>100</v>
      </c>
      <c r="G79" s="19">
        <v>30</v>
      </c>
      <c r="H79" s="19">
        <v>24</v>
      </c>
      <c r="I79" s="58">
        <f t="shared" si="1"/>
        <v>54</v>
      </c>
      <c r="J79" s="18">
        <v>9957428208</v>
      </c>
      <c r="K79" s="18" t="s">
        <v>725</v>
      </c>
      <c r="L79" s="18" t="s">
        <v>165</v>
      </c>
      <c r="M79" s="18">
        <v>9577129206</v>
      </c>
      <c r="N79" s="18" t="s">
        <v>727</v>
      </c>
      <c r="O79" s="83">
        <v>9854233722</v>
      </c>
      <c r="P79" s="86">
        <v>43669</v>
      </c>
      <c r="Q79" s="18" t="s">
        <v>182</v>
      </c>
      <c r="R79" s="18" t="s">
        <v>168</v>
      </c>
      <c r="S79" s="18" t="s">
        <v>386</v>
      </c>
      <c r="T79" s="18"/>
    </row>
    <row r="80" spans="1:20">
      <c r="A80" s="4">
        <v>76</v>
      </c>
      <c r="B80" s="72" t="s">
        <v>62</v>
      </c>
      <c r="C80" s="50" t="s">
        <v>656</v>
      </c>
      <c r="D80" s="18" t="s">
        <v>25</v>
      </c>
      <c r="E80" s="19">
        <v>18</v>
      </c>
      <c r="F80" s="18" t="s">
        <v>100</v>
      </c>
      <c r="G80" s="19">
        <v>45</v>
      </c>
      <c r="H80" s="19">
        <v>32</v>
      </c>
      <c r="I80" s="58">
        <f t="shared" si="1"/>
        <v>77</v>
      </c>
      <c r="J80" s="18">
        <v>8011378377</v>
      </c>
      <c r="K80" s="18" t="s">
        <v>304</v>
      </c>
      <c r="L80" s="18" t="s">
        <v>728</v>
      </c>
      <c r="M80" s="18">
        <v>9859974595</v>
      </c>
      <c r="N80" s="97" t="s">
        <v>219</v>
      </c>
      <c r="O80" s="97">
        <v>9678283707</v>
      </c>
      <c r="P80" s="86">
        <v>43669</v>
      </c>
      <c r="Q80" s="18" t="s">
        <v>182</v>
      </c>
      <c r="R80" s="18" t="s">
        <v>183</v>
      </c>
      <c r="S80" s="18" t="s">
        <v>386</v>
      </c>
      <c r="T80" s="18"/>
    </row>
    <row r="81" spans="1:20">
      <c r="A81" s="4">
        <v>77</v>
      </c>
      <c r="B81" s="72" t="s">
        <v>63</v>
      </c>
      <c r="C81" s="50" t="s">
        <v>657</v>
      </c>
      <c r="D81" s="18" t="s">
        <v>25</v>
      </c>
      <c r="E81" s="19">
        <v>128</v>
      </c>
      <c r="F81" s="18" t="s">
        <v>100</v>
      </c>
      <c r="G81" s="19">
        <v>30</v>
      </c>
      <c r="H81" s="19">
        <v>33</v>
      </c>
      <c r="I81" s="58">
        <f t="shared" si="1"/>
        <v>63</v>
      </c>
      <c r="J81" s="18">
        <v>7399520713</v>
      </c>
      <c r="K81" s="18" t="s">
        <v>570</v>
      </c>
      <c r="L81" s="18" t="s">
        <v>571</v>
      </c>
      <c r="M81" s="18">
        <v>9706862955</v>
      </c>
      <c r="N81" s="18" t="s">
        <v>729</v>
      </c>
      <c r="O81" s="18">
        <v>8254938574</v>
      </c>
      <c r="P81" s="86">
        <v>43669</v>
      </c>
      <c r="Q81" s="18" t="s">
        <v>182</v>
      </c>
      <c r="R81" s="18" t="s">
        <v>281</v>
      </c>
      <c r="S81" s="18" t="s">
        <v>977</v>
      </c>
      <c r="T81" s="18"/>
    </row>
    <row r="82" spans="1:20">
      <c r="A82" s="4">
        <v>78</v>
      </c>
      <c r="B82" s="72" t="s">
        <v>63</v>
      </c>
      <c r="C82" s="50" t="s">
        <v>658</v>
      </c>
      <c r="D82" s="18" t="s">
        <v>25</v>
      </c>
      <c r="E82" s="19">
        <v>18325031710</v>
      </c>
      <c r="F82" s="18" t="s">
        <v>100</v>
      </c>
      <c r="G82" s="19">
        <v>39</v>
      </c>
      <c r="H82" s="19">
        <v>38</v>
      </c>
      <c r="I82" s="58">
        <f t="shared" si="1"/>
        <v>77</v>
      </c>
      <c r="J82" s="18">
        <v>8473039774</v>
      </c>
      <c r="K82" s="18" t="s">
        <v>570</v>
      </c>
      <c r="L82" s="18" t="s">
        <v>571</v>
      </c>
      <c r="M82" s="18">
        <v>9706862955</v>
      </c>
      <c r="N82" s="18" t="s">
        <v>729</v>
      </c>
      <c r="O82" s="18">
        <v>8254938574</v>
      </c>
      <c r="P82" s="86">
        <v>43669</v>
      </c>
      <c r="Q82" s="18" t="s">
        <v>182</v>
      </c>
      <c r="R82" s="18" t="s">
        <v>414</v>
      </c>
      <c r="S82" s="18" t="s">
        <v>977</v>
      </c>
      <c r="T82" s="18"/>
    </row>
    <row r="83" spans="1:20">
      <c r="A83" s="4">
        <v>79</v>
      </c>
      <c r="B83" s="72" t="s">
        <v>62</v>
      </c>
      <c r="C83" s="50" t="s">
        <v>659</v>
      </c>
      <c r="D83" s="18" t="s">
        <v>25</v>
      </c>
      <c r="E83" s="19">
        <v>8</v>
      </c>
      <c r="F83" s="18" t="s">
        <v>100</v>
      </c>
      <c r="G83" s="19">
        <v>68</v>
      </c>
      <c r="H83" s="19">
        <v>70</v>
      </c>
      <c r="I83" s="58">
        <f t="shared" si="1"/>
        <v>138</v>
      </c>
      <c r="J83" s="18">
        <v>9957465013</v>
      </c>
      <c r="K83" s="75" t="s">
        <v>730</v>
      </c>
      <c r="L83" s="75" t="s">
        <v>206</v>
      </c>
      <c r="M83" s="18">
        <v>9435521004</v>
      </c>
      <c r="N83" s="18" t="s">
        <v>731</v>
      </c>
      <c r="O83" s="18">
        <v>9859004270</v>
      </c>
      <c r="P83" s="86">
        <v>43670</v>
      </c>
      <c r="Q83" s="18" t="s">
        <v>196</v>
      </c>
      <c r="R83" s="18" t="s">
        <v>401</v>
      </c>
      <c r="S83" s="18" t="s">
        <v>386</v>
      </c>
      <c r="T83" s="18"/>
    </row>
    <row r="84" spans="1:20" ht="33">
      <c r="A84" s="4">
        <v>80</v>
      </c>
      <c r="B84" s="72" t="s">
        <v>63</v>
      </c>
      <c r="C84" s="50" t="s">
        <v>660</v>
      </c>
      <c r="D84" s="18" t="s">
        <v>25</v>
      </c>
      <c r="E84" s="19">
        <v>84</v>
      </c>
      <c r="F84" s="18" t="s">
        <v>100</v>
      </c>
      <c r="G84" s="19">
        <v>37</v>
      </c>
      <c r="H84" s="19">
        <v>45</v>
      </c>
      <c r="I84" s="58">
        <f t="shared" si="1"/>
        <v>82</v>
      </c>
      <c r="J84" s="18">
        <v>8876028419</v>
      </c>
      <c r="K84" s="18" t="s">
        <v>732</v>
      </c>
      <c r="L84" s="18" t="s">
        <v>733</v>
      </c>
      <c r="M84" s="18">
        <v>9401490433</v>
      </c>
      <c r="N84" s="18" t="s">
        <v>734</v>
      </c>
      <c r="O84" s="18">
        <v>9864826880</v>
      </c>
      <c r="P84" s="86">
        <v>43670</v>
      </c>
      <c r="Q84" s="18" t="s">
        <v>196</v>
      </c>
      <c r="R84" s="18" t="s">
        <v>457</v>
      </c>
      <c r="S84" s="18" t="s">
        <v>977</v>
      </c>
      <c r="T84" s="18"/>
    </row>
    <row r="85" spans="1:20">
      <c r="A85" s="4">
        <v>81</v>
      </c>
      <c r="B85" s="72" t="s">
        <v>63</v>
      </c>
      <c r="C85" s="50" t="s">
        <v>661</v>
      </c>
      <c r="D85" s="48" t="s">
        <v>25</v>
      </c>
      <c r="E85" s="19"/>
      <c r="F85" s="18" t="s">
        <v>100</v>
      </c>
      <c r="G85" s="19">
        <v>28</v>
      </c>
      <c r="H85" s="19">
        <v>32</v>
      </c>
      <c r="I85" s="58">
        <f t="shared" si="1"/>
        <v>60</v>
      </c>
      <c r="J85" s="18">
        <v>9613241259</v>
      </c>
      <c r="K85" s="48" t="s">
        <v>715</v>
      </c>
      <c r="L85" s="18" t="s">
        <v>733</v>
      </c>
      <c r="M85" s="18">
        <v>9401490433</v>
      </c>
      <c r="N85" s="18" t="s">
        <v>734</v>
      </c>
      <c r="O85" s="18">
        <v>9864826880</v>
      </c>
      <c r="P85" s="86">
        <v>43670</v>
      </c>
      <c r="Q85" s="18" t="s">
        <v>196</v>
      </c>
      <c r="R85" s="18" t="s">
        <v>230</v>
      </c>
      <c r="S85" s="18" t="s">
        <v>977</v>
      </c>
      <c r="T85" s="18"/>
    </row>
    <row r="86" spans="1:20">
      <c r="A86" s="4">
        <v>82</v>
      </c>
      <c r="B86" s="72" t="s">
        <v>62</v>
      </c>
      <c r="C86" s="50" t="s">
        <v>662</v>
      </c>
      <c r="D86" s="48" t="s">
        <v>25</v>
      </c>
      <c r="E86" s="19">
        <v>125</v>
      </c>
      <c r="F86" s="18" t="s">
        <v>100</v>
      </c>
      <c r="G86" s="19">
        <v>55</v>
      </c>
      <c r="H86" s="19">
        <v>74</v>
      </c>
      <c r="I86" s="58">
        <f t="shared" si="1"/>
        <v>129</v>
      </c>
      <c r="J86" s="18">
        <v>9957614996</v>
      </c>
      <c r="K86" s="48" t="s">
        <v>735</v>
      </c>
      <c r="L86" s="48" t="s">
        <v>222</v>
      </c>
      <c r="M86" s="48">
        <v>9401905845</v>
      </c>
      <c r="N86" s="48" t="s">
        <v>736</v>
      </c>
      <c r="O86" s="48">
        <v>9707520099</v>
      </c>
      <c r="P86" s="86">
        <v>43671</v>
      </c>
      <c r="Q86" s="18" t="s">
        <v>204</v>
      </c>
      <c r="R86" s="18" t="s">
        <v>188</v>
      </c>
      <c r="S86" s="18" t="s">
        <v>386</v>
      </c>
      <c r="T86" s="18"/>
    </row>
    <row r="87" spans="1:20">
      <c r="A87" s="4">
        <v>83</v>
      </c>
      <c r="B87" s="72" t="s">
        <v>63</v>
      </c>
      <c r="C87" s="50" t="s">
        <v>663</v>
      </c>
      <c r="D87" s="48" t="s">
        <v>25</v>
      </c>
      <c r="E87" s="19">
        <v>23</v>
      </c>
      <c r="F87" s="18" t="s">
        <v>100</v>
      </c>
      <c r="G87" s="19">
        <v>50</v>
      </c>
      <c r="H87" s="19">
        <v>54</v>
      </c>
      <c r="I87" s="58">
        <f t="shared" si="1"/>
        <v>104</v>
      </c>
      <c r="J87" s="18">
        <v>871970263</v>
      </c>
      <c r="K87" s="48" t="s">
        <v>737</v>
      </c>
      <c r="L87" s="48" t="s">
        <v>738</v>
      </c>
      <c r="M87" s="48">
        <v>9345310016</v>
      </c>
      <c r="N87" s="48" t="s">
        <v>279</v>
      </c>
      <c r="O87" s="48">
        <v>8471974225</v>
      </c>
      <c r="P87" s="86">
        <v>43671</v>
      </c>
      <c r="Q87" s="18" t="s">
        <v>204</v>
      </c>
      <c r="R87" s="18" t="s">
        <v>168</v>
      </c>
      <c r="S87" s="18" t="s">
        <v>977</v>
      </c>
      <c r="T87" s="18"/>
    </row>
    <row r="88" spans="1:20">
      <c r="A88" s="4">
        <v>84</v>
      </c>
      <c r="B88" s="72" t="s">
        <v>63</v>
      </c>
      <c r="C88" s="50" t="s">
        <v>664</v>
      </c>
      <c r="D88" s="48" t="s">
        <v>25</v>
      </c>
      <c r="E88" s="19">
        <v>24</v>
      </c>
      <c r="F88" s="18" t="s">
        <v>100</v>
      </c>
      <c r="G88" s="19">
        <v>24</v>
      </c>
      <c r="H88" s="19">
        <v>20</v>
      </c>
      <c r="I88" s="58">
        <f t="shared" si="1"/>
        <v>44</v>
      </c>
      <c r="J88" s="18">
        <v>9864533279</v>
      </c>
      <c r="K88" s="48" t="s">
        <v>737</v>
      </c>
      <c r="L88" s="48" t="s">
        <v>738</v>
      </c>
      <c r="M88" s="48">
        <v>9345310016</v>
      </c>
      <c r="N88" s="48" t="s">
        <v>279</v>
      </c>
      <c r="O88" s="48">
        <v>8471974225</v>
      </c>
      <c r="P88" s="86">
        <v>43671</v>
      </c>
      <c r="Q88" s="18" t="s">
        <v>204</v>
      </c>
      <c r="R88" s="18" t="s">
        <v>208</v>
      </c>
      <c r="S88" s="18" t="s">
        <v>977</v>
      </c>
      <c r="T88" s="18"/>
    </row>
    <row r="89" spans="1:20">
      <c r="A89" s="4">
        <v>85</v>
      </c>
      <c r="B89" s="72" t="s">
        <v>62</v>
      </c>
      <c r="C89" s="50" t="s">
        <v>665</v>
      </c>
      <c r="D89" s="48" t="s">
        <v>25</v>
      </c>
      <c r="E89" s="19">
        <v>48</v>
      </c>
      <c r="F89" s="18" t="s">
        <v>100</v>
      </c>
      <c r="G89" s="19">
        <v>75</v>
      </c>
      <c r="H89" s="19">
        <v>80</v>
      </c>
      <c r="I89" s="58">
        <f t="shared" si="1"/>
        <v>155</v>
      </c>
      <c r="J89" s="18">
        <v>7399935479</v>
      </c>
      <c r="K89" s="48" t="s">
        <v>275</v>
      </c>
      <c r="L89" s="48" t="s">
        <v>276</v>
      </c>
      <c r="M89" s="48">
        <v>9678377459</v>
      </c>
      <c r="N89" s="48" t="s">
        <v>739</v>
      </c>
      <c r="O89" s="48">
        <v>9854917903</v>
      </c>
      <c r="P89" s="86">
        <v>43672</v>
      </c>
      <c r="Q89" s="18" t="s">
        <v>214</v>
      </c>
      <c r="R89" s="18" t="s">
        <v>261</v>
      </c>
      <c r="S89" s="18" t="s">
        <v>386</v>
      </c>
      <c r="T89" s="18"/>
    </row>
    <row r="90" spans="1:20">
      <c r="A90" s="4">
        <v>86</v>
      </c>
      <c r="B90" s="72" t="s">
        <v>63</v>
      </c>
      <c r="C90" s="50" t="s">
        <v>666</v>
      </c>
      <c r="D90" s="48" t="s">
        <v>25</v>
      </c>
      <c r="E90" s="19">
        <v>14</v>
      </c>
      <c r="F90" s="18" t="s">
        <v>100</v>
      </c>
      <c r="G90" s="19">
        <v>65</v>
      </c>
      <c r="H90" s="19">
        <v>65</v>
      </c>
      <c r="I90" s="58">
        <f t="shared" si="1"/>
        <v>130</v>
      </c>
      <c r="J90" s="18">
        <v>7399270537</v>
      </c>
      <c r="K90" s="48" t="s">
        <v>694</v>
      </c>
      <c r="L90" s="48" t="s">
        <v>472</v>
      </c>
      <c r="M90" s="48">
        <v>9854874112</v>
      </c>
      <c r="N90" s="48" t="s">
        <v>695</v>
      </c>
      <c r="O90" s="48">
        <v>9678247282</v>
      </c>
      <c r="P90" s="86">
        <v>43672</v>
      </c>
      <c r="Q90" s="18" t="s">
        <v>214</v>
      </c>
      <c r="R90" s="18" t="s">
        <v>261</v>
      </c>
      <c r="S90" s="18" t="s">
        <v>977</v>
      </c>
      <c r="T90" s="18"/>
    </row>
    <row r="91" spans="1:20" ht="33">
      <c r="A91" s="4">
        <v>87</v>
      </c>
      <c r="B91" s="72" t="s">
        <v>62</v>
      </c>
      <c r="C91" s="50" t="s">
        <v>667</v>
      </c>
      <c r="D91" s="48" t="s">
        <v>25</v>
      </c>
      <c r="E91" s="19">
        <v>499</v>
      </c>
      <c r="F91" s="18" t="s">
        <v>100</v>
      </c>
      <c r="G91" s="19">
        <v>30</v>
      </c>
      <c r="H91" s="19">
        <v>32</v>
      </c>
      <c r="I91" s="58">
        <f t="shared" si="1"/>
        <v>62</v>
      </c>
      <c r="J91" s="18">
        <v>9613453851</v>
      </c>
      <c r="K91" s="48" t="s">
        <v>570</v>
      </c>
      <c r="L91" s="48" t="s">
        <v>571</v>
      </c>
      <c r="M91" s="48">
        <v>9706862955</v>
      </c>
      <c r="N91" s="48" t="s">
        <v>729</v>
      </c>
      <c r="O91" s="48">
        <v>8254938574</v>
      </c>
      <c r="P91" s="86">
        <v>43673</v>
      </c>
      <c r="Q91" s="18" t="s">
        <v>224</v>
      </c>
      <c r="R91" s="18" t="s">
        <v>281</v>
      </c>
      <c r="S91" s="18" t="s">
        <v>386</v>
      </c>
      <c r="T91" s="18"/>
    </row>
    <row r="92" spans="1:20">
      <c r="A92" s="4">
        <v>88</v>
      </c>
      <c r="B92" s="72" t="s">
        <v>62</v>
      </c>
      <c r="C92" s="50" t="s">
        <v>668</v>
      </c>
      <c r="D92" s="48" t="s">
        <v>25</v>
      </c>
      <c r="E92" s="19">
        <v>498</v>
      </c>
      <c r="F92" s="18" t="s">
        <v>100</v>
      </c>
      <c r="G92" s="19">
        <v>32</v>
      </c>
      <c r="H92" s="19">
        <v>34</v>
      </c>
      <c r="I92" s="58">
        <f t="shared" si="1"/>
        <v>66</v>
      </c>
      <c r="J92" s="18">
        <v>9854916270</v>
      </c>
      <c r="K92" s="48" t="s">
        <v>570</v>
      </c>
      <c r="L92" s="48" t="s">
        <v>571</v>
      </c>
      <c r="M92" s="113">
        <v>9706862955</v>
      </c>
      <c r="N92" s="48" t="s">
        <v>729</v>
      </c>
      <c r="O92" s="48">
        <v>8254938574</v>
      </c>
      <c r="P92" s="86">
        <v>43673</v>
      </c>
      <c r="Q92" s="18" t="s">
        <v>224</v>
      </c>
      <c r="R92" s="18" t="s">
        <v>281</v>
      </c>
      <c r="S92" s="18" t="s">
        <v>386</v>
      </c>
      <c r="T92" s="18"/>
    </row>
    <row r="93" spans="1:20">
      <c r="A93" s="4">
        <v>89</v>
      </c>
      <c r="B93" s="72" t="s">
        <v>63</v>
      </c>
      <c r="C93" s="50" t="s">
        <v>669</v>
      </c>
      <c r="D93" s="48" t="s">
        <v>25</v>
      </c>
      <c r="E93" s="19">
        <v>14</v>
      </c>
      <c r="F93" s="18" t="s">
        <v>100</v>
      </c>
      <c r="G93" s="19">
        <v>40</v>
      </c>
      <c r="H93" s="19">
        <v>40</v>
      </c>
      <c r="I93" s="58">
        <f t="shared" si="1"/>
        <v>80</v>
      </c>
      <c r="J93" s="18">
        <v>8812018585</v>
      </c>
      <c r="K93" s="48" t="s">
        <v>740</v>
      </c>
      <c r="L93" s="48" t="s">
        <v>180</v>
      </c>
      <c r="M93" s="48">
        <v>9854617457</v>
      </c>
      <c r="N93" s="48" t="s">
        <v>741</v>
      </c>
      <c r="O93" s="48">
        <v>8752894764</v>
      </c>
      <c r="P93" s="86">
        <v>43673</v>
      </c>
      <c r="Q93" s="18" t="s">
        <v>224</v>
      </c>
      <c r="R93" s="18" t="s">
        <v>208</v>
      </c>
      <c r="S93" s="18" t="s">
        <v>977</v>
      </c>
      <c r="T93" s="18"/>
    </row>
    <row r="94" spans="1:20">
      <c r="A94" s="4">
        <v>90</v>
      </c>
      <c r="B94" s="72" t="s">
        <v>63</v>
      </c>
      <c r="C94" s="50" t="s">
        <v>670</v>
      </c>
      <c r="D94" s="48" t="s">
        <v>25</v>
      </c>
      <c r="E94" s="19">
        <v>17</v>
      </c>
      <c r="F94" s="18" t="s">
        <v>100</v>
      </c>
      <c r="G94" s="19">
        <v>25</v>
      </c>
      <c r="H94" s="19">
        <v>25</v>
      </c>
      <c r="I94" s="58">
        <f t="shared" si="1"/>
        <v>50</v>
      </c>
      <c r="J94" s="18">
        <v>9954967909</v>
      </c>
      <c r="K94" s="48" t="s">
        <v>742</v>
      </c>
      <c r="L94" s="48" t="s">
        <v>743</v>
      </c>
      <c r="M94" s="48">
        <v>9508040431</v>
      </c>
      <c r="N94" s="48" t="s">
        <v>455</v>
      </c>
      <c r="O94" s="48">
        <v>8011501883</v>
      </c>
      <c r="P94" s="86">
        <v>43673</v>
      </c>
      <c r="Q94" s="18" t="s">
        <v>224</v>
      </c>
      <c r="R94" s="18" t="s">
        <v>183</v>
      </c>
      <c r="S94" s="18" t="s">
        <v>977</v>
      </c>
      <c r="T94" s="18"/>
    </row>
    <row r="95" spans="1:20">
      <c r="A95" s="4">
        <v>91</v>
      </c>
      <c r="B95" s="72"/>
      <c r="C95" s="50"/>
      <c r="D95" s="48"/>
      <c r="E95" s="19"/>
      <c r="F95" s="18"/>
      <c r="G95" s="19"/>
      <c r="H95" s="19"/>
      <c r="I95" s="58">
        <f t="shared" si="1"/>
        <v>0</v>
      </c>
      <c r="J95" s="18"/>
      <c r="K95" s="48"/>
      <c r="L95" s="113"/>
      <c r="M95" s="48"/>
      <c r="N95" s="48"/>
      <c r="O95" s="48"/>
      <c r="P95" s="86">
        <v>43674</v>
      </c>
      <c r="Q95" s="18" t="s">
        <v>231</v>
      </c>
      <c r="R95" s="18"/>
      <c r="S95" s="18"/>
      <c r="T95" s="18" t="s">
        <v>231</v>
      </c>
    </row>
    <row r="96" spans="1:20">
      <c r="A96" s="4">
        <v>92</v>
      </c>
      <c r="B96" s="72" t="s">
        <v>62</v>
      </c>
      <c r="C96" s="50" t="s">
        <v>671</v>
      </c>
      <c r="D96" s="48" t="s">
        <v>25</v>
      </c>
      <c r="E96" s="19">
        <v>28</v>
      </c>
      <c r="F96" s="18" t="s">
        <v>100</v>
      </c>
      <c r="G96" s="19">
        <v>75</v>
      </c>
      <c r="H96" s="19">
        <v>70</v>
      </c>
      <c r="I96" s="58">
        <f t="shared" si="1"/>
        <v>145</v>
      </c>
      <c r="J96" s="18">
        <v>9854153093</v>
      </c>
      <c r="K96" s="48" t="s">
        <v>570</v>
      </c>
      <c r="L96" s="48" t="s">
        <v>571</v>
      </c>
      <c r="M96" s="113">
        <v>9706862955</v>
      </c>
      <c r="N96" s="48" t="s">
        <v>573</v>
      </c>
      <c r="O96" s="48">
        <v>9954067707</v>
      </c>
      <c r="P96" s="86">
        <v>43675</v>
      </c>
      <c r="Q96" s="18" t="s">
        <v>167</v>
      </c>
      <c r="R96" s="18" t="s">
        <v>401</v>
      </c>
      <c r="S96" s="18" t="s">
        <v>386</v>
      </c>
      <c r="T96" s="18"/>
    </row>
    <row r="97" spans="1:20">
      <c r="A97" s="4">
        <v>93</v>
      </c>
      <c r="B97" s="72" t="s">
        <v>63</v>
      </c>
      <c r="C97" s="50" t="s">
        <v>672</v>
      </c>
      <c r="D97" s="48" t="s">
        <v>25</v>
      </c>
      <c r="E97" s="19">
        <v>5</v>
      </c>
      <c r="F97" s="18" t="s">
        <v>100</v>
      </c>
      <c r="G97" s="19">
        <v>56</v>
      </c>
      <c r="H97" s="19">
        <v>77</v>
      </c>
      <c r="I97" s="58">
        <f t="shared" si="1"/>
        <v>133</v>
      </c>
      <c r="J97" s="18">
        <v>8761858504</v>
      </c>
      <c r="K97" s="48" t="s">
        <v>295</v>
      </c>
      <c r="L97" s="48" t="s">
        <v>296</v>
      </c>
      <c r="M97" s="48">
        <v>9706752723</v>
      </c>
      <c r="N97" s="48" t="s">
        <v>393</v>
      </c>
      <c r="O97" s="48">
        <v>9577573617</v>
      </c>
      <c r="P97" s="86">
        <v>43675</v>
      </c>
      <c r="Q97" s="18" t="s">
        <v>167</v>
      </c>
      <c r="R97" s="18" t="s">
        <v>261</v>
      </c>
      <c r="S97" s="18" t="s">
        <v>977</v>
      </c>
      <c r="T97" s="18"/>
    </row>
    <row r="98" spans="1:20">
      <c r="A98" s="4">
        <v>94</v>
      </c>
      <c r="B98" s="17" t="s">
        <v>62</v>
      </c>
      <c r="C98" s="50" t="s">
        <v>981</v>
      </c>
      <c r="D98" s="18" t="s">
        <v>25</v>
      </c>
      <c r="E98" s="19"/>
      <c r="F98" s="18" t="s">
        <v>100</v>
      </c>
      <c r="G98" s="19">
        <v>34</v>
      </c>
      <c r="H98" s="19">
        <v>24</v>
      </c>
      <c r="I98" s="58">
        <f t="shared" si="1"/>
        <v>58</v>
      </c>
      <c r="J98" s="18">
        <v>9678671595</v>
      </c>
      <c r="K98" s="18" t="s">
        <v>467</v>
      </c>
      <c r="L98" s="18" t="s">
        <v>389</v>
      </c>
      <c r="M98" s="18">
        <v>9613087270</v>
      </c>
      <c r="N98" s="18" t="s">
        <v>579</v>
      </c>
      <c r="O98" s="18">
        <v>9859416912</v>
      </c>
      <c r="P98" s="24">
        <v>43676</v>
      </c>
      <c r="Q98" s="18" t="s">
        <v>182</v>
      </c>
      <c r="R98" s="18" t="s">
        <v>192</v>
      </c>
      <c r="S98" s="18" t="s">
        <v>386</v>
      </c>
      <c r="T98" s="18"/>
    </row>
    <row r="99" spans="1:20" ht="33">
      <c r="A99" s="4">
        <v>95</v>
      </c>
      <c r="B99" s="17" t="s">
        <v>62</v>
      </c>
      <c r="C99" s="50" t="s">
        <v>982</v>
      </c>
      <c r="D99" s="18" t="s">
        <v>25</v>
      </c>
      <c r="E99" s="19"/>
      <c r="F99" s="18" t="s">
        <v>100</v>
      </c>
      <c r="G99" s="19">
        <v>43</v>
      </c>
      <c r="H99" s="19">
        <v>47</v>
      </c>
      <c r="I99" s="58">
        <f t="shared" si="1"/>
        <v>90</v>
      </c>
      <c r="J99" s="18">
        <v>9957641355</v>
      </c>
      <c r="K99" s="18" t="s">
        <v>985</v>
      </c>
      <c r="L99" s="18" t="s">
        <v>1011</v>
      </c>
      <c r="M99" s="18">
        <v>8011907535</v>
      </c>
      <c r="N99" s="18" t="s">
        <v>1013</v>
      </c>
      <c r="O99" s="18">
        <v>9957291530</v>
      </c>
      <c r="P99" s="24">
        <v>43676</v>
      </c>
      <c r="Q99" s="18" t="s">
        <v>182</v>
      </c>
      <c r="R99" s="18" t="s">
        <v>192</v>
      </c>
      <c r="S99" s="18" t="s">
        <v>386</v>
      </c>
      <c r="T99" s="18"/>
    </row>
    <row r="100" spans="1:20" ht="33">
      <c r="A100" s="4">
        <v>96</v>
      </c>
      <c r="B100" s="17" t="s">
        <v>63</v>
      </c>
      <c r="C100" s="50" t="s">
        <v>983</v>
      </c>
      <c r="D100" s="18" t="s">
        <v>25</v>
      </c>
      <c r="E100" s="19"/>
      <c r="F100" s="18" t="s">
        <v>100</v>
      </c>
      <c r="G100" s="19">
        <v>51</v>
      </c>
      <c r="H100" s="19">
        <v>42</v>
      </c>
      <c r="I100" s="58">
        <f t="shared" si="1"/>
        <v>93</v>
      </c>
      <c r="J100" s="18">
        <v>9957641355</v>
      </c>
      <c r="K100" s="18" t="s">
        <v>985</v>
      </c>
      <c r="L100" s="18" t="s">
        <v>704</v>
      </c>
      <c r="M100" s="18">
        <v>8133934679</v>
      </c>
      <c r="N100" s="18" t="s">
        <v>1013</v>
      </c>
      <c r="O100" s="18">
        <v>9957291530</v>
      </c>
      <c r="P100" s="24">
        <v>43676</v>
      </c>
      <c r="Q100" s="18" t="s">
        <v>182</v>
      </c>
      <c r="R100" s="18" t="s">
        <v>278</v>
      </c>
      <c r="S100" s="18" t="s">
        <v>977</v>
      </c>
      <c r="T100" s="18"/>
    </row>
    <row r="101" spans="1:20" ht="33">
      <c r="A101" s="4">
        <v>97</v>
      </c>
      <c r="B101" s="17" t="s">
        <v>63</v>
      </c>
      <c r="C101" s="50" t="s">
        <v>984</v>
      </c>
      <c r="D101" s="18" t="s">
        <v>25</v>
      </c>
      <c r="E101" s="19"/>
      <c r="F101" s="18" t="s">
        <v>100</v>
      </c>
      <c r="G101" s="19">
        <v>37</v>
      </c>
      <c r="H101" s="19">
        <v>45</v>
      </c>
      <c r="I101" s="58">
        <f t="shared" si="1"/>
        <v>82</v>
      </c>
      <c r="J101" s="18">
        <v>9957158848</v>
      </c>
      <c r="K101" s="18" t="s">
        <v>985</v>
      </c>
      <c r="L101" s="18" t="s">
        <v>704</v>
      </c>
      <c r="M101" s="18">
        <v>8133934680</v>
      </c>
      <c r="N101" s="18" t="s">
        <v>1013</v>
      </c>
      <c r="O101" s="18">
        <v>9957291531</v>
      </c>
      <c r="P101" s="24">
        <v>43676</v>
      </c>
      <c r="Q101" s="18" t="s">
        <v>182</v>
      </c>
      <c r="R101" s="18" t="s">
        <v>278</v>
      </c>
      <c r="S101" s="18" t="s">
        <v>977</v>
      </c>
      <c r="T101" s="18"/>
    </row>
    <row r="102" spans="1:20" ht="33">
      <c r="A102" s="4">
        <v>98</v>
      </c>
      <c r="B102" s="17" t="s">
        <v>62</v>
      </c>
      <c r="C102" s="50" t="s">
        <v>749</v>
      </c>
      <c r="D102" s="18" t="s">
        <v>25</v>
      </c>
      <c r="E102" s="19">
        <v>18325090231</v>
      </c>
      <c r="F102" s="18" t="s">
        <v>100</v>
      </c>
      <c r="G102" s="19">
        <v>10</v>
      </c>
      <c r="H102" s="19">
        <v>13</v>
      </c>
      <c r="I102" s="58">
        <f t="shared" si="1"/>
        <v>23</v>
      </c>
      <c r="J102" s="18">
        <v>9854943499</v>
      </c>
      <c r="K102" s="18" t="s">
        <v>985</v>
      </c>
      <c r="L102" s="18" t="s">
        <v>704</v>
      </c>
      <c r="M102" s="18">
        <v>8133934681</v>
      </c>
      <c r="N102" s="18" t="s">
        <v>1013</v>
      </c>
      <c r="O102" s="18">
        <v>9957291532</v>
      </c>
      <c r="P102" s="24">
        <v>43677</v>
      </c>
      <c r="Q102" s="18" t="s">
        <v>196</v>
      </c>
      <c r="R102" s="18" t="s">
        <v>261</v>
      </c>
      <c r="S102" s="18" t="s">
        <v>386</v>
      </c>
      <c r="T102" s="18"/>
    </row>
    <row r="103" spans="1:20">
      <c r="A103" s="4">
        <v>99</v>
      </c>
      <c r="B103" s="17" t="s">
        <v>62</v>
      </c>
      <c r="C103" s="50" t="s">
        <v>74</v>
      </c>
      <c r="D103" s="18" t="s">
        <v>25</v>
      </c>
      <c r="E103" s="19">
        <v>18325090205</v>
      </c>
      <c r="F103" s="18" t="s">
        <v>100</v>
      </c>
      <c r="G103" s="19">
        <v>30</v>
      </c>
      <c r="H103" s="19">
        <v>40</v>
      </c>
      <c r="I103" s="58">
        <f t="shared" si="1"/>
        <v>70</v>
      </c>
      <c r="J103" s="18">
        <v>9613917263</v>
      </c>
      <c r="K103" s="18" t="s">
        <v>245</v>
      </c>
      <c r="L103" s="18" t="s">
        <v>1012</v>
      </c>
      <c r="M103" s="18">
        <v>8011907535</v>
      </c>
      <c r="N103" s="18" t="s">
        <v>1013</v>
      </c>
      <c r="O103" s="18">
        <v>9957291532</v>
      </c>
      <c r="P103" s="24">
        <v>43677</v>
      </c>
      <c r="Q103" s="18" t="s">
        <v>196</v>
      </c>
      <c r="R103" s="18" t="s">
        <v>278</v>
      </c>
      <c r="S103" s="18" t="s">
        <v>386</v>
      </c>
      <c r="T103" s="18"/>
    </row>
    <row r="104" spans="1:20">
      <c r="A104" s="4">
        <v>100</v>
      </c>
      <c r="B104" s="17" t="s">
        <v>63</v>
      </c>
      <c r="C104" s="50" t="s">
        <v>986</v>
      </c>
      <c r="D104" s="18" t="s">
        <v>25</v>
      </c>
      <c r="E104" s="19"/>
      <c r="F104" s="18" t="s">
        <v>100</v>
      </c>
      <c r="G104" s="19">
        <v>42</v>
      </c>
      <c r="H104" s="19">
        <v>43</v>
      </c>
      <c r="I104" s="58">
        <f t="shared" si="1"/>
        <v>85</v>
      </c>
      <c r="J104" s="18">
        <v>8256038612</v>
      </c>
      <c r="K104" s="18" t="s">
        <v>245</v>
      </c>
      <c r="L104" s="18" t="s">
        <v>1012</v>
      </c>
      <c r="M104" s="18">
        <v>8011907535</v>
      </c>
      <c r="N104" s="18" t="s">
        <v>1013</v>
      </c>
      <c r="O104" s="18">
        <v>9957291532</v>
      </c>
      <c r="P104" s="24">
        <v>43677</v>
      </c>
      <c r="Q104" s="18" t="s">
        <v>196</v>
      </c>
      <c r="R104" s="18" t="s">
        <v>188</v>
      </c>
      <c r="S104" s="18" t="s">
        <v>977</v>
      </c>
      <c r="T104" s="18"/>
    </row>
    <row r="105" spans="1:20">
      <c r="A105" s="4">
        <v>101</v>
      </c>
      <c r="B105" s="17" t="s">
        <v>63</v>
      </c>
      <c r="C105" s="50" t="s">
        <v>987</v>
      </c>
      <c r="D105" s="18" t="s">
        <v>25</v>
      </c>
      <c r="E105" s="19"/>
      <c r="F105" s="18" t="s">
        <v>100</v>
      </c>
      <c r="G105" s="19">
        <v>18</v>
      </c>
      <c r="H105" s="19">
        <v>37</v>
      </c>
      <c r="I105" s="58">
        <f t="shared" si="1"/>
        <v>55</v>
      </c>
      <c r="J105" s="18">
        <v>8256038612</v>
      </c>
      <c r="K105" s="18" t="s">
        <v>245</v>
      </c>
      <c r="L105" s="18" t="s">
        <v>1012</v>
      </c>
      <c r="M105" s="18">
        <v>8011907535</v>
      </c>
      <c r="N105" s="18" t="s">
        <v>1013</v>
      </c>
      <c r="O105" s="18">
        <v>9957291532</v>
      </c>
      <c r="P105" s="24">
        <v>43677</v>
      </c>
      <c r="Q105" s="18" t="s">
        <v>196</v>
      </c>
      <c r="R105" s="18" t="s">
        <v>188</v>
      </c>
      <c r="S105" s="18" t="s">
        <v>977</v>
      </c>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13"/>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97</v>
      </c>
      <c r="D165" s="21"/>
      <c r="E165" s="13"/>
      <c r="F165" s="21"/>
      <c r="G165" s="59">
        <f>SUM(G5:G164)</f>
        <v>3746</v>
      </c>
      <c r="H165" s="59">
        <f>SUM(H5:H164)</f>
        <v>3796</v>
      </c>
      <c r="I165" s="59">
        <f>SUM(I5:I164)</f>
        <v>7542</v>
      </c>
      <c r="J165" s="21"/>
      <c r="K165" s="21"/>
      <c r="L165" s="21"/>
      <c r="M165" s="21"/>
      <c r="N165" s="21"/>
      <c r="O165" s="21"/>
      <c r="P165" s="14"/>
      <c r="Q165" s="21"/>
      <c r="R165" s="21"/>
      <c r="S165" s="21"/>
      <c r="T165" s="12"/>
    </row>
    <row r="166" spans="1:20">
      <c r="A166" s="44" t="s">
        <v>62</v>
      </c>
      <c r="B166" s="10">
        <f>COUNTIF(B$5:B$164,"Team 1")</f>
        <v>48</v>
      </c>
      <c r="C166" s="44" t="s">
        <v>25</v>
      </c>
      <c r="D166" s="10">
        <f>COUNTIF(D5:D164,"Anganwadi")</f>
        <v>97</v>
      </c>
    </row>
    <row r="167" spans="1:20">
      <c r="A167" s="44" t="s">
        <v>63</v>
      </c>
      <c r="B167" s="10">
        <f>COUNTIF(B$6:B$164,"Team 2")</f>
        <v>49</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85" activePane="bottomRight" state="frozen"/>
      <selection pane="topRight" activeCell="C1" sqref="C1"/>
      <selection pane="bottomLeft" activeCell="A5" sqref="A5"/>
      <selection pane="bottomRight" activeCell="T99" sqref="T9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97" t="s">
        <v>70</v>
      </c>
      <c r="B1" s="197"/>
      <c r="C1" s="197"/>
      <c r="D1" s="55"/>
      <c r="E1" s="55"/>
      <c r="F1" s="55"/>
      <c r="G1" s="55"/>
      <c r="H1" s="55"/>
      <c r="I1" s="55"/>
      <c r="J1" s="55"/>
      <c r="K1" s="55"/>
      <c r="L1" s="55"/>
      <c r="M1" s="55"/>
      <c r="N1" s="55"/>
      <c r="O1" s="55"/>
      <c r="P1" s="55"/>
      <c r="Q1" s="55"/>
      <c r="R1" s="55"/>
      <c r="S1" s="55"/>
    </row>
    <row r="2" spans="1:20">
      <c r="A2" s="193" t="s">
        <v>59</v>
      </c>
      <c r="B2" s="194"/>
      <c r="C2" s="194"/>
      <c r="D2" s="25">
        <v>43678</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17" t="s">
        <v>62</v>
      </c>
      <c r="C5" s="50" t="s">
        <v>650</v>
      </c>
      <c r="D5" s="18" t="s">
        <v>25</v>
      </c>
      <c r="E5" s="19">
        <v>5</v>
      </c>
      <c r="F5" s="48" t="s">
        <v>100</v>
      </c>
      <c r="G5" s="19">
        <v>35</v>
      </c>
      <c r="H5" s="71">
        <v>38</v>
      </c>
      <c r="I5" s="58">
        <f>SUM(G5:H5)</f>
        <v>73</v>
      </c>
      <c r="J5" s="18">
        <v>9854722898</v>
      </c>
      <c r="K5" s="18" t="s">
        <v>742</v>
      </c>
      <c r="L5" s="18" t="s">
        <v>808</v>
      </c>
      <c r="M5" s="18">
        <v>9508040431</v>
      </c>
      <c r="N5" s="48" t="s">
        <v>809</v>
      </c>
      <c r="O5" s="18">
        <v>8486741569</v>
      </c>
      <c r="P5" s="24">
        <v>43678</v>
      </c>
      <c r="Q5" s="18" t="s">
        <v>204</v>
      </c>
      <c r="R5" s="18" t="s">
        <v>238</v>
      </c>
      <c r="S5" s="18" t="s">
        <v>386</v>
      </c>
      <c r="T5" s="18"/>
    </row>
    <row r="6" spans="1:20">
      <c r="A6" s="4">
        <v>2</v>
      </c>
      <c r="B6" s="17" t="s">
        <v>62</v>
      </c>
      <c r="C6" s="50" t="s">
        <v>651</v>
      </c>
      <c r="D6" s="18" t="s">
        <v>25</v>
      </c>
      <c r="E6" s="19">
        <v>4</v>
      </c>
      <c r="F6" s="48" t="s">
        <v>100</v>
      </c>
      <c r="G6" s="19">
        <v>45</v>
      </c>
      <c r="H6" s="71">
        <v>35</v>
      </c>
      <c r="I6" s="58">
        <f t="shared" ref="I6:I69" si="0">SUM(G6:H6)</f>
        <v>80</v>
      </c>
      <c r="J6" s="18">
        <v>8876395322</v>
      </c>
      <c r="K6" s="18" t="s">
        <v>742</v>
      </c>
      <c r="L6" s="18" t="s">
        <v>808</v>
      </c>
      <c r="M6" s="18">
        <v>9508040431</v>
      </c>
      <c r="N6" s="48" t="s">
        <v>809</v>
      </c>
      <c r="O6" s="18">
        <v>8486741569</v>
      </c>
      <c r="P6" s="24">
        <v>43678</v>
      </c>
      <c r="Q6" s="18" t="s">
        <v>204</v>
      </c>
      <c r="R6" s="18" t="s">
        <v>272</v>
      </c>
      <c r="S6" s="18" t="s">
        <v>386</v>
      </c>
      <c r="T6" s="18"/>
    </row>
    <row r="7" spans="1:20">
      <c r="A7" s="4">
        <v>3</v>
      </c>
      <c r="B7" s="17" t="s">
        <v>63</v>
      </c>
      <c r="C7" s="50" t="s">
        <v>669</v>
      </c>
      <c r="D7" s="48" t="s">
        <v>25</v>
      </c>
      <c r="E7" s="19">
        <v>14</v>
      </c>
      <c r="F7" s="48" t="s">
        <v>100</v>
      </c>
      <c r="G7" s="19">
        <v>40</v>
      </c>
      <c r="H7" s="71">
        <v>40</v>
      </c>
      <c r="I7" s="58">
        <f t="shared" si="0"/>
        <v>80</v>
      </c>
      <c r="J7" s="18">
        <v>8812018585</v>
      </c>
      <c r="K7" s="18" t="s">
        <v>740</v>
      </c>
      <c r="L7" s="48" t="s">
        <v>180</v>
      </c>
      <c r="M7" s="48">
        <v>9854617457</v>
      </c>
      <c r="N7" s="48" t="s">
        <v>741</v>
      </c>
      <c r="O7" s="48">
        <v>8752894764</v>
      </c>
      <c r="P7" s="24">
        <v>43678</v>
      </c>
      <c r="Q7" s="18" t="s">
        <v>204</v>
      </c>
      <c r="R7" s="18" t="s">
        <v>188</v>
      </c>
      <c r="S7" s="18" t="s">
        <v>977</v>
      </c>
      <c r="T7" s="18"/>
    </row>
    <row r="8" spans="1:20">
      <c r="A8" s="4">
        <v>4</v>
      </c>
      <c r="B8" s="17" t="s">
        <v>63</v>
      </c>
      <c r="C8" s="50" t="s">
        <v>670</v>
      </c>
      <c r="D8" s="48" t="s">
        <v>25</v>
      </c>
      <c r="E8" s="19">
        <v>17</v>
      </c>
      <c r="F8" s="48" t="s">
        <v>100</v>
      </c>
      <c r="G8" s="19">
        <v>25</v>
      </c>
      <c r="H8" s="71">
        <v>25</v>
      </c>
      <c r="I8" s="58">
        <f t="shared" si="0"/>
        <v>50</v>
      </c>
      <c r="J8" s="18">
        <v>9954967909</v>
      </c>
      <c r="K8" s="18" t="s">
        <v>742</v>
      </c>
      <c r="L8" s="48" t="s">
        <v>743</v>
      </c>
      <c r="M8" s="48">
        <v>9508040431</v>
      </c>
      <c r="N8" s="48" t="s">
        <v>810</v>
      </c>
      <c r="O8" s="48">
        <v>9854337364</v>
      </c>
      <c r="P8" s="24">
        <v>43678</v>
      </c>
      <c r="Q8" s="18" t="s">
        <v>204</v>
      </c>
      <c r="R8" s="18" t="s">
        <v>168</v>
      </c>
      <c r="S8" s="18" t="s">
        <v>977</v>
      </c>
      <c r="T8" s="18"/>
    </row>
    <row r="9" spans="1:20">
      <c r="A9" s="4">
        <v>5</v>
      </c>
      <c r="B9" s="17" t="s">
        <v>62</v>
      </c>
      <c r="C9" s="50" t="s">
        <v>744</v>
      </c>
      <c r="D9" s="48" t="s">
        <v>25</v>
      </c>
      <c r="E9" s="19">
        <v>16</v>
      </c>
      <c r="F9" s="48" t="s">
        <v>100</v>
      </c>
      <c r="G9" s="19">
        <v>41</v>
      </c>
      <c r="H9" s="71">
        <v>32</v>
      </c>
      <c r="I9" s="58">
        <f t="shared" si="0"/>
        <v>73</v>
      </c>
      <c r="J9" s="18">
        <v>8011906906</v>
      </c>
      <c r="K9" s="18" t="s">
        <v>723</v>
      </c>
      <c r="L9" s="48" t="s">
        <v>165</v>
      </c>
      <c r="M9" s="48">
        <v>9577129206</v>
      </c>
      <c r="N9" s="48" t="s">
        <v>724</v>
      </c>
      <c r="O9" s="48">
        <v>8011344335</v>
      </c>
      <c r="P9" s="24">
        <v>43679</v>
      </c>
      <c r="Q9" s="18" t="s">
        <v>214</v>
      </c>
      <c r="R9" s="18" t="s">
        <v>272</v>
      </c>
      <c r="S9" s="18" t="s">
        <v>386</v>
      </c>
      <c r="T9" s="18"/>
    </row>
    <row r="10" spans="1:20" ht="33">
      <c r="A10" s="4">
        <v>6</v>
      </c>
      <c r="B10" s="17" t="s">
        <v>62</v>
      </c>
      <c r="C10" s="50" t="s">
        <v>745</v>
      </c>
      <c r="D10" s="48" t="s">
        <v>25</v>
      </c>
      <c r="E10" s="19">
        <v>82</v>
      </c>
      <c r="F10" s="48" t="s">
        <v>100</v>
      </c>
      <c r="G10" s="19">
        <v>30</v>
      </c>
      <c r="H10" s="71">
        <v>35</v>
      </c>
      <c r="I10" s="58">
        <f t="shared" si="0"/>
        <v>65</v>
      </c>
      <c r="J10" s="18">
        <v>8011747224</v>
      </c>
      <c r="K10" s="18" t="s">
        <v>304</v>
      </c>
      <c r="L10" s="48" t="s">
        <v>581</v>
      </c>
      <c r="M10" s="48">
        <v>8811905726</v>
      </c>
      <c r="N10" s="48" t="s">
        <v>724</v>
      </c>
      <c r="O10" s="113">
        <v>8011344335</v>
      </c>
      <c r="P10" s="24">
        <v>43679</v>
      </c>
      <c r="Q10" s="18" t="s">
        <v>214</v>
      </c>
      <c r="R10" s="18" t="s">
        <v>168</v>
      </c>
      <c r="S10" s="18" t="s">
        <v>386</v>
      </c>
      <c r="T10" s="18"/>
    </row>
    <row r="11" spans="1:20">
      <c r="A11" s="4">
        <v>7</v>
      </c>
      <c r="B11" s="17" t="s">
        <v>63</v>
      </c>
      <c r="C11" s="50" t="s">
        <v>671</v>
      </c>
      <c r="D11" s="48" t="s">
        <v>25</v>
      </c>
      <c r="E11" s="19">
        <v>28</v>
      </c>
      <c r="F11" s="48" t="s">
        <v>100</v>
      </c>
      <c r="G11" s="19">
        <v>75</v>
      </c>
      <c r="H11" s="71">
        <v>70</v>
      </c>
      <c r="I11" s="58">
        <f t="shared" si="0"/>
        <v>145</v>
      </c>
      <c r="J11" s="18">
        <v>9854153093</v>
      </c>
      <c r="K11" s="18" t="s">
        <v>570</v>
      </c>
      <c r="L11" s="48" t="s">
        <v>571</v>
      </c>
      <c r="M11" s="113">
        <v>9706862955</v>
      </c>
      <c r="N11" s="48" t="s">
        <v>573</v>
      </c>
      <c r="O11" s="48">
        <v>9954067707</v>
      </c>
      <c r="P11" s="24">
        <v>43679</v>
      </c>
      <c r="Q11" s="18" t="s">
        <v>214</v>
      </c>
      <c r="R11" s="18" t="s">
        <v>398</v>
      </c>
      <c r="S11" s="18" t="s">
        <v>977</v>
      </c>
      <c r="T11" s="18"/>
    </row>
    <row r="12" spans="1:20">
      <c r="A12" s="4">
        <v>8</v>
      </c>
      <c r="B12" s="17" t="s">
        <v>62</v>
      </c>
      <c r="C12" s="50" t="s">
        <v>746</v>
      </c>
      <c r="D12" s="48" t="s">
        <v>25</v>
      </c>
      <c r="E12" s="19">
        <v>16</v>
      </c>
      <c r="F12" s="48" t="s">
        <v>100</v>
      </c>
      <c r="G12" s="19">
        <v>30</v>
      </c>
      <c r="H12" s="71">
        <v>39</v>
      </c>
      <c r="I12" s="58">
        <f t="shared" si="0"/>
        <v>69</v>
      </c>
      <c r="J12" s="18">
        <v>9678404657</v>
      </c>
      <c r="K12" s="18" t="s">
        <v>185</v>
      </c>
      <c r="L12" s="48" t="s">
        <v>186</v>
      </c>
      <c r="M12" s="48">
        <v>9854171553</v>
      </c>
      <c r="N12" s="48" t="s">
        <v>811</v>
      </c>
      <c r="O12" s="48">
        <v>9577000378</v>
      </c>
      <c r="P12" s="24">
        <v>43680</v>
      </c>
      <c r="Q12" s="18" t="s">
        <v>224</v>
      </c>
      <c r="R12" s="18" t="s">
        <v>192</v>
      </c>
      <c r="S12" s="18" t="s">
        <v>386</v>
      </c>
      <c r="T12" s="18"/>
    </row>
    <row r="13" spans="1:20">
      <c r="A13" s="4">
        <v>9</v>
      </c>
      <c r="B13" s="17" t="s">
        <v>62</v>
      </c>
      <c r="C13" s="50" t="s">
        <v>747</v>
      </c>
      <c r="D13" s="48" t="s">
        <v>25</v>
      </c>
      <c r="E13" s="19">
        <v>17</v>
      </c>
      <c r="F13" s="48" t="s">
        <v>100</v>
      </c>
      <c r="G13" s="19">
        <v>30</v>
      </c>
      <c r="H13" s="71">
        <v>34</v>
      </c>
      <c r="I13" s="58">
        <f t="shared" si="0"/>
        <v>64</v>
      </c>
      <c r="J13" s="18">
        <v>9678421845</v>
      </c>
      <c r="K13" s="18" t="s">
        <v>185</v>
      </c>
      <c r="L13" s="48" t="s">
        <v>186</v>
      </c>
      <c r="M13" s="48">
        <v>9854171553</v>
      </c>
      <c r="N13" s="48" t="s">
        <v>812</v>
      </c>
      <c r="O13" s="48">
        <v>9577369515</v>
      </c>
      <c r="P13" s="24">
        <v>43680</v>
      </c>
      <c r="Q13" s="18" t="s">
        <v>224</v>
      </c>
      <c r="R13" s="18" t="s">
        <v>208</v>
      </c>
      <c r="S13" s="18" t="s">
        <v>386</v>
      </c>
      <c r="T13" s="18"/>
    </row>
    <row r="14" spans="1:20">
      <c r="A14" s="4">
        <v>10</v>
      </c>
      <c r="B14" s="17" t="s">
        <v>63</v>
      </c>
      <c r="C14" s="50" t="s">
        <v>748</v>
      </c>
      <c r="D14" s="48" t="s">
        <v>25</v>
      </c>
      <c r="E14" s="19">
        <v>134</v>
      </c>
      <c r="F14" s="48" t="s">
        <v>100</v>
      </c>
      <c r="G14" s="19">
        <v>40</v>
      </c>
      <c r="H14" s="71">
        <v>45</v>
      </c>
      <c r="I14" s="58">
        <f t="shared" si="0"/>
        <v>85</v>
      </c>
      <c r="J14" s="18">
        <v>7399122432</v>
      </c>
      <c r="K14" s="18" t="s">
        <v>813</v>
      </c>
      <c r="L14" s="48" t="s">
        <v>814</v>
      </c>
      <c r="M14" s="48">
        <v>9957099539</v>
      </c>
      <c r="N14" s="48" t="s">
        <v>171</v>
      </c>
      <c r="O14" s="48">
        <v>9613745112</v>
      </c>
      <c r="P14" s="24">
        <v>43680</v>
      </c>
      <c r="Q14" s="18" t="s">
        <v>224</v>
      </c>
      <c r="R14" s="18" t="s">
        <v>261</v>
      </c>
      <c r="S14" s="18" t="s">
        <v>977</v>
      </c>
      <c r="T14" s="18"/>
    </row>
    <row r="15" spans="1:20">
      <c r="A15" s="4">
        <v>11</v>
      </c>
      <c r="B15" s="17" t="s">
        <v>63</v>
      </c>
      <c r="C15" s="50" t="s">
        <v>749</v>
      </c>
      <c r="D15" s="48" t="s">
        <v>25</v>
      </c>
      <c r="E15" s="19">
        <v>18325090231</v>
      </c>
      <c r="F15" s="48" t="s">
        <v>100</v>
      </c>
      <c r="G15" s="19">
        <v>25</v>
      </c>
      <c r="H15" s="71">
        <v>30</v>
      </c>
      <c r="I15" s="58">
        <f t="shared" si="0"/>
        <v>55</v>
      </c>
      <c r="J15" s="18">
        <v>9957158848</v>
      </c>
      <c r="K15" s="18" t="s">
        <v>295</v>
      </c>
      <c r="L15" s="48" t="s">
        <v>296</v>
      </c>
      <c r="M15" s="48">
        <v>9706752723</v>
      </c>
      <c r="N15" s="48" t="s">
        <v>393</v>
      </c>
      <c r="O15" s="48">
        <v>9577573617</v>
      </c>
      <c r="P15" s="24">
        <v>43680</v>
      </c>
      <c r="Q15" s="18" t="s">
        <v>224</v>
      </c>
      <c r="R15" s="18" t="s">
        <v>278</v>
      </c>
      <c r="S15" s="18" t="s">
        <v>977</v>
      </c>
      <c r="T15" s="18"/>
    </row>
    <row r="16" spans="1:20">
      <c r="A16" s="4">
        <v>12</v>
      </c>
      <c r="B16" s="17"/>
      <c r="C16" s="50"/>
      <c r="D16" s="48"/>
      <c r="E16" s="19"/>
      <c r="F16" s="48"/>
      <c r="G16" s="19"/>
      <c r="H16" s="71"/>
      <c r="I16" s="58">
        <f t="shared" si="0"/>
        <v>0</v>
      </c>
      <c r="J16" s="18"/>
      <c r="K16" s="18"/>
      <c r="L16" s="48"/>
      <c r="M16" s="48"/>
      <c r="N16" s="113"/>
      <c r="O16" s="48"/>
      <c r="P16" s="24">
        <v>43681</v>
      </c>
      <c r="Q16" s="18" t="s">
        <v>231</v>
      </c>
      <c r="R16" s="18"/>
      <c r="S16" s="18"/>
      <c r="T16" s="18" t="s">
        <v>231</v>
      </c>
    </row>
    <row r="17" spans="1:20">
      <c r="A17" s="4">
        <v>13</v>
      </c>
      <c r="B17" s="17" t="s">
        <v>62</v>
      </c>
      <c r="C17" s="50" t="s">
        <v>672</v>
      </c>
      <c r="D17" s="48" t="s">
        <v>25</v>
      </c>
      <c r="E17" s="19">
        <v>5</v>
      </c>
      <c r="F17" s="48" t="s">
        <v>100</v>
      </c>
      <c r="G17" s="19">
        <v>56</v>
      </c>
      <c r="H17" s="71">
        <v>77</v>
      </c>
      <c r="I17" s="58">
        <f t="shared" si="0"/>
        <v>133</v>
      </c>
      <c r="J17" s="18">
        <v>8761858504</v>
      </c>
      <c r="K17" s="18" t="s">
        <v>295</v>
      </c>
      <c r="L17" s="48" t="s">
        <v>296</v>
      </c>
      <c r="M17" s="48">
        <v>9706752723</v>
      </c>
      <c r="N17" s="48" t="s">
        <v>393</v>
      </c>
      <c r="O17" s="48">
        <v>9577573617</v>
      </c>
      <c r="P17" s="24">
        <v>43682</v>
      </c>
      <c r="Q17" s="18" t="s">
        <v>167</v>
      </c>
      <c r="R17" s="18" t="s">
        <v>261</v>
      </c>
      <c r="S17" s="18" t="s">
        <v>386</v>
      </c>
      <c r="T17" s="18"/>
    </row>
    <row r="18" spans="1:20">
      <c r="A18" s="4">
        <v>14</v>
      </c>
      <c r="B18" s="17" t="s">
        <v>63</v>
      </c>
      <c r="C18" s="50" t="s">
        <v>750</v>
      </c>
      <c r="D18" s="18" t="s">
        <v>25</v>
      </c>
      <c r="E18" s="19">
        <v>29</v>
      </c>
      <c r="F18" s="48" t="s">
        <v>100</v>
      </c>
      <c r="G18" s="19">
        <v>65</v>
      </c>
      <c r="H18" s="71">
        <v>69</v>
      </c>
      <c r="I18" s="58">
        <f t="shared" si="0"/>
        <v>134</v>
      </c>
      <c r="J18" s="18">
        <v>8471967589</v>
      </c>
      <c r="K18" s="18" t="s">
        <v>418</v>
      </c>
      <c r="L18" s="18" t="s">
        <v>419</v>
      </c>
      <c r="M18" s="18">
        <v>8403082393</v>
      </c>
      <c r="N18" s="18" t="s">
        <v>815</v>
      </c>
      <c r="O18" s="18">
        <v>88128877913</v>
      </c>
      <c r="P18" s="24">
        <v>43682</v>
      </c>
      <c r="Q18" s="18" t="s">
        <v>167</v>
      </c>
      <c r="R18" s="18" t="s">
        <v>401</v>
      </c>
      <c r="S18" s="18" t="s">
        <v>977</v>
      </c>
      <c r="T18" s="18"/>
    </row>
    <row r="19" spans="1:20">
      <c r="A19" s="4">
        <v>15</v>
      </c>
      <c r="B19" s="17" t="s">
        <v>62</v>
      </c>
      <c r="C19" s="124" t="s">
        <v>751</v>
      </c>
      <c r="D19" s="122" t="s">
        <v>25</v>
      </c>
      <c r="E19" s="125">
        <v>18</v>
      </c>
      <c r="F19" s="126" t="s">
        <v>100</v>
      </c>
      <c r="G19" s="125">
        <v>39</v>
      </c>
      <c r="H19" s="109">
        <v>37</v>
      </c>
      <c r="I19" s="58">
        <f t="shared" si="0"/>
        <v>76</v>
      </c>
      <c r="J19" s="134">
        <v>9613500459</v>
      </c>
      <c r="K19" s="18" t="s">
        <v>574</v>
      </c>
      <c r="L19" s="18" t="s">
        <v>186</v>
      </c>
      <c r="M19" s="134">
        <v>9854171553</v>
      </c>
      <c r="N19" s="18" t="s">
        <v>816</v>
      </c>
      <c r="O19" s="18">
        <v>9613635478</v>
      </c>
      <c r="P19" s="24">
        <v>43683</v>
      </c>
      <c r="Q19" s="18" t="s">
        <v>182</v>
      </c>
      <c r="R19" s="18" t="s">
        <v>817</v>
      </c>
      <c r="S19" s="18" t="s">
        <v>386</v>
      </c>
      <c r="T19" s="18"/>
    </row>
    <row r="20" spans="1:20">
      <c r="A20" s="4">
        <v>16</v>
      </c>
      <c r="B20" s="17" t="s">
        <v>62</v>
      </c>
      <c r="C20" s="127" t="s">
        <v>752</v>
      </c>
      <c r="D20" s="128" t="s">
        <v>25</v>
      </c>
      <c r="E20" s="129">
        <v>19</v>
      </c>
      <c r="F20" s="130" t="s">
        <v>100</v>
      </c>
      <c r="G20" s="129">
        <v>30</v>
      </c>
      <c r="H20" s="131">
        <v>23</v>
      </c>
      <c r="I20" s="58">
        <f t="shared" si="0"/>
        <v>53</v>
      </c>
      <c r="J20" s="135">
        <v>8011341422</v>
      </c>
      <c r="K20" s="18" t="s">
        <v>574</v>
      </c>
      <c r="L20" s="18" t="s">
        <v>186</v>
      </c>
      <c r="M20" s="134">
        <v>9854171553</v>
      </c>
      <c r="N20" s="18" t="s">
        <v>816</v>
      </c>
      <c r="O20" s="18">
        <v>9613635478</v>
      </c>
      <c r="P20" s="24">
        <v>43683</v>
      </c>
      <c r="Q20" s="18" t="s">
        <v>182</v>
      </c>
      <c r="R20" s="18" t="s">
        <v>817</v>
      </c>
      <c r="S20" s="18" t="s">
        <v>386</v>
      </c>
      <c r="T20" s="18"/>
    </row>
    <row r="21" spans="1:20">
      <c r="A21" s="4">
        <v>17</v>
      </c>
      <c r="B21" s="17" t="s">
        <v>63</v>
      </c>
      <c r="C21" s="50" t="s">
        <v>753</v>
      </c>
      <c r="D21" s="18" t="s">
        <v>25</v>
      </c>
      <c r="E21" s="19">
        <v>1</v>
      </c>
      <c r="F21" s="48" t="s">
        <v>100</v>
      </c>
      <c r="G21" s="19">
        <v>35</v>
      </c>
      <c r="H21" s="71">
        <v>35</v>
      </c>
      <c r="I21" s="58">
        <f t="shared" si="0"/>
        <v>70</v>
      </c>
      <c r="J21" s="18">
        <v>8473065246</v>
      </c>
      <c r="K21" s="18" t="s">
        <v>273</v>
      </c>
      <c r="L21" s="18" t="s">
        <v>226</v>
      </c>
      <c r="M21" s="18"/>
      <c r="N21" s="18" t="s">
        <v>274</v>
      </c>
      <c r="O21" s="18">
        <v>820916647</v>
      </c>
      <c r="P21" s="24">
        <v>43683</v>
      </c>
      <c r="Q21" s="18" t="s">
        <v>182</v>
      </c>
      <c r="R21" s="18" t="s">
        <v>175</v>
      </c>
      <c r="S21" s="18" t="s">
        <v>977</v>
      </c>
      <c r="T21" s="18"/>
    </row>
    <row r="22" spans="1:20">
      <c r="A22" s="4">
        <v>18</v>
      </c>
      <c r="B22" s="17" t="s">
        <v>63</v>
      </c>
      <c r="C22" s="50" t="s">
        <v>754</v>
      </c>
      <c r="D22" s="18" t="s">
        <v>25</v>
      </c>
      <c r="E22" s="19">
        <v>2</v>
      </c>
      <c r="F22" s="48" t="s">
        <v>100</v>
      </c>
      <c r="G22" s="19">
        <v>33</v>
      </c>
      <c r="H22" s="71">
        <v>31</v>
      </c>
      <c r="I22" s="58">
        <f t="shared" si="0"/>
        <v>64</v>
      </c>
      <c r="J22" s="18">
        <v>8011907123</v>
      </c>
      <c r="K22" s="18" t="s">
        <v>273</v>
      </c>
      <c r="L22" s="18" t="s">
        <v>226</v>
      </c>
      <c r="M22" s="18">
        <v>8822695896</v>
      </c>
      <c r="N22" s="18" t="s">
        <v>274</v>
      </c>
      <c r="O22" s="18">
        <v>820916647</v>
      </c>
      <c r="P22" s="24">
        <v>43683</v>
      </c>
      <c r="Q22" s="18" t="s">
        <v>182</v>
      </c>
      <c r="R22" s="18" t="s">
        <v>175</v>
      </c>
      <c r="S22" s="18" t="s">
        <v>977</v>
      </c>
      <c r="T22" s="18"/>
    </row>
    <row r="23" spans="1:20">
      <c r="A23" s="4">
        <v>19</v>
      </c>
      <c r="B23" s="17" t="s">
        <v>62</v>
      </c>
      <c r="C23" s="50" t="s">
        <v>755</v>
      </c>
      <c r="D23" s="18" t="s">
        <v>25</v>
      </c>
      <c r="E23" s="19">
        <v>21</v>
      </c>
      <c r="F23" s="48" t="s">
        <v>100</v>
      </c>
      <c r="G23" s="19">
        <v>35</v>
      </c>
      <c r="H23" s="71">
        <v>40</v>
      </c>
      <c r="I23" s="58">
        <f t="shared" si="0"/>
        <v>75</v>
      </c>
      <c r="J23" s="18">
        <v>9954156947</v>
      </c>
      <c r="K23" s="18" t="s">
        <v>818</v>
      </c>
      <c r="L23" s="18" t="s">
        <v>704</v>
      </c>
      <c r="M23" s="18">
        <v>8133934679</v>
      </c>
      <c r="N23" s="18" t="s">
        <v>819</v>
      </c>
      <c r="O23" s="18">
        <v>9854401256</v>
      </c>
      <c r="P23" s="24">
        <v>43684</v>
      </c>
      <c r="Q23" s="18" t="s">
        <v>196</v>
      </c>
      <c r="R23" s="18" t="s">
        <v>820</v>
      </c>
      <c r="S23" s="18" t="s">
        <v>386</v>
      </c>
      <c r="T23" s="18"/>
    </row>
    <row r="24" spans="1:20">
      <c r="A24" s="4">
        <v>20</v>
      </c>
      <c r="B24" s="17" t="s">
        <v>62</v>
      </c>
      <c r="C24" s="50" t="s">
        <v>756</v>
      </c>
      <c r="D24" s="18" t="s">
        <v>25</v>
      </c>
      <c r="E24" s="19">
        <v>20</v>
      </c>
      <c r="F24" s="48" t="s">
        <v>100</v>
      </c>
      <c r="G24" s="19">
        <v>37</v>
      </c>
      <c r="H24" s="71">
        <v>28</v>
      </c>
      <c r="I24" s="58">
        <f t="shared" si="0"/>
        <v>65</v>
      </c>
      <c r="J24" s="18">
        <v>9854972099</v>
      </c>
      <c r="K24" s="18" t="s">
        <v>818</v>
      </c>
      <c r="L24" s="18" t="s">
        <v>704</v>
      </c>
      <c r="M24" s="18">
        <v>8133934679</v>
      </c>
      <c r="N24" s="18" t="s">
        <v>821</v>
      </c>
      <c r="O24" s="18">
        <v>7399565898</v>
      </c>
      <c r="P24" s="24">
        <v>43684</v>
      </c>
      <c r="Q24" s="18" t="s">
        <v>196</v>
      </c>
      <c r="R24" s="75" t="s">
        <v>820</v>
      </c>
      <c r="S24" s="18" t="s">
        <v>386</v>
      </c>
      <c r="T24" s="18"/>
    </row>
    <row r="25" spans="1:20">
      <c r="A25" s="4">
        <v>21</v>
      </c>
      <c r="B25" s="17" t="s">
        <v>63</v>
      </c>
      <c r="C25" s="50" t="s">
        <v>757</v>
      </c>
      <c r="D25" s="18" t="s">
        <v>25</v>
      </c>
      <c r="E25" s="19">
        <v>18</v>
      </c>
      <c r="F25" s="48" t="s">
        <v>100</v>
      </c>
      <c r="G25" s="19">
        <v>30</v>
      </c>
      <c r="H25" s="71">
        <v>30</v>
      </c>
      <c r="I25" s="58">
        <f t="shared" si="0"/>
        <v>60</v>
      </c>
      <c r="J25" s="18">
        <v>9678609225</v>
      </c>
      <c r="K25" s="18" t="s">
        <v>822</v>
      </c>
      <c r="L25" s="18" t="s">
        <v>823</v>
      </c>
      <c r="M25" s="18">
        <v>9854312529</v>
      </c>
      <c r="N25" s="18" t="s">
        <v>824</v>
      </c>
      <c r="O25" s="18">
        <v>9859835335</v>
      </c>
      <c r="P25" s="24">
        <v>43684</v>
      </c>
      <c r="Q25" s="18" t="s">
        <v>196</v>
      </c>
      <c r="R25" s="18" t="s">
        <v>825</v>
      </c>
      <c r="S25" s="18" t="s">
        <v>977</v>
      </c>
      <c r="T25" s="18"/>
    </row>
    <row r="26" spans="1:20">
      <c r="A26" s="4">
        <v>22</v>
      </c>
      <c r="B26" s="17" t="s">
        <v>63</v>
      </c>
      <c r="C26" s="50" t="s">
        <v>758</v>
      </c>
      <c r="D26" s="18" t="s">
        <v>25</v>
      </c>
      <c r="E26" s="19">
        <v>19</v>
      </c>
      <c r="F26" s="48" t="s">
        <v>100</v>
      </c>
      <c r="G26" s="19">
        <v>25</v>
      </c>
      <c r="H26" s="71">
        <v>25</v>
      </c>
      <c r="I26" s="58">
        <f t="shared" si="0"/>
        <v>50</v>
      </c>
      <c r="J26" s="18">
        <v>9854116899</v>
      </c>
      <c r="K26" s="18" t="s">
        <v>822</v>
      </c>
      <c r="L26" s="18" t="s">
        <v>823</v>
      </c>
      <c r="M26" s="18">
        <v>9854312529</v>
      </c>
      <c r="N26" s="18" t="s">
        <v>824</v>
      </c>
      <c r="O26" s="18">
        <v>9859835335</v>
      </c>
      <c r="P26" s="24">
        <v>43684</v>
      </c>
      <c r="Q26" s="18" t="s">
        <v>196</v>
      </c>
      <c r="R26" s="18" t="s">
        <v>825</v>
      </c>
      <c r="S26" s="18" t="s">
        <v>977</v>
      </c>
      <c r="T26" s="18"/>
    </row>
    <row r="27" spans="1:20">
      <c r="A27" s="4">
        <v>23</v>
      </c>
      <c r="B27" s="17" t="s">
        <v>62</v>
      </c>
      <c r="C27" s="50" t="s">
        <v>759</v>
      </c>
      <c r="D27" s="18" t="s">
        <v>25</v>
      </c>
      <c r="E27" s="19">
        <v>4</v>
      </c>
      <c r="F27" s="48" t="s">
        <v>100</v>
      </c>
      <c r="G27" s="19">
        <v>24</v>
      </c>
      <c r="H27" s="71">
        <v>20</v>
      </c>
      <c r="I27" s="58">
        <f t="shared" si="0"/>
        <v>44</v>
      </c>
      <c r="J27" s="18">
        <v>9577589544</v>
      </c>
      <c r="K27" s="18" t="s">
        <v>295</v>
      </c>
      <c r="L27" s="18" t="s">
        <v>296</v>
      </c>
      <c r="M27" s="18">
        <v>9706752723</v>
      </c>
      <c r="N27" s="18" t="s">
        <v>393</v>
      </c>
      <c r="O27" s="18">
        <v>9577573617</v>
      </c>
      <c r="P27" s="24">
        <v>43685</v>
      </c>
      <c r="Q27" s="18" t="s">
        <v>204</v>
      </c>
      <c r="R27" s="18" t="s">
        <v>826</v>
      </c>
      <c r="S27" s="18" t="s">
        <v>386</v>
      </c>
      <c r="T27" s="18"/>
    </row>
    <row r="28" spans="1:20">
      <c r="A28" s="4">
        <v>24</v>
      </c>
      <c r="B28" s="17" t="s">
        <v>62</v>
      </c>
      <c r="C28" s="50" t="s">
        <v>760</v>
      </c>
      <c r="D28" s="18" t="s">
        <v>25</v>
      </c>
      <c r="E28" s="19">
        <v>85</v>
      </c>
      <c r="F28" s="48" t="s">
        <v>100</v>
      </c>
      <c r="G28" s="19">
        <v>17</v>
      </c>
      <c r="H28" s="71">
        <v>25</v>
      </c>
      <c r="I28" s="58">
        <f t="shared" si="0"/>
        <v>42</v>
      </c>
      <c r="J28" s="18">
        <v>8753044905</v>
      </c>
      <c r="K28" s="18" t="s">
        <v>295</v>
      </c>
      <c r="L28" s="18" t="s">
        <v>296</v>
      </c>
      <c r="M28" s="18">
        <v>9706752723</v>
      </c>
      <c r="N28" s="18" t="s">
        <v>393</v>
      </c>
      <c r="O28" s="18">
        <v>9577573617</v>
      </c>
      <c r="P28" s="24">
        <v>43685</v>
      </c>
      <c r="Q28" s="18" t="s">
        <v>204</v>
      </c>
      <c r="R28" s="18" t="s">
        <v>826</v>
      </c>
      <c r="S28" s="18" t="s">
        <v>386</v>
      </c>
      <c r="T28" s="18"/>
    </row>
    <row r="29" spans="1:20">
      <c r="A29" s="4">
        <v>25</v>
      </c>
      <c r="B29" s="17" t="s">
        <v>63</v>
      </c>
      <c r="C29" s="50" t="s">
        <v>761</v>
      </c>
      <c r="D29" s="18" t="s">
        <v>25</v>
      </c>
      <c r="E29" s="19">
        <v>26</v>
      </c>
      <c r="F29" s="48" t="s">
        <v>100</v>
      </c>
      <c r="G29" s="19">
        <v>116</v>
      </c>
      <c r="H29" s="71">
        <v>126</v>
      </c>
      <c r="I29" s="58">
        <f t="shared" si="0"/>
        <v>242</v>
      </c>
      <c r="J29" s="18">
        <v>7663800978</v>
      </c>
      <c r="K29" s="18" t="s">
        <v>275</v>
      </c>
      <c r="L29" s="18" t="s">
        <v>827</v>
      </c>
      <c r="M29" s="18">
        <v>9849990718</v>
      </c>
      <c r="N29" s="18" t="s">
        <v>277</v>
      </c>
      <c r="O29" s="18">
        <v>9854731708</v>
      </c>
      <c r="P29" s="24">
        <v>43685</v>
      </c>
      <c r="Q29" s="18" t="s">
        <v>204</v>
      </c>
      <c r="R29" s="18" t="s">
        <v>828</v>
      </c>
      <c r="S29" s="18" t="s">
        <v>977</v>
      </c>
      <c r="T29" s="18"/>
    </row>
    <row r="30" spans="1:20">
      <c r="A30" s="4">
        <v>26</v>
      </c>
      <c r="B30" s="17" t="s">
        <v>62</v>
      </c>
      <c r="C30" s="50" t="s">
        <v>762</v>
      </c>
      <c r="D30" s="18" t="s">
        <v>25</v>
      </c>
      <c r="E30" s="19">
        <v>68</v>
      </c>
      <c r="F30" s="48" t="s">
        <v>100</v>
      </c>
      <c r="G30" s="19">
        <v>65</v>
      </c>
      <c r="H30" s="71">
        <v>60</v>
      </c>
      <c r="I30" s="58">
        <f t="shared" si="0"/>
        <v>125</v>
      </c>
      <c r="J30" s="18">
        <v>9957054506</v>
      </c>
      <c r="K30" s="18" t="s">
        <v>461</v>
      </c>
      <c r="L30" s="18" t="s">
        <v>462</v>
      </c>
      <c r="M30" s="18">
        <v>9954207675</v>
      </c>
      <c r="N30" s="18" t="s">
        <v>271</v>
      </c>
      <c r="O30" s="18">
        <v>9508897644</v>
      </c>
      <c r="P30" s="24">
        <v>43686</v>
      </c>
      <c r="Q30" s="18" t="s">
        <v>214</v>
      </c>
      <c r="R30" s="18" t="s">
        <v>829</v>
      </c>
      <c r="S30" s="18" t="s">
        <v>386</v>
      </c>
      <c r="T30" s="18"/>
    </row>
    <row r="31" spans="1:20">
      <c r="A31" s="4">
        <v>27</v>
      </c>
      <c r="B31" s="17" t="s">
        <v>63</v>
      </c>
      <c r="C31" s="50" t="s">
        <v>763</v>
      </c>
      <c r="D31" s="18" t="s">
        <v>25</v>
      </c>
      <c r="E31" s="19">
        <v>9</v>
      </c>
      <c r="F31" s="48" t="s">
        <v>100</v>
      </c>
      <c r="G31" s="19">
        <v>35</v>
      </c>
      <c r="H31" s="71">
        <v>25</v>
      </c>
      <c r="I31" s="58">
        <f t="shared" si="0"/>
        <v>60</v>
      </c>
      <c r="J31" s="18">
        <v>9613033940</v>
      </c>
      <c r="K31" s="18" t="s">
        <v>830</v>
      </c>
      <c r="L31" s="18" t="s">
        <v>831</v>
      </c>
      <c r="M31" s="18">
        <v>8761929481</v>
      </c>
      <c r="N31" s="18" t="s">
        <v>832</v>
      </c>
      <c r="O31" s="18">
        <v>9613623556</v>
      </c>
      <c r="P31" s="24">
        <v>43686</v>
      </c>
      <c r="Q31" s="18" t="s">
        <v>214</v>
      </c>
      <c r="R31" s="18" t="s">
        <v>825</v>
      </c>
      <c r="S31" s="18" t="s">
        <v>977</v>
      </c>
      <c r="T31" s="18"/>
    </row>
    <row r="32" spans="1:20">
      <c r="A32" s="4">
        <v>28</v>
      </c>
      <c r="B32" s="17" t="s">
        <v>63</v>
      </c>
      <c r="C32" s="50" t="s">
        <v>764</v>
      </c>
      <c r="D32" s="18" t="s">
        <v>25</v>
      </c>
      <c r="E32" s="19"/>
      <c r="F32" s="48" t="s">
        <v>100</v>
      </c>
      <c r="G32" s="19">
        <v>32</v>
      </c>
      <c r="H32" s="71">
        <v>35</v>
      </c>
      <c r="I32" s="58">
        <f t="shared" si="0"/>
        <v>67</v>
      </c>
      <c r="J32" s="18">
        <v>9577200520</v>
      </c>
      <c r="K32" s="18" t="s">
        <v>185</v>
      </c>
      <c r="L32" s="18" t="s">
        <v>186</v>
      </c>
      <c r="M32" s="134">
        <v>9854171553</v>
      </c>
      <c r="N32" s="18" t="s">
        <v>187</v>
      </c>
      <c r="O32" s="18">
        <v>9854946107</v>
      </c>
      <c r="P32" s="24">
        <v>43686</v>
      </c>
      <c r="Q32" s="18" t="s">
        <v>214</v>
      </c>
      <c r="R32" s="18" t="s">
        <v>826</v>
      </c>
      <c r="S32" s="18" t="s">
        <v>977</v>
      </c>
      <c r="T32" s="18"/>
    </row>
    <row r="33" spans="1:20">
      <c r="A33" s="4">
        <v>29</v>
      </c>
      <c r="B33" s="17" t="s">
        <v>62</v>
      </c>
      <c r="C33" s="50" t="s">
        <v>765</v>
      </c>
      <c r="D33" s="18" t="s">
        <v>25</v>
      </c>
      <c r="E33" s="19"/>
      <c r="F33" s="48" t="s">
        <v>100</v>
      </c>
      <c r="G33" s="19">
        <v>30</v>
      </c>
      <c r="H33" s="71">
        <v>35</v>
      </c>
      <c r="I33" s="58">
        <f t="shared" si="0"/>
        <v>65</v>
      </c>
      <c r="J33" s="18">
        <v>9678762703</v>
      </c>
      <c r="K33" s="18" t="s">
        <v>833</v>
      </c>
      <c r="L33" s="18" t="s">
        <v>250</v>
      </c>
      <c r="M33" s="72">
        <v>9864635837</v>
      </c>
      <c r="N33" s="18" t="s">
        <v>834</v>
      </c>
      <c r="O33" s="18">
        <v>9854424616</v>
      </c>
      <c r="P33" s="24">
        <v>43687</v>
      </c>
      <c r="Q33" s="18" t="s">
        <v>224</v>
      </c>
      <c r="R33" s="18" t="s">
        <v>817</v>
      </c>
      <c r="S33" s="18" t="s">
        <v>386</v>
      </c>
      <c r="T33" s="18"/>
    </row>
    <row r="34" spans="1:20">
      <c r="A34" s="4">
        <v>30</v>
      </c>
      <c r="B34" s="17" t="s">
        <v>62</v>
      </c>
      <c r="C34" s="50" t="s">
        <v>766</v>
      </c>
      <c r="D34" s="18" t="s">
        <v>25</v>
      </c>
      <c r="E34" s="19"/>
      <c r="F34" s="48" t="s">
        <v>100</v>
      </c>
      <c r="G34" s="19">
        <v>35</v>
      </c>
      <c r="H34" s="71">
        <v>40</v>
      </c>
      <c r="I34" s="58">
        <f t="shared" si="0"/>
        <v>75</v>
      </c>
      <c r="J34" s="18">
        <v>8011956668</v>
      </c>
      <c r="K34" s="18" t="s">
        <v>833</v>
      </c>
      <c r="L34" s="18" t="s">
        <v>250</v>
      </c>
      <c r="M34" s="72">
        <v>9864635837</v>
      </c>
      <c r="N34" s="18" t="s">
        <v>834</v>
      </c>
      <c r="O34" s="18">
        <v>9854424616</v>
      </c>
      <c r="P34" s="24">
        <v>43687</v>
      </c>
      <c r="Q34" s="18" t="s">
        <v>224</v>
      </c>
      <c r="R34" s="18" t="s">
        <v>183</v>
      </c>
      <c r="S34" s="18" t="s">
        <v>386</v>
      </c>
      <c r="T34" s="18"/>
    </row>
    <row r="35" spans="1:20">
      <c r="A35" s="4">
        <v>31</v>
      </c>
      <c r="B35" s="17" t="s">
        <v>63</v>
      </c>
      <c r="C35" s="50" t="s">
        <v>767</v>
      </c>
      <c r="D35" s="18" t="s">
        <v>25</v>
      </c>
      <c r="E35" s="19">
        <v>8</v>
      </c>
      <c r="F35" s="48" t="s">
        <v>100</v>
      </c>
      <c r="G35" s="19">
        <v>60</v>
      </c>
      <c r="H35" s="71">
        <v>68</v>
      </c>
      <c r="I35" s="58">
        <f t="shared" si="0"/>
        <v>128</v>
      </c>
      <c r="J35" s="18">
        <v>9957787197</v>
      </c>
      <c r="K35" s="18" t="s">
        <v>284</v>
      </c>
      <c r="L35" s="18" t="s">
        <v>285</v>
      </c>
      <c r="M35" s="18">
        <v>9577057723</v>
      </c>
      <c r="N35" s="18" t="s">
        <v>835</v>
      </c>
      <c r="O35" s="18">
        <v>8473815631</v>
      </c>
      <c r="P35" s="24">
        <v>43687</v>
      </c>
      <c r="Q35" s="18" t="s">
        <v>224</v>
      </c>
      <c r="R35" s="18" t="s">
        <v>829</v>
      </c>
      <c r="S35" s="18" t="s">
        <v>977</v>
      </c>
      <c r="T35" s="18"/>
    </row>
    <row r="36" spans="1:20">
      <c r="A36" s="4">
        <v>32</v>
      </c>
      <c r="B36" s="17"/>
      <c r="C36" s="50"/>
      <c r="D36" s="18"/>
      <c r="E36" s="19"/>
      <c r="F36" s="48"/>
      <c r="G36" s="19"/>
      <c r="H36" s="71"/>
      <c r="I36" s="58">
        <f t="shared" si="0"/>
        <v>0</v>
      </c>
      <c r="J36" s="18"/>
      <c r="K36" s="18"/>
      <c r="L36" s="18"/>
      <c r="M36" s="18"/>
      <c r="N36" s="18"/>
      <c r="O36" s="18"/>
      <c r="P36" s="24">
        <v>43688</v>
      </c>
      <c r="Q36" s="18" t="s">
        <v>231</v>
      </c>
      <c r="R36" s="18"/>
      <c r="S36" s="18"/>
      <c r="T36" s="18" t="s">
        <v>231</v>
      </c>
    </row>
    <row r="37" spans="1:20">
      <c r="A37" s="4">
        <v>33</v>
      </c>
      <c r="B37" s="17"/>
      <c r="C37" s="50"/>
      <c r="D37" s="18"/>
      <c r="E37" s="19"/>
      <c r="F37" s="48"/>
      <c r="G37" s="19"/>
      <c r="H37" s="71"/>
      <c r="I37" s="58">
        <f t="shared" si="0"/>
        <v>0</v>
      </c>
      <c r="J37" s="18"/>
      <c r="K37" s="18"/>
      <c r="L37" s="18"/>
      <c r="M37" s="18"/>
      <c r="N37" s="18"/>
      <c r="O37" s="18"/>
      <c r="P37" s="24">
        <v>43689</v>
      </c>
      <c r="Q37" s="18" t="s">
        <v>167</v>
      </c>
      <c r="R37" s="18"/>
      <c r="S37" s="18"/>
      <c r="T37" s="18" t="s">
        <v>267</v>
      </c>
    </row>
    <row r="38" spans="1:20">
      <c r="A38" s="4">
        <v>34</v>
      </c>
      <c r="B38" s="17" t="s">
        <v>62</v>
      </c>
      <c r="C38" s="50" t="s">
        <v>768</v>
      </c>
      <c r="D38" s="18" t="s">
        <v>25</v>
      </c>
      <c r="E38" s="19">
        <v>39</v>
      </c>
      <c r="F38" s="48" t="s">
        <v>100</v>
      </c>
      <c r="G38" s="19">
        <v>67</v>
      </c>
      <c r="H38" s="71">
        <v>60</v>
      </c>
      <c r="I38" s="58">
        <f t="shared" si="0"/>
        <v>127</v>
      </c>
      <c r="J38" s="18">
        <v>8404008954</v>
      </c>
      <c r="K38" s="18" t="s">
        <v>836</v>
      </c>
      <c r="L38" s="18" t="s">
        <v>419</v>
      </c>
      <c r="M38" s="18">
        <v>8403082393</v>
      </c>
      <c r="N38" s="18" t="s">
        <v>837</v>
      </c>
      <c r="O38" s="18">
        <v>9957421846</v>
      </c>
      <c r="P38" s="24">
        <v>43690</v>
      </c>
      <c r="Q38" s="75" t="s">
        <v>182</v>
      </c>
      <c r="R38" s="18" t="s">
        <v>820</v>
      </c>
      <c r="S38" s="18" t="s">
        <v>386</v>
      </c>
      <c r="T38" s="18"/>
    </row>
    <row r="39" spans="1:20">
      <c r="A39" s="4">
        <v>35</v>
      </c>
      <c r="B39" s="17" t="s">
        <v>63</v>
      </c>
      <c r="C39" s="50" t="s">
        <v>769</v>
      </c>
      <c r="D39" s="18" t="s">
        <v>25</v>
      </c>
      <c r="E39" s="19">
        <v>38</v>
      </c>
      <c r="F39" s="48" t="s">
        <v>100</v>
      </c>
      <c r="G39" s="19">
        <v>62</v>
      </c>
      <c r="H39" s="71">
        <v>65</v>
      </c>
      <c r="I39" s="58">
        <f t="shared" si="0"/>
        <v>127</v>
      </c>
      <c r="J39" s="18">
        <v>9677468282</v>
      </c>
      <c r="K39" s="18" t="s">
        <v>836</v>
      </c>
      <c r="L39" s="18" t="s">
        <v>419</v>
      </c>
      <c r="M39" s="18">
        <v>8403082393</v>
      </c>
      <c r="N39" s="18" t="s">
        <v>837</v>
      </c>
      <c r="O39" s="18">
        <v>9957421846</v>
      </c>
      <c r="P39" s="24">
        <v>43690</v>
      </c>
      <c r="Q39" s="75" t="s">
        <v>182</v>
      </c>
      <c r="R39" s="18" t="s">
        <v>820</v>
      </c>
      <c r="S39" s="18" t="s">
        <v>977</v>
      </c>
      <c r="T39" s="18"/>
    </row>
    <row r="40" spans="1:20">
      <c r="A40" s="4">
        <v>36</v>
      </c>
      <c r="B40" s="17" t="s">
        <v>62</v>
      </c>
      <c r="C40" s="50" t="s">
        <v>770</v>
      </c>
      <c r="D40" s="18" t="s">
        <v>25</v>
      </c>
      <c r="E40" s="19">
        <v>2</v>
      </c>
      <c r="F40" s="48" t="s">
        <v>100</v>
      </c>
      <c r="G40" s="19">
        <v>34</v>
      </c>
      <c r="H40" s="71">
        <v>34</v>
      </c>
      <c r="I40" s="58">
        <f t="shared" si="0"/>
        <v>68</v>
      </c>
      <c r="J40" s="18">
        <v>9678888805</v>
      </c>
      <c r="K40" s="18" t="s">
        <v>838</v>
      </c>
      <c r="L40" s="18" t="s">
        <v>462</v>
      </c>
      <c r="M40" s="18">
        <v>9954207675</v>
      </c>
      <c r="N40" s="18" t="s">
        <v>839</v>
      </c>
      <c r="O40" s="18">
        <v>9957084863</v>
      </c>
      <c r="P40" s="24">
        <v>43691</v>
      </c>
      <c r="Q40" s="75" t="s">
        <v>196</v>
      </c>
      <c r="R40" s="18" t="s">
        <v>840</v>
      </c>
      <c r="S40" s="18" t="s">
        <v>386</v>
      </c>
      <c r="T40" s="18"/>
    </row>
    <row r="41" spans="1:20">
      <c r="A41" s="4">
        <v>37</v>
      </c>
      <c r="B41" s="17" t="s">
        <v>62</v>
      </c>
      <c r="C41" s="50" t="s">
        <v>771</v>
      </c>
      <c r="D41" s="18" t="s">
        <v>25</v>
      </c>
      <c r="E41" s="19">
        <v>18</v>
      </c>
      <c r="F41" s="48" t="s">
        <v>100</v>
      </c>
      <c r="G41" s="19">
        <v>43</v>
      </c>
      <c r="H41" s="71">
        <v>32</v>
      </c>
      <c r="I41" s="58">
        <f t="shared" si="0"/>
        <v>75</v>
      </c>
      <c r="J41" s="18">
        <v>9957641355</v>
      </c>
      <c r="K41" s="18" t="s">
        <v>838</v>
      </c>
      <c r="L41" s="18" t="s">
        <v>462</v>
      </c>
      <c r="M41" s="18">
        <v>9954207675</v>
      </c>
      <c r="N41" s="18" t="s">
        <v>839</v>
      </c>
      <c r="O41" s="18">
        <v>9957084863</v>
      </c>
      <c r="P41" s="24">
        <v>43691</v>
      </c>
      <c r="Q41" s="75" t="s">
        <v>196</v>
      </c>
      <c r="R41" s="18" t="s">
        <v>840</v>
      </c>
      <c r="S41" s="18" t="s">
        <v>386</v>
      </c>
      <c r="T41" s="18"/>
    </row>
    <row r="42" spans="1:20">
      <c r="A42" s="4">
        <v>38</v>
      </c>
      <c r="B42" s="17" t="s">
        <v>63</v>
      </c>
      <c r="C42" s="50" t="s">
        <v>772</v>
      </c>
      <c r="D42" s="18" t="s">
        <v>25</v>
      </c>
      <c r="E42" s="19">
        <v>17</v>
      </c>
      <c r="F42" s="48" t="s">
        <v>100</v>
      </c>
      <c r="G42" s="19">
        <v>50</v>
      </c>
      <c r="H42" s="71">
        <v>27</v>
      </c>
      <c r="I42" s="58">
        <f t="shared" si="0"/>
        <v>77</v>
      </c>
      <c r="J42" s="18">
        <v>9678763705</v>
      </c>
      <c r="K42" s="18" t="s">
        <v>198</v>
      </c>
      <c r="L42" s="18" t="s">
        <v>199</v>
      </c>
      <c r="M42" s="18">
        <v>943556379</v>
      </c>
      <c r="N42" s="18" t="s">
        <v>200</v>
      </c>
      <c r="O42" s="18">
        <v>9859534014</v>
      </c>
      <c r="P42" s="24">
        <v>43691</v>
      </c>
      <c r="Q42" s="75" t="s">
        <v>196</v>
      </c>
      <c r="R42" s="18" t="s">
        <v>825</v>
      </c>
      <c r="S42" s="18" t="s">
        <v>977</v>
      </c>
      <c r="T42" s="18"/>
    </row>
    <row r="43" spans="1:20">
      <c r="A43" s="4">
        <v>39</v>
      </c>
      <c r="B43" s="17" t="s">
        <v>63</v>
      </c>
      <c r="C43" s="50" t="s">
        <v>773</v>
      </c>
      <c r="D43" s="18" t="s">
        <v>25</v>
      </c>
      <c r="E43" s="19">
        <v>18</v>
      </c>
      <c r="F43" s="48" t="s">
        <v>100</v>
      </c>
      <c r="G43" s="19">
        <v>35</v>
      </c>
      <c r="H43" s="71">
        <v>40</v>
      </c>
      <c r="I43" s="58">
        <f t="shared" si="0"/>
        <v>75</v>
      </c>
      <c r="J43" s="18">
        <v>9954222896</v>
      </c>
      <c r="K43" s="18" t="s">
        <v>198</v>
      </c>
      <c r="L43" s="18" t="s">
        <v>199</v>
      </c>
      <c r="M43" s="18">
        <v>943556379</v>
      </c>
      <c r="N43" s="18" t="s">
        <v>200</v>
      </c>
      <c r="O43" s="18">
        <v>9859534014</v>
      </c>
      <c r="P43" s="24">
        <v>43691</v>
      </c>
      <c r="Q43" s="75" t="s">
        <v>196</v>
      </c>
      <c r="R43" s="18" t="s">
        <v>825</v>
      </c>
      <c r="S43" s="18" t="s">
        <v>977</v>
      </c>
      <c r="T43" s="18"/>
    </row>
    <row r="44" spans="1:20">
      <c r="A44" s="4">
        <v>40</v>
      </c>
      <c r="B44" s="17"/>
      <c r="C44" s="50"/>
      <c r="D44" s="18"/>
      <c r="E44" s="19"/>
      <c r="F44" s="48"/>
      <c r="G44" s="132"/>
      <c r="H44" s="132"/>
      <c r="I44" s="58">
        <f t="shared" si="0"/>
        <v>0</v>
      </c>
      <c r="J44" s="18"/>
      <c r="K44" s="121"/>
      <c r="L44" s="87"/>
      <c r="M44" s="18"/>
      <c r="N44" s="87"/>
      <c r="O44" s="18"/>
      <c r="P44" s="24">
        <v>43692</v>
      </c>
      <c r="Q44" s="18" t="s">
        <v>204</v>
      </c>
      <c r="R44" s="18"/>
      <c r="S44" s="18"/>
      <c r="T44" s="18" t="s">
        <v>267</v>
      </c>
    </row>
    <row r="45" spans="1:20">
      <c r="A45" s="4">
        <v>41</v>
      </c>
      <c r="B45" s="17" t="s">
        <v>62</v>
      </c>
      <c r="C45" s="50" t="s">
        <v>774</v>
      </c>
      <c r="D45" s="18" t="s">
        <v>25</v>
      </c>
      <c r="E45" s="19">
        <v>36</v>
      </c>
      <c r="F45" s="48" t="s">
        <v>100</v>
      </c>
      <c r="G45" s="19">
        <v>35</v>
      </c>
      <c r="H45" s="71">
        <v>30</v>
      </c>
      <c r="I45" s="58">
        <f t="shared" si="0"/>
        <v>65</v>
      </c>
      <c r="J45" s="18">
        <v>9859541519</v>
      </c>
      <c r="K45" s="18" t="s">
        <v>836</v>
      </c>
      <c r="L45" s="18" t="s">
        <v>419</v>
      </c>
      <c r="M45" s="18">
        <v>8403082393</v>
      </c>
      <c r="N45" s="18" t="s">
        <v>837</v>
      </c>
      <c r="O45" s="18">
        <v>9957421846</v>
      </c>
      <c r="P45" s="24">
        <v>43693</v>
      </c>
      <c r="Q45" s="18" t="s">
        <v>214</v>
      </c>
      <c r="R45" s="18" t="s">
        <v>841</v>
      </c>
      <c r="S45" s="18" t="s">
        <v>386</v>
      </c>
      <c r="T45" s="18"/>
    </row>
    <row r="46" spans="1:20">
      <c r="A46" s="4">
        <v>42</v>
      </c>
      <c r="B46" s="17" t="s">
        <v>62</v>
      </c>
      <c r="C46" s="50" t="s">
        <v>775</v>
      </c>
      <c r="D46" s="18" t="s">
        <v>25</v>
      </c>
      <c r="E46" s="19">
        <v>37</v>
      </c>
      <c r="F46" s="48" t="s">
        <v>100</v>
      </c>
      <c r="G46" s="19">
        <v>35</v>
      </c>
      <c r="H46" s="71">
        <v>28</v>
      </c>
      <c r="I46" s="58">
        <f t="shared" si="0"/>
        <v>63</v>
      </c>
      <c r="J46" s="18">
        <v>7896647116</v>
      </c>
      <c r="K46" s="18" t="s">
        <v>836</v>
      </c>
      <c r="L46" s="18" t="s">
        <v>419</v>
      </c>
      <c r="M46" s="18">
        <v>8403082393</v>
      </c>
      <c r="N46" s="18" t="s">
        <v>837</v>
      </c>
      <c r="O46" s="18">
        <v>9957421846</v>
      </c>
      <c r="P46" s="24">
        <v>43693</v>
      </c>
      <c r="Q46" s="18" t="s">
        <v>214</v>
      </c>
      <c r="R46" s="18" t="s">
        <v>841</v>
      </c>
      <c r="S46" s="18" t="s">
        <v>386</v>
      </c>
      <c r="T46" s="18"/>
    </row>
    <row r="47" spans="1:20">
      <c r="A47" s="4">
        <v>43</v>
      </c>
      <c r="B47" s="17" t="s">
        <v>63</v>
      </c>
      <c r="C47" s="50" t="s">
        <v>776</v>
      </c>
      <c r="D47" s="18" t="s">
        <v>25</v>
      </c>
      <c r="E47" s="19">
        <v>35</v>
      </c>
      <c r="F47" s="48" t="s">
        <v>100</v>
      </c>
      <c r="G47" s="19">
        <v>65</v>
      </c>
      <c r="H47" s="71">
        <v>71</v>
      </c>
      <c r="I47" s="58">
        <f t="shared" si="0"/>
        <v>136</v>
      </c>
      <c r="J47" s="18">
        <v>9435826424</v>
      </c>
      <c r="K47" s="18" t="s">
        <v>836</v>
      </c>
      <c r="L47" s="18" t="s">
        <v>419</v>
      </c>
      <c r="M47" s="18">
        <v>8403082393</v>
      </c>
      <c r="N47" s="18" t="s">
        <v>837</v>
      </c>
      <c r="O47" s="18">
        <v>9957421846</v>
      </c>
      <c r="P47" s="24">
        <v>43693</v>
      </c>
      <c r="Q47" s="18" t="s">
        <v>214</v>
      </c>
      <c r="R47" s="18" t="s">
        <v>841</v>
      </c>
      <c r="S47" s="18" t="s">
        <v>977</v>
      </c>
      <c r="T47" s="18"/>
    </row>
    <row r="48" spans="1:20">
      <c r="A48" s="4">
        <v>44</v>
      </c>
      <c r="B48" s="17" t="s">
        <v>62</v>
      </c>
      <c r="C48" s="50" t="s">
        <v>777</v>
      </c>
      <c r="D48" s="18" t="s">
        <v>25</v>
      </c>
      <c r="E48" s="19">
        <v>14</v>
      </c>
      <c r="F48" s="48" t="s">
        <v>100</v>
      </c>
      <c r="G48" s="19">
        <v>60</v>
      </c>
      <c r="H48" s="71">
        <v>69</v>
      </c>
      <c r="I48" s="58">
        <f t="shared" si="0"/>
        <v>129</v>
      </c>
      <c r="J48" s="18">
        <v>9577992965</v>
      </c>
      <c r="K48" s="18" t="s">
        <v>273</v>
      </c>
      <c r="L48" s="18" t="s">
        <v>226</v>
      </c>
      <c r="M48" s="18">
        <v>8822695896</v>
      </c>
      <c r="N48" s="18" t="s">
        <v>293</v>
      </c>
      <c r="O48" s="18">
        <v>9678421669</v>
      </c>
      <c r="P48" s="24">
        <v>43694</v>
      </c>
      <c r="Q48" s="18" t="s">
        <v>224</v>
      </c>
      <c r="R48" s="18" t="s">
        <v>817</v>
      </c>
      <c r="S48" s="18" t="s">
        <v>386</v>
      </c>
      <c r="T48" s="18"/>
    </row>
    <row r="49" spans="1:20">
      <c r="A49" s="4">
        <v>45</v>
      </c>
      <c r="B49" s="17" t="s">
        <v>63</v>
      </c>
      <c r="C49" s="50" t="s">
        <v>778</v>
      </c>
      <c r="D49" s="18" t="s">
        <v>25</v>
      </c>
      <c r="E49" s="19">
        <v>57</v>
      </c>
      <c r="F49" s="48" t="s">
        <v>100</v>
      </c>
      <c r="G49" s="19">
        <v>96</v>
      </c>
      <c r="H49" s="71">
        <v>74</v>
      </c>
      <c r="I49" s="58">
        <f t="shared" si="0"/>
        <v>170</v>
      </c>
      <c r="J49" s="18">
        <v>7896298211</v>
      </c>
      <c r="K49" s="18" t="s">
        <v>253</v>
      </c>
      <c r="L49" s="18" t="s">
        <v>254</v>
      </c>
      <c r="M49" s="18">
        <v>9957212759</v>
      </c>
      <c r="N49" s="18" t="s">
        <v>255</v>
      </c>
      <c r="O49" s="18">
        <v>9707048554</v>
      </c>
      <c r="P49" s="24">
        <v>43694</v>
      </c>
      <c r="Q49" s="18" t="s">
        <v>224</v>
      </c>
      <c r="R49" s="18" t="s">
        <v>825</v>
      </c>
      <c r="S49" s="18" t="s">
        <v>977</v>
      </c>
      <c r="T49" s="18"/>
    </row>
    <row r="50" spans="1:20">
      <c r="A50" s="4">
        <v>46</v>
      </c>
      <c r="B50" s="17"/>
      <c r="C50" s="50"/>
      <c r="D50" s="18"/>
      <c r="E50" s="19"/>
      <c r="F50" s="48"/>
      <c r="G50" s="19"/>
      <c r="H50" s="71"/>
      <c r="I50" s="58">
        <f t="shared" si="0"/>
        <v>0</v>
      </c>
      <c r="J50" s="18"/>
      <c r="K50" s="18"/>
      <c r="L50" s="18"/>
      <c r="M50" s="18"/>
      <c r="N50" s="18"/>
      <c r="O50" s="18"/>
      <c r="P50" s="24">
        <v>43695</v>
      </c>
      <c r="Q50" s="18" t="s">
        <v>231</v>
      </c>
      <c r="R50" s="18"/>
      <c r="S50" s="18"/>
      <c r="T50" s="18" t="s">
        <v>231</v>
      </c>
    </row>
    <row r="51" spans="1:20">
      <c r="A51" s="4">
        <v>47</v>
      </c>
      <c r="B51" s="17" t="s">
        <v>62</v>
      </c>
      <c r="C51" s="81" t="s">
        <v>779</v>
      </c>
      <c r="D51" s="18" t="s">
        <v>25</v>
      </c>
      <c r="E51" s="19">
        <v>18325031708</v>
      </c>
      <c r="F51" s="48" t="s">
        <v>100</v>
      </c>
      <c r="G51" s="132">
        <v>26</v>
      </c>
      <c r="H51" s="132">
        <v>40</v>
      </c>
      <c r="I51" s="58">
        <f t="shared" si="0"/>
        <v>66</v>
      </c>
      <c r="J51" s="18">
        <v>7399520713</v>
      </c>
      <c r="K51" s="18" t="s">
        <v>818</v>
      </c>
      <c r="L51" s="18" t="s">
        <v>842</v>
      </c>
      <c r="M51" s="18">
        <v>8403082393</v>
      </c>
      <c r="N51" s="18" t="s">
        <v>277</v>
      </c>
      <c r="O51" s="18">
        <v>9707048554</v>
      </c>
      <c r="P51" s="24">
        <v>43696</v>
      </c>
      <c r="Q51" s="18" t="s">
        <v>167</v>
      </c>
      <c r="R51" s="18" t="s">
        <v>828</v>
      </c>
      <c r="S51" s="18" t="s">
        <v>386</v>
      </c>
      <c r="T51" s="18"/>
    </row>
    <row r="52" spans="1:20">
      <c r="A52" s="4">
        <v>48</v>
      </c>
      <c r="B52" s="17" t="s">
        <v>62</v>
      </c>
      <c r="C52" s="81" t="s">
        <v>779</v>
      </c>
      <c r="D52" s="18" t="s">
        <v>25</v>
      </c>
      <c r="E52" s="19">
        <v>18325031708</v>
      </c>
      <c r="F52" s="48" t="s">
        <v>100</v>
      </c>
      <c r="G52" s="132">
        <v>26</v>
      </c>
      <c r="H52" s="132">
        <v>40</v>
      </c>
      <c r="I52" s="58">
        <f t="shared" si="0"/>
        <v>66</v>
      </c>
      <c r="J52" s="18">
        <v>9854703212</v>
      </c>
      <c r="K52" s="121" t="s">
        <v>818</v>
      </c>
      <c r="L52" s="87" t="s">
        <v>842</v>
      </c>
      <c r="M52" s="18">
        <v>8403082393</v>
      </c>
      <c r="N52" s="18" t="s">
        <v>277</v>
      </c>
      <c r="O52" s="18">
        <v>9707048554</v>
      </c>
      <c r="P52" s="24">
        <v>43696</v>
      </c>
      <c r="Q52" s="18" t="s">
        <v>167</v>
      </c>
      <c r="R52" s="18" t="s">
        <v>828</v>
      </c>
      <c r="S52" s="18" t="s">
        <v>386</v>
      </c>
      <c r="T52" s="18"/>
    </row>
    <row r="53" spans="1:20">
      <c r="A53" s="4">
        <v>49</v>
      </c>
      <c r="B53" s="17" t="s">
        <v>63</v>
      </c>
      <c r="C53" s="50" t="s">
        <v>780</v>
      </c>
      <c r="D53" s="18" t="s">
        <v>25</v>
      </c>
      <c r="E53" s="19">
        <v>19</v>
      </c>
      <c r="F53" s="48" t="s">
        <v>100</v>
      </c>
      <c r="G53" s="19">
        <v>57</v>
      </c>
      <c r="H53" s="71">
        <v>69</v>
      </c>
      <c r="I53" s="58">
        <f t="shared" si="0"/>
        <v>126</v>
      </c>
      <c r="J53" s="18">
        <v>9613867602</v>
      </c>
      <c r="K53" s="18" t="s">
        <v>694</v>
      </c>
      <c r="L53" s="18" t="s">
        <v>472</v>
      </c>
      <c r="M53" s="18">
        <v>8822695896</v>
      </c>
      <c r="N53" s="18" t="s">
        <v>843</v>
      </c>
      <c r="O53" s="18">
        <v>9577659137</v>
      </c>
      <c r="P53" s="24">
        <v>43696</v>
      </c>
      <c r="Q53" s="18" t="s">
        <v>167</v>
      </c>
      <c r="R53" s="18" t="s">
        <v>844</v>
      </c>
      <c r="S53" s="18" t="s">
        <v>977</v>
      </c>
      <c r="T53" s="18"/>
    </row>
    <row r="54" spans="1:20">
      <c r="A54" s="4">
        <v>50</v>
      </c>
      <c r="B54" s="17"/>
      <c r="C54" s="50"/>
      <c r="D54" s="18"/>
      <c r="E54" s="19"/>
      <c r="F54" s="48"/>
      <c r="G54" s="19"/>
      <c r="H54" s="71"/>
      <c r="I54" s="58">
        <f t="shared" si="0"/>
        <v>0</v>
      </c>
      <c r="J54" s="18"/>
      <c r="K54" s="18"/>
      <c r="L54" s="18"/>
      <c r="M54" s="18"/>
      <c r="N54" s="18"/>
      <c r="O54" s="18"/>
      <c r="P54" s="24">
        <v>43697</v>
      </c>
      <c r="Q54" s="18" t="s">
        <v>182</v>
      </c>
      <c r="R54" s="18"/>
      <c r="S54" s="18"/>
      <c r="T54" s="18" t="s">
        <v>267</v>
      </c>
    </row>
    <row r="55" spans="1:20">
      <c r="A55" s="4">
        <v>51</v>
      </c>
      <c r="B55" s="17" t="s">
        <v>62</v>
      </c>
      <c r="C55" s="50" t="s">
        <v>156</v>
      </c>
      <c r="D55" s="18" t="s">
        <v>25</v>
      </c>
      <c r="E55" s="19">
        <v>22</v>
      </c>
      <c r="F55" s="48" t="s">
        <v>100</v>
      </c>
      <c r="G55" s="19">
        <v>75</v>
      </c>
      <c r="H55" s="71">
        <v>55</v>
      </c>
      <c r="I55" s="58">
        <f t="shared" si="0"/>
        <v>130</v>
      </c>
      <c r="J55" s="18">
        <v>7399841743</v>
      </c>
      <c r="K55" s="18" t="s">
        <v>694</v>
      </c>
      <c r="L55" s="18" t="s">
        <v>472</v>
      </c>
      <c r="M55" s="18">
        <v>9957212759</v>
      </c>
      <c r="N55" s="18" t="s">
        <v>473</v>
      </c>
      <c r="O55" s="18">
        <v>7399564576</v>
      </c>
      <c r="P55" s="24">
        <v>43698</v>
      </c>
      <c r="Q55" s="18" t="s">
        <v>196</v>
      </c>
      <c r="R55" s="18" t="s">
        <v>828</v>
      </c>
      <c r="S55" s="18" t="s">
        <v>386</v>
      </c>
      <c r="T55" s="18"/>
    </row>
    <row r="56" spans="1:20">
      <c r="A56" s="4">
        <v>52</v>
      </c>
      <c r="B56" s="17" t="s">
        <v>63</v>
      </c>
      <c r="C56" s="50" t="s">
        <v>781</v>
      </c>
      <c r="D56" s="18" t="s">
        <v>25</v>
      </c>
      <c r="E56" s="19">
        <v>5</v>
      </c>
      <c r="F56" s="48" t="s">
        <v>100</v>
      </c>
      <c r="G56" s="19">
        <v>60</v>
      </c>
      <c r="H56" s="71">
        <v>62</v>
      </c>
      <c r="I56" s="58">
        <f t="shared" si="0"/>
        <v>122</v>
      </c>
      <c r="J56" s="18">
        <v>7896240083</v>
      </c>
      <c r="K56" s="18" t="s">
        <v>845</v>
      </c>
      <c r="L56" s="18" t="s">
        <v>462</v>
      </c>
      <c r="M56" s="18">
        <v>9954207675</v>
      </c>
      <c r="N56" s="18" t="s">
        <v>846</v>
      </c>
      <c r="O56" s="18">
        <v>9678417250</v>
      </c>
      <c r="P56" s="24">
        <v>43698</v>
      </c>
      <c r="Q56" s="18" t="s">
        <v>196</v>
      </c>
      <c r="R56" s="18" t="s">
        <v>840</v>
      </c>
      <c r="S56" s="18" t="s">
        <v>977</v>
      </c>
      <c r="T56" s="18"/>
    </row>
    <row r="57" spans="1:20">
      <c r="A57" s="4">
        <v>53</v>
      </c>
      <c r="B57" s="17" t="s">
        <v>62</v>
      </c>
      <c r="C57" s="50" t="s">
        <v>782</v>
      </c>
      <c r="D57" s="48" t="s">
        <v>25</v>
      </c>
      <c r="E57" s="19">
        <v>18325031724</v>
      </c>
      <c r="F57" s="48" t="s">
        <v>122</v>
      </c>
      <c r="G57" s="19">
        <v>20</v>
      </c>
      <c r="H57" s="71">
        <v>22</v>
      </c>
      <c r="I57" s="58">
        <f t="shared" si="0"/>
        <v>42</v>
      </c>
      <c r="J57" s="18">
        <v>9854166833</v>
      </c>
      <c r="K57" s="18" t="s">
        <v>574</v>
      </c>
      <c r="L57" s="18" t="s">
        <v>186</v>
      </c>
      <c r="M57" s="18">
        <v>9854171553</v>
      </c>
      <c r="N57" s="18" t="s">
        <v>705</v>
      </c>
      <c r="O57" s="18">
        <v>8811828708</v>
      </c>
      <c r="P57" s="24">
        <v>43699</v>
      </c>
      <c r="Q57" s="18" t="s">
        <v>204</v>
      </c>
      <c r="R57" s="18" t="s">
        <v>825</v>
      </c>
      <c r="S57" s="18" t="s">
        <v>386</v>
      </c>
      <c r="T57" s="18"/>
    </row>
    <row r="58" spans="1:20">
      <c r="A58" s="4">
        <v>54</v>
      </c>
      <c r="B58" s="17" t="s">
        <v>62</v>
      </c>
      <c r="C58" s="50" t="s">
        <v>783</v>
      </c>
      <c r="D58" s="48" t="s">
        <v>23</v>
      </c>
      <c r="E58" s="19">
        <v>18260217601</v>
      </c>
      <c r="F58" s="48" t="s">
        <v>81</v>
      </c>
      <c r="G58" s="19">
        <v>12</v>
      </c>
      <c r="H58" s="71">
        <v>10</v>
      </c>
      <c r="I58" s="58">
        <f t="shared" si="0"/>
        <v>22</v>
      </c>
      <c r="J58" s="18">
        <v>9854226153</v>
      </c>
      <c r="K58" s="18" t="s">
        <v>574</v>
      </c>
      <c r="L58" s="18" t="s">
        <v>186</v>
      </c>
      <c r="M58" s="18">
        <v>9854171553</v>
      </c>
      <c r="N58" s="18" t="s">
        <v>705</v>
      </c>
      <c r="O58" s="18">
        <v>8811828708</v>
      </c>
      <c r="P58" s="24">
        <v>43699</v>
      </c>
      <c r="Q58" s="18" t="s">
        <v>204</v>
      </c>
      <c r="R58" s="18" t="s">
        <v>825</v>
      </c>
      <c r="S58" s="18" t="s">
        <v>386</v>
      </c>
      <c r="T58" s="18"/>
    </row>
    <row r="59" spans="1:20">
      <c r="A59" s="4">
        <v>55</v>
      </c>
      <c r="B59" s="17" t="s">
        <v>62</v>
      </c>
      <c r="C59" s="50" t="s">
        <v>784</v>
      </c>
      <c r="D59" s="48" t="s">
        <v>23</v>
      </c>
      <c r="E59" s="19">
        <v>18260217603</v>
      </c>
      <c r="F59" s="48" t="s">
        <v>152</v>
      </c>
      <c r="G59" s="19">
        <v>25</v>
      </c>
      <c r="H59" s="71">
        <v>25</v>
      </c>
      <c r="I59" s="58">
        <f t="shared" si="0"/>
        <v>50</v>
      </c>
      <c r="J59" s="18">
        <v>9854262660</v>
      </c>
      <c r="K59" s="18" t="s">
        <v>574</v>
      </c>
      <c r="L59" s="18" t="s">
        <v>186</v>
      </c>
      <c r="M59" s="18">
        <v>9854171553</v>
      </c>
      <c r="N59" s="18" t="s">
        <v>705</v>
      </c>
      <c r="O59" s="18">
        <v>9859835335</v>
      </c>
      <c r="P59" s="24">
        <v>43699</v>
      </c>
      <c r="Q59" s="18" t="s">
        <v>204</v>
      </c>
      <c r="R59" s="18" t="s">
        <v>825</v>
      </c>
      <c r="S59" s="18" t="s">
        <v>386</v>
      </c>
      <c r="T59" s="18"/>
    </row>
    <row r="60" spans="1:20">
      <c r="A60" s="4">
        <v>56</v>
      </c>
      <c r="B60" s="17" t="s">
        <v>63</v>
      </c>
      <c r="C60" s="50" t="s">
        <v>785</v>
      </c>
      <c r="D60" s="48" t="s">
        <v>25</v>
      </c>
      <c r="E60" s="19">
        <v>18325031726</v>
      </c>
      <c r="F60" s="48" t="s">
        <v>122</v>
      </c>
      <c r="G60" s="19">
        <v>23</v>
      </c>
      <c r="H60" s="71">
        <v>18</v>
      </c>
      <c r="I60" s="58">
        <f t="shared" si="0"/>
        <v>41</v>
      </c>
      <c r="J60" s="18">
        <v>9854713328</v>
      </c>
      <c r="K60" s="18" t="s">
        <v>847</v>
      </c>
      <c r="L60" s="18" t="s">
        <v>848</v>
      </c>
      <c r="M60" s="18">
        <v>9613248398</v>
      </c>
      <c r="N60" s="18" t="s">
        <v>849</v>
      </c>
      <c r="O60" s="18">
        <v>8753044575</v>
      </c>
      <c r="P60" s="24">
        <v>43699</v>
      </c>
      <c r="Q60" s="18" t="s">
        <v>204</v>
      </c>
      <c r="R60" s="18" t="s">
        <v>826</v>
      </c>
      <c r="S60" s="18" t="s">
        <v>977</v>
      </c>
      <c r="T60" s="18"/>
    </row>
    <row r="61" spans="1:20">
      <c r="A61" s="4">
        <v>57</v>
      </c>
      <c r="B61" s="17" t="s">
        <v>63</v>
      </c>
      <c r="C61" s="50" t="s">
        <v>786</v>
      </c>
      <c r="D61" s="48" t="s">
        <v>25</v>
      </c>
      <c r="E61" s="19">
        <v>18325031727</v>
      </c>
      <c r="F61" s="48" t="s">
        <v>122</v>
      </c>
      <c r="G61" s="19">
        <v>24</v>
      </c>
      <c r="H61" s="71">
        <v>34</v>
      </c>
      <c r="I61" s="58">
        <f t="shared" si="0"/>
        <v>58</v>
      </c>
      <c r="J61" s="18">
        <v>9854166140</v>
      </c>
      <c r="K61" s="18" t="s">
        <v>847</v>
      </c>
      <c r="L61" s="18" t="s">
        <v>848</v>
      </c>
      <c r="M61" s="18">
        <v>9613248398</v>
      </c>
      <c r="N61" s="18" t="s">
        <v>850</v>
      </c>
      <c r="O61" s="18">
        <v>9859416870</v>
      </c>
      <c r="P61" s="24">
        <v>43699</v>
      </c>
      <c r="Q61" s="18" t="s">
        <v>204</v>
      </c>
      <c r="R61" s="18" t="s">
        <v>826</v>
      </c>
      <c r="S61" s="18" t="s">
        <v>977</v>
      </c>
      <c r="T61" s="18"/>
    </row>
    <row r="62" spans="1:20">
      <c r="A62" s="4">
        <v>58</v>
      </c>
      <c r="B62" s="17" t="s">
        <v>63</v>
      </c>
      <c r="C62" s="50" t="s">
        <v>787</v>
      </c>
      <c r="D62" s="48" t="s">
        <v>23</v>
      </c>
      <c r="E62" s="19">
        <v>18260218107</v>
      </c>
      <c r="F62" s="48" t="s">
        <v>23</v>
      </c>
      <c r="G62" s="19">
        <v>12</v>
      </c>
      <c r="H62" s="71">
        <v>12</v>
      </c>
      <c r="I62" s="58">
        <f t="shared" si="0"/>
        <v>24</v>
      </c>
      <c r="J62" s="18">
        <v>9864948898</v>
      </c>
      <c r="K62" s="18" t="s">
        <v>847</v>
      </c>
      <c r="L62" s="18" t="s">
        <v>848</v>
      </c>
      <c r="M62" s="18">
        <v>9613248398</v>
      </c>
      <c r="N62" s="18" t="s">
        <v>705</v>
      </c>
      <c r="O62" s="18">
        <v>9859835335</v>
      </c>
      <c r="P62" s="24">
        <v>43699</v>
      </c>
      <c r="Q62" s="18" t="s">
        <v>204</v>
      </c>
      <c r="R62" s="18" t="s">
        <v>826</v>
      </c>
      <c r="S62" s="18" t="s">
        <v>977</v>
      </c>
      <c r="T62" s="18"/>
    </row>
    <row r="63" spans="1:20">
      <c r="A63" s="4">
        <v>59</v>
      </c>
      <c r="B63" s="76" t="s">
        <v>62</v>
      </c>
      <c r="C63" s="50" t="s">
        <v>788</v>
      </c>
      <c r="D63" s="48" t="s">
        <v>25</v>
      </c>
      <c r="E63" s="19">
        <v>18325031717</v>
      </c>
      <c r="F63" s="48" t="s">
        <v>122</v>
      </c>
      <c r="G63" s="19">
        <v>24</v>
      </c>
      <c r="H63" s="71">
        <v>30</v>
      </c>
      <c r="I63" s="58">
        <f t="shared" si="0"/>
        <v>54</v>
      </c>
      <c r="J63" s="18">
        <v>9859780899</v>
      </c>
      <c r="K63" s="18" t="s">
        <v>703</v>
      </c>
      <c r="L63" s="18" t="s">
        <v>704</v>
      </c>
      <c r="M63" s="18">
        <v>8133934679</v>
      </c>
      <c r="N63" s="18" t="s">
        <v>705</v>
      </c>
      <c r="O63" s="18">
        <v>9859835335</v>
      </c>
      <c r="P63" s="24">
        <v>43700</v>
      </c>
      <c r="Q63" s="18" t="s">
        <v>214</v>
      </c>
      <c r="R63" s="18" t="s">
        <v>840</v>
      </c>
      <c r="S63" s="18" t="s">
        <v>386</v>
      </c>
      <c r="T63" s="18"/>
    </row>
    <row r="64" spans="1:20">
      <c r="A64" s="4">
        <v>60</v>
      </c>
      <c r="B64" s="17" t="s">
        <v>62</v>
      </c>
      <c r="C64" s="112" t="s">
        <v>789</v>
      </c>
      <c r="D64" s="113" t="s">
        <v>23</v>
      </c>
      <c r="E64" s="76">
        <v>18260218201</v>
      </c>
      <c r="F64" s="113" t="s">
        <v>23</v>
      </c>
      <c r="G64" s="76">
        <v>25</v>
      </c>
      <c r="H64" s="92">
        <v>26</v>
      </c>
      <c r="I64" s="58">
        <f t="shared" si="0"/>
        <v>51</v>
      </c>
      <c r="J64" s="83">
        <v>9854351654</v>
      </c>
      <c r="K64" s="18" t="s">
        <v>703</v>
      </c>
      <c r="L64" s="18" t="s">
        <v>704</v>
      </c>
      <c r="M64" s="18">
        <v>8133934679</v>
      </c>
      <c r="N64" s="18" t="s">
        <v>851</v>
      </c>
      <c r="O64" s="18">
        <v>9508897644</v>
      </c>
      <c r="P64" s="24">
        <v>43700</v>
      </c>
      <c r="Q64" s="18" t="s">
        <v>214</v>
      </c>
      <c r="R64" s="18" t="s">
        <v>840</v>
      </c>
      <c r="S64" s="18" t="s">
        <v>386</v>
      </c>
      <c r="T64" s="18"/>
    </row>
    <row r="65" spans="1:20">
      <c r="A65" s="4">
        <v>61</v>
      </c>
      <c r="B65" s="17" t="s">
        <v>63</v>
      </c>
      <c r="C65" s="50" t="s">
        <v>790</v>
      </c>
      <c r="D65" s="48" t="s">
        <v>25</v>
      </c>
      <c r="E65" s="19">
        <v>18325031720</v>
      </c>
      <c r="F65" s="48" t="s">
        <v>122</v>
      </c>
      <c r="G65" s="19">
        <v>40</v>
      </c>
      <c r="H65" s="71">
        <v>39</v>
      </c>
      <c r="I65" s="58">
        <f t="shared" si="0"/>
        <v>79</v>
      </c>
      <c r="J65" s="18">
        <v>9854189520</v>
      </c>
      <c r="K65" s="18" t="s">
        <v>703</v>
      </c>
      <c r="L65" s="18" t="s">
        <v>831</v>
      </c>
      <c r="M65" s="18">
        <v>8761929481</v>
      </c>
      <c r="N65" s="18" t="s">
        <v>852</v>
      </c>
      <c r="O65" s="18">
        <v>9957036342</v>
      </c>
      <c r="P65" s="24">
        <v>43700</v>
      </c>
      <c r="Q65" s="18" t="s">
        <v>214</v>
      </c>
      <c r="R65" s="18" t="s">
        <v>820</v>
      </c>
      <c r="S65" s="18" t="s">
        <v>977</v>
      </c>
      <c r="T65" s="18"/>
    </row>
    <row r="66" spans="1:20">
      <c r="A66" s="4">
        <v>62</v>
      </c>
      <c r="B66" s="17" t="s">
        <v>63</v>
      </c>
      <c r="C66" s="50" t="s">
        <v>791</v>
      </c>
      <c r="D66" s="48" t="s">
        <v>23</v>
      </c>
      <c r="E66" s="19">
        <v>18260208803</v>
      </c>
      <c r="F66" s="48" t="s">
        <v>23</v>
      </c>
      <c r="G66" s="19">
        <v>20</v>
      </c>
      <c r="H66" s="71">
        <v>21</v>
      </c>
      <c r="I66" s="58">
        <f t="shared" si="0"/>
        <v>41</v>
      </c>
      <c r="J66" s="72">
        <v>9854182593</v>
      </c>
      <c r="K66" s="18" t="s">
        <v>703</v>
      </c>
      <c r="L66" s="18" t="s">
        <v>831</v>
      </c>
      <c r="M66" s="18">
        <v>8761929481</v>
      </c>
      <c r="N66" s="18" t="s">
        <v>852</v>
      </c>
      <c r="O66" s="18">
        <v>9957036342</v>
      </c>
      <c r="P66" s="24">
        <v>43700</v>
      </c>
      <c r="Q66" s="18" t="s">
        <v>214</v>
      </c>
      <c r="R66" s="18" t="s">
        <v>820</v>
      </c>
      <c r="S66" s="18" t="s">
        <v>977</v>
      </c>
      <c r="T66" s="18"/>
    </row>
    <row r="67" spans="1:20">
      <c r="A67" s="4">
        <v>63</v>
      </c>
      <c r="B67" s="76"/>
      <c r="C67" s="50"/>
      <c r="D67" s="48"/>
      <c r="E67" s="19"/>
      <c r="F67" s="48"/>
      <c r="G67" s="19"/>
      <c r="H67" s="71"/>
      <c r="I67" s="58">
        <f t="shared" si="0"/>
        <v>0</v>
      </c>
      <c r="J67" s="18"/>
      <c r="K67" s="18"/>
      <c r="L67" s="18"/>
      <c r="M67" s="18"/>
      <c r="N67" s="18"/>
      <c r="O67" s="18"/>
      <c r="P67" s="24">
        <v>43701</v>
      </c>
      <c r="Q67" s="75" t="s">
        <v>224</v>
      </c>
      <c r="R67" s="18"/>
      <c r="S67" s="18"/>
      <c r="T67" s="18" t="s">
        <v>267</v>
      </c>
    </row>
    <row r="68" spans="1:20">
      <c r="A68" s="4">
        <v>64</v>
      </c>
      <c r="B68" s="76" t="s">
        <v>62</v>
      </c>
      <c r="C68" s="50" t="s">
        <v>763</v>
      </c>
      <c r="D68" s="48" t="s">
        <v>25</v>
      </c>
      <c r="E68" s="19"/>
      <c r="F68" s="48" t="s">
        <v>122</v>
      </c>
      <c r="G68" s="19">
        <v>40</v>
      </c>
      <c r="H68" s="71">
        <v>30</v>
      </c>
      <c r="I68" s="58">
        <f t="shared" si="0"/>
        <v>70</v>
      </c>
      <c r="J68" s="18">
        <v>9613912286</v>
      </c>
      <c r="K68" s="18" t="s">
        <v>847</v>
      </c>
      <c r="L68" s="18" t="s">
        <v>848</v>
      </c>
      <c r="M68" s="18">
        <v>9613248398</v>
      </c>
      <c r="N68" s="18" t="s">
        <v>832</v>
      </c>
      <c r="O68" s="18">
        <v>9613623556</v>
      </c>
      <c r="P68" s="24">
        <v>43703</v>
      </c>
      <c r="Q68" s="75" t="s">
        <v>167</v>
      </c>
      <c r="R68" s="18" t="s">
        <v>826</v>
      </c>
      <c r="S68" s="18" t="s">
        <v>386</v>
      </c>
      <c r="T68" s="18"/>
    </row>
    <row r="69" spans="1:20">
      <c r="A69" s="4">
        <v>65</v>
      </c>
      <c r="B69" s="17" t="s">
        <v>62</v>
      </c>
      <c r="C69" s="112" t="s">
        <v>792</v>
      </c>
      <c r="D69" s="113" t="s">
        <v>23</v>
      </c>
      <c r="E69" s="76">
        <v>18260218001</v>
      </c>
      <c r="F69" s="113" t="s">
        <v>81</v>
      </c>
      <c r="G69" s="76">
        <v>12</v>
      </c>
      <c r="H69" s="92">
        <v>11</v>
      </c>
      <c r="I69" s="58">
        <f t="shared" si="0"/>
        <v>23</v>
      </c>
      <c r="J69" s="18">
        <v>9613912286</v>
      </c>
      <c r="K69" s="18" t="s">
        <v>847</v>
      </c>
      <c r="L69" s="18" t="s">
        <v>848</v>
      </c>
      <c r="M69" s="18">
        <v>9613248398</v>
      </c>
      <c r="N69" s="18" t="s">
        <v>832</v>
      </c>
      <c r="O69" s="18">
        <v>9613623556</v>
      </c>
      <c r="P69" s="24">
        <v>43703</v>
      </c>
      <c r="Q69" s="75" t="s">
        <v>167</v>
      </c>
      <c r="R69" s="18" t="s">
        <v>826</v>
      </c>
      <c r="S69" s="18" t="s">
        <v>386</v>
      </c>
      <c r="T69" s="18"/>
    </row>
    <row r="70" spans="1:20">
      <c r="A70" s="4">
        <v>66</v>
      </c>
      <c r="B70" s="17" t="s">
        <v>62</v>
      </c>
      <c r="C70" s="50" t="s">
        <v>793</v>
      </c>
      <c r="D70" s="48" t="s">
        <v>23</v>
      </c>
      <c r="E70" s="19">
        <v>18260218002</v>
      </c>
      <c r="F70" s="48" t="s">
        <v>81</v>
      </c>
      <c r="G70" s="19">
        <v>16</v>
      </c>
      <c r="H70" s="71">
        <v>10</v>
      </c>
      <c r="I70" s="58">
        <f t="shared" ref="I70:I133" si="1">SUM(G70:H70)</f>
        <v>26</v>
      </c>
      <c r="J70" s="18">
        <v>9854851025</v>
      </c>
      <c r="K70" s="18" t="s">
        <v>847</v>
      </c>
      <c r="L70" s="18" t="s">
        <v>848</v>
      </c>
      <c r="M70" s="18">
        <v>9613248398</v>
      </c>
      <c r="N70" s="18" t="s">
        <v>832</v>
      </c>
      <c r="O70" s="18">
        <v>9613623556</v>
      </c>
      <c r="P70" s="24">
        <v>43703</v>
      </c>
      <c r="Q70" s="75" t="s">
        <v>167</v>
      </c>
      <c r="R70" s="18" t="s">
        <v>826</v>
      </c>
      <c r="S70" s="18" t="s">
        <v>386</v>
      </c>
      <c r="T70" s="18"/>
    </row>
    <row r="71" spans="1:20">
      <c r="A71" s="4">
        <v>67</v>
      </c>
      <c r="B71" s="17" t="s">
        <v>63</v>
      </c>
      <c r="C71" s="50" t="s">
        <v>155</v>
      </c>
      <c r="D71" s="48" t="s">
        <v>23</v>
      </c>
      <c r="E71" s="19">
        <v>18260215201</v>
      </c>
      <c r="F71" s="48" t="s">
        <v>81</v>
      </c>
      <c r="G71" s="19">
        <v>40</v>
      </c>
      <c r="H71" s="71">
        <v>47</v>
      </c>
      <c r="I71" s="58">
        <f t="shared" si="1"/>
        <v>87</v>
      </c>
      <c r="J71" s="72">
        <v>9859233341</v>
      </c>
      <c r="K71" s="18" t="s">
        <v>703</v>
      </c>
      <c r="L71" s="18" t="s">
        <v>704</v>
      </c>
      <c r="M71" s="18">
        <v>8133934679</v>
      </c>
      <c r="N71" s="18" t="s">
        <v>852</v>
      </c>
      <c r="O71" s="18">
        <v>9957036342</v>
      </c>
      <c r="P71" s="24">
        <v>43703</v>
      </c>
      <c r="Q71" s="75" t="s">
        <v>167</v>
      </c>
      <c r="R71" s="18" t="s">
        <v>826</v>
      </c>
      <c r="S71" s="18" t="s">
        <v>977</v>
      </c>
      <c r="T71" s="18"/>
    </row>
    <row r="72" spans="1:20">
      <c r="A72" s="4">
        <v>68</v>
      </c>
      <c r="B72" s="17" t="s">
        <v>63</v>
      </c>
      <c r="C72" s="50" t="s">
        <v>794</v>
      </c>
      <c r="D72" s="48" t="s">
        <v>23</v>
      </c>
      <c r="E72" s="19">
        <v>18260217104</v>
      </c>
      <c r="F72" s="48" t="s">
        <v>81</v>
      </c>
      <c r="G72" s="19">
        <v>6</v>
      </c>
      <c r="H72" s="71">
        <v>7</v>
      </c>
      <c r="I72" s="58">
        <f t="shared" si="1"/>
        <v>13</v>
      </c>
      <c r="J72" s="18">
        <v>9854227886</v>
      </c>
      <c r="K72" s="18" t="s">
        <v>703</v>
      </c>
      <c r="L72" s="18" t="s">
        <v>704</v>
      </c>
      <c r="M72" s="18">
        <v>8133934679</v>
      </c>
      <c r="N72" s="18" t="s">
        <v>853</v>
      </c>
      <c r="O72" s="18">
        <v>8011342055</v>
      </c>
      <c r="P72" s="24">
        <v>43703</v>
      </c>
      <c r="Q72" s="75" t="s">
        <v>167</v>
      </c>
      <c r="R72" s="18" t="s">
        <v>825</v>
      </c>
      <c r="S72" s="18" t="s">
        <v>977</v>
      </c>
      <c r="T72" s="18"/>
    </row>
    <row r="73" spans="1:20">
      <c r="A73" s="4">
        <v>69</v>
      </c>
      <c r="B73" s="17" t="s">
        <v>63</v>
      </c>
      <c r="C73" s="50" t="s">
        <v>795</v>
      </c>
      <c r="D73" s="48" t="s">
        <v>23</v>
      </c>
      <c r="E73" s="19">
        <v>18260217502</v>
      </c>
      <c r="F73" s="48" t="s">
        <v>81</v>
      </c>
      <c r="G73" s="19">
        <v>16</v>
      </c>
      <c r="H73" s="71">
        <v>15</v>
      </c>
      <c r="I73" s="58">
        <f t="shared" si="1"/>
        <v>31</v>
      </c>
      <c r="J73" s="18">
        <v>9854406634</v>
      </c>
      <c r="K73" s="18" t="s">
        <v>703</v>
      </c>
      <c r="L73" s="18" t="s">
        <v>704</v>
      </c>
      <c r="M73" s="18">
        <v>8133934679</v>
      </c>
      <c r="N73" s="18" t="s">
        <v>853</v>
      </c>
      <c r="O73" s="18">
        <v>8011342055</v>
      </c>
      <c r="P73" s="24">
        <v>43703</v>
      </c>
      <c r="Q73" s="75" t="s">
        <v>167</v>
      </c>
      <c r="R73" s="18" t="s">
        <v>825</v>
      </c>
      <c r="S73" s="18" t="s">
        <v>977</v>
      </c>
      <c r="T73" s="18"/>
    </row>
    <row r="74" spans="1:20">
      <c r="A74" s="4">
        <v>70</v>
      </c>
      <c r="B74" s="17" t="s">
        <v>62</v>
      </c>
      <c r="C74" s="50" t="s">
        <v>796</v>
      </c>
      <c r="D74" s="48" t="s">
        <v>23</v>
      </c>
      <c r="E74" s="19">
        <v>18260215302</v>
      </c>
      <c r="F74" s="48" t="s">
        <v>152</v>
      </c>
      <c r="G74" s="19">
        <v>70</v>
      </c>
      <c r="H74" s="71">
        <v>64</v>
      </c>
      <c r="I74" s="58">
        <f t="shared" si="1"/>
        <v>134</v>
      </c>
      <c r="J74" s="18">
        <v>9854909537</v>
      </c>
      <c r="K74" s="18" t="s">
        <v>854</v>
      </c>
      <c r="L74" s="18" t="s">
        <v>462</v>
      </c>
      <c r="M74" s="18">
        <v>9954207675</v>
      </c>
      <c r="N74" s="18" t="s">
        <v>855</v>
      </c>
      <c r="O74" s="18">
        <v>9864948404</v>
      </c>
      <c r="P74" s="24">
        <v>43704</v>
      </c>
      <c r="Q74" s="18" t="s">
        <v>182</v>
      </c>
      <c r="R74" s="18" t="s">
        <v>828</v>
      </c>
      <c r="S74" s="18" t="s">
        <v>386</v>
      </c>
      <c r="T74" s="18"/>
    </row>
    <row r="75" spans="1:20">
      <c r="A75" s="4">
        <v>71</v>
      </c>
      <c r="B75" s="17" t="s">
        <v>63</v>
      </c>
      <c r="C75" s="50" t="s">
        <v>797</v>
      </c>
      <c r="D75" s="48" t="s">
        <v>25</v>
      </c>
      <c r="E75" s="19"/>
      <c r="F75" s="48" t="s">
        <v>122</v>
      </c>
      <c r="G75" s="19">
        <v>25</v>
      </c>
      <c r="H75" s="71">
        <v>25</v>
      </c>
      <c r="I75" s="58">
        <f t="shared" si="1"/>
        <v>50</v>
      </c>
      <c r="J75" s="18">
        <v>8812040633</v>
      </c>
      <c r="K75" s="18" t="s">
        <v>703</v>
      </c>
      <c r="L75" s="18" t="s">
        <v>704</v>
      </c>
      <c r="M75" s="18">
        <v>8133934679</v>
      </c>
      <c r="N75" s="18" t="s">
        <v>852</v>
      </c>
      <c r="O75" s="18">
        <v>9957036342</v>
      </c>
      <c r="P75" s="24">
        <v>43704</v>
      </c>
      <c r="Q75" s="18" t="s">
        <v>182</v>
      </c>
      <c r="R75" s="18" t="s">
        <v>840</v>
      </c>
      <c r="S75" s="18" t="s">
        <v>977</v>
      </c>
      <c r="T75" s="18"/>
    </row>
    <row r="76" spans="1:20">
      <c r="A76" s="4">
        <v>72</v>
      </c>
      <c r="B76" s="17" t="s">
        <v>63</v>
      </c>
      <c r="C76" s="50" t="s">
        <v>798</v>
      </c>
      <c r="D76" s="48" t="s">
        <v>23</v>
      </c>
      <c r="E76" s="19">
        <v>18260208802</v>
      </c>
      <c r="F76" s="48" t="s">
        <v>97</v>
      </c>
      <c r="G76" s="19">
        <v>30</v>
      </c>
      <c r="H76" s="71">
        <v>47</v>
      </c>
      <c r="I76" s="58">
        <f t="shared" si="1"/>
        <v>77</v>
      </c>
      <c r="J76" s="18">
        <v>9854483288</v>
      </c>
      <c r="K76" s="18" t="s">
        <v>703</v>
      </c>
      <c r="L76" s="18" t="s">
        <v>704</v>
      </c>
      <c r="M76" s="18">
        <v>8133934679</v>
      </c>
      <c r="N76" s="18" t="s">
        <v>852</v>
      </c>
      <c r="O76" s="18">
        <v>9957036342</v>
      </c>
      <c r="P76" s="24">
        <v>43704</v>
      </c>
      <c r="Q76" s="18" t="s">
        <v>182</v>
      </c>
      <c r="R76" s="18" t="s">
        <v>840</v>
      </c>
      <c r="S76" s="18" t="s">
        <v>977</v>
      </c>
      <c r="T76" s="18"/>
    </row>
    <row r="77" spans="1:20">
      <c r="A77" s="4">
        <v>73</v>
      </c>
      <c r="B77" s="17" t="s">
        <v>62</v>
      </c>
      <c r="C77" s="50" t="s">
        <v>799</v>
      </c>
      <c r="D77" s="48" t="s">
        <v>25</v>
      </c>
      <c r="E77" s="19">
        <v>18325031721</v>
      </c>
      <c r="F77" s="48" t="s">
        <v>122</v>
      </c>
      <c r="G77" s="19">
        <v>31</v>
      </c>
      <c r="H77" s="71">
        <v>17</v>
      </c>
      <c r="I77" s="58">
        <f t="shared" si="1"/>
        <v>48</v>
      </c>
      <c r="J77" s="18">
        <v>9859166864</v>
      </c>
      <c r="K77" s="18" t="s">
        <v>703</v>
      </c>
      <c r="L77" s="18" t="s">
        <v>704</v>
      </c>
      <c r="M77" s="18">
        <v>8133934679</v>
      </c>
      <c r="N77" s="87" t="s">
        <v>856</v>
      </c>
      <c r="O77" s="18">
        <v>9854475639</v>
      </c>
      <c r="P77" s="24">
        <v>43705</v>
      </c>
      <c r="Q77" s="18" t="s">
        <v>196</v>
      </c>
      <c r="R77" s="18" t="s">
        <v>826</v>
      </c>
      <c r="S77" s="18" t="s">
        <v>386</v>
      </c>
      <c r="T77" s="18"/>
    </row>
    <row r="78" spans="1:20">
      <c r="A78" s="4">
        <v>74</v>
      </c>
      <c r="B78" s="17" t="s">
        <v>62</v>
      </c>
      <c r="C78" s="50" t="s">
        <v>800</v>
      </c>
      <c r="D78" s="48" t="s">
        <v>23</v>
      </c>
      <c r="E78" s="19">
        <v>18260217103</v>
      </c>
      <c r="F78" s="48" t="s">
        <v>152</v>
      </c>
      <c r="G78" s="19">
        <v>35</v>
      </c>
      <c r="H78" s="71">
        <v>34</v>
      </c>
      <c r="I78" s="58">
        <f t="shared" si="1"/>
        <v>69</v>
      </c>
      <c r="J78" s="18">
        <v>9859793455</v>
      </c>
      <c r="K78" s="18" t="s">
        <v>703</v>
      </c>
      <c r="L78" s="18" t="s">
        <v>704</v>
      </c>
      <c r="M78" s="18">
        <v>8133934679</v>
      </c>
      <c r="N78" s="87" t="s">
        <v>856</v>
      </c>
      <c r="O78" s="18">
        <v>9854475639</v>
      </c>
      <c r="P78" s="24">
        <v>43705</v>
      </c>
      <c r="Q78" s="18" t="s">
        <v>196</v>
      </c>
      <c r="R78" s="18" t="s">
        <v>840</v>
      </c>
      <c r="S78" s="18" t="s">
        <v>386</v>
      </c>
      <c r="T78" s="18"/>
    </row>
    <row r="79" spans="1:20">
      <c r="A79" s="4">
        <v>75</v>
      </c>
      <c r="B79" s="17" t="s">
        <v>63</v>
      </c>
      <c r="C79" s="50" t="s">
        <v>801</v>
      </c>
      <c r="D79" s="48" t="s">
        <v>25</v>
      </c>
      <c r="E79" s="19">
        <v>71</v>
      </c>
      <c r="F79" s="48" t="s">
        <v>122</v>
      </c>
      <c r="G79" s="19">
        <v>40</v>
      </c>
      <c r="H79" s="71">
        <v>35</v>
      </c>
      <c r="I79" s="58">
        <f t="shared" si="1"/>
        <v>75</v>
      </c>
      <c r="J79" s="18">
        <v>9854961283</v>
      </c>
      <c r="K79" s="18" t="s">
        <v>574</v>
      </c>
      <c r="L79" s="18" t="s">
        <v>186</v>
      </c>
      <c r="M79" s="18">
        <v>9854171553</v>
      </c>
      <c r="N79" s="18" t="s">
        <v>705</v>
      </c>
      <c r="O79" s="18">
        <v>8811828708</v>
      </c>
      <c r="P79" s="24">
        <v>43705</v>
      </c>
      <c r="Q79" s="18" t="s">
        <v>196</v>
      </c>
      <c r="R79" s="18" t="s">
        <v>817</v>
      </c>
      <c r="S79" s="18" t="s">
        <v>977</v>
      </c>
      <c r="T79" s="18"/>
    </row>
    <row r="80" spans="1:20">
      <c r="A80" s="4">
        <v>76</v>
      </c>
      <c r="B80" s="17" t="s">
        <v>63</v>
      </c>
      <c r="C80" s="50" t="s">
        <v>802</v>
      </c>
      <c r="D80" s="48" t="s">
        <v>23</v>
      </c>
      <c r="E80" s="19">
        <v>18260217902</v>
      </c>
      <c r="F80" s="48" t="s">
        <v>81</v>
      </c>
      <c r="G80" s="19">
        <v>13</v>
      </c>
      <c r="H80" s="71">
        <v>14</v>
      </c>
      <c r="I80" s="58">
        <f t="shared" si="1"/>
        <v>27</v>
      </c>
      <c r="J80" s="18">
        <v>9706447716</v>
      </c>
      <c r="K80" s="18" t="s">
        <v>574</v>
      </c>
      <c r="L80" s="18" t="s">
        <v>186</v>
      </c>
      <c r="M80" s="18">
        <v>9854171553</v>
      </c>
      <c r="N80" s="18" t="s">
        <v>705</v>
      </c>
      <c r="O80" s="18">
        <v>8811828708</v>
      </c>
      <c r="P80" s="24">
        <v>43705</v>
      </c>
      <c r="Q80" s="18" t="s">
        <v>196</v>
      </c>
      <c r="R80" s="18" t="s">
        <v>817</v>
      </c>
      <c r="S80" s="18" t="s">
        <v>977</v>
      </c>
      <c r="T80" s="18"/>
    </row>
    <row r="81" spans="1:20">
      <c r="A81" s="4">
        <v>77</v>
      </c>
      <c r="B81" s="17" t="s">
        <v>62</v>
      </c>
      <c r="C81" s="50" t="s">
        <v>803</v>
      </c>
      <c r="D81" s="18" t="s">
        <v>25</v>
      </c>
      <c r="E81" s="19"/>
      <c r="F81" s="48" t="s">
        <v>100</v>
      </c>
      <c r="G81" s="132">
        <v>57</v>
      </c>
      <c r="H81" s="132">
        <v>54</v>
      </c>
      <c r="I81" s="58">
        <f t="shared" si="1"/>
        <v>111</v>
      </c>
      <c r="J81" s="18">
        <v>8724965853</v>
      </c>
      <c r="K81" s="121" t="s">
        <v>461</v>
      </c>
      <c r="L81" s="18" t="s">
        <v>462</v>
      </c>
      <c r="M81" s="18">
        <v>9954207675</v>
      </c>
      <c r="N81" s="18" t="s">
        <v>857</v>
      </c>
      <c r="O81" s="18">
        <v>9707899370</v>
      </c>
      <c r="P81" s="24">
        <v>43706</v>
      </c>
      <c r="Q81" s="18" t="s">
        <v>204</v>
      </c>
      <c r="R81" s="18" t="s">
        <v>829</v>
      </c>
      <c r="S81" s="18" t="s">
        <v>386</v>
      </c>
      <c r="T81" s="18"/>
    </row>
    <row r="82" spans="1:20">
      <c r="A82" s="4">
        <v>78</v>
      </c>
      <c r="B82" s="17" t="s">
        <v>63</v>
      </c>
      <c r="C82" s="50" t="s">
        <v>804</v>
      </c>
      <c r="D82" s="18" t="s">
        <v>25</v>
      </c>
      <c r="E82" s="19"/>
      <c r="F82" s="48" t="s">
        <v>100</v>
      </c>
      <c r="G82" s="132">
        <v>67</v>
      </c>
      <c r="H82" s="132">
        <v>47</v>
      </c>
      <c r="I82" s="58">
        <f t="shared" si="1"/>
        <v>114</v>
      </c>
      <c r="J82" s="18">
        <v>9399270997</v>
      </c>
      <c r="K82" s="121" t="s">
        <v>253</v>
      </c>
      <c r="L82" s="18" t="s">
        <v>254</v>
      </c>
      <c r="M82" s="18">
        <v>9957212759</v>
      </c>
      <c r="N82" s="18" t="s">
        <v>255</v>
      </c>
      <c r="O82" s="18">
        <v>9707048554</v>
      </c>
      <c r="P82" s="24">
        <v>43706</v>
      </c>
      <c r="Q82" s="18" t="s">
        <v>204</v>
      </c>
      <c r="R82" s="18" t="s">
        <v>829</v>
      </c>
      <c r="S82" s="18" t="s">
        <v>977</v>
      </c>
      <c r="T82" s="18"/>
    </row>
    <row r="83" spans="1:20">
      <c r="A83" s="4">
        <v>79</v>
      </c>
      <c r="B83" s="17" t="s">
        <v>62</v>
      </c>
      <c r="C83" s="50" t="s">
        <v>805</v>
      </c>
      <c r="D83" s="18" t="s">
        <v>25</v>
      </c>
      <c r="E83" s="19"/>
      <c r="F83" s="48" t="s">
        <v>100</v>
      </c>
      <c r="G83" s="132">
        <v>28</v>
      </c>
      <c r="H83" s="132">
        <v>42</v>
      </c>
      <c r="I83" s="58">
        <f t="shared" si="1"/>
        <v>70</v>
      </c>
      <c r="J83" s="18">
        <v>9678340234</v>
      </c>
      <c r="K83" s="121" t="s">
        <v>253</v>
      </c>
      <c r="L83" s="18" t="s">
        <v>254</v>
      </c>
      <c r="M83" s="18">
        <v>9957212759</v>
      </c>
      <c r="N83" s="18" t="s">
        <v>255</v>
      </c>
      <c r="O83" s="18">
        <v>9707048554</v>
      </c>
      <c r="P83" s="24">
        <v>43707</v>
      </c>
      <c r="Q83" s="18" t="s">
        <v>214</v>
      </c>
      <c r="R83" s="18" t="s">
        <v>829</v>
      </c>
      <c r="S83" s="18" t="s">
        <v>386</v>
      </c>
      <c r="T83" s="18"/>
    </row>
    <row r="84" spans="1:20">
      <c r="A84" s="4">
        <v>80</v>
      </c>
      <c r="B84" s="17" t="s">
        <v>62</v>
      </c>
      <c r="C84" s="50" t="s">
        <v>806</v>
      </c>
      <c r="D84" s="18" t="s">
        <v>25</v>
      </c>
      <c r="E84" s="19"/>
      <c r="F84" s="48" t="s">
        <v>100</v>
      </c>
      <c r="G84" s="132">
        <v>38</v>
      </c>
      <c r="H84" s="132">
        <v>35</v>
      </c>
      <c r="I84" s="58">
        <f t="shared" si="1"/>
        <v>73</v>
      </c>
      <c r="J84" s="18">
        <v>9859166900</v>
      </c>
      <c r="K84" s="121" t="s">
        <v>253</v>
      </c>
      <c r="L84" s="18" t="s">
        <v>254</v>
      </c>
      <c r="M84" s="18">
        <v>9957212759</v>
      </c>
      <c r="N84" s="18" t="s">
        <v>255</v>
      </c>
      <c r="O84" s="18">
        <v>9707048554</v>
      </c>
      <c r="P84" s="24">
        <v>43707</v>
      </c>
      <c r="Q84" s="18" t="s">
        <v>214</v>
      </c>
      <c r="R84" s="18" t="s">
        <v>817</v>
      </c>
      <c r="S84" s="18" t="s">
        <v>386</v>
      </c>
      <c r="T84" s="18"/>
    </row>
    <row r="85" spans="1:20">
      <c r="A85" s="4">
        <v>81</v>
      </c>
      <c r="B85" s="17" t="s">
        <v>63</v>
      </c>
      <c r="C85" s="50" t="s">
        <v>807</v>
      </c>
      <c r="D85" s="18" t="s">
        <v>25</v>
      </c>
      <c r="E85" s="19"/>
      <c r="F85" s="48" t="s">
        <v>100</v>
      </c>
      <c r="G85" s="132">
        <v>60</v>
      </c>
      <c r="H85" s="132">
        <v>51</v>
      </c>
      <c r="I85" s="58">
        <f t="shared" si="1"/>
        <v>111</v>
      </c>
      <c r="J85" s="18">
        <v>9957689197</v>
      </c>
      <c r="K85" s="18" t="s">
        <v>703</v>
      </c>
      <c r="L85" s="18" t="s">
        <v>704</v>
      </c>
      <c r="M85" s="18">
        <v>8133934679</v>
      </c>
      <c r="N85" s="18" t="s">
        <v>852</v>
      </c>
      <c r="O85" s="18">
        <v>9957036342</v>
      </c>
      <c r="P85" s="24">
        <v>43707</v>
      </c>
      <c r="Q85" s="18" t="s">
        <v>214</v>
      </c>
      <c r="R85" s="18" t="s">
        <v>817</v>
      </c>
      <c r="S85" s="18" t="s">
        <v>977</v>
      </c>
      <c r="T85" s="18"/>
    </row>
    <row r="86" spans="1:20">
      <c r="A86" s="4">
        <v>82</v>
      </c>
      <c r="B86" s="20" t="s">
        <v>62</v>
      </c>
      <c r="C86" s="64" t="s">
        <v>972</v>
      </c>
      <c r="D86" s="64" t="s">
        <v>25</v>
      </c>
      <c r="E86" s="73"/>
      <c r="F86" s="64" t="s">
        <v>122</v>
      </c>
      <c r="G86" s="73">
        <v>58</v>
      </c>
      <c r="H86" s="73">
        <v>58</v>
      </c>
      <c r="I86" s="58">
        <f t="shared" si="1"/>
        <v>116</v>
      </c>
      <c r="J86" s="81">
        <v>8011435934</v>
      </c>
      <c r="K86" s="18" t="s">
        <v>742</v>
      </c>
      <c r="L86" s="18" t="s">
        <v>969</v>
      </c>
      <c r="M86" s="18">
        <v>9508040431</v>
      </c>
      <c r="N86" s="18" t="s">
        <v>970</v>
      </c>
      <c r="O86" s="18">
        <v>9678329919</v>
      </c>
      <c r="P86" s="52">
        <v>43708</v>
      </c>
      <c r="Q86" s="50" t="s">
        <v>224</v>
      </c>
      <c r="R86" s="50" t="s">
        <v>844</v>
      </c>
      <c r="S86" s="50" t="s">
        <v>386</v>
      </c>
      <c r="T86" s="50"/>
    </row>
    <row r="87" spans="1:20">
      <c r="A87" s="4">
        <v>83</v>
      </c>
      <c r="B87" s="20" t="s">
        <v>63</v>
      </c>
      <c r="C87" s="50" t="s">
        <v>973</v>
      </c>
      <c r="D87" s="50" t="s">
        <v>23</v>
      </c>
      <c r="E87" s="51">
        <v>18260226803</v>
      </c>
      <c r="F87" s="50" t="s">
        <v>81</v>
      </c>
      <c r="G87" s="51">
        <v>65</v>
      </c>
      <c r="H87" s="51">
        <v>65</v>
      </c>
      <c r="I87" s="58">
        <f t="shared" si="1"/>
        <v>130</v>
      </c>
      <c r="J87" s="50">
        <v>9435464330</v>
      </c>
      <c r="K87" s="18" t="s">
        <v>742</v>
      </c>
      <c r="L87" s="18" t="s">
        <v>969</v>
      </c>
      <c r="M87" s="18">
        <v>9508040431</v>
      </c>
      <c r="N87" s="18" t="s">
        <v>970</v>
      </c>
      <c r="O87" s="18">
        <v>9678329919</v>
      </c>
      <c r="P87" s="52">
        <v>43708</v>
      </c>
      <c r="Q87" s="50" t="s">
        <v>224</v>
      </c>
      <c r="R87" s="50" t="s">
        <v>844</v>
      </c>
      <c r="S87" s="50" t="s">
        <v>977</v>
      </c>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76</v>
      </c>
      <c r="D165" s="21"/>
      <c r="E165" s="13"/>
      <c r="F165" s="21"/>
      <c r="G165" s="59">
        <f>SUM(G5:G164)</f>
        <v>3013</v>
      </c>
      <c r="H165" s="59">
        <f>SUM(H5:H164)</f>
        <v>2993</v>
      </c>
      <c r="I165" s="59">
        <f>SUM(I5:I164)</f>
        <v>6006</v>
      </c>
      <c r="J165" s="21"/>
      <c r="K165" s="21"/>
      <c r="L165" s="21"/>
      <c r="M165" s="21"/>
      <c r="N165" s="21"/>
      <c r="O165" s="21"/>
      <c r="P165" s="14"/>
      <c r="Q165" s="21"/>
      <c r="R165" s="21"/>
      <c r="S165" s="21"/>
      <c r="T165" s="12"/>
    </row>
    <row r="166" spans="1:20">
      <c r="A166" s="44" t="s">
        <v>62</v>
      </c>
      <c r="B166" s="10">
        <f>COUNTIF(B$5:B$164,"Team 1")</f>
        <v>40</v>
      </c>
      <c r="C166" s="44" t="s">
        <v>25</v>
      </c>
      <c r="D166" s="10">
        <f>COUNTIF(D5:D164,"Anganwadi")</f>
        <v>61</v>
      </c>
    </row>
    <row r="167" spans="1:20">
      <c r="A167" s="44" t="s">
        <v>63</v>
      </c>
      <c r="B167" s="10">
        <f>COUNTIF(B$6:B$164,"Team 2")</f>
        <v>36</v>
      </c>
      <c r="C167" s="44" t="s">
        <v>23</v>
      </c>
      <c r="D167" s="10">
        <f>COUNTIF(D5:D164,"School")</f>
        <v>15</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M1" sqref="M1:T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97" t="s">
        <v>70</v>
      </c>
      <c r="B1" s="197"/>
      <c r="C1" s="197"/>
      <c r="D1" s="55"/>
      <c r="E1" s="55"/>
      <c r="F1" s="55"/>
      <c r="G1" s="55"/>
      <c r="H1" s="55"/>
      <c r="I1" s="55"/>
      <c r="J1" s="55"/>
      <c r="K1" s="55"/>
      <c r="L1" s="55"/>
      <c r="M1" s="199"/>
      <c r="N1" s="199"/>
      <c r="O1" s="199"/>
      <c r="P1" s="199"/>
      <c r="Q1" s="199"/>
      <c r="R1" s="199"/>
      <c r="S1" s="199"/>
      <c r="T1" s="199"/>
    </row>
    <row r="2" spans="1:20">
      <c r="A2" s="193" t="s">
        <v>59</v>
      </c>
      <c r="B2" s="194"/>
      <c r="C2" s="194"/>
      <c r="D2" s="25">
        <v>43709</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72"/>
      <c r="C5" s="79"/>
      <c r="D5" s="50"/>
      <c r="E5" s="84"/>
      <c r="F5" s="50"/>
      <c r="G5" s="84"/>
      <c r="H5" s="84"/>
      <c r="I5" s="60">
        <f>SUM(G5:H5)</f>
        <v>0</v>
      </c>
      <c r="J5" s="81"/>
      <c r="K5" s="81"/>
      <c r="L5" s="18"/>
      <c r="M5" s="18"/>
      <c r="N5" s="83"/>
      <c r="O5" s="18"/>
      <c r="P5" s="88">
        <v>43709</v>
      </c>
      <c r="Q5" s="50" t="s">
        <v>231</v>
      </c>
      <c r="R5" s="50"/>
      <c r="S5" s="50"/>
      <c r="T5" s="50" t="s">
        <v>267</v>
      </c>
    </row>
    <row r="6" spans="1:20">
      <c r="A6" s="4">
        <v>2</v>
      </c>
      <c r="B6" s="72" t="s">
        <v>62</v>
      </c>
      <c r="C6" s="79" t="s">
        <v>858</v>
      </c>
      <c r="D6" s="50" t="s">
        <v>23</v>
      </c>
      <c r="E6" s="84">
        <v>18260214801</v>
      </c>
      <c r="F6" s="50" t="s">
        <v>81</v>
      </c>
      <c r="G6" s="84">
        <v>30</v>
      </c>
      <c r="H6" s="84">
        <v>37</v>
      </c>
      <c r="I6" s="60">
        <f t="shared" ref="I6:I69" si="0">SUM(G6:H6)</f>
        <v>67</v>
      </c>
      <c r="J6" s="50">
        <v>9854230117</v>
      </c>
      <c r="K6" s="121" t="s">
        <v>232</v>
      </c>
      <c r="L6" s="18" t="s">
        <v>704</v>
      </c>
      <c r="M6" s="18">
        <v>8133934679</v>
      </c>
      <c r="N6" s="83" t="s">
        <v>277</v>
      </c>
      <c r="O6" s="18">
        <v>8753042959</v>
      </c>
      <c r="P6" s="88">
        <v>43710</v>
      </c>
      <c r="Q6" s="50" t="s">
        <v>167</v>
      </c>
      <c r="R6" s="50" t="s">
        <v>820</v>
      </c>
      <c r="S6" s="50" t="s">
        <v>386</v>
      </c>
      <c r="T6" s="50"/>
    </row>
    <row r="7" spans="1:20">
      <c r="A7" s="4">
        <v>3</v>
      </c>
      <c r="B7" s="72" t="s">
        <v>62</v>
      </c>
      <c r="C7" s="79" t="s">
        <v>859</v>
      </c>
      <c r="D7" s="50" t="s">
        <v>23</v>
      </c>
      <c r="E7" s="84">
        <v>18260215002</v>
      </c>
      <c r="F7" s="50" t="s">
        <v>81</v>
      </c>
      <c r="G7" s="84">
        <v>20</v>
      </c>
      <c r="H7" s="84">
        <v>20</v>
      </c>
      <c r="I7" s="60">
        <f t="shared" si="0"/>
        <v>40</v>
      </c>
      <c r="J7" s="50">
        <v>9854273077</v>
      </c>
      <c r="K7" s="121" t="s">
        <v>232</v>
      </c>
      <c r="L7" s="18" t="s">
        <v>704</v>
      </c>
      <c r="M7" s="18">
        <v>8133934679</v>
      </c>
      <c r="N7" s="83" t="s">
        <v>277</v>
      </c>
      <c r="O7" s="18">
        <v>8753042959</v>
      </c>
      <c r="P7" s="88">
        <v>43710</v>
      </c>
      <c r="Q7" s="50" t="s">
        <v>167</v>
      </c>
      <c r="R7" s="50" t="s">
        <v>925</v>
      </c>
      <c r="S7" s="50" t="s">
        <v>386</v>
      </c>
      <c r="T7" s="50"/>
    </row>
    <row r="8" spans="1:20">
      <c r="A8" s="4">
        <v>4</v>
      </c>
      <c r="B8" s="72" t="s">
        <v>63</v>
      </c>
      <c r="C8" s="79" t="s">
        <v>860</v>
      </c>
      <c r="D8" s="50" t="s">
        <v>23</v>
      </c>
      <c r="E8" s="84">
        <v>18260227402</v>
      </c>
      <c r="F8" s="50" t="s">
        <v>152</v>
      </c>
      <c r="G8" s="84">
        <v>80</v>
      </c>
      <c r="H8" s="84">
        <v>82</v>
      </c>
      <c r="I8" s="60">
        <f t="shared" si="0"/>
        <v>162</v>
      </c>
      <c r="J8" s="50">
        <v>9854483288</v>
      </c>
      <c r="K8" s="121" t="s">
        <v>926</v>
      </c>
      <c r="L8" s="18" t="s">
        <v>571</v>
      </c>
      <c r="M8" s="18">
        <v>9706862955</v>
      </c>
      <c r="N8" s="18" t="s">
        <v>849</v>
      </c>
      <c r="O8" s="18">
        <v>7399512679</v>
      </c>
      <c r="P8" s="88">
        <v>43710</v>
      </c>
      <c r="Q8" s="50" t="s">
        <v>167</v>
      </c>
      <c r="R8" s="50" t="s">
        <v>820</v>
      </c>
      <c r="S8" s="50" t="s">
        <v>977</v>
      </c>
      <c r="T8" s="50"/>
    </row>
    <row r="9" spans="1:20">
      <c r="A9" s="4">
        <v>5</v>
      </c>
      <c r="B9" s="72" t="s">
        <v>62</v>
      </c>
      <c r="C9" s="79" t="s">
        <v>861</v>
      </c>
      <c r="D9" s="50" t="s">
        <v>23</v>
      </c>
      <c r="E9" s="84">
        <v>18260214102</v>
      </c>
      <c r="F9" s="50" t="s">
        <v>152</v>
      </c>
      <c r="G9" s="84">
        <v>60</v>
      </c>
      <c r="H9" s="84">
        <v>61</v>
      </c>
      <c r="I9" s="60">
        <f t="shared" si="0"/>
        <v>121</v>
      </c>
      <c r="J9" s="100">
        <v>9435638055</v>
      </c>
      <c r="K9" s="121" t="s">
        <v>570</v>
      </c>
      <c r="L9" s="18" t="s">
        <v>571</v>
      </c>
      <c r="M9" s="18">
        <v>9706862955</v>
      </c>
      <c r="N9" s="18" t="s">
        <v>573</v>
      </c>
      <c r="O9" s="18">
        <v>9954067707</v>
      </c>
      <c r="P9" s="88">
        <v>43711</v>
      </c>
      <c r="Q9" s="50" t="s">
        <v>182</v>
      </c>
      <c r="R9" s="50" t="s">
        <v>825</v>
      </c>
      <c r="S9" s="50" t="s">
        <v>386</v>
      </c>
      <c r="T9" s="50"/>
    </row>
    <row r="10" spans="1:20" ht="28.5">
      <c r="A10" s="4">
        <v>6</v>
      </c>
      <c r="B10" s="72" t="s">
        <v>63</v>
      </c>
      <c r="C10" s="79" t="s">
        <v>862</v>
      </c>
      <c r="D10" s="50" t="s">
        <v>23</v>
      </c>
      <c r="E10" s="84">
        <v>18260213104</v>
      </c>
      <c r="F10" s="50" t="s">
        <v>863</v>
      </c>
      <c r="G10" s="84">
        <v>80</v>
      </c>
      <c r="H10" s="84">
        <v>85</v>
      </c>
      <c r="I10" s="60">
        <f t="shared" si="0"/>
        <v>165</v>
      </c>
      <c r="J10" s="50">
        <v>9435007480</v>
      </c>
      <c r="K10" s="121" t="s">
        <v>927</v>
      </c>
      <c r="L10" s="18" t="s">
        <v>206</v>
      </c>
      <c r="M10" s="18">
        <v>9435521004</v>
      </c>
      <c r="N10" s="83" t="s">
        <v>210</v>
      </c>
      <c r="O10" s="83">
        <v>8486531827</v>
      </c>
      <c r="P10" s="88">
        <v>43711</v>
      </c>
      <c r="Q10" s="50" t="s">
        <v>182</v>
      </c>
      <c r="R10" s="50" t="s">
        <v>840</v>
      </c>
      <c r="S10" s="50" t="s">
        <v>977</v>
      </c>
      <c r="T10" s="50"/>
    </row>
    <row r="11" spans="1:20" ht="28.5">
      <c r="A11" s="4">
        <v>7</v>
      </c>
      <c r="B11" s="72" t="s">
        <v>62</v>
      </c>
      <c r="C11" s="79" t="s">
        <v>864</v>
      </c>
      <c r="D11" s="50" t="s">
        <v>23</v>
      </c>
      <c r="E11" s="84">
        <v>18260200603</v>
      </c>
      <c r="F11" s="50" t="s">
        <v>152</v>
      </c>
      <c r="G11" s="84">
        <v>100</v>
      </c>
      <c r="H11" s="84">
        <v>106</v>
      </c>
      <c r="I11" s="60">
        <f t="shared" si="0"/>
        <v>206</v>
      </c>
      <c r="J11" s="50">
        <v>9577657405</v>
      </c>
      <c r="K11" s="121" t="s">
        <v>304</v>
      </c>
      <c r="L11" s="18" t="s">
        <v>728</v>
      </c>
      <c r="M11" s="83" t="s">
        <v>928</v>
      </c>
      <c r="N11" s="18" t="s">
        <v>219</v>
      </c>
      <c r="O11" s="18">
        <v>9678283707</v>
      </c>
      <c r="P11" s="88">
        <v>43712</v>
      </c>
      <c r="Q11" s="50" t="s">
        <v>196</v>
      </c>
      <c r="R11" s="50" t="s">
        <v>215</v>
      </c>
      <c r="S11" s="50" t="s">
        <v>386</v>
      </c>
      <c r="T11" s="50"/>
    </row>
    <row r="12" spans="1:20" ht="28.5">
      <c r="A12" s="4">
        <v>8</v>
      </c>
      <c r="B12" s="72" t="s">
        <v>63</v>
      </c>
      <c r="C12" s="79" t="s">
        <v>864</v>
      </c>
      <c r="D12" s="50" t="s">
        <v>23</v>
      </c>
      <c r="E12" s="84">
        <v>18260200603</v>
      </c>
      <c r="F12" s="50" t="s">
        <v>152</v>
      </c>
      <c r="G12" s="84">
        <v>100</v>
      </c>
      <c r="H12" s="84">
        <v>106</v>
      </c>
      <c r="I12" s="60">
        <f t="shared" si="0"/>
        <v>206</v>
      </c>
      <c r="J12" s="50">
        <v>9577657405</v>
      </c>
      <c r="K12" s="121" t="s">
        <v>304</v>
      </c>
      <c r="L12" s="18" t="s">
        <v>728</v>
      </c>
      <c r="M12" s="83" t="s">
        <v>928</v>
      </c>
      <c r="N12" s="18" t="s">
        <v>219</v>
      </c>
      <c r="O12" s="18">
        <v>9678283707</v>
      </c>
      <c r="P12" s="88">
        <v>43712</v>
      </c>
      <c r="Q12" s="50" t="s">
        <v>196</v>
      </c>
      <c r="R12" s="50" t="s">
        <v>215</v>
      </c>
      <c r="S12" s="50" t="s">
        <v>977</v>
      </c>
      <c r="T12" s="50"/>
    </row>
    <row r="13" spans="1:20">
      <c r="A13" s="4">
        <v>9</v>
      </c>
      <c r="B13" s="121" t="s">
        <v>62</v>
      </c>
      <c r="C13" s="79" t="s">
        <v>865</v>
      </c>
      <c r="D13" s="50" t="s">
        <v>23</v>
      </c>
      <c r="E13" s="84">
        <v>18260210702</v>
      </c>
      <c r="F13" s="50" t="s">
        <v>152</v>
      </c>
      <c r="G13" s="84">
        <v>80</v>
      </c>
      <c r="H13" s="84">
        <v>89</v>
      </c>
      <c r="I13" s="60">
        <f t="shared" si="0"/>
        <v>169</v>
      </c>
      <c r="J13" s="50">
        <v>9954964133</v>
      </c>
      <c r="K13" s="121" t="s">
        <v>929</v>
      </c>
      <c r="L13" s="18" t="s">
        <v>254</v>
      </c>
      <c r="M13" s="18">
        <v>9957212759</v>
      </c>
      <c r="N13" s="18" t="s">
        <v>255</v>
      </c>
      <c r="O13" s="18">
        <v>9707048554</v>
      </c>
      <c r="P13" s="88">
        <v>43713</v>
      </c>
      <c r="Q13" s="50" t="s">
        <v>204</v>
      </c>
      <c r="R13" s="50" t="s">
        <v>215</v>
      </c>
      <c r="S13" s="50" t="s">
        <v>386</v>
      </c>
      <c r="T13" s="50"/>
    </row>
    <row r="14" spans="1:20">
      <c r="A14" s="4">
        <v>10</v>
      </c>
      <c r="B14" s="72" t="s">
        <v>63</v>
      </c>
      <c r="C14" s="79" t="s">
        <v>866</v>
      </c>
      <c r="D14" s="50" t="s">
        <v>23</v>
      </c>
      <c r="E14" s="84">
        <v>18260216206</v>
      </c>
      <c r="F14" s="50" t="s">
        <v>81</v>
      </c>
      <c r="G14" s="84">
        <v>50</v>
      </c>
      <c r="H14" s="84">
        <v>55</v>
      </c>
      <c r="I14" s="60">
        <f t="shared" si="0"/>
        <v>105</v>
      </c>
      <c r="J14" s="50">
        <v>7896727879</v>
      </c>
      <c r="K14" s="121" t="s">
        <v>930</v>
      </c>
      <c r="L14" s="18" t="s">
        <v>709</v>
      </c>
      <c r="M14" s="18">
        <v>9678834760</v>
      </c>
      <c r="N14" s="18" t="s">
        <v>931</v>
      </c>
      <c r="O14" s="18">
        <v>9954249828</v>
      </c>
      <c r="P14" s="88">
        <v>43713</v>
      </c>
      <c r="Q14" s="50" t="s">
        <v>204</v>
      </c>
      <c r="R14" s="50" t="s">
        <v>840</v>
      </c>
      <c r="S14" s="50" t="s">
        <v>977</v>
      </c>
      <c r="T14" s="50"/>
    </row>
    <row r="15" spans="1:20" ht="28.5">
      <c r="A15" s="4">
        <v>11</v>
      </c>
      <c r="B15" s="121" t="s">
        <v>62</v>
      </c>
      <c r="C15" s="79" t="s">
        <v>867</v>
      </c>
      <c r="D15" s="50" t="s">
        <v>23</v>
      </c>
      <c r="E15" s="84">
        <v>18260216202</v>
      </c>
      <c r="F15" s="50" t="s">
        <v>152</v>
      </c>
      <c r="G15" s="84">
        <v>100</v>
      </c>
      <c r="H15" s="84">
        <v>93</v>
      </c>
      <c r="I15" s="60">
        <f t="shared" si="0"/>
        <v>193</v>
      </c>
      <c r="J15" s="50">
        <v>9954916277</v>
      </c>
      <c r="K15" s="121" t="s">
        <v>930</v>
      </c>
      <c r="L15" s="18" t="s">
        <v>709</v>
      </c>
      <c r="M15" s="18">
        <v>9678834760</v>
      </c>
      <c r="N15" s="18" t="s">
        <v>931</v>
      </c>
      <c r="O15" s="18">
        <v>9954249828</v>
      </c>
      <c r="P15" s="88">
        <v>43714</v>
      </c>
      <c r="Q15" s="50" t="s">
        <v>214</v>
      </c>
      <c r="R15" s="50" t="s">
        <v>817</v>
      </c>
      <c r="S15" s="50" t="s">
        <v>386</v>
      </c>
      <c r="T15" s="50"/>
    </row>
    <row r="16" spans="1:20" ht="28.5">
      <c r="A16" s="4">
        <v>12</v>
      </c>
      <c r="B16" s="121" t="s">
        <v>63</v>
      </c>
      <c r="C16" s="79" t="s">
        <v>867</v>
      </c>
      <c r="D16" s="50" t="s">
        <v>23</v>
      </c>
      <c r="E16" s="84">
        <v>18260216202</v>
      </c>
      <c r="F16" s="50" t="s">
        <v>152</v>
      </c>
      <c r="G16" s="84">
        <v>100</v>
      </c>
      <c r="H16" s="84">
        <v>93</v>
      </c>
      <c r="I16" s="60">
        <f t="shared" si="0"/>
        <v>193</v>
      </c>
      <c r="J16" s="50">
        <v>9954916277</v>
      </c>
      <c r="K16" s="121" t="s">
        <v>930</v>
      </c>
      <c r="L16" s="18" t="s">
        <v>709</v>
      </c>
      <c r="M16" s="18">
        <v>9678834760</v>
      </c>
      <c r="N16" s="18" t="s">
        <v>931</v>
      </c>
      <c r="O16" s="18">
        <v>9954249828</v>
      </c>
      <c r="P16" s="88">
        <v>43714</v>
      </c>
      <c r="Q16" s="50" t="s">
        <v>214</v>
      </c>
      <c r="R16" s="50" t="s">
        <v>817</v>
      </c>
      <c r="S16" s="50" t="s">
        <v>977</v>
      </c>
      <c r="T16" s="50"/>
    </row>
    <row r="17" spans="1:20">
      <c r="A17" s="4">
        <v>13</v>
      </c>
      <c r="B17" s="121" t="s">
        <v>62</v>
      </c>
      <c r="C17" s="79" t="s">
        <v>868</v>
      </c>
      <c r="D17" s="50" t="s">
        <v>25</v>
      </c>
      <c r="E17" s="84">
        <v>18325090113</v>
      </c>
      <c r="F17" s="50" t="s">
        <v>122</v>
      </c>
      <c r="G17" s="84">
        <v>33</v>
      </c>
      <c r="H17" s="84">
        <v>36</v>
      </c>
      <c r="I17" s="60">
        <f t="shared" si="0"/>
        <v>69</v>
      </c>
      <c r="J17" s="50">
        <v>9957274160</v>
      </c>
      <c r="K17" s="121" t="s">
        <v>932</v>
      </c>
      <c r="L17" s="18" t="s">
        <v>933</v>
      </c>
      <c r="M17" s="83">
        <v>9854312529</v>
      </c>
      <c r="N17" s="18" t="s">
        <v>824</v>
      </c>
      <c r="O17" s="18">
        <v>9859835335</v>
      </c>
      <c r="P17" s="88">
        <v>43715</v>
      </c>
      <c r="Q17" s="50" t="s">
        <v>224</v>
      </c>
      <c r="R17" s="50" t="s">
        <v>215</v>
      </c>
      <c r="S17" s="50" t="s">
        <v>386</v>
      </c>
      <c r="T17" s="50"/>
    </row>
    <row r="18" spans="1:20" ht="28.5">
      <c r="A18" s="4">
        <v>14</v>
      </c>
      <c r="B18" s="121" t="s">
        <v>62</v>
      </c>
      <c r="C18" s="79" t="s">
        <v>869</v>
      </c>
      <c r="D18" s="50" t="s">
        <v>23</v>
      </c>
      <c r="E18" s="84">
        <v>18260200702</v>
      </c>
      <c r="F18" s="50" t="s">
        <v>81</v>
      </c>
      <c r="G18" s="84">
        <v>40</v>
      </c>
      <c r="H18" s="84">
        <v>46</v>
      </c>
      <c r="I18" s="60">
        <f t="shared" si="0"/>
        <v>86</v>
      </c>
      <c r="J18" s="50">
        <v>9435384339</v>
      </c>
      <c r="K18" s="121" t="s">
        <v>932</v>
      </c>
      <c r="L18" s="18" t="s">
        <v>933</v>
      </c>
      <c r="M18" s="83">
        <v>9854312529</v>
      </c>
      <c r="N18" s="18" t="s">
        <v>934</v>
      </c>
      <c r="O18" s="18">
        <v>9854872206</v>
      </c>
      <c r="P18" s="88">
        <v>43715</v>
      </c>
      <c r="Q18" s="50" t="s">
        <v>224</v>
      </c>
      <c r="R18" s="50" t="s">
        <v>215</v>
      </c>
      <c r="S18" s="50" t="s">
        <v>386</v>
      </c>
      <c r="T18" s="50"/>
    </row>
    <row r="19" spans="1:20">
      <c r="A19" s="4">
        <v>15</v>
      </c>
      <c r="B19" s="121" t="s">
        <v>63</v>
      </c>
      <c r="C19" s="50" t="s">
        <v>870</v>
      </c>
      <c r="D19" s="50" t="s">
        <v>23</v>
      </c>
      <c r="E19" s="92">
        <v>18260226301</v>
      </c>
      <c r="F19" s="83" t="s">
        <v>81</v>
      </c>
      <c r="G19" s="92">
        <v>10</v>
      </c>
      <c r="H19" s="92">
        <v>14</v>
      </c>
      <c r="I19" s="60">
        <f t="shared" si="0"/>
        <v>24</v>
      </c>
      <c r="J19" s="83">
        <v>9706276817</v>
      </c>
      <c r="K19" s="121" t="s">
        <v>930</v>
      </c>
      <c r="L19" s="18" t="s">
        <v>709</v>
      </c>
      <c r="M19" s="18">
        <v>9678834760</v>
      </c>
      <c r="N19" s="18" t="s">
        <v>931</v>
      </c>
      <c r="O19" s="18">
        <v>9954249828</v>
      </c>
      <c r="P19" s="88">
        <v>43715</v>
      </c>
      <c r="Q19" s="50" t="s">
        <v>224</v>
      </c>
      <c r="R19" s="81" t="s">
        <v>817</v>
      </c>
      <c r="S19" s="50" t="s">
        <v>977</v>
      </c>
      <c r="T19" s="50"/>
    </row>
    <row r="20" spans="1:20">
      <c r="A20" s="4">
        <v>16</v>
      </c>
      <c r="B20" s="121" t="s">
        <v>63</v>
      </c>
      <c r="C20" s="133" t="s">
        <v>871</v>
      </c>
      <c r="D20" s="50" t="s">
        <v>23</v>
      </c>
      <c r="E20" s="84">
        <v>18260227302</v>
      </c>
      <c r="F20" s="50" t="s">
        <v>81</v>
      </c>
      <c r="G20" s="84">
        <v>17</v>
      </c>
      <c r="H20" s="84">
        <v>20</v>
      </c>
      <c r="I20" s="60">
        <f t="shared" si="0"/>
        <v>37</v>
      </c>
      <c r="J20" s="50">
        <v>9706767404</v>
      </c>
      <c r="K20" s="121" t="s">
        <v>742</v>
      </c>
      <c r="L20" s="18" t="s">
        <v>454</v>
      </c>
      <c r="M20" s="18">
        <v>9508040431</v>
      </c>
      <c r="N20" s="18" t="s">
        <v>810</v>
      </c>
      <c r="O20" s="18">
        <v>9854337364</v>
      </c>
      <c r="P20" s="88">
        <v>43715</v>
      </c>
      <c r="Q20" s="50" t="s">
        <v>224</v>
      </c>
      <c r="R20" s="81" t="s">
        <v>840</v>
      </c>
      <c r="S20" s="50" t="s">
        <v>977</v>
      </c>
      <c r="T20" s="50"/>
    </row>
    <row r="21" spans="1:20">
      <c r="A21" s="4">
        <v>17</v>
      </c>
      <c r="B21" s="121" t="s">
        <v>63</v>
      </c>
      <c r="C21" s="79" t="s">
        <v>872</v>
      </c>
      <c r="D21" s="50" t="s">
        <v>23</v>
      </c>
      <c r="E21" s="84">
        <v>18260227101</v>
      </c>
      <c r="F21" s="50" t="s">
        <v>81</v>
      </c>
      <c r="G21" s="84">
        <v>17</v>
      </c>
      <c r="H21" s="84">
        <v>17</v>
      </c>
      <c r="I21" s="60">
        <f t="shared" si="0"/>
        <v>34</v>
      </c>
      <c r="J21" s="50">
        <v>9613965897</v>
      </c>
      <c r="K21" s="121" t="s">
        <v>742</v>
      </c>
      <c r="L21" s="18" t="s">
        <v>454</v>
      </c>
      <c r="M21" s="18">
        <v>9508040431</v>
      </c>
      <c r="N21" s="18" t="s">
        <v>810</v>
      </c>
      <c r="O21" s="18">
        <v>9854337364</v>
      </c>
      <c r="P21" s="88">
        <v>43715</v>
      </c>
      <c r="Q21" s="50" t="s">
        <v>224</v>
      </c>
      <c r="R21" s="50" t="s">
        <v>840</v>
      </c>
      <c r="S21" s="50" t="s">
        <v>977</v>
      </c>
      <c r="T21" s="50"/>
    </row>
    <row r="22" spans="1:20">
      <c r="A22" s="4">
        <v>18</v>
      </c>
      <c r="B22" s="121"/>
      <c r="C22" s="79"/>
      <c r="D22" s="50"/>
      <c r="E22" s="84"/>
      <c r="F22" s="50"/>
      <c r="G22" s="84"/>
      <c r="H22" s="84"/>
      <c r="I22" s="60">
        <f t="shared" si="0"/>
        <v>0</v>
      </c>
      <c r="J22" s="50"/>
      <c r="K22" s="121"/>
      <c r="L22" s="18"/>
      <c r="M22" s="18"/>
      <c r="N22" s="121"/>
      <c r="O22" s="18"/>
      <c r="P22" s="88">
        <v>43716</v>
      </c>
      <c r="Q22" s="50" t="s">
        <v>231</v>
      </c>
      <c r="R22" s="50"/>
      <c r="S22" s="50"/>
      <c r="T22" s="50" t="s">
        <v>231</v>
      </c>
    </row>
    <row r="23" spans="1:20">
      <c r="A23" s="4">
        <v>19</v>
      </c>
      <c r="B23" s="121" t="s">
        <v>62</v>
      </c>
      <c r="C23" s="79" t="s">
        <v>873</v>
      </c>
      <c r="D23" s="50" t="s">
        <v>23</v>
      </c>
      <c r="E23" s="84">
        <v>18260227001</v>
      </c>
      <c r="F23" s="50" t="s">
        <v>81</v>
      </c>
      <c r="G23" s="84">
        <v>75</v>
      </c>
      <c r="H23" s="84">
        <v>74</v>
      </c>
      <c r="I23" s="60">
        <f t="shared" si="0"/>
        <v>149</v>
      </c>
      <c r="J23" s="50">
        <v>9678465549</v>
      </c>
      <c r="K23" s="121" t="s">
        <v>418</v>
      </c>
      <c r="L23" s="18" t="s">
        <v>419</v>
      </c>
      <c r="M23" s="18">
        <v>9706752723</v>
      </c>
      <c r="N23" s="121" t="s">
        <v>935</v>
      </c>
      <c r="O23" s="18">
        <v>9678173191</v>
      </c>
      <c r="P23" s="88">
        <v>43717</v>
      </c>
      <c r="Q23" s="50" t="s">
        <v>167</v>
      </c>
      <c r="R23" s="50" t="s">
        <v>820</v>
      </c>
      <c r="S23" s="50" t="s">
        <v>386</v>
      </c>
      <c r="T23" s="50"/>
    </row>
    <row r="24" spans="1:20">
      <c r="A24" s="4">
        <v>20</v>
      </c>
      <c r="B24" s="121" t="s">
        <v>63</v>
      </c>
      <c r="C24" s="80" t="s">
        <v>874</v>
      </c>
      <c r="D24" s="50" t="s">
        <v>23</v>
      </c>
      <c r="E24" s="84">
        <v>18260227002</v>
      </c>
      <c r="F24" s="50" t="s">
        <v>73</v>
      </c>
      <c r="G24" s="84">
        <v>80</v>
      </c>
      <c r="H24" s="84">
        <v>86</v>
      </c>
      <c r="I24" s="60">
        <f t="shared" si="0"/>
        <v>166</v>
      </c>
      <c r="J24" s="50">
        <v>9678772339</v>
      </c>
      <c r="K24" s="121" t="s">
        <v>418</v>
      </c>
      <c r="L24" s="18" t="s">
        <v>419</v>
      </c>
      <c r="M24" s="18">
        <v>9706752723</v>
      </c>
      <c r="N24" s="121" t="s">
        <v>935</v>
      </c>
      <c r="O24" s="18">
        <v>9678173191</v>
      </c>
      <c r="P24" s="88">
        <v>43717</v>
      </c>
      <c r="Q24" s="50" t="s">
        <v>167</v>
      </c>
      <c r="R24" s="50" t="s">
        <v>820</v>
      </c>
      <c r="S24" s="50" t="s">
        <v>977</v>
      </c>
      <c r="T24" s="133"/>
    </row>
    <row r="25" spans="1:20">
      <c r="A25" s="4">
        <v>21</v>
      </c>
      <c r="B25" s="121" t="s">
        <v>62</v>
      </c>
      <c r="C25" s="121" t="s">
        <v>875</v>
      </c>
      <c r="D25" s="50" t="s">
        <v>23</v>
      </c>
      <c r="E25" s="136">
        <v>18260205703</v>
      </c>
      <c r="F25" s="133" t="s">
        <v>152</v>
      </c>
      <c r="G25" s="84">
        <v>130</v>
      </c>
      <c r="H25" s="84">
        <v>130</v>
      </c>
      <c r="I25" s="60">
        <f t="shared" si="0"/>
        <v>260</v>
      </c>
      <c r="J25" s="133">
        <v>9577883559</v>
      </c>
      <c r="K25" s="121" t="s">
        <v>461</v>
      </c>
      <c r="L25" s="18" t="s">
        <v>462</v>
      </c>
      <c r="M25" s="18">
        <v>9706752723</v>
      </c>
      <c r="N25" s="18" t="s">
        <v>271</v>
      </c>
      <c r="O25" s="18">
        <v>9508897644</v>
      </c>
      <c r="P25" s="88">
        <v>43718</v>
      </c>
      <c r="Q25" s="133" t="s">
        <v>182</v>
      </c>
      <c r="R25" s="133" t="s">
        <v>936</v>
      </c>
      <c r="S25" s="133" t="s">
        <v>386</v>
      </c>
      <c r="T25" s="50"/>
    </row>
    <row r="26" spans="1:20">
      <c r="A26" s="4">
        <v>22</v>
      </c>
      <c r="B26" s="121" t="s">
        <v>63</v>
      </c>
      <c r="C26" s="121" t="s">
        <v>875</v>
      </c>
      <c r="D26" s="50" t="s">
        <v>23</v>
      </c>
      <c r="E26" s="136">
        <v>18260205703</v>
      </c>
      <c r="F26" s="50" t="s">
        <v>152</v>
      </c>
      <c r="G26" s="84">
        <v>130</v>
      </c>
      <c r="H26" s="84">
        <v>130</v>
      </c>
      <c r="I26" s="60">
        <f t="shared" si="0"/>
        <v>260</v>
      </c>
      <c r="J26" s="50">
        <v>9577883559</v>
      </c>
      <c r="K26" s="121" t="s">
        <v>461</v>
      </c>
      <c r="L26" s="18" t="s">
        <v>462</v>
      </c>
      <c r="M26" s="18">
        <v>9957099539</v>
      </c>
      <c r="N26" s="18" t="s">
        <v>271</v>
      </c>
      <c r="O26" s="18">
        <v>9508897644</v>
      </c>
      <c r="P26" s="88">
        <v>43718</v>
      </c>
      <c r="Q26" s="133" t="s">
        <v>182</v>
      </c>
      <c r="R26" s="50" t="s">
        <v>936</v>
      </c>
      <c r="S26" s="50" t="s">
        <v>977</v>
      </c>
      <c r="T26" s="50"/>
    </row>
    <row r="27" spans="1:20">
      <c r="A27" s="4">
        <v>23</v>
      </c>
      <c r="B27" s="121" t="s">
        <v>62</v>
      </c>
      <c r="C27" s="121" t="s">
        <v>876</v>
      </c>
      <c r="D27" s="50" t="s">
        <v>25</v>
      </c>
      <c r="E27" s="136"/>
      <c r="F27" s="133" t="s">
        <v>122</v>
      </c>
      <c r="G27" s="84">
        <v>27</v>
      </c>
      <c r="H27" s="84">
        <v>25</v>
      </c>
      <c r="I27" s="60">
        <f t="shared" si="0"/>
        <v>52</v>
      </c>
      <c r="J27" s="133">
        <v>9957828684</v>
      </c>
      <c r="K27" s="121" t="s">
        <v>249</v>
      </c>
      <c r="L27" s="18" t="s">
        <v>250</v>
      </c>
      <c r="M27" s="83">
        <v>9864635837</v>
      </c>
      <c r="N27" s="18" t="s">
        <v>937</v>
      </c>
      <c r="O27" s="18">
        <v>9854424616</v>
      </c>
      <c r="P27" s="88">
        <v>43719</v>
      </c>
      <c r="Q27" s="50" t="s">
        <v>196</v>
      </c>
      <c r="R27" s="50" t="s">
        <v>825</v>
      </c>
      <c r="S27" s="50" t="s">
        <v>386</v>
      </c>
      <c r="T27" s="50"/>
    </row>
    <row r="28" spans="1:20">
      <c r="A28" s="4">
        <v>24</v>
      </c>
      <c r="B28" s="121" t="s">
        <v>62</v>
      </c>
      <c r="C28" s="121" t="s">
        <v>877</v>
      </c>
      <c r="D28" s="50" t="s">
        <v>23</v>
      </c>
      <c r="E28" s="84">
        <v>18260200401</v>
      </c>
      <c r="F28" s="50" t="s">
        <v>81</v>
      </c>
      <c r="G28" s="84">
        <v>14</v>
      </c>
      <c r="H28" s="84">
        <v>16</v>
      </c>
      <c r="I28" s="60">
        <f t="shared" si="0"/>
        <v>30</v>
      </c>
      <c r="J28" s="50">
        <v>9954020022</v>
      </c>
      <c r="K28" s="121" t="s">
        <v>249</v>
      </c>
      <c r="L28" s="18" t="s">
        <v>250</v>
      </c>
      <c r="M28" s="83">
        <v>9864635837</v>
      </c>
      <c r="N28" s="18" t="s">
        <v>937</v>
      </c>
      <c r="O28" s="18">
        <v>9854424616</v>
      </c>
      <c r="P28" s="88">
        <v>43719</v>
      </c>
      <c r="Q28" s="50" t="s">
        <v>196</v>
      </c>
      <c r="R28" s="50" t="s">
        <v>825</v>
      </c>
      <c r="S28" s="50" t="s">
        <v>386</v>
      </c>
      <c r="T28" s="50"/>
    </row>
    <row r="29" spans="1:20">
      <c r="A29" s="4">
        <v>25</v>
      </c>
      <c r="B29" s="121" t="s">
        <v>62</v>
      </c>
      <c r="C29" s="121" t="s">
        <v>878</v>
      </c>
      <c r="D29" s="50" t="s">
        <v>23</v>
      </c>
      <c r="E29" s="84">
        <v>18260201001</v>
      </c>
      <c r="F29" s="50" t="s">
        <v>81</v>
      </c>
      <c r="G29" s="84">
        <v>18</v>
      </c>
      <c r="H29" s="84">
        <v>22</v>
      </c>
      <c r="I29" s="60">
        <f t="shared" si="0"/>
        <v>40</v>
      </c>
      <c r="J29" s="50">
        <v>8486782468</v>
      </c>
      <c r="K29" s="121" t="s">
        <v>249</v>
      </c>
      <c r="L29" s="18" t="s">
        <v>250</v>
      </c>
      <c r="M29" s="83">
        <v>9864635837</v>
      </c>
      <c r="N29" s="18" t="s">
        <v>937</v>
      </c>
      <c r="O29" s="18">
        <v>9854424616</v>
      </c>
      <c r="P29" s="88">
        <v>43719</v>
      </c>
      <c r="Q29" s="50" t="s">
        <v>196</v>
      </c>
      <c r="R29" s="50" t="s">
        <v>840</v>
      </c>
      <c r="S29" s="50" t="s">
        <v>386</v>
      </c>
      <c r="T29" s="50"/>
    </row>
    <row r="30" spans="1:20">
      <c r="A30" s="4">
        <v>26</v>
      </c>
      <c r="B30" s="121" t="s">
        <v>63</v>
      </c>
      <c r="C30" s="121" t="s">
        <v>879</v>
      </c>
      <c r="D30" s="50" t="s">
        <v>23</v>
      </c>
      <c r="E30" s="84">
        <v>18260219304</v>
      </c>
      <c r="F30" s="50" t="s">
        <v>81</v>
      </c>
      <c r="G30" s="84">
        <v>13</v>
      </c>
      <c r="H30" s="84">
        <v>13</v>
      </c>
      <c r="I30" s="60">
        <f t="shared" si="0"/>
        <v>26</v>
      </c>
      <c r="J30" s="50">
        <v>9613843845</v>
      </c>
      <c r="K30" s="121" t="s">
        <v>249</v>
      </c>
      <c r="L30" s="18" t="s">
        <v>250</v>
      </c>
      <c r="M30" s="83">
        <v>9864635837</v>
      </c>
      <c r="N30" s="18" t="s">
        <v>937</v>
      </c>
      <c r="O30" s="18">
        <v>9854424616</v>
      </c>
      <c r="P30" s="88">
        <v>43719</v>
      </c>
      <c r="Q30" s="50" t="s">
        <v>196</v>
      </c>
      <c r="R30" s="50" t="s">
        <v>826</v>
      </c>
      <c r="S30" s="50" t="s">
        <v>977</v>
      </c>
      <c r="T30" s="50"/>
    </row>
    <row r="31" spans="1:20">
      <c r="A31" s="4">
        <v>27</v>
      </c>
      <c r="B31" s="121" t="s">
        <v>63</v>
      </c>
      <c r="C31" s="121" t="s">
        <v>880</v>
      </c>
      <c r="D31" s="50" t="s">
        <v>23</v>
      </c>
      <c r="E31" s="84">
        <v>18260220002</v>
      </c>
      <c r="F31" s="50" t="s">
        <v>81</v>
      </c>
      <c r="G31" s="84">
        <v>30</v>
      </c>
      <c r="H31" s="84">
        <v>35</v>
      </c>
      <c r="I31" s="60">
        <f t="shared" si="0"/>
        <v>65</v>
      </c>
      <c r="J31" s="50">
        <v>8876028378</v>
      </c>
      <c r="K31" s="121" t="s">
        <v>938</v>
      </c>
      <c r="L31" s="18" t="s">
        <v>462</v>
      </c>
      <c r="M31" s="18">
        <v>9706752723</v>
      </c>
      <c r="N31" s="18" t="s">
        <v>839</v>
      </c>
      <c r="O31" s="18">
        <v>9957084863</v>
      </c>
      <c r="P31" s="88">
        <v>43719</v>
      </c>
      <c r="Q31" s="50" t="s">
        <v>196</v>
      </c>
      <c r="R31" s="50" t="s">
        <v>817</v>
      </c>
      <c r="S31" s="50" t="s">
        <v>977</v>
      </c>
      <c r="T31" s="50"/>
    </row>
    <row r="32" spans="1:20">
      <c r="A32" s="4">
        <v>28</v>
      </c>
      <c r="B32" s="121" t="s">
        <v>63</v>
      </c>
      <c r="C32" s="121" t="s">
        <v>881</v>
      </c>
      <c r="D32" s="50" t="s">
        <v>23</v>
      </c>
      <c r="E32" s="137">
        <v>18260220003</v>
      </c>
      <c r="F32" s="81" t="s">
        <v>81</v>
      </c>
      <c r="G32" s="137">
        <v>30</v>
      </c>
      <c r="H32" s="137">
        <v>25</v>
      </c>
      <c r="I32" s="60">
        <f t="shared" si="0"/>
        <v>55</v>
      </c>
      <c r="J32" s="50">
        <v>8876028378</v>
      </c>
      <c r="K32" s="121" t="s">
        <v>938</v>
      </c>
      <c r="L32" s="18" t="s">
        <v>462</v>
      </c>
      <c r="M32" s="18">
        <v>9706752723</v>
      </c>
      <c r="N32" s="18" t="s">
        <v>839</v>
      </c>
      <c r="O32" s="18">
        <v>9957084863</v>
      </c>
      <c r="P32" s="88">
        <v>43719</v>
      </c>
      <c r="Q32" s="50" t="s">
        <v>196</v>
      </c>
      <c r="R32" s="50" t="s">
        <v>817</v>
      </c>
      <c r="S32" s="50" t="s">
        <v>977</v>
      </c>
      <c r="T32" s="50"/>
    </row>
    <row r="33" spans="1:20">
      <c r="A33" s="4">
        <v>29</v>
      </c>
      <c r="B33" s="121" t="s">
        <v>62</v>
      </c>
      <c r="C33" s="121" t="s">
        <v>882</v>
      </c>
      <c r="D33" s="50" t="s">
        <v>23</v>
      </c>
      <c r="E33" s="84">
        <v>18260219103</v>
      </c>
      <c r="F33" s="50" t="s">
        <v>81</v>
      </c>
      <c r="G33" s="84">
        <v>30</v>
      </c>
      <c r="H33" s="84">
        <v>44</v>
      </c>
      <c r="I33" s="60">
        <f t="shared" si="0"/>
        <v>74</v>
      </c>
      <c r="J33" s="50">
        <v>8486750154</v>
      </c>
      <c r="K33" s="121" t="s">
        <v>939</v>
      </c>
      <c r="L33" s="18" t="s">
        <v>940</v>
      </c>
      <c r="M33" s="18">
        <v>7896966863</v>
      </c>
      <c r="N33" s="18" t="s">
        <v>941</v>
      </c>
      <c r="O33" s="18">
        <v>8761977599</v>
      </c>
      <c r="P33" s="88">
        <v>43508</v>
      </c>
      <c r="Q33" s="50" t="s">
        <v>204</v>
      </c>
      <c r="R33" s="50" t="s">
        <v>826</v>
      </c>
      <c r="S33" s="50" t="s">
        <v>386</v>
      </c>
      <c r="T33" s="50"/>
    </row>
    <row r="34" spans="1:20">
      <c r="A34" s="4">
        <v>30</v>
      </c>
      <c r="B34" s="121" t="s">
        <v>62</v>
      </c>
      <c r="C34" s="121" t="s">
        <v>883</v>
      </c>
      <c r="D34" s="50" t="s">
        <v>23</v>
      </c>
      <c r="E34" s="137">
        <v>18260219101</v>
      </c>
      <c r="F34" s="81" t="s">
        <v>73</v>
      </c>
      <c r="G34" s="137">
        <v>10</v>
      </c>
      <c r="H34" s="137">
        <v>10</v>
      </c>
      <c r="I34" s="60">
        <f t="shared" si="0"/>
        <v>20</v>
      </c>
      <c r="J34" s="81">
        <v>9707533703</v>
      </c>
      <c r="K34" s="121" t="s">
        <v>939</v>
      </c>
      <c r="L34" s="18" t="s">
        <v>940</v>
      </c>
      <c r="M34" s="18">
        <v>7896966863</v>
      </c>
      <c r="N34" s="18" t="s">
        <v>941</v>
      </c>
      <c r="O34" s="18">
        <v>8761977599</v>
      </c>
      <c r="P34" s="88">
        <v>43508</v>
      </c>
      <c r="Q34" s="50" t="s">
        <v>204</v>
      </c>
      <c r="R34" s="50" t="s">
        <v>828</v>
      </c>
      <c r="S34" s="50" t="s">
        <v>386</v>
      </c>
      <c r="T34" s="50"/>
    </row>
    <row r="35" spans="1:20">
      <c r="A35" s="4">
        <v>31</v>
      </c>
      <c r="B35" s="121" t="s">
        <v>63</v>
      </c>
      <c r="C35" s="121" t="s">
        <v>884</v>
      </c>
      <c r="D35" s="50" t="s">
        <v>23</v>
      </c>
      <c r="E35" s="84">
        <v>18260204110</v>
      </c>
      <c r="F35" s="50" t="s">
        <v>81</v>
      </c>
      <c r="G35" s="84">
        <v>40</v>
      </c>
      <c r="H35" s="84">
        <v>67</v>
      </c>
      <c r="I35" s="60">
        <f t="shared" si="0"/>
        <v>107</v>
      </c>
      <c r="J35" s="50">
        <v>9678334735</v>
      </c>
      <c r="K35" s="121" t="s">
        <v>382</v>
      </c>
      <c r="L35" s="18" t="s">
        <v>383</v>
      </c>
      <c r="M35" s="18">
        <v>8399811296</v>
      </c>
      <c r="N35" s="18" t="s">
        <v>942</v>
      </c>
      <c r="O35" s="18">
        <v>7896247013</v>
      </c>
      <c r="P35" s="88">
        <v>43508</v>
      </c>
      <c r="Q35" s="50" t="s">
        <v>204</v>
      </c>
      <c r="R35" s="50" t="s">
        <v>925</v>
      </c>
      <c r="S35" s="50" t="s">
        <v>977</v>
      </c>
      <c r="T35" s="50"/>
    </row>
    <row r="36" spans="1:20">
      <c r="A36" s="4">
        <v>32</v>
      </c>
      <c r="B36" s="121" t="s">
        <v>62</v>
      </c>
      <c r="C36" s="121" t="s">
        <v>885</v>
      </c>
      <c r="D36" s="50" t="s">
        <v>23</v>
      </c>
      <c r="E36" s="84">
        <v>18260219301</v>
      </c>
      <c r="F36" s="50" t="s">
        <v>81</v>
      </c>
      <c r="G36" s="84">
        <v>40</v>
      </c>
      <c r="H36" s="84">
        <v>48</v>
      </c>
      <c r="I36" s="60">
        <f t="shared" si="0"/>
        <v>88</v>
      </c>
      <c r="J36" s="50">
        <v>9435212781</v>
      </c>
      <c r="K36" s="121" t="s">
        <v>943</v>
      </c>
      <c r="L36" s="18" t="s">
        <v>944</v>
      </c>
      <c r="M36" s="18">
        <v>7399968570</v>
      </c>
      <c r="N36" s="18" t="s">
        <v>945</v>
      </c>
      <c r="O36" s="18">
        <v>8761046981</v>
      </c>
      <c r="P36" s="88">
        <v>43721</v>
      </c>
      <c r="Q36" s="50" t="s">
        <v>214</v>
      </c>
      <c r="R36" s="50" t="s">
        <v>826</v>
      </c>
      <c r="S36" s="50" t="s">
        <v>386</v>
      </c>
      <c r="T36" s="50"/>
    </row>
    <row r="37" spans="1:20">
      <c r="A37" s="4">
        <v>33</v>
      </c>
      <c r="B37" s="121" t="s">
        <v>62</v>
      </c>
      <c r="C37" s="121" t="s">
        <v>886</v>
      </c>
      <c r="D37" s="50" t="s">
        <v>23</v>
      </c>
      <c r="E37" s="84">
        <v>18260219302</v>
      </c>
      <c r="F37" s="50" t="s">
        <v>81</v>
      </c>
      <c r="G37" s="84">
        <v>10</v>
      </c>
      <c r="H37" s="84">
        <v>11</v>
      </c>
      <c r="I37" s="60">
        <f t="shared" si="0"/>
        <v>21</v>
      </c>
      <c r="J37" s="50">
        <v>9954826674</v>
      </c>
      <c r="K37" s="121" t="s">
        <v>943</v>
      </c>
      <c r="L37" s="18" t="s">
        <v>944</v>
      </c>
      <c r="M37" s="18">
        <v>7399968570</v>
      </c>
      <c r="N37" s="18" t="s">
        <v>945</v>
      </c>
      <c r="O37" s="18">
        <v>8761046981</v>
      </c>
      <c r="P37" s="88">
        <v>43721</v>
      </c>
      <c r="Q37" s="50" t="s">
        <v>214</v>
      </c>
      <c r="R37" s="50" t="s">
        <v>826</v>
      </c>
      <c r="S37" s="50" t="s">
        <v>386</v>
      </c>
      <c r="T37" s="50"/>
    </row>
    <row r="38" spans="1:20">
      <c r="A38" s="4">
        <v>34</v>
      </c>
      <c r="B38" s="121" t="s">
        <v>62</v>
      </c>
      <c r="C38" s="121" t="s">
        <v>887</v>
      </c>
      <c r="D38" s="50" t="s">
        <v>25</v>
      </c>
      <c r="E38" s="137"/>
      <c r="F38" s="81" t="s">
        <v>122</v>
      </c>
      <c r="G38" s="84">
        <v>30</v>
      </c>
      <c r="H38" s="50">
        <v>30</v>
      </c>
      <c r="I38" s="60">
        <f t="shared" si="0"/>
        <v>60</v>
      </c>
      <c r="J38" s="50">
        <v>9954826674</v>
      </c>
      <c r="K38" s="121" t="s">
        <v>943</v>
      </c>
      <c r="L38" s="18" t="s">
        <v>944</v>
      </c>
      <c r="M38" s="18">
        <v>7399968570</v>
      </c>
      <c r="N38" s="18" t="s">
        <v>945</v>
      </c>
      <c r="O38" s="18">
        <v>8761046981</v>
      </c>
      <c r="P38" s="88">
        <v>43721</v>
      </c>
      <c r="Q38" s="50" t="s">
        <v>214</v>
      </c>
      <c r="R38" s="50" t="s">
        <v>826</v>
      </c>
      <c r="S38" s="50" t="s">
        <v>386</v>
      </c>
      <c r="T38" s="50"/>
    </row>
    <row r="39" spans="1:20">
      <c r="A39" s="4">
        <v>35</v>
      </c>
      <c r="B39" s="121" t="s">
        <v>63</v>
      </c>
      <c r="C39" s="121" t="s">
        <v>888</v>
      </c>
      <c r="D39" s="18" t="s">
        <v>25</v>
      </c>
      <c r="E39" s="71"/>
      <c r="F39" s="18" t="s">
        <v>122</v>
      </c>
      <c r="G39" s="71">
        <v>40</v>
      </c>
      <c r="H39" s="71">
        <v>50</v>
      </c>
      <c r="I39" s="60">
        <f t="shared" si="0"/>
        <v>90</v>
      </c>
      <c r="J39" s="18">
        <v>7896489025</v>
      </c>
      <c r="K39" s="121" t="s">
        <v>943</v>
      </c>
      <c r="L39" s="18" t="s">
        <v>944</v>
      </c>
      <c r="M39" s="18">
        <v>7399968570</v>
      </c>
      <c r="N39" s="18" t="s">
        <v>946</v>
      </c>
      <c r="O39" s="18">
        <v>9401058276</v>
      </c>
      <c r="P39" s="88">
        <v>43721</v>
      </c>
      <c r="Q39" s="50" t="s">
        <v>214</v>
      </c>
      <c r="R39" s="18" t="s">
        <v>826</v>
      </c>
      <c r="S39" s="18" t="s">
        <v>977</v>
      </c>
      <c r="T39" s="50"/>
    </row>
    <row r="40" spans="1:20">
      <c r="A40" s="4">
        <v>36</v>
      </c>
      <c r="B40" s="121" t="s">
        <v>63</v>
      </c>
      <c r="C40" s="121" t="s">
        <v>889</v>
      </c>
      <c r="D40" s="18" t="s">
        <v>23</v>
      </c>
      <c r="E40" s="71">
        <v>18260219303</v>
      </c>
      <c r="F40" s="18" t="s">
        <v>81</v>
      </c>
      <c r="G40" s="71">
        <v>30</v>
      </c>
      <c r="H40" s="71">
        <v>31</v>
      </c>
      <c r="I40" s="60">
        <f t="shared" si="0"/>
        <v>61</v>
      </c>
      <c r="J40" s="18">
        <v>9957074055</v>
      </c>
      <c r="K40" s="121" t="s">
        <v>943</v>
      </c>
      <c r="L40" s="18" t="s">
        <v>944</v>
      </c>
      <c r="M40" s="18">
        <v>7399968570</v>
      </c>
      <c r="N40" s="18" t="s">
        <v>946</v>
      </c>
      <c r="O40" s="18">
        <v>9401058276</v>
      </c>
      <c r="P40" s="88">
        <v>43721</v>
      </c>
      <c r="Q40" s="50" t="s">
        <v>214</v>
      </c>
      <c r="R40" s="18" t="s">
        <v>826</v>
      </c>
      <c r="S40" s="18" t="s">
        <v>977</v>
      </c>
      <c r="T40" s="50"/>
    </row>
    <row r="41" spans="1:20">
      <c r="A41" s="4">
        <v>37</v>
      </c>
      <c r="B41" s="121" t="s">
        <v>62</v>
      </c>
      <c r="C41" s="121" t="s">
        <v>890</v>
      </c>
      <c r="D41" s="18" t="s">
        <v>25</v>
      </c>
      <c r="E41" s="71"/>
      <c r="F41" s="18" t="s">
        <v>122</v>
      </c>
      <c r="G41" s="71">
        <v>33</v>
      </c>
      <c r="H41" s="71">
        <v>37</v>
      </c>
      <c r="I41" s="60">
        <f t="shared" si="0"/>
        <v>70</v>
      </c>
      <c r="J41" s="72">
        <v>7896934196</v>
      </c>
      <c r="K41" s="121" t="s">
        <v>939</v>
      </c>
      <c r="L41" s="18" t="s">
        <v>940</v>
      </c>
      <c r="M41" s="18">
        <v>7896966863</v>
      </c>
      <c r="N41" s="18" t="s">
        <v>302</v>
      </c>
      <c r="O41" s="18">
        <v>8011342024</v>
      </c>
      <c r="P41" s="88">
        <v>43722</v>
      </c>
      <c r="Q41" s="18" t="s">
        <v>224</v>
      </c>
      <c r="R41" s="18" t="s">
        <v>817</v>
      </c>
      <c r="S41" s="18" t="s">
        <v>386</v>
      </c>
      <c r="T41" s="50"/>
    </row>
    <row r="42" spans="1:20">
      <c r="A42" s="4">
        <v>38</v>
      </c>
      <c r="B42" s="121" t="s">
        <v>62</v>
      </c>
      <c r="C42" s="121" t="s">
        <v>891</v>
      </c>
      <c r="D42" s="18" t="s">
        <v>23</v>
      </c>
      <c r="E42" s="71">
        <v>18260220001</v>
      </c>
      <c r="F42" s="18" t="s">
        <v>81</v>
      </c>
      <c r="G42" s="71">
        <v>45</v>
      </c>
      <c r="H42" s="71">
        <v>47</v>
      </c>
      <c r="I42" s="60">
        <f t="shared" si="0"/>
        <v>92</v>
      </c>
      <c r="J42" s="18">
        <v>9706060331</v>
      </c>
      <c r="K42" s="121" t="s">
        <v>938</v>
      </c>
      <c r="L42" s="18" t="s">
        <v>940</v>
      </c>
      <c r="M42" s="18">
        <v>7896966863</v>
      </c>
      <c r="N42" s="18" t="s">
        <v>839</v>
      </c>
      <c r="O42" s="18">
        <v>9957084863</v>
      </c>
      <c r="P42" s="88">
        <v>43722</v>
      </c>
      <c r="Q42" s="18" t="s">
        <v>224</v>
      </c>
      <c r="R42" s="18" t="s">
        <v>817</v>
      </c>
      <c r="S42" s="18" t="s">
        <v>386</v>
      </c>
      <c r="T42" s="50"/>
    </row>
    <row r="43" spans="1:20">
      <c r="A43" s="4">
        <v>39</v>
      </c>
      <c r="B43" s="72" t="s">
        <v>63</v>
      </c>
      <c r="C43" s="50" t="s">
        <v>892</v>
      </c>
      <c r="D43" s="18" t="s">
        <v>23</v>
      </c>
      <c r="E43" s="71">
        <v>18260209002</v>
      </c>
      <c r="F43" s="18" t="s">
        <v>81</v>
      </c>
      <c r="G43" s="71">
        <v>25</v>
      </c>
      <c r="H43" s="71">
        <v>23</v>
      </c>
      <c r="I43" s="60">
        <f t="shared" si="0"/>
        <v>48</v>
      </c>
      <c r="J43" s="18">
        <v>9859882636</v>
      </c>
      <c r="K43" s="121" t="s">
        <v>694</v>
      </c>
      <c r="L43" s="18" t="s">
        <v>472</v>
      </c>
      <c r="M43" s="18">
        <v>9854874112</v>
      </c>
      <c r="N43" s="18" t="s">
        <v>695</v>
      </c>
      <c r="O43" s="18">
        <v>9678247382</v>
      </c>
      <c r="P43" s="88">
        <v>43722</v>
      </c>
      <c r="Q43" s="18" t="s">
        <v>224</v>
      </c>
      <c r="R43" s="18" t="s">
        <v>826</v>
      </c>
      <c r="S43" s="18" t="s">
        <v>977</v>
      </c>
      <c r="T43" s="50"/>
    </row>
    <row r="44" spans="1:20">
      <c r="A44" s="4">
        <v>40</v>
      </c>
      <c r="B44" s="72" t="s">
        <v>63</v>
      </c>
      <c r="C44" s="50" t="s">
        <v>893</v>
      </c>
      <c r="D44" s="18" t="s">
        <v>23</v>
      </c>
      <c r="E44" s="71">
        <v>18260208302</v>
      </c>
      <c r="F44" s="18" t="s">
        <v>81</v>
      </c>
      <c r="G44" s="71">
        <v>14</v>
      </c>
      <c r="H44" s="71">
        <v>14</v>
      </c>
      <c r="I44" s="60">
        <f t="shared" si="0"/>
        <v>28</v>
      </c>
      <c r="J44" s="18">
        <v>7896368753</v>
      </c>
      <c r="K44" s="121" t="s">
        <v>694</v>
      </c>
      <c r="L44" s="18" t="s">
        <v>472</v>
      </c>
      <c r="M44" s="18">
        <v>9854874112</v>
      </c>
      <c r="N44" s="18" t="s">
        <v>695</v>
      </c>
      <c r="O44" s="18">
        <v>9854946107</v>
      </c>
      <c r="P44" s="88">
        <v>43722</v>
      </c>
      <c r="Q44" s="18" t="s">
        <v>224</v>
      </c>
      <c r="R44" s="18" t="s">
        <v>826</v>
      </c>
      <c r="S44" s="18" t="s">
        <v>977</v>
      </c>
      <c r="T44" s="50"/>
    </row>
    <row r="45" spans="1:20">
      <c r="A45" s="4">
        <v>41</v>
      </c>
      <c r="B45" s="72"/>
      <c r="C45" s="50"/>
      <c r="D45" s="18"/>
      <c r="E45" s="71"/>
      <c r="F45" s="18"/>
      <c r="G45" s="71"/>
      <c r="H45" s="71"/>
      <c r="I45" s="60">
        <f t="shared" si="0"/>
        <v>0</v>
      </c>
      <c r="J45" s="18"/>
      <c r="K45" s="121"/>
      <c r="L45" s="83"/>
      <c r="M45" s="83"/>
      <c r="N45" s="18"/>
      <c r="O45" s="18"/>
      <c r="P45" s="24">
        <v>43723</v>
      </c>
      <c r="Q45" s="18" t="s">
        <v>231</v>
      </c>
      <c r="R45" s="18"/>
      <c r="S45" s="18"/>
      <c r="T45" s="50"/>
    </row>
    <row r="46" spans="1:20">
      <c r="A46" s="4">
        <v>42</v>
      </c>
      <c r="B46" s="72" t="s">
        <v>62</v>
      </c>
      <c r="C46" s="50" t="s">
        <v>894</v>
      </c>
      <c r="D46" s="18" t="s">
        <v>23</v>
      </c>
      <c r="E46" s="71">
        <v>18260200501</v>
      </c>
      <c r="F46" s="18" t="s">
        <v>81</v>
      </c>
      <c r="G46" s="71">
        <v>25</v>
      </c>
      <c r="H46" s="71">
        <v>28</v>
      </c>
      <c r="I46" s="60">
        <f t="shared" si="0"/>
        <v>53</v>
      </c>
      <c r="J46" s="18">
        <v>9678484367</v>
      </c>
      <c r="K46" s="121" t="s">
        <v>249</v>
      </c>
      <c r="L46" s="18" t="s">
        <v>250</v>
      </c>
      <c r="M46" s="18">
        <v>9864635837</v>
      </c>
      <c r="N46" s="18" t="s">
        <v>937</v>
      </c>
      <c r="O46" s="18">
        <v>9854424616</v>
      </c>
      <c r="P46" s="24">
        <v>43724</v>
      </c>
      <c r="Q46" s="18" t="s">
        <v>167</v>
      </c>
      <c r="R46" s="18" t="s">
        <v>844</v>
      </c>
      <c r="S46" s="18" t="s">
        <v>386</v>
      </c>
      <c r="T46" s="50"/>
    </row>
    <row r="47" spans="1:20">
      <c r="A47" s="4">
        <v>43</v>
      </c>
      <c r="B47" s="72" t="s">
        <v>62</v>
      </c>
      <c r="C47" s="50" t="s">
        <v>895</v>
      </c>
      <c r="D47" s="18" t="s">
        <v>23</v>
      </c>
      <c r="E47" s="71">
        <v>18260200502</v>
      </c>
      <c r="F47" s="18" t="s">
        <v>81</v>
      </c>
      <c r="G47" s="71">
        <v>20</v>
      </c>
      <c r="H47" s="71">
        <v>19</v>
      </c>
      <c r="I47" s="60">
        <f t="shared" si="0"/>
        <v>39</v>
      </c>
      <c r="J47" s="18">
        <v>9859835433</v>
      </c>
      <c r="K47" s="121" t="s">
        <v>249</v>
      </c>
      <c r="L47" s="18" t="s">
        <v>250</v>
      </c>
      <c r="M47" s="18">
        <v>9864635837</v>
      </c>
      <c r="N47" s="18" t="s">
        <v>937</v>
      </c>
      <c r="O47" s="18">
        <v>9854424616</v>
      </c>
      <c r="P47" s="24">
        <v>43724</v>
      </c>
      <c r="Q47" s="18" t="s">
        <v>167</v>
      </c>
      <c r="R47" s="18" t="s">
        <v>844</v>
      </c>
      <c r="S47" s="18" t="s">
        <v>386</v>
      </c>
      <c r="T47" s="50"/>
    </row>
    <row r="48" spans="1:20">
      <c r="A48" s="4">
        <v>44</v>
      </c>
      <c r="B48" s="72" t="s">
        <v>63</v>
      </c>
      <c r="C48" s="50" t="s">
        <v>896</v>
      </c>
      <c r="D48" s="18" t="s">
        <v>23</v>
      </c>
      <c r="E48" s="71">
        <v>18260216801</v>
      </c>
      <c r="F48" s="18" t="s">
        <v>81</v>
      </c>
      <c r="G48" s="71">
        <v>70</v>
      </c>
      <c r="H48" s="71">
        <v>65</v>
      </c>
      <c r="I48" s="60">
        <f t="shared" si="0"/>
        <v>135</v>
      </c>
      <c r="J48" s="18">
        <v>9854849462</v>
      </c>
      <c r="K48" s="121" t="s">
        <v>284</v>
      </c>
      <c r="L48" s="18" t="s">
        <v>285</v>
      </c>
      <c r="M48" s="18">
        <v>9577057723</v>
      </c>
      <c r="N48" s="18" t="s">
        <v>286</v>
      </c>
      <c r="O48" s="18">
        <v>7896438207</v>
      </c>
      <c r="P48" s="24">
        <v>43724</v>
      </c>
      <c r="Q48" s="18" t="s">
        <v>167</v>
      </c>
      <c r="R48" s="18" t="s">
        <v>817</v>
      </c>
      <c r="S48" s="18" t="s">
        <v>977</v>
      </c>
      <c r="T48" s="50"/>
    </row>
    <row r="49" spans="1:20">
      <c r="A49" s="4">
        <v>45</v>
      </c>
      <c r="B49" s="72" t="s">
        <v>62</v>
      </c>
      <c r="C49" s="50" t="s">
        <v>897</v>
      </c>
      <c r="D49" s="18" t="s">
        <v>23</v>
      </c>
      <c r="E49" s="71">
        <v>18260204105</v>
      </c>
      <c r="F49" s="18" t="s">
        <v>152</v>
      </c>
      <c r="G49" s="71">
        <v>156</v>
      </c>
      <c r="H49" s="71">
        <v>157</v>
      </c>
      <c r="I49" s="60">
        <f t="shared" si="0"/>
        <v>313</v>
      </c>
      <c r="J49" s="18">
        <v>9954871391</v>
      </c>
      <c r="K49" s="121" t="s">
        <v>939</v>
      </c>
      <c r="L49" s="18" t="s">
        <v>940</v>
      </c>
      <c r="M49" s="18">
        <v>7896966863</v>
      </c>
      <c r="N49" s="18" t="s">
        <v>941</v>
      </c>
      <c r="O49" s="18">
        <v>8761977599</v>
      </c>
      <c r="P49" s="24">
        <v>43725</v>
      </c>
      <c r="Q49" s="18" t="s">
        <v>182</v>
      </c>
      <c r="R49" s="18" t="s">
        <v>826</v>
      </c>
      <c r="S49" s="18" t="s">
        <v>386</v>
      </c>
      <c r="T49" s="50"/>
    </row>
    <row r="50" spans="1:20">
      <c r="A50" s="4">
        <v>46</v>
      </c>
      <c r="B50" s="72" t="s">
        <v>63</v>
      </c>
      <c r="C50" s="50" t="s">
        <v>897</v>
      </c>
      <c r="D50" s="18" t="s">
        <v>23</v>
      </c>
      <c r="E50" s="71">
        <v>18260204105</v>
      </c>
      <c r="F50" s="18" t="s">
        <v>152</v>
      </c>
      <c r="G50" s="71">
        <v>156</v>
      </c>
      <c r="H50" s="71">
        <v>157</v>
      </c>
      <c r="I50" s="60">
        <f t="shared" si="0"/>
        <v>313</v>
      </c>
      <c r="J50" s="18">
        <v>9954871391</v>
      </c>
      <c r="K50" s="121" t="s">
        <v>939</v>
      </c>
      <c r="L50" s="18" t="s">
        <v>940</v>
      </c>
      <c r="M50" s="18">
        <v>7896966863</v>
      </c>
      <c r="N50" s="18" t="s">
        <v>941</v>
      </c>
      <c r="O50" s="18">
        <v>8761977599</v>
      </c>
      <c r="P50" s="24">
        <v>43725</v>
      </c>
      <c r="Q50" s="18" t="s">
        <v>182</v>
      </c>
      <c r="R50" s="18" t="s">
        <v>826</v>
      </c>
      <c r="S50" s="18" t="s">
        <v>977</v>
      </c>
      <c r="T50" s="50"/>
    </row>
    <row r="51" spans="1:20">
      <c r="A51" s="4">
        <v>47</v>
      </c>
      <c r="B51" s="72" t="s">
        <v>63</v>
      </c>
      <c r="C51" s="50" t="s">
        <v>897</v>
      </c>
      <c r="D51" s="18" t="s">
        <v>23</v>
      </c>
      <c r="E51" s="71">
        <v>18260204105</v>
      </c>
      <c r="F51" s="18" t="s">
        <v>152</v>
      </c>
      <c r="G51" s="71">
        <v>156</v>
      </c>
      <c r="H51" s="71">
        <v>157</v>
      </c>
      <c r="I51" s="60">
        <f t="shared" si="0"/>
        <v>313</v>
      </c>
      <c r="J51" s="18">
        <v>9954871391</v>
      </c>
      <c r="K51" s="121" t="s">
        <v>939</v>
      </c>
      <c r="L51" s="18" t="s">
        <v>940</v>
      </c>
      <c r="M51" s="18">
        <v>7896966863</v>
      </c>
      <c r="N51" s="18" t="s">
        <v>941</v>
      </c>
      <c r="O51" s="18">
        <v>8761977599</v>
      </c>
      <c r="P51" s="24">
        <v>43725</v>
      </c>
      <c r="Q51" s="18" t="s">
        <v>182</v>
      </c>
      <c r="R51" s="18" t="s">
        <v>826</v>
      </c>
      <c r="S51" s="18" t="s">
        <v>977</v>
      </c>
      <c r="T51" s="50"/>
    </row>
    <row r="52" spans="1:20">
      <c r="A52" s="4">
        <v>48</v>
      </c>
      <c r="B52" s="72" t="s">
        <v>62</v>
      </c>
      <c r="C52" s="50" t="s">
        <v>898</v>
      </c>
      <c r="D52" s="18" t="s">
        <v>23</v>
      </c>
      <c r="E52" s="71">
        <v>18260208401</v>
      </c>
      <c r="F52" s="18" t="s">
        <v>81</v>
      </c>
      <c r="G52" s="71">
        <v>30</v>
      </c>
      <c r="H52" s="71">
        <v>35</v>
      </c>
      <c r="I52" s="60">
        <f t="shared" si="0"/>
        <v>65</v>
      </c>
      <c r="J52" s="18">
        <v>9435859541</v>
      </c>
      <c r="K52" s="121" t="s">
        <v>742</v>
      </c>
      <c r="L52" s="18" t="s">
        <v>296</v>
      </c>
      <c r="M52" s="18">
        <v>9706752723</v>
      </c>
      <c r="N52" s="18" t="s">
        <v>187</v>
      </c>
      <c r="O52" s="18">
        <v>9854946107</v>
      </c>
      <c r="P52" s="24">
        <v>43726</v>
      </c>
      <c r="Q52" s="50" t="s">
        <v>196</v>
      </c>
      <c r="R52" s="18" t="s">
        <v>925</v>
      </c>
      <c r="S52" s="18" t="s">
        <v>386</v>
      </c>
      <c r="T52" s="50"/>
    </row>
    <row r="53" spans="1:20">
      <c r="A53" s="4">
        <v>49</v>
      </c>
      <c r="B53" s="72" t="s">
        <v>62</v>
      </c>
      <c r="C53" s="50" t="s">
        <v>899</v>
      </c>
      <c r="D53" s="18" t="s">
        <v>23</v>
      </c>
      <c r="E53" s="71">
        <v>18260222301</v>
      </c>
      <c r="F53" s="18" t="s">
        <v>81</v>
      </c>
      <c r="G53" s="71">
        <v>7</v>
      </c>
      <c r="H53" s="71">
        <v>6</v>
      </c>
      <c r="I53" s="60">
        <f t="shared" si="0"/>
        <v>13</v>
      </c>
      <c r="J53" s="18">
        <v>8822059253</v>
      </c>
      <c r="K53" s="121" t="s">
        <v>947</v>
      </c>
      <c r="L53" s="18" t="s">
        <v>948</v>
      </c>
      <c r="M53" s="18">
        <v>8811905726</v>
      </c>
      <c r="N53" s="18" t="s">
        <v>949</v>
      </c>
      <c r="O53" s="18">
        <v>9678533320</v>
      </c>
      <c r="P53" s="24">
        <v>43726</v>
      </c>
      <c r="Q53" s="50" t="s">
        <v>196</v>
      </c>
      <c r="R53" s="18" t="s">
        <v>925</v>
      </c>
      <c r="S53" s="18" t="s">
        <v>386</v>
      </c>
      <c r="T53" s="50"/>
    </row>
    <row r="54" spans="1:20">
      <c r="A54" s="4">
        <v>50</v>
      </c>
      <c r="B54" s="72" t="s">
        <v>62</v>
      </c>
      <c r="C54" s="50" t="s">
        <v>900</v>
      </c>
      <c r="D54" s="18" t="s">
        <v>23</v>
      </c>
      <c r="E54" s="71">
        <v>18260222302</v>
      </c>
      <c r="F54" s="18" t="s">
        <v>81</v>
      </c>
      <c r="G54" s="71">
        <v>9</v>
      </c>
      <c r="H54" s="71">
        <v>9</v>
      </c>
      <c r="I54" s="60">
        <f t="shared" si="0"/>
        <v>18</v>
      </c>
      <c r="J54" s="18">
        <v>8011879085</v>
      </c>
      <c r="K54" s="121" t="s">
        <v>947</v>
      </c>
      <c r="L54" s="18" t="s">
        <v>948</v>
      </c>
      <c r="M54" s="18">
        <v>8811905726</v>
      </c>
      <c r="N54" s="18" t="s">
        <v>949</v>
      </c>
      <c r="O54" s="18">
        <v>9678533320</v>
      </c>
      <c r="P54" s="24">
        <v>43726</v>
      </c>
      <c r="Q54" s="50" t="s">
        <v>196</v>
      </c>
      <c r="R54" s="18" t="s">
        <v>950</v>
      </c>
      <c r="S54" s="18" t="s">
        <v>386</v>
      </c>
      <c r="T54" s="50"/>
    </row>
    <row r="55" spans="1:20">
      <c r="A55" s="4">
        <v>51</v>
      </c>
      <c r="B55" s="72" t="s">
        <v>63</v>
      </c>
      <c r="C55" s="50" t="s">
        <v>901</v>
      </c>
      <c r="D55" s="18" t="s">
        <v>23</v>
      </c>
      <c r="E55" s="71">
        <v>18260208402</v>
      </c>
      <c r="F55" s="18" t="s">
        <v>152</v>
      </c>
      <c r="G55" s="71">
        <v>45</v>
      </c>
      <c r="H55" s="71">
        <v>65</v>
      </c>
      <c r="I55" s="60">
        <f t="shared" si="0"/>
        <v>110</v>
      </c>
      <c r="J55" s="18">
        <v>9435859604</v>
      </c>
      <c r="K55" s="121" t="s">
        <v>947</v>
      </c>
      <c r="L55" s="18" t="s">
        <v>948</v>
      </c>
      <c r="M55" s="18">
        <v>8811905726</v>
      </c>
      <c r="N55" s="18" t="s">
        <v>949</v>
      </c>
      <c r="O55" s="18">
        <v>9678533320</v>
      </c>
      <c r="P55" s="24">
        <v>43726</v>
      </c>
      <c r="Q55" s="50" t="s">
        <v>196</v>
      </c>
      <c r="R55" s="18" t="s">
        <v>950</v>
      </c>
      <c r="S55" s="18" t="s">
        <v>977</v>
      </c>
      <c r="T55" s="50"/>
    </row>
    <row r="56" spans="1:20">
      <c r="A56" s="4">
        <v>52</v>
      </c>
      <c r="B56" s="72" t="s">
        <v>62</v>
      </c>
      <c r="C56" s="50" t="s">
        <v>902</v>
      </c>
      <c r="D56" s="18" t="s">
        <v>25</v>
      </c>
      <c r="E56" s="71"/>
      <c r="F56" s="18" t="s">
        <v>122</v>
      </c>
      <c r="G56" s="71">
        <v>34</v>
      </c>
      <c r="H56" s="71">
        <v>28</v>
      </c>
      <c r="I56" s="60">
        <f t="shared" si="0"/>
        <v>62</v>
      </c>
      <c r="J56" s="18">
        <v>9577209771</v>
      </c>
      <c r="K56" s="121" t="s">
        <v>951</v>
      </c>
      <c r="L56" s="18" t="s">
        <v>462</v>
      </c>
      <c r="M56" s="18">
        <v>9706752723</v>
      </c>
      <c r="N56" s="18" t="s">
        <v>556</v>
      </c>
      <c r="O56" s="18">
        <v>9613725998</v>
      </c>
      <c r="P56" s="24">
        <v>43727</v>
      </c>
      <c r="Q56" s="50" t="s">
        <v>204</v>
      </c>
      <c r="R56" s="18" t="s">
        <v>844</v>
      </c>
      <c r="S56" s="18" t="s">
        <v>386</v>
      </c>
      <c r="T56" s="50"/>
    </row>
    <row r="57" spans="1:20">
      <c r="A57" s="4">
        <v>53</v>
      </c>
      <c r="B57" s="72" t="s">
        <v>62</v>
      </c>
      <c r="C57" s="133" t="s">
        <v>903</v>
      </c>
      <c r="D57" s="18" t="s">
        <v>23</v>
      </c>
      <c r="E57" s="71">
        <v>18260209701</v>
      </c>
      <c r="F57" s="18" t="s">
        <v>81</v>
      </c>
      <c r="G57" s="71">
        <v>30</v>
      </c>
      <c r="H57" s="71">
        <v>35</v>
      </c>
      <c r="I57" s="60">
        <f t="shared" si="0"/>
        <v>65</v>
      </c>
      <c r="J57" s="18">
        <v>9859563452</v>
      </c>
      <c r="K57" s="121" t="s">
        <v>951</v>
      </c>
      <c r="L57" s="18" t="s">
        <v>462</v>
      </c>
      <c r="M57" s="18">
        <v>9706752723</v>
      </c>
      <c r="N57" s="18" t="s">
        <v>556</v>
      </c>
      <c r="O57" s="18">
        <v>9613725998</v>
      </c>
      <c r="P57" s="24">
        <v>43727</v>
      </c>
      <c r="Q57" s="50" t="s">
        <v>204</v>
      </c>
      <c r="R57" s="18" t="s">
        <v>844</v>
      </c>
      <c r="S57" s="18" t="s">
        <v>386</v>
      </c>
      <c r="T57" s="50"/>
    </row>
    <row r="58" spans="1:20">
      <c r="A58" s="4">
        <v>54</v>
      </c>
      <c r="B58" s="72" t="s">
        <v>63</v>
      </c>
      <c r="C58" s="50" t="s">
        <v>904</v>
      </c>
      <c r="D58" s="18" t="s">
        <v>25</v>
      </c>
      <c r="E58" s="71"/>
      <c r="F58" s="18" t="s">
        <v>122</v>
      </c>
      <c r="G58" s="71">
        <v>29</v>
      </c>
      <c r="H58" s="71">
        <v>40</v>
      </c>
      <c r="I58" s="60">
        <f t="shared" si="0"/>
        <v>69</v>
      </c>
      <c r="J58" s="18">
        <v>8721977629</v>
      </c>
      <c r="K58" s="121" t="s">
        <v>951</v>
      </c>
      <c r="L58" s="18" t="s">
        <v>462</v>
      </c>
      <c r="M58" s="18">
        <v>9706752723</v>
      </c>
      <c r="N58" s="18" t="s">
        <v>556</v>
      </c>
      <c r="O58" s="18">
        <v>9613725998</v>
      </c>
      <c r="P58" s="24">
        <v>43727</v>
      </c>
      <c r="Q58" s="50" t="s">
        <v>204</v>
      </c>
      <c r="R58" s="83" t="s">
        <v>844</v>
      </c>
      <c r="S58" s="18" t="s">
        <v>977</v>
      </c>
      <c r="T58" s="50"/>
    </row>
    <row r="59" spans="1:20">
      <c r="A59" s="4">
        <v>55</v>
      </c>
      <c r="B59" s="72" t="s">
        <v>63</v>
      </c>
      <c r="C59" s="50" t="s">
        <v>905</v>
      </c>
      <c r="D59" s="18" t="s">
        <v>23</v>
      </c>
      <c r="E59" s="71">
        <v>18260209702</v>
      </c>
      <c r="F59" s="18" t="s">
        <v>81</v>
      </c>
      <c r="G59" s="71">
        <v>20</v>
      </c>
      <c r="H59" s="71">
        <v>28</v>
      </c>
      <c r="I59" s="60">
        <f t="shared" si="0"/>
        <v>48</v>
      </c>
      <c r="J59" s="18">
        <v>9859676180</v>
      </c>
      <c r="K59" s="121" t="s">
        <v>951</v>
      </c>
      <c r="L59" s="18" t="s">
        <v>462</v>
      </c>
      <c r="M59" s="18">
        <v>9706752723</v>
      </c>
      <c r="N59" s="18" t="s">
        <v>556</v>
      </c>
      <c r="O59" s="18">
        <v>9613725998</v>
      </c>
      <c r="P59" s="24">
        <v>43727</v>
      </c>
      <c r="Q59" s="50" t="s">
        <v>204</v>
      </c>
      <c r="R59" s="18" t="s">
        <v>844</v>
      </c>
      <c r="S59" s="18" t="s">
        <v>977</v>
      </c>
      <c r="T59" s="50"/>
    </row>
    <row r="60" spans="1:20">
      <c r="A60" s="4">
        <v>56</v>
      </c>
      <c r="B60" s="72" t="s">
        <v>62</v>
      </c>
      <c r="C60" s="50" t="s">
        <v>906</v>
      </c>
      <c r="D60" s="18" t="s">
        <v>25</v>
      </c>
      <c r="E60" s="71"/>
      <c r="F60" s="18" t="s">
        <v>122</v>
      </c>
      <c r="G60" s="71">
        <v>40</v>
      </c>
      <c r="H60" s="71">
        <v>30</v>
      </c>
      <c r="I60" s="60">
        <f t="shared" si="0"/>
        <v>70</v>
      </c>
      <c r="J60" s="18">
        <v>9859676180</v>
      </c>
      <c r="K60" s="121" t="s">
        <v>951</v>
      </c>
      <c r="L60" s="18" t="s">
        <v>462</v>
      </c>
      <c r="M60" s="18">
        <v>9706752723</v>
      </c>
      <c r="N60" s="18" t="s">
        <v>556</v>
      </c>
      <c r="O60" s="18">
        <v>9613725998</v>
      </c>
      <c r="P60" s="24">
        <v>43728</v>
      </c>
      <c r="Q60" s="50" t="s">
        <v>214</v>
      </c>
      <c r="R60" s="18" t="s">
        <v>844</v>
      </c>
      <c r="S60" s="18" t="s">
        <v>386</v>
      </c>
      <c r="T60" s="50"/>
    </row>
    <row r="61" spans="1:20">
      <c r="A61" s="4">
        <v>57</v>
      </c>
      <c r="B61" s="72" t="s">
        <v>62</v>
      </c>
      <c r="C61" s="50" t="s">
        <v>907</v>
      </c>
      <c r="D61" s="18" t="s">
        <v>23</v>
      </c>
      <c r="E61" s="71">
        <v>18260209703</v>
      </c>
      <c r="F61" s="18" t="s">
        <v>81</v>
      </c>
      <c r="G61" s="71">
        <v>20</v>
      </c>
      <c r="H61" s="71">
        <v>25</v>
      </c>
      <c r="I61" s="60">
        <f t="shared" si="0"/>
        <v>45</v>
      </c>
      <c r="J61" s="18">
        <v>9854353679</v>
      </c>
      <c r="K61" s="121" t="s">
        <v>951</v>
      </c>
      <c r="L61" s="18" t="s">
        <v>462</v>
      </c>
      <c r="M61" s="18">
        <v>9706752723</v>
      </c>
      <c r="N61" s="18" t="s">
        <v>556</v>
      </c>
      <c r="O61" s="18">
        <v>9613725998</v>
      </c>
      <c r="P61" s="24">
        <v>43728</v>
      </c>
      <c r="Q61" s="50" t="s">
        <v>214</v>
      </c>
      <c r="R61" s="18" t="s">
        <v>844</v>
      </c>
      <c r="S61" s="18" t="s">
        <v>386</v>
      </c>
      <c r="T61" s="50"/>
    </row>
    <row r="62" spans="1:20">
      <c r="A62" s="4">
        <v>58</v>
      </c>
      <c r="B62" s="72" t="s">
        <v>62</v>
      </c>
      <c r="C62" s="50" t="s">
        <v>908</v>
      </c>
      <c r="D62" s="18" t="s">
        <v>23</v>
      </c>
      <c r="E62" s="71">
        <v>18260209704</v>
      </c>
      <c r="F62" s="18" t="s">
        <v>81</v>
      </c>
      <c r="G62" s="71">
        <v>25</v>
      </c>
      <c r="H62" s="71">
        <v>27</v>
      </c>
      <c r="I62" s="60">
        <f t="shared" si="0"/>
        <v>52</v>
      </c>
      <c r="J62" s="18">
        <v>9613441796</v>
      </c>
      <c r="K62" s="121" t="s">
        <v>951</v>
      </c>
      <c r="L62" s="18" t="s">
        <v>462</v>
      </c>
      <c r="M62" s="18">
        <v>9706752723</v>
      </c>
      <c r="N62" s="18" t="s">
        <v>556</v>
      </c>
      <c r="O62" s="18">
        <v>9613725998</v>
      </c>
      <c r="P62" s="24">
        <v>43728</v>
      </c>
      <c r="Q62" s="50" t="s">
        <v>214</v>
      </c>
      <c r="R62" s="18" t="s">
        <v>844</v>
      </c>
      <c r="S62" s="18" t="s">
        <v>386</v>
      </c>
      <c r="T62" s="50"/>
    </row>
    <row r="63" spans="1:20">
      <c r="A63" s="4">
        <v>59</v>
      </c>
      <c r="B63" s="72" t="s">
        <v>63</v>
      </c>
      <c r="C63" s="50" t="s">
        <v>909</v>
      </c>
      <c r="D63" s="18" t="s">
        <v>23</v>
      </c>
      <c r="E63" s="71">
        <v>18260223201</v>
      </c>
      <c r="F63" s="18" t="s">
        <v>81</v>
      </c>
      <c r="G63" s="71">
        <v>20</v>
      </c>
      <c r="H63" s="71">
        <v>34</v>
      </c>
      <c r="I63" s="60">
        <f t="shared" si="0"/>
        <v>54</v>
      </c>
      <c r="J63" s="18">
        <v>9864686050</v>
      </c>
      <c r="K63" s="121" t="s">
        <v>947</v>
      </c>
      <c r="L63" s="18" t="s">
        <v>948</v>
      </c>
      <c r="M63" s="18">
        <v>8811905726</v>
      </c>
      <c r="N63" s="18" t="s">
        <v>952</v>
      </c>
      <c r="O63" s="18">
        <v>9678394571</v>
      </c>
      <c r="P63" s="24">
        <v>43728</v>
      </c>
      <c r="Q63" s="50" t="s">
        <v>214</v>
      </c>
      <c r="R63" s="18" t="s">
        <v>825</v>
      </c>
      <c r="S63" s="18" t="s">
        <v>977</v>
      </c>
      <c r="T63" s="50"/>
    </row>
    <row r="64" spans="1:20">
      <c r="A64" s="4">
        <v>60</v>
      </c>
      <c r="B64" s="72" t="s">
        <v>63</v>
      </c>
      <c r="C64" s="50" t="s">
        <v>910</v>
      </c>
      <c r="D64" s="18" t="s">
        <v>23</v>
      </c>
      <c r="E64" s="71">
        <v>18260224201</v>
      </c>
      <c r="F64" s="18" t="s">
        <v>81</v>
      </c>
      <c r="G64" s="71">
        <v>25</v>
      </c>
      <c r="H64" s="71">
        <v>27</v>
      </c>
      <c r="I64" s="60">
        <f t="shared" si="0"/>
        <v>52</v>
      </c>
      <c r="J64" s="18">
        <v>7035945200</v>
      </c>
      <c r="K64" s="121" t="s">
        <v>947</v>
      </c>
      <c r="L64" s="18" t="s">
        <v>948</v>
      </c>
      <c r="M64" s="18">
        <v>8811905726</v>
      </c>
      <c r="N64" s="18" t="s">
        <v>953</v>
      </c>
      <c r="O64" s="18">
        <v>9508501755</v>
      </c>
      <c r="P64" s="24">
        <v>43728</v>
      </c>
      <c r="Q64" s="50" t="s">
        <v>214</v>
      </c>
      <c r="R64" s="18" t="s">
        <v>401</v>
      </c>
      <c r="S64" s="18" t="s">
        <v>977</v>
      </c>
      <c r="T64" s="50"/>
    </row>
    <row r="65" spans="1:20">
      <c r="A65" s="4">
        <v>61</v>
      </c>
      <c r="B65" s="72" t="s">
        <v>62</v>
      </c>
      <c r="C65" s="50" t="s">
        <v>911</v>
      </c>
      <c r="D65" s="18" t="s">
        <v>25</v>
      </c>
      <c r="E65" s="71">
        <v>18325090336</v>
      </c>
      <c r="F65" s="18" t="s">
        <v>100</v>
      </c>
      <c r="G65" s="71">
        <v>38</v>
      </c>
      <c r="H65" s="71">
        <v>38</v>
      </c>
      <c r="I65" s="60">
        <f t="shared" si="0"/>
        <v>76</v>
      </c>
      <c r="J65" s="18">
        <v>9859415144</v>
      </c>
      <c r="K65" s="18" t="s">
        <v>566</v>
      </c>
      <c r="L65" s="18" t="s">
        <v>954</v>
      </c>
      <c r="M65" s="18">
        <v>9678428622</v>
      </c>
      <c r="N65" s="18" t="s">
        <v>955</v>
      </c>
      <c r="O65" s="18">
        <v>9707726380</v>
      </c>
      <c r="P65" s="24">
        <v>43729</v>
      </c>
      <c r="Q65" s="50" t="s">
        <v>224</v>
      </c>
      <c r="R65" s="18" t="s">
        <v>825</v>
      </c>
      <c r="S65" s="18" t="s">
        <v>386</v>
      </c>
      <c r="T65" s="50"/>
    </row>
    <row r="66" spans="1:20">
      <c r="A66" s="4">
        <v>62</v>
      </c>
      <c r="B66" s="72" t="s">
        <v>62</v>
      </c>
      <c r="C66" s="50" t="s">
        <v>912</v>
      </c>
      <c r="D66" s="18" t="s">
        <v>23</v>
      </c>
      <c r="E66" s="71">
        <v>18260212301</v>
      </c>
      <c r="F66" s="18" t="s">
        <v>81</v>
      </c>
      <c r="G66" s="71">
        <v>70</v>
      </c>
      <c r="H66" s="71">
        <v>71</v>
      </c>
      <c r="I66" s="60">
        <f t="shared" si="0"/>
        <v>141</v>
      </c>
      <c r="J66" s="18">
        <v>9859445853</v>
      </c>
      <c r="K66" s="18" t="s">
        <v>566</v>
      </c>
      <c r="L66" s="18" t="s">
        <v>954</v>
      </c>
      <c r="M66" s="18">
        <v>9678428622</v>
      </c>
      <c r="N66" s="18" t="s">
        <v>955</v>
      </c>
      <c r="O66" s="18">
        <v>9707726380</v>
      </c>
      <c r="P66" s="24">
        <v>43729</v>
      </c>
      <c r="Q66" s="50" t="s">
        <v>224</v>
      </c>
      <c r="R66" s="18" t="s">
        <v>825</v>
      </c>
      <c r="S66" s="18" t="s">
        <v>386</v>
      </c>
      <c r="T66" s="50"/>
    </row>
    <row r="67" spans="1:20">
      <c r="A67" s="4">
        <v>63</v>
      </c>
      <c r="B67" s="72" t="s">
        <v>63</v>
      </c>
      <c r="C67" s="50" t="s">
        <v>913</v>
      </c>
      <c r="D67" s="18" t="s">
        <v>25</v>
      </c>
      <c r="E67" s="71">
        <v>18325090337</v>
      </c>
      <c r="F67" s="18" t="s">
        <v>122</v>
      </c>
      <c r="G67" s="71">
        <v>17</v>
      </c>
      <c r="H67" s="71">
        <v>19</v>
      </c>
      <c r="I67" s="60">
        <f t="shared" si="0"/>
        <v>36</v>
      </c>
      <c r="J67" s="18">
        <v>8011573480</v>
      </c>
      <c r="K67" s="18" t="s">
        <v>566</v>
      </c>
      <c r="L67" s="18" t="s">
        <v>954</v>
      </c>
      <c r="M67" s="18">
        <v>9678428622</v>
      </c>
      <c r="N67" s="18" t="s">
        <v>956</v>
      </c>
      <c r="O67" s="18">
        <v>9957532379</v>
      </c>
      <c r="P67" s="24">
        <v>43729</v>
      </c>
      <c r="Q67" s="50" t="s">
        <v>224</v>
      </c>
      <c r="R67" s="18" t="s">
        <v>208</v>
      </c>
      <c r="S67" s="18" t="s">
        <v>977</v>
      </c>
      <c r="T67" s="50"/>
    </row>
    <row r="68" spans="1:20">
      <c r="A68" s="4">
        <v>64</v>
      </c>
      <c r="B68" s="72" t="s">
        <v>63</v>
      </c>
      <c r="C68" s="50" t="s">
        <v>914</v>
      </c>
      <c r="D68" s="18" t="s">
        <v>23</v>
      </c>
      <c r="E68" s="71">
        <v>18260212302</v>
      </c>
      <c r="F68" s="18" t="s">
        <v>81</v>
      </c>
      <c r="G68" s="71">
        <v>20</v>
      </c>
      <c r="H68" s="71">
        <v>22</v>
      </c>
      <c r="I68" s="60">
        <f t="shared" si="0"/>
        <v>42</v>
      </c>
      <c r="J68" s="18">
        <v>9954347141</v>
      </c>
      <c r="K68" s="18" t="s">
        <v>566</v>
      </c>
      <c r="L68" s="18" t="s">
        <v>954</v>
      </c>
      <c r="M68" s="18">
        <v>9678428622</v>
      </c>
      <c r="N68" s="18" t="s">
        <v>956</v>
      </c>
      <c r="O68" s="18">
        <v>9957532379</v>
      </c>
      <c r="P68" s="24">
        <v>43729</v>
      </c>
      <c r="Q68" s="50" t="s">
        <v>224</v>
      </c>
      <c r="R68" s="18" t="s">
        <v>208</v>
      </c>
      <c r="S68" s="18" t="s">
        <v>977</v>
      </c>
      <c r="T68" s="50"/>
    </row>
    <row r="69" spans="1:20">
      <c r="A69" s="4">
        <v>65</v>
      </c>
      <c r="B69" s="72"/>
      <c r="C69" s="50"/>
      <c r="D69" s="18"/>
      <c r="E69" s="71"/>
      <c r="F69" s="18"/>
      <c r="G69" s="71"/>
      <c r="H69" s="71"/>
      <c r="I69" s="60">
        <f t="shared" si="0"/>
        <v>0</v>
      </c>
      <c r="J69" s="18"/>
      <c r="K69" s="18"/>
      <c r="L69" s="18"/>
      <c r="M69" s="18"/>
      <c r="N69" s="18"/>
      <c r="O69" s="18"/>
      <c r="P69" s="24">
        <v>43730</v>
      </c>
      <c r="Q69" s="50" t="s">
        <v>965</v>
      </c>
      <c r="R69" s="18"/>
      <c r="S69" s="18"/>
      <c r="T69" s="50" t="s">
        <v>231</v>
      </c>
    </row>
    <row r="70" spans="1:20">
      <c r="A70" s="4">
        <v>66</v>
      </c>
      <c r="B70" s="72" t="s">
        <v>62</v>
      </c>
      <c r="C70" s="50" t="s">
        <v>915</v>
      </c>
      <c r="D70" s="18" t="s">
        <v>23</v>
      </c>
      <c r="E70" s="71">
        <v>18260212303</v>
      </c>
      <c r="F70" s="18" t="s">
        <v>152</v>
      </c>
      <c r="G70" s="71">
        <v>118</v>
      </c>
      <c r="H70" s="71">
        <v>118</v>
      </c>
      <c r="I70" s="60">
        <f t="shared" ref="I70:I133" si="1">SUM(G70:H70)</f>
        <v>236</v>
      </c>
      <c r="J70" s="18">
        <v>9435653511</v>
      </c>
      <c r="K70" s="18" t="s">
        <v>566</v>
      </c>
      <c r="L70" s="18" t="s">
        <v>954</v>
      </c>
      <c r="M70" s="18">
        <v>9678428622</v>
      </c>
      <c r="N70" s="18" t="s">
        <v>956</v>
      </c>
      <c r="O70" s="18">
        <v>9957532379</v>
      </c>
      <c r="P70" s="24">
        <v>43731</v>
      </c>
      <c r="Q70" s="50" t="s">
        <v>167</v>
      </c>
      <c r="R70" s="18" t="s">
        <v>844</v>
      </c>
      <c r="S70" s="18" t="s">
        <v>386</v>
      </c>
      <c r="T70" s="50"/>
    </row>
    <row r="71" spans="1:20">
      <c r="A71" s="4">
        <v>67</v>
      </c>
      <c r="B71" s="72" t="s">
        <v>63</v>
      </c>
      <c r="C71" s="50" t="s">
        <v>915</v>
      </c>
      <c r="D71" s="18" t="s">
        <v>23</v>
      </c>
      <c r="E71" s="71">
        <v>18260212303</v>
      </c>
      <c r="F71" s="18" t="s">
        <v>152</v>
      </c>
      <c r="G71" s="71">
        <v>118</v>
      </c>
      <c r="H71" s="71">
        <v>118</v>
      </c>
      <c r="I71" s="60">
        <f t="shared" si="1"/>
        <v>236</v>
      </c>
      <c r="J71" s="18">
        <v>9435653511</v>
      </c>
      <c r="K71" s="18" t="s">
        <v>566</v>
      </c>
      <c r="L71" s="18" t="s">
        <v>954</v>
      </c>
      <c r="M71" s="18">
        <v>9678428622</v>
      </c>
      <c r="N71" s="18" t="s">
        <v>956</v>
      </c>
      <c r="O71" s="18">
        <v>9957532379</v>
      </c>
      <c r="P71" s="24">
        <v>43731</v>
      </c>
      <c r="Q71" s="50" t="s">
        <v>167</v>
      </c>
      <c r="R71" s="18" t="s">
        <v>844</v>
      </c>
      <c r="S71" s="18" t="s">
        <v>977</v>
      </c>
      <c r="T71" s="50"/>
    </row>
    <row r="72" spans="1:20">
      <c r="A72" s="4">
        <v>68</v>
      </c>
      <c r="B72" s="72" t="s">
        <v>62</v>
      </c>
      <c r="C72" s="50" t="s">
        <v>916</v>
      </c>
      <c r="D72" s="18" t="s">
        <v>23</v>
      </c>
      <c r="E72" s="71">
        <v>18260212601</v>
      </c>
      <c r="F72" s="18" t="s">
        <v>81</v>
      </c>
      <c r="G72" s="71">
        <v>170</v>
      </c>
      <c r="H72" s="71">
        <v>175</v>
      </c>
      <c r="I72" s="60">
        <f t="shared" si="1"/>
        <v>345</v>
      </c>
      <c r="J72" s="18">
        <v>9854201561</v>
      </c>
      <c r="K72" s="18" t="s">
        <v>275</v>
      </c>
      <c r="L72" s="18" t="s">
        <v>276</v>
      </c>
      <c r="M72" s="18">
        <v>9577222613</v>
      </c>
      <c r="N72" s="18" t="s">
        <v>739</v>
      </c>
      <c r="O72" s="18">
        <v>9854917903</v>
      </c>
      <c r="P72" s="24">
        <v>43732</v>
      </c>
      <c r="Q72" s="50" t="s">
        <v>182</v>
      </c>
      <c r="R72" s="18" t="s">
        <v>828</v>
      </c>
      <c r="S72" s="18" t="s">
        <v>386</v>
      </c>
      <c r="T72" s="50"/>
    </row>
    <row r="73" spans="1:20">
      <c r="A73" s="4">
        <v>69</v>
      </c>
      <c r="B73" s="72" t="s">
        <v>63</v>
      </c>
      <c r="C73" s="50" t="s">
        <v>916</v>
      </c>
      <c r="D73" s="18" t="s">
        <v>23</v>
      </c>
      <c r="E73" s="71">
        <v>18260212601</v>
      </c>
      <c r="F73" s="18" t="s">
        <v>81</v>
      </c>
      <c r="G73" s="71">
        <v>170</v>
      </c>
      <c r="H73" s="71">
        <v>175</v>
      </c>
      <c r="I73" s="60">
        <f t="shared" si="1"/>
        <v>345</v>
      </c>
      <c r="J73" s="18">
        <v>9854201561</v>
      </c>
      <c r="K73" s="18" t="s">
        <v>275</v>
      </c>
      <c r="L73" s="18" t="s">
        <v>276</v>
      </c>
      <c r="M73" s="18">
        <v>9577222613</v>
      </c>
      <c r="N73" s="18" t="s">
        <v>739</v>
      </c>
      <c r="O73" s="18">
        <v>9854917903</v>
      </c>
      <c r="P73" s="24">
        <v>43732</v>
      </c>
      <c r="Q73" s="50" t="s">
        <v>182</v>
      </c>
      <c r="R73" s="18" t="s">
        <v>828</v>
      </c>
      <c r="S73" s="18" t="s">
        <v>977</v>
      </c>
      <c r="T73" s="18"/>
    </row>
    <row r="74" spans="1:20" ht="33">
      <c r="A74" s="4">
        <v>70</v>
      </c>
      <c r="B74" s="72" t="s">
        <v>62</v>
      </c>
      <c r="C74" s="81" t="s">
        <v>917</v>
      </c>
      <c r="D74" s="18" t="s">
        <v>25</v>
      </c>
      <c r="E74" s="71">
        <v>18325090518</v>
      </c>
      <c r="F74" s="18" t="s">
        <v>122</v>
      </c>
      <c r="G74" s="71">
        <v>21</v>
      </c>
      <c r="H74" s="71">
        <v>19</v>
      </c>
      <c r="I74" s="60">
        <f t="shared" si="1"/>
        <v>40</v>
      </c>
      <c r="J74" s="18">
        <v>9854701264</v>
      </c>
      <c r="K74" s="18" t="s">
        <v>275</v>
      </c>
      <c r="L74" s="18" t="s">
        <v>276</v>
      </c>
      <c r="M74" s="18">
        <v>9577222613</v>
      </c>
      <c r="N74" s="18" t="s">
        <v>957</v>
      </c>
      <c r="O74" s="18">
        <v>9613034519</v>
      </c>
      <c r="P74" s="24">
        <v>43733</v>
      </c>
      <c r="Q74" s="18" t="s">
        <v>196</v>
      </c>
      <c r="R74" s="18" t="s">
        <v>828</v>
      </c>
      <c r="S74" s="18" t="s">
        <v>386</v>
      </c>
      <c r="T74" s="18"/>
    </row>
    <row r="75" spans="1:20" ht="33">
      <c r="A75" s="4">
        <v>71</v>
      </c>
      <c r="B75" s="72" t="s">
        <v>62</v>
      </c>
      <c r="C75" s="81" t="s">
        <v>918</v>
      </c>
      <c r="D75" s="18" t="s">
        <v>23</v>
      </c>
      <c r="E75" s="71">
        <v>18260212408</v>
      </c>
      <c r="F75" s="18" t="s">
        <v>81</v>
      </c>
      <c r="G75" s="71">
        <v>40</v>
      </c>
      <c r="H75" s="71">
        <v>55</v>
      </c>
      <c r="I75" s="60">
        <f t="shared" si="1"/>
        <v>95</v>
      </c>
      <c r="J75" s="18">
        <v>9854583842</v>
      </c>
      <c r="K75" s="18" t="s">
        <v>275</v>
      </c>
      <c r="L75" s="18" t="s">
        <v>276</v>
      </c>
      <c r="M75" s="18">
        <v>9577222613</v>
      </c>
      <c r="N75" s="18" t="s">
        <v>957</v>
      </c>
      <c r="O75" s="18">
        <v>9613034519</v>
      </c>
      <c r="P75" s="24">
        <v>43733</v>
      </c>
      <c r="Q75" s="18" t="s">
        <v>196</v>
      </c>
      <c r="R75" s="18" t="s">
        <v>828</v>
      </c>
      <c r="S75" s="18" t="s">
        <v>386</v>
      </c>
      <c r="T75" s="18"/>
    </row>
    <row r="76" spans="1:20">
      <c r="A76" s="4">
        <v>72</v>
      </c>
      <c r="B76" s="72" t="s">
        <v>63</v>
      </c>
      <c r="C76" s="84" t="s">
        <v>919</v>
      </c>
      <c r="D76" s="18" t="s">
        <v>23</v>
      </c>
      <c r="E76" s="71">
        <v>18260212801</v>
      </c>
      <c r="F76" s="18" t="s">
        <v>73</v>
      </c>
      <c r="G76" s="71">
        <v>50</v>
      </c>
      <c r="H76" s="71">
        <v>50</v>
      </c>
      <c r="I76" s="60">
        <f t="shared" si="1"/>
        <v>100</v>
      </c>
      <c r="J76" s="18">
        <v>9854976517</v>
      </c>
      <c r="K76" s="18" t="s">
        <v>958</v>
      </c>
      <c r="L76" s="18" t="s">
        <v>959</v>
      </c>
      <c r="M76" s="18">
        <v>9101739379</v>
      </c>
      <c r="N76" s="18" t="s">
        <v>960</v>
      </c>
      <c r="O76" s="18">
        <v>9613732745</v>
      </c>
      <c r="P76" s="24">
        <v>43733</v>
      </c>
      <c r="Q76" s="18" t="s">
        <v>196</v>
      </c>
      <c r="R76" s="18" t="s">
        <v>961</v>
      </c>
      <c r="S76" s="18" t="s">
        <v>176</v>
      </c>
      <c r="T76" s="18"/>
    </row>
    <row r="77" spans="1:20">
      <c r="A77" s="4">
        <v>73</v>
      </c>
      <c r="B77" s="72" t="s">
        <v>62</v>
      </c>
      <c r="C77" s="50" t="s">
        <v>920</v>
      </c>
      <c r="D77" s="18" t="s">
        <v>23</v>
      </c>
      <c r="E77" s="71">
        <v>18260212802</v>
      </c>
      <c r="F77" s="18" t="s">
        <v>81</v>
      </c>
      <c r="G77" s="71">
        <v>70</v>
      </c>
      <c r="H77" s="71">
        <v>75</v>
      </c>
      <c r="I77" s="60">
        <f t="shared" si="1"/>
        <v>145</v>
      </c>
      <c r="J77" s="18">
        <v>9854167240</v>
      </c>
      <c r="K77" s="18" t="s">
        <v>958</v>
      </c>
      <c r="L77" s="18" t="s">
        <v>959</v>
      </c>
      <c r="M77" s="18">
        <v>9101739379</v>
      </c>
      <c r="N77" s="18" t="s">
        <v>960</v>
      </c>
      <c r="O77" s="18">
        <v>9613732745</v>
      </c>
      <c r="P77" s="24">
        <v>43734</v>
      </c>
      <c r="Q77" s="18" t="s">
        <v>204</v>
      </c>
      <c r="R77" s="18" t="s">
        <v>820</v>
      </c>
      <c r="S77" s="18" t="s">
        <v>977</v>
      </c>
      <c r="T77" s="18"/>
    </row>
    <row r="78" spans="1:20">
      <c r="A78" s="4">
        <v>74</v>
      </c>
      <c r="B78" s="72" t="s">
        <v>63</v>
      </c>
      <c r="C78" s="50" t="s">
        <v>921</v>
      </c>
      <c r="D78" s="18" t="s">
        <v>23</v>
      </c>
      <c r="E78" s="71">
        <v>18260214201</v>
      </c>
      <c r="F78" s="18" t="s">
        <v>81</v>
      </c>
      <c r="G78" s="71">
        <v>70</v>
      </c>
      <c r="H78" s="71">
        <v>85</v>
      </c>
      <c r="I78" s="60">
        <f t="shared" si="1"/>
        <v>155</v>
      </c>
      <c r="J78" s="18">
        <v>9613510317</v>
      </c>
      <c r="K78" s="18" t="s">
        <v>275</v>
      </c>
      <c r="L78" s="18" t="s">
        <v>276</v>
      </c>
      <c r="M78" s="18">
        <v>9577222613</v>
      </c>
      <c r="N78" s="18" t="s">
        <v>962</v>
      </c>
      <c r="O78" s="18">
        <v>9613253911</v>
      </c>
      <c r="P78" s="24">
        <v>43734</v>
      </c>
      <c r="Q78" s="18" t="s">
        <v>204</v>
      </c>
      <c r="R78" s="18" t="s">
        <v>828</v>
      </c>
      <c r="S78" s="18" t="s">
        <v>977</v>
      </c>
      <c r="T78" s="18"/>
    </row>
    <row r="79" spans="1:20">
      <c r="A79" s="4">
        <v>75</v>
      </c>
      <c r="B79" s="72" t="s">
        <v>62</v>
      </c>
      <c r="C79" s="50" t="s">
        <v>922</v>
      </c>
      <c r="D79" s="18" t="s">
        <v>23</v>
      </c>
      <c r="E79" s="71">
        <v>18260214301</v>
      </c>
      <c r="F79" s="18" t="s">
        <v>81</v>
      </c>
      <c r="G79" s="71">
        <v>25</v>
      </c>
      <c r="H79" s="71">
        <v>29</v>
      </c>
      <c r="I79" s="60">
        <f t="shared" si="1"/>
        <v>54</v>
      </c>
      <c r="J79" s="18">
        <v>9854846970</v>
      </c>
      <c r="K79" s="121" t="s">
        <v>570</v>
      </c>
      <c r="L79" s="18" t="s">
        <v>571</v>
      </c>
      <c r="M79" s="18">
        <v>9706862955</v>
      </c>
      <c r="N79" s="18" t="s">
        <v>837</v>
      </c>
      <c r="O79" s="18">
        <v>9957421846</v>
      </c>
      <c r="P79" s="24">
        <v>43735</v>
      </c>
      <c r="Q79" s="18" t="s">
        <v>214</v>
      </c>
      <c r="R79" s="18" t="s">
        <v>826</v>
      </c>
      <c r="S79" s="18" t="s">
        <v>386</v>
      </c>
      <c r="T79" s="18"/>
    </row>
    <row r="80" spans="1:20">
      <c r="A80" s="4">
        <v>76</v>
      </c>
      <c r="B80" s="72" t="s">
        <v>62</v>
      </c>
      <c r="C80" s="50" t="s">
        <v>923</v>
      </c>
      <c r="D80" s="18" t="s">
        <v>23</v>
      </c>
      <c r="E80" s="71">
        <v>18260214310</v>
      </c>
      <c r="F80" s="18" t="s">
        <v>863</v>
      </c>
      <c r="G80" s="71">
        <v>100</v>
      </c>
      <c r="H80" s="71">
        <v>102</v>
      </c>
      <c r="I80" s="60">
        <f t="shared" si="1"/>
        <v>202</v>
      </c>
      <c r="J80" s="18">
        <v>9854805680</v>
      </c>
      <c r="K80" s="18" t="s">
        <v>570</v>
      </c>
      <c r="L80" s="18" t="s">
        <v>571</v>
      </c>
      <c r="M80" s="18">
        <v>9706862955</v>
      </c>
      <c r="N80" s="18" t="s">
        <v>963</v>
      </c>
      <c r="O80" s="18">
        <v>8011342107</v>
      </c>
      <c r="P80" s="24">
        <v>43735</v>
      </c>
      <c r="Q80" s="18" t="s">
        <v>214</v>
      </c>
      <c r="R80" s="18" t="s">
        <v>826</v>
      </c>
      <c r="S80" s="18" t="s">
        <v>386</v>
      </c>
      <c r="T80" s="18"/>
    </row>
    <row r="81" spans="1:20">
      <c r="A81" s="4">
        <v>77</v>
      </c>
      <c r="B81" s="72" t="s">
        <v>63</v>
      </c>
      <c r="C81" s="50" t="s">
        <v>923</v>
      </c>
      <c r="D81" s="18" t="s">
        <v>23</v>
      </c>
      <c r="E81" s="71">
        <v>18260214310</v>
      </c>
      <c r="F81" s="18" t="s">
        <v>863</v>
      </c>
      <c r="G81" s="71">
        <v>100</v>
      </c>
      <c r="H81" s="71">
        <v>102</v>
      </c>
      <c r="I81" s="60">
        <f t="shared" si="1"/>
        <v>202</v>
      </c>
      <c r="J81" s="18">
        <v>9854805680</v>
      </c>
      <c r="K81" s="18" t="s">
        <v>570</v>
      </c>
      <c r="L81" s="18" t="s">
        <v>571</v>
      </c>
      <c r="M81" s="18">
        <v>9706862955</v>
      </c>
      <c r="N81" s="18" t="s">
        <v>963</v>
      </c>
      <c r="O81" s="18">
        <v>8011342107</v>
      </c>
      <c r="P81" s="24">
        <v>43735</v>
      </c>
      <c r="Q81" s="18" t="s">
        <v>214</v>
      </c>
      <c r="R81" s="18" t="s">
        <v>826</v>
      </c>
      <c r="S81" s="18" t="s">
        <v>977</v>
      </c>
      <c r="T81" s="18"/>
    </row>
    <row r="82" spans="1:20">
      <c r="A82" s="4">
        <v>78</v>
      </c>
      <c r="B82" s="72" t="s">
        <v>62</v>
      </c>
      <c r="C82" s="50" t="s">
        <v>924</v>
      </c>
      <c r="D82" s="18" t="s">
        <v>23</v>
      </c>
      <c r="E82" s="71">
        <v>18260214302</v>
      </c>
      <c r="F82" s="18" t="s">
        <v>152</v>
      </c>
      <c r="G82" s="71">
        <v>100</v>
      </c>
      <c r="H82" s="71">
        <v>105</v>
      </c>
      <c r="I82" s="60">
        <f t="shared" si="1"/>
        <v>205</v>
      </c>
      <c r="J82" s="18">
        <v>9707642684</v>
      </c>
      <c r="K82" s="18" t="s">
        <v>570</v>
      </c>
      <c r="L82" s="18" t="s">
        <v>571</v>
      </c>
      <c r="M82" s="18">
        <v>9706862955</v>
      </c>
      <c r="N82" s="18" t="s">
        <v>963</v>
      </c>
      <c r="O82" s="18">
        <v>8011342107</v>
      </c>
      <c r="P82" s="24">
        <v>43736</v>
      </c>
      <c r="Q82" s="18" t="s">
        <v>224</v>
      </c>
      <c r="R82" s="18" t="s">
        <v>820</v>
      </c>
      <c r="S82" s="18" t="s">
        <v>386</v>
      </c>
      <c r="T82" s="18"/>
    </row>
    <row r="83" spans="1:20">
      <c r="A83" s="4">
        <v>79</v>
      </c>
      <c r="B83" s="72" t="s">
        <v>63</v>
      </c>
      <c r="C83" s="50" t="s">
        <v>924</v>
      </c>
      <c r="D83" s="18" t="s">
        <v>23</v>
      </c>
      <c r="E83" s="71">
        <v>18260214302</v>
      </c>
      <c r="F83" s="18" t="s">
        <v>152</v>
      </c>
      <c r="G83" s="71">
        <v>100</v>
      </c>
      <c r="H83" s="71">
        <v>105</v>
      </c>
      <c r="I83" s="60">
        <f t="shared" si="1"/>
        <v>205</v>
      </c>
      <c r="J83" s="18">
        <v>9707642684</v>
      </c>
      <c r="K83" s="18" t="s">
        <v>570</v>
      </c>
      <c r="L83" s="18" t="s">
        <v>571</v>
      </c>
      <c r="M83" s="18">
        <v>9706862955</v>
      </c>
      <c r="N83" s="18" t="s">
        <v>963</v>
      </c>
      <c r="O83" s="18">
        <v>8011342107</v>
      </c>
      <c r="P83" s="24">
        <v>43736</v>
      </c>
      <c r="Q83" s="18" t="s">
        <v>224</v>
      </c>
      <c r="R83" s="18" t="s">
        <v>964</v>
      </c>
      <c r="S83" s="18" t="s">
        <v>977</v>
      </c>
      <c r="T83" s="18"/>
    </row>
    <row r="84" spans="1:20">
      <c r="A84" s="4">
        <v>80</v>
      </c>
      <c r="B84" s="17"/>
      <c r="C84" s="18"/>
      <c r="D84" s="18"/>
      <c r="E84" s="19"/>
      <c r="F84" s="18"/>
      <c r="G84" s="19"/>
      <c r="H84" s="19"/>
      <c r="I84" s="60">
        <f t="shared" si="1"/>
        <v>0</v>
      </c>
      <c r="J84" s="18"/>
      <c r="K84" s="18"/>
      <c r="L84" s="18"/>
      <c r="M84" s="18"/>
      <c r="N84" s="18"/>
      <c r="O84" s="18"/>
      <c r="P84" s="24">
        <v>43737</v>
      </c>
      <c r="Q84" s="18" t="s">
        <v>231</v>
      </c>
      <c r="R84" s="18"/>
      <c r="S84" s="18"/>
      <c r="T84" s="18" t="s">
        <v>231</v>
      </c>
    </row>
    <row r="85" spans="1:20">
      <c r="A85" s="4">
        <v>81</v>
      </c>
      <c r="B85" s="20" t="s">
        <v>62</v>
      </c>
      <c r="C85" s="50" t="s">
        <v>971</v>
      </c>
      <c r="D85" s="50" t="s">
        <v>25</v>
      </c>
      <c r="E85" s="51"/>
      <c r="F85" s="50" t="s">
        <v>122</v>
      </c>
      <c r="G85" s="51">
        <v>53</v>
      </c>
      <c r="H85" s="51">
        <v>51</v>
      </c>
      <c r="I85" s="60">
        <f t="shared" si="1"/>
        <v>104</v>
      </c>
      <c r="J85" s="50">
        <v>7002060195</v>
      </c>
      <c r="K85" s="18" t="s">
        <v>418</v>
      </c>
      <c r="L85" s="18" t="s">
        <v>419</v>
      </c>
      <c r="M85" s="18">
        <v>8403082393</v>
      </c>
      <c r="N85" s="18" t="s">
        <v>967</v>
      </c>
      <c r="O85" s="18">
        <v>8761027332</v>
      </c>
      <c r="P85" s="52">
        <v>43738</v>
      </c>
      <c r="Q85" s="50" t="s">
        <v>167</v>
      </c>
      <c r="R85" s="50" t="s">
        <v>844</v>
      </c>
      <c r="S85" s="50" t="s">
        <v>386</v>
      </c>
      <c r="T85" s="18"/>
    </row>
    <row r="86" spans="1:20">
      <c r="A86" s="4">
        <v>82</v>
      </c>
      <c r="B86" s="74" t="s">
        <v>63</v>
      </c>
      <c r="C86" s="50" t="s">
        <v>975</v>
      </c>
      <c r="D86" s="50" t="s">
        <v>23</v>
      </c>
      <c r="E86" s="73">
        <v>18260227006</v>
      </c>
      <c r="F86" s="50" t="s">
        <v>974</v>
      </c>
      <c r="G86" s="51">
        <v>45</v>
      </c>
      <c r="H86" s="51">
        <v>65</v>
      </c>
      <c r="I86" s="60">
        <f t="shared" si="1"/>
        <v>110</v>
      </c>
      <c r="J86" s="81">
        <v>9859541822</v>
      </c>
      <c r="K86" s="18" t="s">
        <v>418</v>
      </c>
      <c r="L86" s="18" t="s">
        <v>419</v>
      </c>
      <c r="M86" s="18">
        <v>8403082393</v>
      </c>
      <c r="N86" s="18" t="s">
        <v>968</v>
      </c>
      <c r="O86" s="18">
        <v>9957421846</v>
      </c>
      <c r="P86" s="52">
        <v>43738</v>
      </c>
      <c r="Q86" s="50" t="s">
        <v>167</v>
      </c>
      <c r="R86" s="50" t="s">
        <v>826</v>
      </c>
      <c r="S86" s="50" t="s">
        <v>977</v>
      </c>
      <c r="T86" s="18"/>
    </row>
    <row r="87" spans="1:20">
      <c r="A87" s="4">
        <v>83</v>
      </c>
      <c r="B87" s="20"/>
      <c r="C87" s="50"/>
      <c r="D87" s="50"/>
      <c r="E87" s="51"/>
      <c r="F87" s="50"/>
      <c r="G87" s="51"/>
      <c r="H87" s="51"/>
      <c r="I87" s="60">
        <f t="shared" si="1"/>
        <v>0</v>
      </c>
      <c r="J87" s="50"/>
      <c r="K87" s="18"/>
      <c r="L87" s="18"/>
      <c r="M87" s="18"/>
      <c r="N87" s="18"/>
      <c r="O87" s="18"/>
      <c r="P87" s="52"/>
      <c r="Q87" s="50"/>
      <c r="R87" s="50"/>
      <c r="S87" s="50"/>
      <c r="T87" s="18"/>
    </row>
    <row r="88" spans="1:20">
      <c r="A88" s="4">
        <v>84</v>
      </c>
      <c r="B88" s="20"/>
      <c r="C88" s="50"/>
      <c r="D88" s="50"/>
      <c r="E88" s="51"/>
      <c r="F88" s="50"/>
      <c r="G88" s="51"/>
      <c r="H88" s="51"/>
      <c r="I88" s="60">
        <f t="shared" si="1"/>
        <v>0</v>
      </c>
      <c r="J88" s="50"/>
      <c r="K88" s="18"/>
      <c r="L88" s="18"/>
      <c r="M88" s="18"/>
      <c r="N88" s="18"/>
      <c r="O88" s="18"/>
      <c r="P88" s="52"/>
      <c r="Q88" s="50"/>
      <c r="R88" s="50"/>
      <c r="S88" s="50"/>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48"/>
      <c r="D98" s="48"/>
      <c r="E98" s="19"/>
      <c r="F98" s="48"/>
      <c r="G98" s="19"/>
      <c r="H98" s="19"/>
      <c r="I98" s="60">
        <f t="shared" si="1"/>
        <v>0</v>
      </c>
      <c r="J98" s="48"/>
      <c r="K98" s="48"/>
      <c r="L98" s="48"/>
      <c r="M98" s="48"/>
      <c r="N98" s="48"/>
      <c r="O98" s="4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COUNTIFS(C6:C164,"*")</f>
        <v>77</v>
      </c>
      <c r="D165" s="21"/>
      <c r="E165" s="13"/>
      <c r="F165" s="21"/>
      <c r="G165" s="59">
        <f>SUM(G6:G164)</f>
        <v>4223</v>
      </c>
      <c r="H165" s="59">
        <f>SUM(H6:H164)</f>
        <v>4479</v>
      </c>
      <c r="I165" s="59">
        <f>SUM(I6:I164)</f>
        <v>8702</v>
      </c>
      <c r="J165" s="21"/>
      <c r="K165" s="21"/>
      <c r="L165" s="21"/>
      <c r="M165" s="21"/>
      <c r="N165" s="21"/>
      <c r="O165" s="21"/>
      <c r="P165" s="14"/>
      <c r="Q165" s="21"/>
      <c r="R165" s="21"/>
      <c r="S165" s="21"/>
      <c r="T165" s="12"/>
    </row>
    <row r="166" spans="1:20">
      <c r="A166" s="44" t="s">
        <v>62</v>
      </c>
      <c r="B166" s="10">
        <f>COUNTIF(B$5:B$164,"Team 1")</f>
        <v>42</v>
      </c>
      <c r="C166" s="44" t="s">
        <v>25</v>
      </c>
      <c r="D166" s="10">
        <f>COUNTIF(D6:D164,"Anganwadi")</f>
        <v>12</v>
      </c>
    </row>
    <row r="167" spans="1:20">
      <c r="A167" s="44" t="s">
        <v>63</v>
      </c>
      <c r="B167" s="10">
        <f>COUNTIF(B$6:B$164,"Team 2")</f>
        <v>35</v>
      </c>
      <c r="C167" s="44" t="s">
        <v>23</v>
      </c>
      <c r="D167" s="10">
        <f>COUNTIF(D6:D164,"School")</f>
        <v>65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2" workbookViewId="0">
      <selection activeCell="I30" sqref="I30"/>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01" t="s">
        <v>71</v>
      </c>
      <c r="B1" s="201"/>
      <c r="C1" s="201"/>
      <c r="D1" s="201"/>
      <c r="E1" s="201"/>
      <c r="F1" s="202"/>
      <c r="G1" s="202"/>
      <c r="H1" s="202"/>
      <c r="I1" s="202"/>
      <c r="J1" s="202"/>
    </row>
    <row r="2" spans="1:11" ht="25.5">
      <c r="A2" s="203" t="s">
        <v>0</v>
      </c>
      <c r="B2" s="204"/>
      <c r="C2" s="205" t="str">
        <f>'Block at a Glance'!C2:D2</f>
        <v>ASSAM</v>
      </c>
      <c r="D2" s="206"/>
      <c r="E2" s="27" t="s">
        <v>1</v>
      </c>
      <c r="F2" s="207" t="s">
        <v>327</v>
      </c>
      <c r="G2" s="208"/>
      <c r="H2" s="28" t="s">
        <v>24</v>
      </c>
      <c r="I2" s="207" t="s">
        <v>1020</v>
      </c>
      <c r="J2" s="208"/>
    </row>
    <row r="3" spans="1:11" ht="28.5" customHeight="1">
      <c r="A3" s="212" t="s">
        <v>66</v>
      </c>
      <c r="B3" s="212"/>
      <c r="C3" s="212"/>
      <c r="D3" s="212"/>
      <c r="E3" s="212"/>
      <c r="F3" s="212"/>
      <c r="G3" s="212"/>
      <c r="H3" s="212"/>
      <c r="I3" s="212"/>
      <c r="J3" s="212"/>
    </row>
    <row r="4" spans="1:11">
      <c r="A4" s="211" t="s">
        <v>27</v>
      </c>
      <c r="B4" s="210" t="s">
        <v>28</v>
      </c>
      <c r="C4" s="209" t="s">
        <v>29</v>
      </c>
      <c r="D4" s="209" t="s">
        <v>36</v>
      </c>
      <c r="E4" s="209"/>
      <c r="F4" s="209"/>
      <c r="G4" s="209" t="s">
        <v>30</v>
      </c>
      <c r="H4" s="209" t="s">
        <v>37</v>
      </c>
      <c r="I4" s="209"/>
      <c r="J4" s="209"/>
    </row>
    <row r="5" spans="1:11" ht="22.5" customHeight="1">
      <c r="A5" s="211"/>
      <c r="B5" s="210"/>
      <c r="C5" s="209"/>
      <c r="D5" s="29" t="s">
        <v>9</v>
      </c>
      <c r="E5" s="29" t="s">
        <v>10</v>
      </c>
      <c r="F5" s="29" t="s">
        <v>11</v>
      </c>
      <c r="G5" s="209"/>
      <c r="H5" s="29" t="s">
        <v>9</v>
      </c>
      <c r="I5" s="29" t="s">
        <v>10</v>
      </c>
      <c r="J5" s="29" t="s">
        <v>11</v>
      </c>
    </row>
    <row r="6" spans="1:11" ht="22.5" customHeight="1">
      <c r="A6" s="45">
        <v>1</v>
      </c>
      <c r="B6" s="61">
        <v>43556</v>
      </c>
      <c r="C6" s="31">
        <f>COUNTIFS('April-19'!D$5:D$164,"Anganwadi")</f>
        <v>41</v>
      </c>
      <c r="D6" s="32">
        <f>SUMIF('April-19'!$D$5:$D$164,"Anganwadi",'April-19'!$G$5:$G$164)</f>
        <v>1555</v>
      </c>
      <c r="E6" s="32">
        <f>SUMIF('April-19'!$D$5:$D$164,"Anganwadi",'April-19'!$H$5:$H$164)</f>
        <v>1524</v>
      </c>
      <c r="F6" s="32">
        <f>+D6+E6</f>
        <v>3079</v>
      </c>
      <c r="G6" s="31">
        <f>COUNTIF('April-19'!D5:D164,"School")</f>
        <v>45</v>
      </c>
      <c r="H6" s="32">
        <f>SUMIF('April-19'!$D$5:$D$164,"School",'April-19'!$G$5:$G$164)</f>
        <v>1587</v>
      </c>
      <c r="I6" s="32">
        <f>SUMIF('April-19'!$D$5:$D$164,"School",'April-19'!$H$5:$H$164)</f>
        <v>1601</v>
      </c>
      <c r="J6" s="32">
        <f>+H6+I6</f>
        <v>3188</v>
      </c>
      <c r="K6" s="33"/>
    </row>
    <row r="7" spans="1:11" ht="22.5" customHeight="1">
      <c r="A7" s="30">
        <v>2</v>
      </c>
      <c r="B7" s="62">
        <v>43601</v>
      </c>
      <c r="C7" s="31">
        <f>COUNTIF('May-19'!D5:D164,"Anganwadi")</f>
        <v>24</v>
      </c>
      <c r="D7" s="32">
        <f>SUMIF('May-19'!$D$5:$D$164,"Anganwadi",'May-19'!$G$5:$G$164)</f>
        <v>774</v>
      </c>
      <c r="E7" s="32">
        <f>SUMIF('May-19'!$D$5:$D$164,"Anganwadi",'May-19'!$H$5:$H$164)</f>
        <v>839</v>
      </c>
      <c r="F7" s="32">
        <f t="shared" ref="F7:F11" si="0">+D7+E7</f>
        <v>1613</v>
      </c>
      <c r="G7" s="31">
        <f>COUNTIF('May-19'!D5:D164,"School")</f>
        <v>60</v>
      </c>
      <c r="H7" s="32">
        <f>SUMIF('May-19'!$D$5:$D$164,"School",'May-19'!$G$5:$G$164)</f>
        <v>3342</v>
      </c>
      <c r="I7" s="32">
        <f>SUMIF('May-19'!$D$5:$D$164,"School",'May-19'!$H$5:$H$164)</f>
        <v>3555</v>
      </c>
      <c r="J7" s="32">
        <f t="shared" ref="J7:J11" si="1">+H7+I7</f>
        <v>6897</v>
      </c>
    </row>
    <row r="8" spans="1:11" ht="22.5" customHeight="1">
      <c r="A8" s="30">
        <v>3</v>
      </c>
      <c r="B8" s="62">
        <v>43632</v>
      </c>
      <c r="C8" s="31">
        <f>COUNTIF('Jun-19'!D5:D164,"Anganwadi")</f>
        <v>26</v>
      </c>
      <c r="D8" s="32">
        <f>SUMIF('Jun-19'!$D$5:$D$164,"Anganwadi",'Jun-19'!$G$5:$G$164)</f>
        <v>895</v>
      </c>
      <c r="E8" s="32">
        <f>SUMIF('Jun-19'!$D$5:$D$164,"Anganwadi",'Jun-19'!$H$5:$H$164)</f>
        <v>952</v>
      </c>
      <c r="F8" s="32">
        <f t="shared" si="0"/>
        <v>1847</v>
      </c>
      <c r="G8" s="31">
        <f>COUNTIF('Jun-19'!D5:D164,"School")</f>
        <v>51</v>
      </c>
      <c r="H8" s="32">
        <f>SUMIF('Jun-19'!$D$5:$D$164,"School",'Jun-19'!$G$5:$G$164)</f>
        <v>3451</v>
      </c>
      <c r="I8" s="32">
        <f>SUMIF('Jun-19'!$D$5:$D$164,"School",'Jun-19'!$H$5:$H$164)</f>
        <v>3446</v>
      </c>
      <c r="J8" s="32">
        <f t="shared" si="1"/>
        <v>6897</v>
      </c>
    </row>
    <row r="9" spans="1:11" ht="22.5" customHeight="1">
      <c r="A9" s="30">
        <v>4</v>
      </c>
      <c r="B9" s="62">
        <v>43662</v>
      </c>
      <c r="C9" s="31">
        <f>COUNTIF('Jul-19'!D5:D164,"Anganwadi")</f>
        <v>97</v>
      </c>
      <c r="D9" s="32">
        <f>SUMIF('Jul-19'!$D$5:$D$164,"Anganwadi",'Jul-19'!$G$5:$G$164)</f>
        <v>3746</v>
      </c>
      <c r="E9" s="32">
        <f>SUMIF('Jul-19'!$D$5:$D$164,"Anganwadi",'Jul-19'!$H$5:$H$164)</f>
        <v>3796</v>
      </c>
      <c r="F9" s="32">
        <f t="shared" si="0"/>
        <v>7542</v>
      </c>
      <c r="G9" s="31">
        <f>COUNTIF('Jul-19'!D5:D164,"School")</f>
        <v>0</v>
      </c>
      <c r="H9" s="32">
        <f>SUMIF('Jul-19'!$D$5:$D$164,"School",'Jul-19'!$G$5:$G$164)</f>
        <v>0</v>
      </c>
      <c r="I9" s="32">
        <f>SUMIF('Jul-19'!$D$5:$D$164,"School",'Jul-19'!$H$5:$H$164)</f>
        <v>0</v>
      </c>
      <c r="J9" s="32">
        <f t="shared" si="1"/>
        <v>0</v>
      </c>
    </row>
    <row r="10" spans="1:11" ht="22.5" customHeight="1">
      <c r="A10" s="30">
        <v>5</v>
      </c>
      <c r="B10" s="62">
        <v>43693</v>
      </c>
      <c r="C10" s="31">
        <f>COUNTIF('Aug-19'!D5:D164,"Anganwadi")</f>
        <v>61</v>
      </c>
      <c r="D10" s="32">
        <f>SUMIF('Aug-19'!$D$5:$D$164,"Anganwadi",'Aug-19'!$G$5:$G$164)</f>
        <v>2616</v>
      </c>
      <c r="E10" s="32">
        <f>SUMIF('Aug-19'!$D$5:$D$164,"Anganwadi",'Aug-19'!$H$5:$H$164)</f>
        <v>2585</v>
      </c>
      <c r="F10" s="32">
        <f t="shared" si="0"/>
        <v>5201</v>
      </c>
      <c r="G10" s="31">
        <f>COUNTIF('Aug-19'!D5:D164,"School")</f>
        <v>15</v>
      </c>
      <c r="H10" s="32">
        <f>SUMIF('Aug-19'!$D$5:$D$164,"School",'Aug-19'!$G$5:$G$164)</f>
        <v>397</v>
      </c>
      <c r="I10" s="32">
        <f>SUMIF('Aug-19'!$D$5:$D$164,"School",'Aug-19'!$H$5:$H$164)</f>
        <v>408</v>
      </c>
      <c r="J10" s="32">
        <f t="shared" si="1"/>
        <v>805</v>
      </c>
    </row>
    <row r="11" spans="1:11" ht="22.5" customHeight="1">
      <c r="A11" s="30">
        <v>6</v>
      </c>
      <c r="B11" s="62">
        <v>43724</v>
      </c>
      <c r="C11" s="31">
        <f>COUNTIF('Sep-19'!D6:D164,"Anganwadi")</f>
        <v>12</v>
      </c>
      <c r="D11" s="32">
        <f>SUMIF('Sep-19'!$D$6:$D$164,"Anganwadi",'Sep-19'!$G$6:$G$164)</f>
        <v>395</v>
      </c>
      <c r="E11" s="32">
        <f>SUMIF('Sep-19'!$D$6:$D$164,"Anganwadi",'Sep-19'!$H$6:$H$164)</f>
        <v>403</v>
      </c>
      <c r="F11" s="32">
        <f t="shared" si="0"/>
        <v>798</v>
      </c>
      <c r="G11" s="31">
        <f>COUNTIF('Sep-19'!D6:D164,"School")</f>
        <v>65</v>
      </c>
      <c r="H11" s="32">
        <f>SUMIF('Sep-19'!$D$6:$D$164,"School",'Sep-19'!$G$6:$G$164)</f>
        <v>3828</v>
      </c>
      <c r="I11" s="32">
        <f>SUMIF('Sep-19'!$D$6:$D$164,"School",'Sep-19'!$H$6:$H$164)</f>
        <v>4076</v>
      </c>
      <c r="J11" s="32">
        <f t="shared" si="1"/>
        <v>7904</v>
      </c>
    </row>
    <row r="12" spans="1:11" ht="19.5" customHeight="1">
      <c r="A12" s="200" t="s">
        <v>38</v>
      </c>
      <c r="B12" s="200"/>
      <c r="C12" s="34">
        <f>SUM(C6:C11)</f>
        <v>261</v>
      </c>
      <c r="D12" s="34">
        <f t="shared" ref="D12:J12" si="2">SUM(D6:D11)</f>
        <v>9981</v>
      </c>
      <c r="E12" s="34">
        <f t="shared" si="2"/>
        <v>10099</v>
      </c>
      <c r="F12" s="34">
        <f t="shared" si="2"/>
        <v>20080</v>
      </c>
      <c r="G12" s="34">
        <f t="shared" si="2"/>
        <v>236</v>
      </c>
      <c r="H12" s="34">
        <f t="shared" si="2"/>
        <v>12605</v>
      </c>
      <c r="I12" s="34">
        <f t="shared" si="2"/>
        <v>13086</v>
      </c>
      <c r="J12" s="34">
        <f t="shared" si="2"/>
        <v>25691</v>
      </c>
    </row>
    <row r="14" spans="1:11">
      <c r="A14" s="216" t="s">
        <v>67</v>
      </c>
      <c r="B14" s="216"/>
      <c r="C14" s="216"/>
      <c r="D14" s="216"/>
      <c r="E14" s="216"/>
      <c r="F14" s="216"/>
    </row>
    <row r="15" spans="1:11" ht="82.5">
      <c r="A15" s="43" t="s">
        <v>27</v>
      </c>
      <c r="B15" s="42" t="s">
        <v>28</v>
      </c>
      <c r="C15" s="46" t="s">
        <v>64</v>
      </c>
      <c r="D15" s="41" t="s">
        <v>29</v>
      </c>
      <c r="E15" s="41" t="s">
        <v>30</v>
      </c>
      <c r="F15" s="41" t="s">
        <v>65</v>
      </c>
    </row>
    <row r="16" spans="1:11">
      <c r="A16" s="219">
        <v>1</v>
      </c>
      <c r="B16" s="217">
        <v>43571</v>
      </c>
      <c r="C16" s="47" t="s">
        <v>62</v>
      </c>
      <c r="D16" s="31">
        <f>COUNTIFS('April-19'!B$5:B$164,"Team 1",'April-19'!D$5:D$164,"Anganwadi")</f>
        <v>20</v>
      </c>
      <c r="E16" s="31">
        <f>COUNTIFS('April-19'!B$5:B$164,"Team 1",'April-19'!D$5:D$164,"School")</f>
        <v>24</v>
      </c>
      <c r="F16" s="32">
        <f>SUMIF('April-19'!$B$5:$B$164,"Team 1",'April-19'!$I$5:$I$164)</f>
        <v>3328</v>
      </c>
    </row>
    <row r="17" spans="1:6">
      <c r="A17" s="220"/>
      <c r="B17" s="218"/>
      <c r="C17" s="47" t="s">
        <v>63</v>
      </c>
      <c r="D17" s="31">
        <f>COUNTIFS('April-19'!B$5:B$164,"Team 2",'April-19'!D$5:D$164,"Anganwadi")</f>
        <v>21</v>
      </c>
      <c r="E17" s="31">
        <f>COUNTIFS('April-19'!B$5:B$164,"Team 2",'April-19'!D$5:D$164,"School")</f>
        <v>21</v>
      </c>
      <c r="F17" s="32">
        <f>SUMIF('April-19'!$B$5:$B$164,"Team 2",'April-19'!$I$5:$I$164)</f>
        <v>3209</v>
      </c>
    </row>
    <row r="18" spans="1:6">
      <c r="A18" s="219">
        <v>2</v>
      </c>
      <c r="B18" s="217">
        <v>43601</v>
      </c>
      <c r="C18" s="47" t="s">
        <v>62</v>
      </c>
      <c r="D18" s="31">
        <f>COUNTIFS('May-19'!B$5:B$164,"Team 1",'May-19'!D$5:D$164,"Anganwadi")</f>
        <v>14</v>
      </c>
      <c r="E18" s="31">
        <f>COUNTIFS('May-19'!B$5:B$164,"Team 1",'May-19'!D$5:D$164,"School")</f>
        <v>30</v>
      </c>
      <c r="F18" s="32">
        <f>SUMIF('May-19'!$B$5:$B$164,"Team 1",'May-19'!$I$5:$I$164)</f>
        <v>3351</v>
      </c>
    </row>
    <row r="19" spans="1:6">
      <c r="A19" s="220"/>
      <c r="B19" s="218"/>
      <c r="C19" s="47" t="s">
        <v>63</v>
      </c>
      <c r="D19" s="31">
        <f>COUNTIFS('May-19'!B$5:B$164,"Team 2",'May-19'!D$5:D$164,"Anganwadi")</f>
        <v>10</v>
      </c>
      <c r="E19" s="31">
        <f>COUNTIFS('May-19'!B$5:B$164,"Team 2",'May-19'!D$5:D$164,"School")</f>
        <v>27</v>
      </c>
      <c r="F19" s="32">
        <f>SUMIF('May-19'!$B$5:$B$164,"Team 2",'May-19'!$I$5:$I$164)</f>
        <v>4254</v>
      </c>
    </row>
    <row r="20" spans="1:6">
      <c r="A20" s="219">
        <v>3</v>
      </c>
      <c r="B20" s="217">
        <v>43632</v>
      </c>
      <c r="C20" s="47" t="s">
        <v>62</v>
      </c>
      <c r="D20" s="31">
        <f>COUNTIFS('Jun-19'!B$5:B$164,"Team 1",'Jun-19'!D$5:D$164,"Anganwadi")</f>
        <v>13</v>
      </c>
      <c r="E20" s="31">
        <f>COUNTIFS('Jun-19'!B$5:B$164,"Team 1",'Jun-19'!D$5:D$164,"School")</f>
        <v>24</v>
      </c>
      <c r="F20" s="32">
        <f>SUMIF('Jun-19'!$B$5:$B$164,"Team 1",'Jun-19'!$I$5:$I$164)</f>
        <v>4021</v>
      </c>
    </row>
    <row r="21" spans="1:6">
      <c r="A21" s="220"/>
      <c r="B21" s="218"/>
      <c r="C21" s="47" t="s">
        <v>63</v>
      </c>
      <c r="D21" s="31">
        <f>COUNTIFS('Jun-19'!B$5:B$164,"Team 2",'Jun-19'!D$5:D$164,"Anganwadi")</f>
        <v>13</v>
      </c>
      <c r="E21" s="31">
        <f>COUNTIFS('Jun-19'!B$5:B$164,"Team 2",'Jun-19'!D$5:D$164,"School")</f>
        <v>25</v>
      </c>
      <c r="F21" s="32">
        <f>SUMIF('Jun-19'!$B$5:$B$164,"Team 2",'Jun-19'!$I$5:$I$164)</f>
        <v>4583</v>
      </c>
    </row>
    <row r="22" spans="1:6">
      <c r="A22" s="219">
        <v>4</v>
      </c>
      <c r="B22" s="217">
        <v>43662</v>
      </c>
      <c r="C22" s="47" t="s">
        <v>62</v>
      </c>
      <c r="D22" s="31">
        <f>COUNTIFS('Jul-19'!B$5:B$164,"Team 1",'Jul-19'!D$5:D$164,"Anganwadi")</f>
        <v>48</v>
      </c>
      <c r="E22" s="31">
        <f>COUNTIFS('Jul-19'!B$5:B$164,"Team 1",'Jul-19'!D$5:D$164,"School")</f>
        <v>0</v>
      </c>
      <c r="F22" s="32">
        <f>SUMIF('Jul-19'!$B$5:$B$164,"Team 1",'Jul-19'!$I$5:$I$164)</f>
        <v>3666</v>
      </c>
    </row>
    <row r="23" spans="1:6">
      <c r="A23" s="220"/>
      <c r="B23" s="218"/>
      <c r="C23" s="47" t="s">
        <v>63</v>
      </c>
      <c r="D23" s="31">
        <f>COUNTIFS('Jul-19'!B$5:B$164,"Team 2",'Jul-19'!D$5:D$164,"Anganwadi")</f>
        <v>49</v>
      </c>
      <c r="E23" s="31">
        <f>COUNTIFS('Jul-19'!B$5:B$164,"Team 2",'Jul-19'!D$5:D$164,"School")</f>
        <v>0</v>
      </c>
      <c r="F23" s="32">
        <f>SUMIF('Jul-19'!$B$5:$B$164,"Team 2",'Jul-19'!$I$5:$I$164)</f>
        <v>3876</v>
      </c>
    </row>
    <row r="24" spans="1:6">
      <c r="A24" s="219">
        <v>5</v>
      </c>
      <c r="B24" s="217">
        <v>43693</v>
      </c>
      <c r="C24" s="47" t="s">
        <v>62</v>
      </c>
      <c r="D24" s="31">
        <f>COUNTIFS('Aug-19'!B$5:B$164,"Team 1",'Aug-19'!D$5:D$164,"Anganwadi")</f>
        <v>33</v>
      </c>
      <c r="E24" s="31">
        <f>COUNTIFS('Aug-19'!B$5:B$164,"Team 1",'Aug-19'!D$5:D$164,"School")</f>
        <v>7</v>
      </c>
      <c r="F24" s="32">
        <f>SUMIF('Aug-19'!$B$5:$B$164,"Team 1",'Aug-19'!$I$5:$I$164)</f>
        <v>2925</v>
      </c>
    </row>
    <row r="25" spans="1:6">
      <c r="A25" s="220"/>
      <c r="B25" s="218"/>
      <c r="C25" s="47" t="s">
        <v>63</v>
      </c>
      <c r="D25" s="31">
        <f>COUNTIFS('Aug-19'!B$5:B$164,"Team 2",'Aug-19'!D$5:D$164,"Anganwadi")</f>
        <v>28</v>
      </c>
      <c r="E25" s="31">
        <f>COUNTIFS('Aug-19'!B$5:B$164,"Team 2",'Aug-19'!D$5:D$164,"School")</f>
        <v>8</v>
      </c>
      <c r="F25" s="32">
        <f>SUMIF('Aug-19'!$B$5:$B$164,"Team 2",'Aug-19'!$I$5:$I$164)</f>
        <v>3081</v>
      </c>
    </row>
    <row r="26" spans="1:6">
      <c r="A26" s="219">
        <v>6</v>
      </c>
      <c r="B26" s="217">
        <v>43724</v>
      </c>
      <c r="C26" s="47" t="s">
        <v>62</v>
      </c>
      <c r="D26" s="31">
        <f>COUNTIFS('Sep-19'!B$5:B$164,"Team 1",'Sep-19'!D$5:D$164,"Anganwadi")</f>
        <v>9</v>
      </c>
      <c r="E26" s="31">
        <f>COUNTIFS('Sep-19'!B$5:B$164,"Team 1",'Sep-19'!D$5:D$164,"School")</f>
        <v>33</v>
      </c>
      <c r="F26" s="32">
        <f>SUMIF('Sep-19'!$B$5:$B$164,"Team 1",'Sep-19'!$I$5:$I$164)</f>
        <v>4345</v>
      </c>
    </row>
    <row r="27" spans="1:6">
      <c r="A27" s="220"/>
      <c r="B27" s="218"/>
      <c r="C27" s="47" t="s">
        <v>63</v>
      </c>
      <c r="D27" s="31">
        <f>COUNTIFS('Sep-19'!B$5:B$164,"Team 2",'Sep-19'!D$5:D$164,"Anganwadi")</f>
        <v>3</v>
      </c>
      <c r="E27" s="31">
        <f>COUNTIFS('Sep-19'!B$5:B$164,"Team 2",'Sep-19'!D$5:D$164,"School")</f>
        <v>32</v>
      </c>
      <c r="F27" s="32">
        <f>SUMIF('Sep-19'!$B$5:$B$164,"Team 2",'Sep-19'!$I$5:$I$164)</f>
        <v>4357</v>
      </c>
    </row>
    <row r="28" spans="1:6">
      <c r="A28" s="213" t="s">
        <v>38</v>
      </c>
      <c r="B28" s="214"/>
      <c r="C28" s="215"/>
      <c r="D28" s="40">
        <f>SUM(D16:D27)</f>
        <v>261</v>
      </c>
      <c r="E28" s="40">
        <f>SUM(E16:E27)</f>
        <v>231</v>
      </c>
      <c r="F28" s="40">
        <f>SUM(F16:F27)</f>
        <v>44996</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2019-04-10T04:52:39Z</dcterms:modified>
</cp:coreProperties>
</file>