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87" i="5"/>
  <c r="I88"/>
  <c r="I89"/>
  <c r="I90"/>
  <c r="I91"/>
  <c r="I92"/>
  <c r="I93"/>
  <c r="I94"/>
  <c r="I95"/>
  <c r="I96"/>
  <c r="I97"/>
  <c r="I98"/>
  <c r="I164" l="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<sst xmlns="http://schemas.openxmlformats.org/spreadsheetml/2006/main" count="3987" uniqueCount="754">
  <si>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</si>
  <si>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</si>
  <si>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</si>
  <si>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</si>
  <si>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</si>
  <si>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</si>
  <si>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</si>
  <si>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</si>
  <si>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</si>
  <si>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</si>
  <si>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</si>
  <si>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</si>
  <si>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</si>
  <si>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</si>
  <si>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</si>
  <si>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</si>
  <si>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</si>
  <si>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</si>
  <si>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</si>
  <si>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</si>
  <si>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</si>
  <si>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</si>
  <si>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</si>
  <si>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</si>
  <si>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</si>
  <si>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</si>
  <si>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</si>
  <si>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</si>
  <si>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</si>
  <si>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</si>
  <si>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</si>
  <si>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</si>
  <si>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</si>
  <si>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</si>
  <si>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</si>
  <si>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</si>
  <si>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</si>
  <si>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</si>
  <si>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</si>
  <si>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</si>
  <si>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</si>
  <si>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</si>
  <si>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</si>
  <si>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</si>
  <si>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</si>
  <si>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</si>
  <si>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</si>
  <si>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</si>
  <si>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</si>
  <si>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</si>
  <si>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</si>
  <si>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</si>
  <si>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</si>
  <si>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</si>
  <si>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</si>
  <si>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</si>
  <si>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</si>
  <si>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</si>
  <si>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</si>
  <si>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</si>
  <si>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</si>
  <si>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</si>
  <si>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</si>
  <si>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</si>
  <si>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</si>
  <si>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</si>
  <si>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</si>
  <si>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</si>
  <si>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</si>
  <si>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</si>
  <si>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</si>
  <si>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</si>
  <si>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Jorhat</t>
  </si>
  <si>
    <t>Baghchung BPHC</t>
  </si>
  <si>
    <t>Dr Ditimpni Saikia</t>
  </si>
  <si>
    <t>Dr Barnalee Phatuwali</t>
  </si>
  <si>
    <t>Nill</t>
  </si>
  <si>
    <t>Mrs Manjita Das Nath</t>
  </si>
  <si>
    <t>MO</t>
  </si>
  <si>
    <t>Dental Surgeon</t>
  </si>
  <si>
    <t>Pharmacist</t>
  </si>
  <si>
    <t>ANM</t>
  </si>
  <si>
    <t>Dr Kangkanjyoti Sarma</t>
  </si>
  <si>
    <t>Dr Dhrubajyoti Bora</t>
  </si>
  <si>
    <t>Mr Gautam Mili</t>
  </si>
  <si>
    <t>Mrs rukmini Das Nath</t>
  </si>
  <si>
    <t>Mr Promud Borua</t>
  </si>
  <si>
    <t>Baghchung</t>
  </si>
  <si>
    <t>78 no Bahek Gaon AWC</t>
  </si>
  <si>
    <t>AWC</t>
  </si>
  <si>
    <t>608 no Bahekgaon LPS</t>
  </si>
  <si>
    <t>LP</t>
  </si>
  <si>
    <t>309 no Gurujugania AWC</t>
  </si>
  <si>
    <t>Gurujugania Kumar Parthamik Bidyaloi</t>
  </si>
  <si>
    <t>225 no Bhaliram Hazarika LP</t>
  </si>
  <si>
    <t>56 no Karanga Kamar Hazarika AWC</t>
  </si>
  <si>
    <t>Karanga Jania AWC</t>
  </si>
  <si>
    <t>Karanga Girls HS</t>
  </si>
  <si>
    <t>HS</t>
  </si>
  <si>
    <t>Karanga S/C</t>
  </si>
  <si>
    <t>Parul Gogoi/Dipali Bora</t>
  </si>
  <si>
    <t>6001691198/7896794500</t>
  </si>
  <si>
    <t>Dharitri Gogoi</t>
  </si>
  <si>
    <t>Putoli Gogoi</t>
  </si>
  <si>
    <t>Gandhia AWC</t>
  </si>
  <si>
    <t>141 No Gandhia  LPS</t>
  </si>
  <si>
    <t>Monday</t>
  </si>
  <si>
    <t>Two wheeler</t>
  </si>
  <si>
    <t>Tuesday</t>
  </si>
  <si>
    <t>Wednesday</t>
  </si>
  <si>
    <t>Thursday</t>
  </si>
  <si>
    <t>Friday</t>
  </si>
  <si>
    <t>Saturday</t>
  </si>
  <si>
    <t>Sunday</t>
  </si>
  <si>
    <t>Hazari AWC</t>
  </si>
  <si>
    <t>Hazari LPS</t>
  </si>
  <si>
    <t>Rescidancal Boys School</t>
  </si>
  <si>
    <t>Karanga Maz Gaon AWC</t>
  </si>
  <si>
    <t>Karanga MAz Gaon LP</t>
  </si>
  <si>
    <t>Haluwa Gaon AWC</t>
  </si>
  <si>
    <t>140 no Haluwa LPS</t>
  </si>
  <si>
    <t>Anima Saikia</t>
  </si>
  <si>
    <t>Madhabi Bora</t>
  </si>
  <si>
    <t>Treatment Day</t>
  </si>
  <si>
    <t xml:space="preserve">Holiday </t>
  </si>
  <si>
    <t xml:space="preserve"> Karanga charingia AWC</t>
  </si>
  <si>
    <t>142 no  Chariania LP</t>
  </si>
  <si>
    <t>Chetia Gaon AWC</t>
  </si>
  <si>
    <t>Hatichungi AWC</t>
  </si>
  <si>
    <t>Niru Boruah</t>
  </si>
  <si>
    <t>Mintumoni Phukan</t>
  </si>
  <si>
    <t>Toru Kalita</t>
  </si>
  <si>
    <t>Kukurapohia AWC</t>
  </si>
  <si>
    <t>Kukurapohia LPS</t>
  </si>
  <si>
    <t>103 no Katonipar AWC</t>
  </si>
  <si>
    <t>Katonipar LPS</t>
  </si>
  <si>
    <t>Kukurapohia S/C</t>
  </si>
  <si>
    <t>Rukmi Gogoi</t>
  </si>
  <si>
    <t>Tarulata Borua</t>
  </si>
  <si>
    <t>Rupeswari Gogoi</t>
  </si>
  <si>
    <t>Lujonia AWC</t>
  </si>
  <si>
    <t>Lujonia LP</t>
  </si>
  <si>
    <t>Chitra gogoi</t>
  </si>
  <si>
    <t>118 no SacottaAWC</t>
  </si>
  <si>
    <t>Sycotta factory Line LP</t>
  </si>
  <si>
    <t>Ouguri AWC</t>
  </si>
  <si>
    <t>Ouguri LPS</t>
  </si>
  <si>
    <t>Maloti Karmakar</t>
  </si>
  <si>
    <t>Rangajan AWC</t>
  </si>
  <si>
    <t>Rangajan LP(Sycotta)</t>
  </si>
  <si>
    <t>Sycotta1 no Line AWC</t>
  </si>
  <si>
    <t>Sycotta Bagan ME</t>
  </si>
  <si>
    <t>Bharati Nayak</t>
  </si>
  <si>
    <t>Holiday</t>
  </si>
  <si>
    <t>114 no Sycotta Bagan AWC</t>
  </si>
  <si>
    <t>Sycotta Bagan LP</t>
  </si>
  <si>
    <t>Jamuguri S/C</t>
  </si>
  <si>
    <t>Hemolota Gogoi/ Mousumi Bora</t>
  </si>
  <si>
    <t>9365533651/ 7002180316</t>
  </si>
  <si>
    <t>Nizora Das</t>
  </si>
  <si>
    <t>DHOLIPORIA HS</t>
  </si>
  <si>
    <t>HIGH</t>
  </si>
  <si>
    <t>141 No Namoni Baghmoria</t>
  </si>
  <si>
    <t>132 No Kuwaripukhuri LPS</t>
  </si>
  <si>
    <t>From Previous Month</t>
  </si>
  <si>
    <t>Charaibahi HS School</t>
  </si>
  <si>
    <t>Jaya Bahek (9957563067)</t>
  </si>
  <si>
    <t>Charaibahi Bezgaon</t>
  </si>
  <si>
    <t>Ritumoni Pegu/ Jyoti Bhuyan</t>
  </si>
  <si>
    <t>9401069412/ 9678944659</t>
  </si>
  <si>
    <t>Biju Dutta</t>
  </si>
  <si>
    <t>Mr Mukul bezborua (8486523445)</t>
  </si>
  <si>
    <t>MRS Beauty Bora (7896070989)</t>
  </si>
  <si>
    <t>Manashi Nath Saikia</t>
  </si>
  <si>
    <t>Mr Prasanta Kalita (9435831568)</t>
  </si>
  <si>
    <t>Dr Mridumoni Dhekial Phukan. (9957968981)</t>
  </si>
  <si>
    <t>365 no Bezorchuk Mini AWC</t>
  </si>
  <si>
    <t>151 no Sonari Gaon AWC</t>
  </si>
  <si>
    <t>Sonari Gaon LP</t>
  </si>
  <si>
    <t>22 no outuli AWC</t>
  </si>
  <si>
    <t>130 no Namoni LPS</t>
  </si>
  <si>
    <t>Jamuguri AWC</t>
  </si>
  <si>
    <t>Nam Jamuguri LP</t>
  </si>
  <si>
    <t>(Mrs Rekha Bora) 7896639937</t>
  </si>
  <si>
    <t>Junamoni Bora</t>
  </si>
  <si>
    <t>(Mrs Ami Prova Dorobdhora) 8473030614</t>
  </si>
  <si>
    <t>Pinky Bordoloi</t>
  </si>
  <si>
    <t>Mr Ranjit Saikia (9508796273)</t>
  </si>
  <si>
    <t>Jyostna Gogoi</t>
  </si>
  <si>
    <t>173 no Chetia Gaon AWC</t>
  </si>
  <si>
    <t>4 No Rangaihabi AWC</t>
  </si>
  <si>
    <t>1 no Habungia AWC</t>
  </si>
  <si>
    <t>Chilakura LPS</t>
  </si>
  <si>
    <t>Jamuguri  Cheitia gaonAWC</t>
  </si>
  <si>
    <t>36 no Pangia AWC</t>
  </si>
  <si>
    <t>226 no Namoni Jamuguri AWC</t>
  </si>
  <si>
    <t>Bezgaon AWC</t>
  </si>
  <si>
    <t>Anima Hazarika</t>
  </si>
  <si>
    <t>Dipika Gogoi</t>
  </si>
  <si>
    <t>(Bornali Saikia) 8134814742</t>
  </si>
  <si>
    <t>Jyoti Gogoi</t>
  </si>
  <si>
    <t>Kuwari Puhuri Public HS</t>
  </si>
  <si>
    <t>178 no Pub Karanga AWC</t>
  </si>
  <si>
    <t>55 no Napamua AWC</t>
  </si>
  <si>
    <t>373 no Napamua LPs</t>
  </si>
  <si>
    <t>250 no Khariachuk AWC</t>
  </si>
  <si>
    <t>Deoram Bora LPS</t>
  </si>
  <si>
    <t>60 no Raidang Komar Gaon AWC</t>
  </si>
  <si>
    <t>442 no Kusal Kuwar LPS</t>
  </si>
  <si>
    <t>Karanga MV</t>
  </si>
  <si>
    <t>UP</t>
  </si>
  <si>
    <t>Puberun LP</t>
  </si>
  <si>
    <t>181703061104</t>
  </si>
  <si>
    <t>Pub Karanga ME</t>
  </si>
  <si>
    <t>Murmuria Bagan LP</t>
  </si>
  <si>
    <t>62 no Murmuria AWC</t>
  </si>
  <si>
    <t>Khoriachuk S/C</t>
  </si>
  <si>
    <t>Renu Saikia/ Tultul Saikia</t>
  </si>
  <si>
    <t>9957388136/940878033</t>
  </si>
  <si>
    <t>Someswary Gogoi</t>
  </si>
  <si>
    <t>Boijayanti Gogoi</t>
  </si>
  <si>
    <t>Anjoli Bora</t>
  </si>
  <si>
    <t>Rina Tanti</t>
  </si>
  <si>
    <t>Murmuria Bagan ME</t>
  </si>
  <si>
    <t>61 no Baghdhora Darjaguri AWC</t>
  </si>
  <si>
    <t>Baghdhora Bagan LP</t>
  </si>
  <si>
    <t>Jonali Gondhia</t>
  </si>
  <si>
    <t>Two Wheeler</t>
  </si>
  <si>
    <t>6-May-19,               7-May-19</t>
  </si>
  <si>
    <t>20-May-19              &amp;                              21-May-19</t>
  </si>
  <si>
    <t>2-May-19                3-May-19</t>
  </si>
  <si>
    <t xml:space="preserve">                  Saturday</t>
  </si>
  <si>
    <t>27-May-19 ,         28-May-19              &amp;                                       29-May-19</t>
  </si>
  <si>
    <t>Monday  Tuesday, Wednesday</t>
  </si>
  <si>
    <t>184 no Sycotta AWC</t>
  </si>
  <si>
    <t>Sycotta 3 no line LP</t>
  </si>
  <si>
    <t>9 No Line Katonibari AWC</t>
  </si>
  <si>
    <t>Katonibari 9 No Line LP</t>
  </si>
  <si>
    <t>Rangajan Girls</t>
  </si>
  <si>
    <t xml:space="preserve">Pukhuria AWC 106 no Debaguri Chapori </t>
  </si>
  <si>
    <t>Pukhuria LP</t>
  </si>
  <si>
    <t>Lichubari MES</t>
  </si>
  <si>
    <t>109 NO Dekagaon AWC</t>
  </si>
  <si>
    <t>Bapuji LP</t>
  </si>
  <si>
    <t>Arabari Pukhuria AWC</t>
  </si>
  <si>
    <t>Arabari LPS</t>
  </si>
  <si>
    <t>Thakur Prasad MES</t>
  </si>
  <si>
    <t>REFUGEE ME</t>
  </si>
  <si>
    <t>18170323602</t>
  </si>
  <si>
    <t>Katoni bari AWC</t>
  </si>
  <si>
    <t>Katonibari LPS</t>
  </si>
  <si>
    <t>RAILWAY HS</t>
  </si>
  <si>
    <t>18170323903</t>
  </si>
  <si>
    <t>Mariani Girls High School</t>
  </si>
  <si>
    <t>RAILWAY DTP (ASSAMESE) LP (LB)</t>
  </si>
  <si>
    <t>18170323905</t>
  </si>
  <si>
    <t>182 no Baghdhora Bosti AWC</t>
  </si>
  <si>
    <t>Murmuria Baghdhora Bosti LPS</t>
  </si>
  <si>
    <t>57 no katoni Gaon AWC</t>
  </si>
  <si>
    <t>397 no Katoni Adarsa LPS</t>
  </si>
  <si>
    <t>257 no Baghdhora Bhuyan Basti AWC</t>
  </si>
  <si>
    <t>Sivaprasad LPS</t>
  </si>
  <si>
    <t>Gazpuria Loharjan LP</t>
  </si>
  <si>
    <t>59 no Kathkotia AWC</t>
  </si>
  <si>
    <t>570 No Kathkotia LPS</t>
  </si>
  <si>
    <t>18170305901</t>
  </si>
  <si>
    <t>Chandra Akmal bezborua mazdur MES</t>
  </si>
  <si>
    <t>Baghchung AWC</t>
  </si>
  <si>
    <t>Baghchung LPS</t>
  </si>
  <si>
    <t>257 no Mahatma AWC</t>
  </si>
  <si>
    <t>Dhekiajuli Mahatma LPS</t>
  </si>
  <si>
    <t>116 no Dhekiajuli AWC</t>
  </si>
  <si>
    <t>Dhekiajuli Bagan LP</t>
  </si>
  <si>
    <t>Timtimia AWC</t>
  </si>
  <si>
    <t>129 no Timtimia LPs</t>
  </si>
  <si>
    <t>18170304201</t>
  </si>
  <si>
    <t>Timtima HS</t>
  </si>
  <si>
    <t>Moran chetia LPS</t>
  </si>
  <si>
    <t>Moran LPS</t>
  </si>
  <si>
    <t>Moran Koibatya LPS</t>
  </si>
  <si>
    <t>117 no khariatia -A AWC</t>
  </si>
  <si>
    <t>Khorikotia TE LP</t>
  </si>
  <si>
    <t>119 no khorikotia P Line Branch B</t>
  </si>
  <si>
    <t>0308017</t>
  </si>
  <si>
    <t>Khorikota P Line LPS</t>
  </si>
  <si>
    <t>189 no Banbal grazing AWC</t>
  </si>
  <si>
    <t>Bongal Grazing LPS</t>
  </si>
  <si>
    <t>Borbheta Narchari AWC</t>
  </si>
  <si>
    <t>Borbheta Narchari LP</t>
  </si>
  <si>
    <t>Tepuram Mohori LPS( Kebang)</t>
  </si>
  <si>
    <t>18170303702</t>
  </si>
  <si>
    <t>Kebang Gaon AWC</t>
  </si>
  <si>
    <t>BorbhetaPublic HS</t>
  </si>
  <si>
    <t>Gajpuria HS</t>
  </si>
  <si>
    <t>Kukurapohoa  S/C</t>
  </si>
  <si>
    <t>Mariani MPHC</t>
  </si>
  <si>
    <t>Sumitra Doley</t>
  </si>
  <si>
    <t>Anima Tanti</t>
  </si>
  <si>
    <t>Rangajan S/C</t>
  </si>
  <si>
    <t>Manju Sensua/ Kalpana Suri</t>
  </si>
  <si>
    <t>9101507367/6900998303</t>
  </si>
  <si>
    <t>Rebika kargi</t>
  </si>
  <si>
    <t>Runu Bora</t>
  </si>
  <si>
    <t xml:space="preserve">Baghchung BPHC </t>
  </si>
  <si>
    <t>Bonani Saikia</t>
  </si>
  <si>
    <t>Jhuma Kunda Dey</t>
  </si>
  <si>
    <t>Lukumoni Dutta</t>
  </si>
  <si>
    <t>Purnima Rajkhuwa</t>
  </si>
  <si>
    <t>Kusalya Phukan</t>
  </si>
  <si>
    <t>Mariani Urban</t>
  </si>
  <si>
    <t>Nirmola panika</t>
  </si>
  <si>
    <t>Monalisha Gogoi</t>
  </si>
  <si>
    <t>Riku moni Borah</t>
  </si>
  <si>
    <t>Rekha Patra</t>
  </si>
  <si>
    <t>Gajpuria S/C</t>
  </si>
  <si>
    <t>Anju Dutta/Dipamoni Kuli</t>
  </si>
  <si>
    <t>9365633453/9127063379</t>
  </si>
  <si>
    <t>Lakhi Tanti</t>
  </si>
  <si>
    <t>Sarumai Borah</t>
  </si>
  <si>
    <t>Inu Chetia</t>
  </si>
  <si>
    <t>Aroti Konwar</t>
  </si>
  <si>
    <t>Mina Bora</t>
  </si>
  <si>
    <t>Anju Dutta/ Dipamoni Kuli</t>
  </si>
  <si>
    <t>Chandra tanti</t>
  </si>
  <si>
    <t>Mondira Bora</t>
  </si>
  <si>
    <t>Biva Gogoi</t>
  </si>
  <si>
    <t>Rangajan</t>
  </si>
  <si>
    <t>Mira Karmakar</t>
  </si>
  <si>
    <t>Rina Kachari</t>
  </si>
  <si>
    <t>Bulbuli naidu</t>
  </si>
  <si>
    <t>Amala Rajkumari</t>
  </si>
  <si>
    <t>Runima Devi</t>
  </si>
  <si>
    <t>komola Das</t>
  </si>
  <si>
    <t>Purnima Saikia</t>
  </si>
  <si>
    <t>5 no Ward LP</t>
  </si>
  <si>
    <t>18170323901</t>
  </si>
  <si>
    <t>Sankardev ME School</t>
  </si>
  <si>
    <t>18170323902</t>
  </si>
  <si>
    <t>Mahadeb Agarwala HS</t>
  </si>
  <si>
    <t>18170323604</t>
  </si>
  <si>
    <t>Natunmati L P School</t>
  </si>
  <si>
    <t>18170323801</t>
  </si>
  <si>
    <t>Mariani HS</t>
  </si>
  <si>
    <t>Railway Bengali Primary School</t>
  </si>
  <si>
    <t>18170323701</t>
  </si>
  <si>
    <t>546 No Mariani Town LP School</t>
  </si>
  <si>
    <t>18170323606</t>
  </si>
  <si>
    <t>LPS</t>
  </si>
  <si>
    <t>Kenedy Park LP School</t>
  </si>
  <si>
    <t>18170323401</t>
  </si>
  <si>
    <t>Dhuaphodia AWC</t>
  </si>
  <si>
    <t>Dhuaphodia LPS</t>
  </si>
  <si>
    <t>Borbheta AWC</t>
  </si>
  <si>
    <t>276 no Bongal gaon -2AWC</t>
  </si>
  <si>
    <t>Rajabari Tokolai AWC</t>
  </si>
  <si>
    <t>Rajabari Mission Compound AWC</t>
  </si>
  <si>
    <t>258 no Dhekiajuli 16 no Line AWC</t>
  </si>
  <si>
    <t>2no tarajan Sonari Gaon AWC</t>
  </si>
  <si>
    <t>18170325501</t>
  </si>
  <si>
    <t>GYANJYOTI SISHU BHAWAN LP</t>
  </si>
  <si>
    <t>18170325402</t>
  </si>
  <si>
    <t>Jorhat Abhijantric LP</t>
  </si>
  <si>
    <t>18170325601</t>
  </si>
  <si>
    <t xml:space="preserve">Railway LPS &amp; MES </t>
  </si>
  <si>
    <t>18170324602</t>
  </si>
  <si>
    <t>150 no khongia AWC</t>
  </si>
  <si>
    <t>215 no borkhongia LP</t>
  </si>
  <si>
    <t>152 No Borkhongia AWC</t>
  </si>
  <si>
    <t>Sankardev LP</t>
  </si>
  <si>
    <t>313 No Nabajyoti Khongia AWC</t>
  </si>
  <si>
    <t>Nabajyoti LP</t>
  </si>
  <si>
    <t>Pub Kachamari AWC</t>
  </si>
  <si>
    <t>Pub Kachamari Madhabdev LP</t>
  </si>
  <si>
    <t>215 no Kachamari AWC</t>
  </si>
  <si>
    <t>Kachamari Sankardev LP</t>
  </si>
  <si>
    <t>Pub Kachamari MES</t>
  </si>
  <si>
    <t>316 no Tingirimora AWC</t>
  </si>
  <si>
    <t>609 No Tingirimara LP</t>
  </si>
  <si>
    <t>362 no Neogorchuk AWC</t>
  </si>
  <si>
    <t>Lichubari AWC1</t>
  </si>
  <si>
    <t>Lichubari AWC2</t>
  </si>
  <si>
    <t>Chandan Nagar AWC B</t>
  </si>
  <si>
    <t>Chandan Nagar AWC A</t>
  </si>
  <si>
    <t>Bijoy Nagar Budha Mandir AWC</t>
  </si>
  <si>
    <t>Tehelsingh Nagar AWC</t>
  </si>
  <si>
    <t>Baghmoria AWC</t>
  </si>
  <si>
    <t>Club Road AWC</t>
  </si>
  <si>
    <t>Biva Moni Dutta</t>
  </si>
  <si>
    <t>Saraswti Pachari</t>
  </si>
  <si>
    <t>Mariani Ward 4</t>
  </si>
  <si>
    <t>Nispriha Tamuli</t>
  </si>
  <si>
    <t>9613021021/9101638407</t>
  </si>
  <si>
    <t>Himashree Boruah</t>
  </si>
  <si>
    <t>9127876583/8256033947</t>
  </si>
  <si>
    <t>Mariani Urban     (WARD 1)</t>
  </si>
  <si>
    <t>Mariani Ward 3</t>
  </si>
  <si>
    <t>Minakshi Saikia</t>
  </si>
  <si>
    <t>6001960168/8254971814</t>
  </si>
  <si>
    <t>Mariani Ward 2</t>
  </si>
  <si>
    <t>8486192701/9201304623</t>
  </si>
  <si>
    <t>Mariani WARD 1</t>
  </si>
  <si>
    <t>Subha Gogoi</t>
  </si>
  <si>
    <t>Bhobani Das</t>
  </si>
  <si>
    <t>Binu Bora</t>
  </si>
  <si>
    <t>Dipali Tanti</t>
  </si>
  <si>
    <t>Pinku Khulal</t>
  </si>
  <si>
    <t>Jorhat Urban 1</t>
  </si>
  <si>
    <t>9435353145/ 8638724957</t>
  </si>
  <si>
    <t>Jorhat Urban 3</t>
  </si>
  <si>
    <t>Khongia S/C</t>
  </si>
  <si>
    <t>Deepika Pegu/Jaya Patir</t>
  </si>
  <si>
    <t>9957102278/8471846490</t>
  </si>
  <si>
    <t>Junu Dutta Bora</t>
  </si>
  <si>
    <t>Minakhi Bora</t>
  </si>
  <si>
    <t>Purnima Hazarika</t>
  </si>
  <si>
    <t>Radha Koul</t>
  </si>
  <si>
    <t>Pikumoni Dutta</t>
  </si>
  <si>
    <t>Tunmoni Dutta</t>
  </si>
  <si>
    <t>LAKSHMI UNION LP</t>
  </si>
  <si>
    <t>18170324706</t>
  </si>
  <si>
    <t>LAKSHMI UNION HS</t>
  </si>
  <si>
    <t>18170324707</t>
  </si>
  <si>
    <t>National telegraph Girls HS</t>
  </si>
  <si>
    <t>18170324908</t>
  </si>
  <si>
    <t>Jorhat Model composite School</t>
  </si>
  <si>
    <t>18170324712</t>
  </si>
  <si>
    <t>DCB AWC</t>
  </si>
  <si>
    <t>DEVICHARAN BARUAH LP</t>
  </si>
  <si>
    <t>18170324905</t>
  </si>
  <si>
    <t>DEVICHARAN BARUAH GIRLS HS</t>
  </si>
  <si>
    <t>18170324906</t>
  </si>
  <si>
    <t>Vocational Collegiate High School</t>
  </si>
  <si>
    <t>18170324907</t>
  </si>
  <si>
    <t>Nogar Balika LP</t>
  </si>
  <si>
    <t>18170324708</t>
  </si>
  <si>
    <t>2 NO WARD LP</t>
  </si>
  <si>
    <t>18170324803</t>
  </si>
  <si>
    <t>BIDYADHAR SARMA MEMORIAL HS</t>
  </si>
  <si>
    <t>18170324901</t>
  </si>
  <si>
    <t>JORHAT GITARTHEE VIDYALAYA HS</t>
  </si>
  <si>
    <t>18170324903</t>
  </si>
  <si>
    <t>JORHAT MUKTAB ADARSA LP</t>
  </si>
  <si>
    <t>18170324902</t>
  </si>
  <si>
    <t>Kachariporia AWC</t>
  </si>
  <si>
    <t>Kachariporia LP</t>
  </si>
  <si>
    <t>PUJA UTUA DUBI AWC</t>
  </si>
  <si>
    <t>PUJA UTUA DUBI LP</t>
  </si>
  <si>
    <t>18170324201</t>
  </si>
  <si>
    <t>Cinamara Girls HS</t>
  </si>
  <si>
    <t>Gojpuria LPS(2)</t>
  </si>
  <si>
    <t>Gojpuria LPS(1)</t>
  </si>
  <si>
    <t>Jalukoni Bari HSS</t>
  </si>
  <si>
    <t>Barhoibari AWC</t>
  </si>
  <si>
    <t>BarhoibariLP</t>
  </si>
  <si>
    <t>Cinamara Boys  HSS</t>
  </si>
  <si>
    <t>Rupnagar AWC</t>
  </si>
  <si>
    <t>155no Cinamara LP</t>
  </si>
  <si>
    <t>255 No Sadar AWC</t>
  </si>
  <si>
    <t>Sadar Bagan LP</t>
  </si>
  <si>
    <t>53 no Cinamara AWC</t>
  </si>
  <si>
    <t>55 no Basbari LPS</t>
  </si>
  <si>
    <t>Borsaikata AWC</t>
  </si>
  <si>
    <t>Borsaikata LPS</t>
  </si>
  <si>
    <t>Kakodunga AWC</t>
  </si>
  <si>
    <t>KakodungaLPS</t>
  </si>
  <si>
    <t>Kukurachora AWC</t>
  </si>
  <si>
    <t>Kukurachora LP</t>
  </si>
  <si>
    <t>Jorhat Urban 2</t>
  </si>
  <si>
    <t>Baghchung HQ</t>
  </si>
  <si>
    <t>Sanjima Sailkia</t>
  </si>
  <si>
    <t>JalukoniBAri SD</t>
  </si>
  <si>
    <t>Kamala Bharali</t>
  </si>
  <si>
    <t>Protima Buraguhain</t>
  </si>
  <si>
    <t>Dibyajyoti Bora</t>
  </si>
  <si>
    <t>Sanjima Saikia</t>
  </si>
  <si>
    <t>22-May-19          23-Aug-19</t>
  </si>
  <si>
    <t>Thursday, Friday</t>
  </si>
  <si>
    <t>26-Aug-19            27-Aug-19</t>
  </si>
  <si>
    <t>Dipali Borua</t>
  </si>
  <si>
    <t>Monjumoni  Das</t>
  </si>
  <si>
    <t>Nibeduita Das</t>
  </si>
  <si>
    <t>Gojpuria AWC 1</t>
  </si>
  <si>
    <t>Gojpuria AWC 2</t>
  </si>
  <si>
    <t>MES Gate AWC</t>
  </si>
  <si>
    <t>Kuhiaboria Pathakor Chuk AWC</t>
  </si>
  <si>
    <t>Chaliha Chapori Chuk AWC</t>
  </si>
  <si>
    <t>Lehetiani Chapori AWC</t>
  </si>
  <si>
    <t>183120312226</t>
  </si>
  <si>
    <t>196 no Bamungaon AWC</t>
  </si>
  <si>
    <t>254 no Main Line AWC</t>
  </si>
  <si>
    <t>Thengal AWC</t>
  </si>
  <si>
    <t>Komar Gaon AWC</t>
  </si>
  <si>
    <t>Katonibari MES AWC</t>
  </si>
  <si>
    <t>Namuna Bagan AWC</t>
  </si>
  <si>
    <t>Moran Chetia AWC</t>
  </si>
  <si>
    <t>279 no Moran Gaon AWC</t>
  </si>
  <si>
    <t>Moran Koibatya AWC</t>
  </si>
  <si>
    <t>0305024</t>
  </si>
  <si>
    <t>108 no Gajpuria AWC</t>
  </si>
  <si>
    <t>Gajpuria AWC II</t>
  </si>
  <si>
    <t>Bagan Mandir LINE AWC</t>
  </si>
  <si>
    <t>13 no Line Hatijuri AWC</t>
  </si>
  <si>
    <t>120 no Mariani Hunuwal TG AWC</t>
  </si>
  <si>
    <t>Hunuwal TG Shromik Club AWC</t>
  </si>
  <si>
    <t>Hunuwal TG 9 no Line AWC</t>
  </si>
  <si>
    <t>Hunuwal 2 no sura Line AWC</t>
  </si>
  <si>
    <t>Hunuwal TG AWC</t>
  </si>
  <si>
    <t>13 no Hunuwal Line AWC</t>
  </si>
  <si>
    <t>338  no Namrupia Bonua Basti AWC</t>
  </si>
  <si>
    <t>273 no Sawarabasti AWC</t>
  </si>
  <si>
    <t>1 no Namrupia Chereli AWC</t>
  </si>
  <si>
    <t>Rajabari Bari Budhamondir AWC</t>
  </si>
  <si>
    <t>188 no Kheremia TE AWC</t>
  </si>
  <si>
    <t>272 no Bhobani pur AWC</t>
  </si>
  <si>
    <t>339 no Kherimia Major Chuk AWC</t>
  </si>
  <si>
    <t>143 no Kherimia gaon AWC</t>
  </si>
  <si>
    <t>144 no Kankhuwa Gaon AWC</t>
  </si>
  <si>
    <t>275 no Balijan AWC</t>
  </si>
  <si>
    <t>88 no Balijan AWC</t>
  </si>
  <si>
    <t>278 no Major chuk Bajalbari AWC</t>
  </si>
  <si>
    <t>274 no Bajalbari 1</t>
  </si>
  <si>
    <t>Bhuyan Chuk AWC</t>
  </si>
  <si>
    <t>91 No Bajalbari AWC</t>
  </si>
  <si>
    <t>90 No AWC</t>
  </si>
  <si>
    <t>277 no Dholi Kachari AWC</t>
  </si>
  <si>
    <t>92 no Mordholi AWC</t>
  </si>
  <si>
    <t>48 no Gormur Duliapam AWC</t>
  </si>
  <si>
    <t>243 no Garmur sankarpur AWC</t>
  </si>
  <si>
    <t>48 no  Duliapam AWC</t>
  </si>
  <si>
    <t>63 no Murmuria 28 no Line AWC</t>
  </si>
  <si>
    <t>181 no Murmuria 27 no AWC</t>
  </si>
  <si>
    <t>64 no Kurukani AWC</t>
  </si>
  <si>
    <t>65 no Hatigarh AWC</t>
  </si>
  <si>
    <t>203 no Guwalabasti AWC</t>
  </si>
  <si>
    <t>191 no Jokaichuk AWC</t>
  </si>
  <si>
    <t>290 no Jokaichuk Gaon AWC</t>
  </si>
  <si>
    <t>292 no Nalanichuk bongaon AWC</t>
  </si>
  <si>
    <t>214 no Chengelichetia AWC</t>
  </si>
  <si>
    <t>325 no Thengalbari TE AWC</t>
  </si>
  <si>
    <t>160 No Naharbari Thengalbari AWC</t>
  </si>
  <si>
    <t>Narayanpur AWC 1</t>
  </si>
  <si>
    <t>Narayanpur AWC 2</t>
  </si>
  <si>
    <t>Narayanpur AWC Mini</t>
  </si>
  <si>
    <t>Gotonga AWC 166</t>
  </si>
  <si>
    <t>Gotonga AWC 165</t>
  </si>
  <si>
    <t>Gotona AWC 323</t>
  </si>
  <si>
    <t>162 no Bamunibari AWC</t>
  </si>
  <si>
    <t>Ittakhuli AWC 1</t>
  </si>
  <si>
    <t>Ittakhuli AWC 2</t>
  </si>
  <si>
    <t>330 no Itakhuli Nepalli basti AWC</t>
  </si>
  <si>
    <t>Old Koibatya AWC</t>
  </si>
  <si>
    <t>New Koibatya AWC</t>
  </si>
  <si>
    <t>Garmur Sivamandir AWC</t>
  </si>
  <si>
    <t>Sankarpur AWC</t>
  </si>
  <si>
    <t>Sankarpur  Kabarsthan AWC</t>
  </si>
  <si>
    <t>Mohbandha 357 no AWC</t>
  </si>
  <si>
    <t>Udoipur 358 no AWC</t>
  </si>
  <si>
    <t>Bhalukmoara AWC 153</t>
  </si>
  <si>
    <t>Tamulbari AWC</t>
  </si>
  <si>
    <t>287 no Chungi BoruaGaon AWC</t>
  </si>
  <si>
    <t>101 no Chungi Gaon AWC</t>
  </si>
  <si>
    <t>286 no Baghor chuk AWC</t>
  </si>
  <si>
    <t xml:space="preserve">Ratanpur AWC </t>
  </si>
  <si>
    <t>Ratanpur AWC  (mini)</t>
  </si>
  <si>
    <t>Auwria AWC</t>
  </si>
  <si>
    <t>Gotonga AWC164</t>
  </si>
  <si>
    <t>Bhalukmoara AWC 294</t>
  </si>
  <si>
    <t>102 no Changsuwa AWC</t>
  </si>
  <si>
    <t>No 163 Kaomarbondha AWC</t>
  </si>
  <si>
    <t>No 3 Kamarbandha Bagan AWC</t>
  </si>
  <si>
    <t>193 no Lohpohia Milonpur AWC</t>
  </si>
  <si>
    <t>302 no Dhapkota Muslim Gaon AWC</t>
  </si>
  <si>
    <t>Pokamura S/C</t>
  </si>
  <si>
    <t>Agnisikha Gogoi/ Puspalata Kurmi</t>
  </si>
  <si>
    <t>9577193769/7002599566</t>
  </si>
  <si>
    <t>Banti Pathak</t>
  </si>
  <si>
    <t>Dipa Borah</t>
  </si>
  <si>
    <t>Sura Bordoloi</t>
  </si>
  <si>
    <t>Karuna Hazarika</t>
  </si>
  <si>
    <t>Bably Dey</t>
  </si>
  <si>
    <t>Mariani MHC</t>
  </si>
  <si>
    <t>Moni Taye</t>
  </si>
  <si>
    <t>Deonecia Kerkutta</t>
  </si>
  <si>
    <t>Gita Gogoi</t>
  </si>
  <si>
    <t>Kuwari Rajguru</t>
  </si>
  <si>
    <t>Bahoni S/C</t>
  </si>
  <si>
    <t>Sumitra Gogoi</t>
  </si>
  <si>
    <t>Mrs Laboinya Gogoi</t>
  </si>
  <si>
    <t>Anjoli Dutta</t>
  </si>
  <si>
    <t>Mrs Rumi Bora</t>
  </si>
  <si>
    <t>Mrs Padum Gogoi</t>
  </si>
  <si>
    <t>Dholi SC</t>
  </si>
  <si>
    <t>Monita Das/jharna Gogoi</t>
  </si>
  <si>
    <t>Balita Hazarika</t>
  </si>
  <si>
    <t>Bornali Neog</t>
  </si>
  <si>
    <t>Mariani CHC(Nagajanka)</t>
  </si>
  <si>
    <t>Monikumari Nath</t>
  </si>
  <si>
    <t>Manoshi Chutia</t>
  </si>
  <si>
    <t>Manju Saikia</t>
  </si>
  <si>
    <t>Manisa Saikia</t>
  </si>
  <si>
    <t>Gunoda Gogoi</t>
  </si>
  <si>
    <t xml:space="preserve">Guwalabasti </t>
  </si>
  <si>
    <t>Monju Neog/Purnima Duwara</t>
  </si>
  <si>
    <t>9435353722/6002208294/9435933091</t>
  </si>
  <si>
    <t>Dipamjoli Habdique</t>
  </si>
  <si>
    <t>Gitanjoli Kalita</t>
  </si>
  <si>
    <t>Hemonti Koire</t>
  </si>
  <si>
    <t>Molina Tanti</t>
  </si>
  <si>
    <t>Tamulbari S/C</t>
  </si>
  <si>
    <t>Monisha Gohain</t>
  </si>
  <si>
    <t>Pronita Saikia</t>
  </si>
  <si>
    <t>Nekmai Begum</t>
  </si>
  <si>
    <t>Ratanpur S/C</t>
  </si>
  <si>
    <t>Junu Saikia/Maya deuri</t>
  </si>
  <si>
    <t>7896910925/9854108797</t>
  </si>
  <si>
    <t>Jyoti Bora Saikia</t>
  </si>
  <si>
    <t>Bhalukmara SC</t>
  </si>
  <si>
    <t>Minakhi Kurmi</t>
  </si>
  <si>
    <t>Rabia Begum</t>
  </si>
  <si>
    <t>Rina turi</t>
  </si>
  <si>
    <t>Swapna Roy</t>
  </si>
  <si>
    <t>Popi gogoi Borchetia</t>
  </si>
  <si>
    <t>Garmur S/C</t>
  </si>
  <si>
    <t>Tulumoni Borah/ Mayarani Pegu</t>
  </si>
  <si>
    <t>9101147297/ 9435789427</t>
  </si>
  <si>
    <t>Ruma Kunda dey</t>
  </si>
  <si>
    <t>Boijayanti Hazarika</t>
  </si>
  <si>
    <t>RupaliBora</t>
  </si>
  <si>
    <t>Mohbandha SC</t>
  </si>
  <si>
    <t>Nirupoma Bora/ Tara Nayok</t>
  </si>
  <si>
    <t>6026218744/6026218746</t>
  </si>
  <si>
    <t>Hasina Khatun</t>
  </si>
  <si>
    <t>Sahara Begum</t>
  </si>
  <si>
    <t>Bina Lofar</t>
  </si>
  <si>
    <t>Mina Saikia</t>
  </si>
  <si>
    <t>Anu Hazarika</t>
  </si>
  <si>
    <t>Laboinya Gogoi saikia</t>
  </si>
  <si>
    <t>Rina Kurmi</t>
  </si>
  <si>
    <t>Dholajan SC</t>
  </si>
  <si>
    <t>Pahari Gogoi/Jonaki Gond</t>
  </si>
  <si>
    <t>9859729779/7896740646</t>
  </si>
  <si>
    <t>Rakhi Kurmi</t>
  </si>
  <si>
    <t>Pokimuri Chapori AWC</t>
  </si>
  <si>
    <t>Runu Bora/Biju moni Bora</t>
  </si>
  <si>
    <t>8403976263/9101187361</t>
  </si>
  <si>
    <t>Mina Kurmi</t>
  </si>
  <si>
    <t>Sankardev LPS</t>
  </si>
  <si>
    <t>Kunder LP(1)</t>
  </si>
  <si>
    <t>Kunder LP(2)</t>
  </si>
  <si>
    <t xml:space="preserve">Teachers day//  1st Review meeting </t>
  </si>
  <si>
    <t>Boliaguhai Pukhuri HS</t>
  </si>
  <si>
    <t>338 no Thengal Balika LPS</t>
  </si>
  <si>
    <t>Jalukoni Bari Girls HS</t>
  </si>
  <si>
    <t>HAtijuri TG AWC</t>
  </si>
  <si>
    <t>Hatijuri Bhuyan LPS</t>
  </si>
  <si>
    <t>Dholi Bokahula Govt Jr Basic School</t>
  </si>
  <si>
    <t>Hunuwal TG LPS</t>
  </si>
  <si>
    <t>Gongapur AWC</t>
  </si>
  <si>
    <t>Hunuwal Bhuyan Gongapur Gaon LPS</t>
  </si>
  <si>
    <t>Biswkorma Puja</t>
  </si>
  <si>
    <t>Dholi HS</t>
  </si>
  <si>
    <t>Balijan Govt Sr Basic School</t>
  </si>
  <si>
    <t>478 no Mordholi LPS</t>
  </si>
  <si>
    <t>Kacharigaon LPS</t>
  </si>
  <si>
    <t>Doijan AWC</t>
  </si>
  <si>
    <t>Gotonga TE AWC 352</t>
  </si>
  <si>
    <t>Doijan LPS</t>
  </si>
  <si>
    <t>Gotonga LPS</t>
  </si>
  <si>
    <t>Basipathaer AWC 157</t>
  </si>
  <si>
    <t>Basipathar LPS</t>
  </si>
  <si>
    <t>Basipathar AWC 353</t>
  </si>
  <si>
    <t>Basipathar Nalapara AWC</t>
  </si>
  <si>
    <t>28 no pokimuri Habichuk AWC</t>
  </si>
  <si>
    <t>Chandradhor Borua LPS</t>
  </si>
  <si>
    <t>167 no Muslim Gaon AWC</t>
  </si>
  <si>
    <t>439 no Dhapkota LPS</t>
  </si>
  <si>
    <t>Teachers day</t>
  </si>
  <si>
    <t>72 no Charingia AWC</t>
  </si>
  <si>
    <t>Chirakura Millonpur LPS</t>
  </si>
  <si>
    <t>Anupam Bhuyan MES</t>
  </si>
  <si>
    <t>Khongia HS</t>
  </si>
  <si>
    <t>Muhiram Bora ME</t>
  </si>
  <si>
    <t>18170315506</t>
  </si>
  <si>
    <t>4 no Panichakua dholi Komar Ggaon AWC</t>
  </si>
  <si>
    <t>Misimiati  Kumar LP</t>
  </si>
  <si>
    <t>18170313206</t>
  </si>
  <si>
    <t>Panichakua Bagharchuk AWC</t>
  </si>
  <si>
    <t>Bhakatpomua HS</t>
  </si>
  <si>
    <t>18170313704</t>
  </si>
  <si>
    <t>Sangsua Projaline LP</t>
  </si>
  <si>
    <t>18170316308</t>
  </si>
  <si>
    <t>Ujani Bhakatpomua AWC</t>
  </si>
  <si>
    <t>Ujani Bhakatpomua LP</t>
  </si>
  <si>
    <t>18170313701</t>
  </si>
  <si>
    <t>Mohbandha Bagan LPS</t>
  </si>
  <si>
    <t>18170316602</t>
  </si>
  <si>
    <t>Mohbandha 10 no line 321 no AWC</t>
  </si>
  <si>
    <t>Mohbandha Chapori LPS</t>
  </si>
  <si>
    <t>Mohbandha Chapori 194 no AWC</t>
  </si>
  <si>
    <t>Mohbandha Sah Bagisa HIGH School</t>
  </si>
  <si>
    <t>Bhakatpomua145 No AWC</t>
  </si>
  <si>
    <t>Bhakatpomua LPS</t>
  </si>
  <si>
    <t>Mohbandha 155 no AWC</t>
  </si>
  <si>
    <t>Nowsolia Jyoti Pathsala LPS</t>
  </si>
  <si>
    <t>Nowsolia 147 no AWC</t>
  </si>
  <si>
    <t>Nowsolia Grazing LPS</t>
  </si>
  <si>
    <t>Mohbandha Purana Line 213 no AWC</t>
  </si>
  <si>
    <t>Mohbandha Purana LineLPS</t>
  </si>
  <si>
    <t>18170316603</t>
  </si>
  <si>
    <t>Mohbandha 154 no AWC</t>
  </si>
  <si>
    <t>Mohbandha Madrasa 146 no AWC</t>
  </si>
  <si>
    <t>Mohbandha Madrasa LPS</t>
  </si>
  <si>
    <t>18170316601</t>
  </si>
  <si>
    <t>Jonaki Saikia</t>
  </si>
  <si>
    <t>78962503032(AWC)</t>
  </si>
  <si>
    <t>Binu Borah</t>
  </si>
  <si>
    <t>Neju Gogoi</t>
  </si>
  <si>
    <t>Monju Saikia</t>
  </si>
  <si>
    <t>Tulika Dutta</t>
  </si>
  <si>
    <t>Gunoda gogoi</t>
  </si>
  <si>
    <t>Pinki Ghatuwal</t>
  </si>
  <si>
    <t>Rina Turi</t>
  </si>
  <si>
    <t>Gulasta Begum</t>
  </si>
  <si>
    <t>Pokimuri Chapri</t>
  </si>
  <si>
    <t>Swarna Bora/     nipamoni Bora</t>
  </si>
  <si>
    <t>9613462684/9577565298</t>
  </si>
  <si>
    <t>Hosmorton Nicha</t>
  </si>
  <si>
    <t>Rangila Karmakar</t>
  </si>
  <si>
    <t>nipamoni Bora</t>
  </si>
  <si>
    <t>Dipanjoli Das</t>
  </si>
  <si>
    <t>Sewali Robidas</t>
  </si>
  <si>
    <t>9859913781/ 9678369954</t>
  </si>
  <si>
    <t>9859838448/9864773503</t>
  </si>
  <si>
    <t>Sushila Tanti</t>
  </si>
  <si>
    <t>9864222406/9577073441</t>
  </si>
  <si>
    <t>Tulumoni robidas</t>
  </si>
  <si>
    <t>9613235026/ 7086770040</t>
  </si>
  <si>
    <t>Asiya Begum</t>
  </si>
  <si>
    <t>9613921331/ 9678707902</t>
  </si>
  <si>
    <t>18170315505</t>
  </si>
  <si>
    <t>18170301801</t>
  </si>
  <si>
    <t>18170315503</t>
  </si>
  <si>
    <t>18170316502</t>
  </si>
  <si>
    <t>18170316501</t>
  </si>
  <si>
    <t>18170306102</t>
  </si>
  <si>
    <t>18170315504</t>
  </si>
  <si>
    <t>From May Month 268 Enrollment</t>
  </si>
  <si>
    <t>9101214268/ 8255041668</t>
  </si>
  <si>
    <t>Gyanjyoti lPS</t>
  </si>
  <si>
    <t>drdhruba10@gmail.com</t>
  </si>
  <si>
    <t>miligautam11@gmail.com</t>
  </si>
  <si>
    <t>drbornalee15@gmail.com</t>
  </si>
  <si>
    <t>ditysaikia530@gmail.com</t>
  </si>
  <si>
    <t>brcjorhat.jrt@gmail.com</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</si>
</sst>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indexed="8"/>
      <name val="Arial"/>
      <family val="2"/>
    </font>
    <font>
      <sz val="12"/>
      <color theme="1"/>
      <name val="Arial Narrow"/>
      <family val="2"/>
    </font>
    <font>
      <sz val="11"/>
      <color indexed="8"/>
      <name val="Calibri"/>
      <family val="2"/>
    </font>
    <font>
      <sz val="12"/>
      <color theme="1"/>
      <name val="Calibri"/>
      <family val="2"/>
      <scheme val="minor"/>
    </font>
    <font>
      <b/>
      <sz val="11"/>
      <color theme="1"/>
      <name val="Calibri"/>
      <family val="2"/>
      <scheme val="minor"/>
    </font>
    <font>
      <b/>
      <sz val="12"/>
      <color theme="1"/>
      <name val="Calibri"/>
      <family val="2"/>
      <scheme val="minor"/>
    </font>
    <font>
      <sz val="12"/>
      <name val="Calibri"/>
      <family val="2"/>
    </font>
    <font>
      <b/>
      <sz val="12"/>
      <name val="Calibri"/>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8" fillId="0" borderId="0"/>
  </cellStyleXfs>
  <cellXfs count="30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wrapText="1"/>
      <protection locked="0"/>
    </xf>
    <xf numFmtId="0" fontId="3" fillId="0" borderId="0" xfId="0" applyFont="1" applyProtection="1">
      <protection locked="0"/>
    </xf>
    <xf numFmtId="0" fontId="3" fillId="0" borderId="0" xfId="0" applyFont="1" applyAlignment="1" applyProtection="1">
      <alignment horizontal="left"/>
      <protection locked="0"/>
    </xf>
    <xf numFmtId="14" fontId="3" fillId="0" borderId="1" xfId="0" applyNumberFormat="1" applyFont="1" applyBorder="1" applyAlignment="1" applyProtection="1">
      <alignment horizontal="left" vertical="center" wrapText="1"/>
      <protection locked="0"/>
    </xf>
    <xf numFmtId="14" fontId="3" fillId="0" borderId="0" xfId="0" applyNumberFormat="1" applyFont="1" applyProtection="1">
      <protection locked="0"/>
    </xf>
    <xf numFmtId="0" fontId="20" fillId="0" borderId="1" xfId="1" applyFont="1" applyFill="1" applyBorder="1" applyAlignment="1" applyProtection="1">
      <alignment horizontal="left" vertical="top" wrapText="1"/>
      <protection locked="0"/>
    </xf>
    <xf numFmtId="0" fontId="0" fillId="0" borderId="1" xfId="0" applyBorder="1" applyProtection="1">
      <protection locked="0"/>
    </xf>
    <xf numFmtId="0" fontId="0" fillId="0" borderId="3" xfId="0" applyBorder="1" applyProtection="1">
      <protection locked="0"/>
    </xf>
    <xf numFmtId="1"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21" fillId="0" borderId="2" xfId="0" applyFont="1" applyBorder="1" applyAlignment="1" applyProtection="1">
      <alignment horizontal="left"/>
      <protection locked="0"/>
    </xf>
    <xf numFmtId="0" fontId="21" fillId="0" borderId="1" xfId="0" applyFont="1" applyBorder="1" applyAlignment="1" applyProtection="1">
      <alignment horizontal="center"/>
      <protection locked="0"/>
    </xf>
    <xf numFmtId="0" fontId="21" fillId="0" borderId="1" xfId="0" applyFont="1" applyBorder="1" applyAlignment="1" applyProtection="1">
      <alignment horizontal="right"/>
      <protection locked="0"/>
    </xf>
    <xf numFmtId="0" fontId="21" fillId="0" borderId="1" xfId="0" applyFont="1" applyBorder="1" applyAlignment="1" applyProtection="1">
      <protection locked="0"/>
    </xf>
    <xf numFmtId="0" fontId="3" fillId="0" borderId="0" xfId="0" applyFont="1" applyAlignment="1" applyProtection="1">
      <alignment horizontal="right"/>
      <protection locked="0"/>
    </xf>
    <xf numFmtId="1" fontId="3" fillId="0" borderId="1" xfId="0" applyNumberFormat="1"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1" fontId="3" fillId="0" borderId="6" xfId="0" applyNumberFormat="1" applyFont="1" applyBorder="1" applyAlignment="1" applyProtection="1">
      <alignment horizontal="center" vertical="center" wrapText="1"/>
      <protection locked="0"/>
    </xf>
    <xf numFmtId="0" fontId="3" fillId="0" borderId="1" xfId="0" quotePrefix="1" applyFont="1" applyBorder="1" applyAlignment="1" applyProtection="1">
      <alignment horizont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2" fillId="0" borderId="3" xfId="0" applyFont="1" applyFill="1" applyBorder="1" applyAlignment="1" applyProtection="1">
      <alignment vertical="center"/>
      <protection locked="0"/>
    </xf>
    <xf numFmtId="164" fontId="3" fillId="0" borderId="6" xfId="0" applyNumberFormat="1" applyFont="1" applyBorder="1" applyAlignment="1" applyProtection="1">
      <alignment horizontal="left" vertical="center" wrapText="1"/>
      <protection locked="0"/>
    </xf>
    <xf numFmtId="0" fontId="3" fillId="0" borderId="6" xfId="0" applyFont="1" applyBorder="1" applyAlignment="1" applyProtection="1">
      <alignment vertical="center" wrapText="1"/>
      <protection locked="0"/>
    </xf>
    <xf numFmtId="164" fontId="3" fillId="0" borderId="7"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left" vertical="center" wrapText="1"/>
      <protection locked="0"/>
    </xf>
    <xf numFmtId="164" fontId="3" fillId="0" borderId="6" xfId="0" applyNumberFormat="1" applyFont="1" applyBorder="1" applyAlignment="1" applyProtection="1">
      <alignment vertical="center" wrapText="1"/>
      <protection locked="0"/>
    </xf>
    <xf numFmtId="0" fontId="3" fillId="0" borderId="0" xfId="0" applyFont="1" applyAlignment="1" applyProtection="1">
      <alignment wrapText="1"/>
      <protection locked="0"/>
    </xf>
    <xf numFmtId="0" fontId="3" fillId="0" borderId="6" xfId="0" applyFont="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20" fillId="0" borderId="1" xfId="1" quotePrefix="1" applyFont="1" applyFill="1" applyBorder="1" applyAlignment="1" applyProtection="1">
      <alignment horizontal="left" vertical="top" wrapText="1"/>
      <protection locked="0"/>
    </xf>
    <xf numFmtId="1" fontId="3" fillId="0" borderId="1" xfId="0" quotePrefix="1"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left"/>
      <protection locked="0"/>
    </xf>
    <xf numFmtId="1" fontId="3" fillId="0" borderId="1" xfId="0" quotePrefix="1" applyNumberFormat="1" applyFont="1" applyBorder="1" applyAlignment="1" applyProtection="1">
      <alignment horizontal="left" vertical="center" wrapText="1"/>
      <protection locked="0"/>
    </xf>
    <xf numFmtId="0" fontId="22" fillId="0" borderId="2" xfId="0" applyFont="1" applyFill="1" applyBorder="1" applyAlignment="1" applyProtection="1">
      <protection locked="0"/>
    </xf>
    <xf numFmtId="0" fontId="22" fillId="0" borderId="3" xfId="0" applyFont="1" applyFill="1" applyBorder="1" applyAlignment="1" applyProtection="1">
      <protection locked="0"/>
    </xf>
    <xf numFmtId="0" fontId="0" fillId="0" borderId="1" xfId="0" applyFill="1" applyBorder="1" applyProtection="1">
      <protection locked="0"/>
    </xf>
    <xf numFmtId="0" fontId="23" fillId="0" borderId="1" xfId="0" applyFont="1" applyFill="1" applyBorder="1" applyAlignment="1" applyProtection="1">
      <alignment wrapText="1"/>
      <protection locked="0"/>
    </xf>
    <xf numFmtId="0" fontId="3" fillId="0" borderId="6"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quotePrefix="1" applyNumberFormat="1" applyFont="1" applyFill="1" applyBorder="1" applyAlignment="1" applyProtection="1">
      <alignment vertical="center" wrapText="1"/>
      <protection locked="0"/>
    </xf>
    <xf numFmtId="1" fontId="3" fillId="0" borderId="1" xfId="0" applyNumberFormat="1" applyFont="1" applyFill="1" applyBorder="1" applyAlignment="1" applyProtection="1">
      <alignment vertical="center" wrapText="1"/>
      <protection locked="0"/>
    </xf>
    <xf numFmtId="0" fontId="0" fillId="0" borderId="1" xfId="0" applyFill="1" applyBorder="1" applyAlignment="1" applyProtection="1">
      <alignment horizontal="left"/>
      <protection locked="0"/>
    </xf>
    <xf numFmtId="0" fontId="1" fillId="0" borderId="1" xfId="0" applyFont="1" applyFill="1" applyBorder="1" applyAlignment="1" applyProtection="1">
      <alignment vertical="center" wrapText="1"/>
      <protection locked="0"/>
    </xf>
    <xf numFmtId="0" fontId="0" fillId="0" borderId="1" xfId="0" applyFill="1" applyBorder="1" applyAlignment="1" applyProtection="1">
      <protection locked="0"/>
    </xf>
    <xf numFmtId="0" fontId="3" fillId="0" borderId="1" xfId="0" applyFont="1" applyBorder="1" applyAlignment="1" applyProtection="1">
      <protection locked="0"/>
    </xf>
    <xf numFmtId="0" fontId="3" fillId="0" borderId="1" xfId="0" applyFont="1" applyBorder="1" applyAlignment="1" applyProtection="1">
      <alignment vertical="center"/>
      <protection locked="0"/>
    </xf>
    <xf numFmtId="0" fontId="1" fillId="0" borderId="1" xfId="0" applyFont="1" applyFill="1" applyBorder="1" applyAlignment="1" applyProtection="1">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vertical="center"/>
      <protection locked="0"/>
    </xf>
    <xf numFmtId="0" fontId="0" fillId="0" borderId="1" xfId="0" applyFill="1" applyBorder="1" applyAlignment="1" applyProtection="1">
      <alignment wrapText="1"/>
      <protection locked="0"/>
    </xf>
    <xf numFmtId="0" fontId="1" fillId="0" borderId="1" xfId="0" applyFont="1" applyBorder="1" applyAlignment="1" applyProtection="1">
      <alignment vertical="center" wrapText="1"/>
      <protection locked="0"/>
    </xf>
    <xf numFmtId="1" fontId="3" fillId="0" borderId="1" xfId="0" quotePrefix="1"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right" vertical="center" wrapText="1"/>
      <protection locked="0"/>
    </xf>
    <xf numFmtId="0" fontId="0" fillId="0" borderId="1" xfId="0" applyBorder="1" applyAlignment="1" applyProtection="1">
      <alignment horizontal="right"/>
      <protection locked="0"/>
    </xf>
    <xf numFmtId="0" fontId="3" fillId="0" borderId="1" xfId="0" applyFont="1" applyFill="1" applyBorder="1" applyAlignment="1" applyProtection="1">
      <alignment horizontal="center"/>
      <protection locked="0"/>
    </xf>
    <xf numFmtId="0" fontId="3" fillId="0" borderId="6" xfId="0" applyFont="1" applyBorder="1" applyProtection="1">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1" fillId="0" borderId="1" xfId="0" applyFont="1" applyBorder="1" applyAlignment="1" applyProtection="1">
      <protection locked="0"/>
    </xf>
    <xf numFmtId="0" fontId="22" fillId="0" borderId="2" xfId="0" applyFont="1" applyFill="1" applyBorder="1" applyAlignment="1" applyProtection="1">
      <alignment wrapText="1"/>
      <protection locked="0"/>
    </xf>
    <xf numFmtId="0" fontId="22" fillId="0" borderId="3" xfId="0" applyFont="1" applyFill="1" applyBorder="1" applyAlignment="1" applyProtection="1">
      <alignment wrapText="1"/>
      <protection locked="0"/>
    </xf>
    <xf numFmtId="0" fontId="3" fillId="0" borderId="1" xfId="0" applyFont="1" applyFill="1" applyBorder="1" applyProtection="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protection locked="0"/>
    </xf>
    <xf numFmtId="0" fontId="0" fillId="0" borderId="1" xfId="0" applyFont="1" applyBorder="1" applyAlignment="1" applyProtection="1">
      <alignment horizontal="right"/>
      <protection locked="0"/>
    </xf>
    <xf numFmtId="0" fontId="1" fillId="0" borderId="4" xfId="0" applyFont="1" applyBorder="1" applyAlignment="1" applyProtection="1">
      <alignment vertical="center" wrapText="1"/>
      <protection locked="0"/>
    </xf>
    <xf numFmtId="0" fontId="22" fillId="0" borderId="4" xfId="0" applyFont="1" applyFill="1" applyBorder="1" applyAlignment="1" applyProtection="1">
      <protection locked="0"/>
    </xf>
    <xf numFmtId="0" fontId="1" fillId="0" borderId="4"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1" fillId="0" borderId="3" xfId="0" applyFont="1" applyFill="1" applyBorder="1" applyAlignment="1" applyProtection="1">
      <protection locked="0"/>
    </xf>
    <xf numFmtId="0" fontId="1" fillId="0" borderId="4" xfId="0" applyFont="1" applyFill="1" applyBorder="1" applyAlignment="1" applyProtection="1">
      <protection locked="0"/>
    </xf>
    <xf numFmtId="0" fontId="3" fillId="0" borderId="1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21" fillId="0" borderId="1" xfId="0" applyFont="1" applyFill="1" applyBorder="1" applyAlignment="1" applyProtection="1">
      <alignment horizontal="center" vertical="center"/>
      <protection locked="0"/>
    </xf>
    <xf numFmtId="0" fontId="3" fillId="0" borderId="1" xfId="0" applyFont="1" applyBorder="1" applyAlignment="1" applyProtection="1">
      <alignment horizontal="left"/>
      <protection locked="0"/>
    </xf>
    <xf numFmtId="0" fontId="1"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protection locked="0"/>
    </xf>
    <xf numFmtId="0" fontId="22" fillId="0" borderId="4" xfId="0" applyFont="1" applyFill="1" applyBorder="1" applyAlignment="1" applyProtection="1">
      <alignment wrapText="1"/>
      <protection locked="0"/>
    </xf>
    <xf numFmtId="0" fontId="3" fillId="0" borderId="1" xfId="0" applyFont="1" applyFill="1" applyBorder="1" applyAlignment="1" applyProtection="1">
      <alignment horizontal="right" vertical="center" wrapText="1"/>
      <protection locked="0"/>
    </xf>
    <xf numFmtId="0" fontId="21" fillId="0" borderId="1" xfId="0" applyFont="1" applyFill="1" applyBorder="1" applyAlignment="1" applyProtection="1">
      <alignment horizontal="left" vertical="center"/>
      <protection locked="0"/>
    </xf>
    <xf numFmtId="0" fontId="24" fillId="0" borderId="1" xfId="0"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4" fillId="0" borderId="6" xfId="0" applyFont="1" applyFill="1" applyBorder="1" applyAlignment="1" applyProtection="1">
      <alignment wrapText="1"/>
      <protection locked="0"/>
    </xf>
    <xf numFmtId="1" fontId="3" fillId="0" borderId="6" xfId="0" applyNumberFormat="1"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25" fillId="0" borderId="2" xfId="0" applyFont="1" applyFill="1" applyBorder="1" applyAlignment="1" applyProtection="1">
      <alignment horizontal="left" wrapText="1"/>
      <protection locked="0"/>
    </xf>
    <xf numFmtId="0" fontId="25" fillId="0" borderId="3" xfId="0" applyFont="1" applyFill="1" applyBorder="1" applyAlignment="1" applyProtection="1">
      <alignment horizontal="left" wrapText="1"/>
      <protection locked="0"/>
    </xf>
    <xf numFmtId="0" fontId="0" fillId="0" borderId="1" xfId="0" applyFill="1" applyBorder="1" applyAlignment="1" applyProtection="1">
      <alignment vertical="center"/>
      <protection locked="0"/>
    </xf>
    <xf numFmtId="0" fontId="1" fillId="0" borderId="1" xfId="0" applyFont="1" applyBorder="1" applyProtection="1">
      <protection locked="0"/>
    </xf>
    <xf numFmtId="0" fontId="24" fillId="0" borderId="7" xfId="0" applyFont="1" applyFill="1" applyBorder="1" applyAlignment="1" applyProtection="1">
      <alignment wrapText="1"/>
      <protection locked="0"/>
    </xf>
    <xf numFmtId="0" fontId="3" fillId="0" borderId="7" xfId="0" applyFont="1" applyFill="1" applyBorder="1" applyAlignment="1" applyProtection="1">
      <alignment vertical="center" wrapText="1"/>
      <protection locked="0"/>
    </xf>
    <xf numFmtId="1" fontId="3" fillId="0" borderId="7" xfId="0" applyNumberFormat="1" applyFont="1" applyFill="1" applyBorder="1" applyAlignment="1" applyProtection="1">
      <alignment vertical="center" wrapText="1"/>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0" fillId="0" borderId="1" xfId="0" applyBorder="1" applyAlignment="1" applyProtection="1">
      <alignment horizontal="center"/>
      <protection locked="0"/>
    </xf>
    <xf numFmtId="1" fontId="3" fillId="0" borderId="1" xfId="0" applyNumberFormat="1" applyFont="1" applyFill="1" applyBorder="1" applyAlignment="1" applyProtection="1">
      <alignment horizontal="left" vertical="center" wrapText="1"/>
      <protection locked="0"/>
    </xf>
    <xf numFmtId="0" fontId="0" fillId="10" borderId="1" xfId="0" applyFill="1" applyBorder="1" applyProtection="1">
      <protection locked="0"/>
    </xf>
    <xf numFmtId="164" fontId="3" fillId="0" borderId="7" xfId="0" applyNumberFormat="1" applyFont="1" applyBorder="1" applyAlignment="1" applyProtection="1">
      <alignment horizontal="left" vertical="center" wrapText="1"/>
      <protection locked="0"/>
    </xf>
    <xf numFmtId="0" fontId="24" fillId="0" borderId="1" xfId="0" applyFont="1" applyFill="1" applyBorder="1" applyAlignment="1" applyProtection="1">
      <alignment vertical="center" wrapText="1"/>
      <protection locked="0"/>
    </xf>
    <xf numFmtId="0" fontId="3" fillId="0" borderId="1" xfId="0" applyFont="1" applyFill="1" applyBorder="1" applyAlignment="1" applyProtection="1">
      <alignment wrapText="1"/>
      <protection locked="0"/>
    </xf>
    <xf numFmtId="0" fontId="25" fillId="0" borderId="4" xfId="0" applyFont="1" applyFill="1" applyBorder="1" applyAlignment="1" applyProtection="1">
      <alignment horizontal="left" wrapText="1"/>
      <protection locked="0"/>
    </xf>
    <xf numFmtId="0" fontId="24" fillId="0" borderId="7" xfId="0"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21" fillId="0" borderId="1" xfId="0" applyFont="1" applyFill="1" applyBorder="1" applyAlignment="1" applyProtection="1">
      <alignment horizontal="right" vertical="center"/>
      <protection locked="0"/>
    </xf>
    <xf numFmtId="0" fontId="1" fillId="0" borderId="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3" fillId="11" borderId="1" xfId="0" applyFont="1" applyFill="1" applyBorder="1" applyAlignment="1" applyProtection="1">
      <alignment horizontal="center" vertical="center"/>
      <protection locked="0"/>
    </xf>
    <xf numFmtId="1" fontId="3" fillId="11"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protection locked="0"/>
    </xf>
    <xf numFmtId="0" fontId="0" fillId="10" borderId="1" xfId="0" applyFill="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19"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164" fontId="3" fillId="0" borderId="6" xfId="0" applyNumberFormat="1" applyFont="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164" fontId="3" fillId="0" borderId="7"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0" fillId="0" borderId="6"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0" borderId="1" xfId="0" quotePrefix="1" applyFont="1" applyBorder="1" applyAlignment="1" applyProtection="1">
      <alignment horizontal="center" vertical="center"/>
      <protection locked="0"/>
    </xf>
    <xf numFmtId="0" fontId="3" fillId="0" borderId="1" xfId="0" applyFont="1" applyBorder="1" applyAlignment="1" applyProtection="1">
      <alignment horizontal="left" wrapText="1"/>
      <protection locked="0"/>
    </xf>
    <xf numFmtId="0" fontId="0" fillId="0" borderId="1" xfId="0" applyFill="1" applyBorder="1"/>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topLeftCell="A10" workbookViewId="0">
      <selection activeCell="A26" sqref="A26:M2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20" t="s">
        <v>69</v>
      </c>
      <c r="B1" s="220"/>
      <c r="C1" s="220"/>
      <c r="D1" s="220"/>
      <c r="E1" s="220"/>
      <c r="F1" s="220"/>
      <c r="G1" s="220"/>
      <c r="H1" s="220"/>
      <c r="I1" s="220"/>
      <c r="J1" s="220"/>
      <c r="K1" s="220"/>
      <c r="L1" s="220"/>
      <c r="M1" s="220"/>
    </row>
    <row r="2" spans="1:14">
      <c r="A2" s="221" t="s">
        <v>0</v>
      </c>
      <c r="B2" s="221"/>
      <c r="C2" s="223" t="s">
        <v>68</v>
      </c>
      <c r="D2" s="224"/>
      <c r="E2" s="2" t="s">
        <v>1</v>
      </c>
      <c r="F2" s="238" t="s">
        <v>72</v>
      </c>
      <c r="G2" s="238"/>
      <c r="H2" s="238"/>
      <c r="I2" s="238"/>
      <c r="J2" s="238"/>
      <c r="K2" s="235" t="s">
        <v>24</v>
      </c>
      <c r="L2" s="235"/>
      <c r="M2" s="36" t="s">
        <v>87</v>
      </c>
    </row>
    <row r="3" spans="1:14" ht="7.5" customHeight="1">
      <c r="A3" s="200"/>
      <c r="B3" s="200"/>
      <c r="C3" s="200"/>
      <c r="D3" s="200"/>
      <c r="E3" s="200"/>
      <c r="F3" s="199"/>
      <c r="G3" s="199"/>
      <c r="H3" s="199"/>
      <c r="I3" s="199"/>
      <c r="J3" s="199"/>
      <c r="K3" s="201"/>
      <c r="L3" s="201"/>
      <c r="M3" s="201"/>
    </row>
    <row r="4" spans="1:14">
      <c r="A4" s="231" t="s">
        <v>2</v>
      </c>
      <c r="B4" s="232"/>
      <c r="C4" s="232"/>
      <c r="D4" s="232"/>
      <c r="E4" s="233"/>
      <c r="F4" s="199"/>
      <c r="G4" s="199"/>
      <c r="H4" s="199"/>
      <c r="I4" s="202" t="s">
        <v>60</v>
      </c>
      <c r="J4" s="202"/>
      <c r="K4" s="202"/>
      <c r="L4" s="202"/>
      <c r="M4" s="202"/>
    </row>
    <row r="5" spans="1:14" ht="18.75" customHeight="1">
      <c r="A5" s="197" t="s">
        <v>4</v>
      </c>
      <c r="B5" s="197"/>
      <c r="C5" s="215" t="s">
        <v>86</v>
      </c>
      <c r="D5" s="234"/>
      <c r="E5" s="216"/>
      <c r="F5" s="199"/>
      <c r="G5" s="199"/>
      <c r="H5" s="199"/>
      <c r="I5" s="225" t="s">
        <v>5</v>
      </c>
      <c r="J5" s="225"/>
      <c r="K5" s="228"/>
      <c r="L5" s="229"/>
      <c r="M5" s="230"/>
    </row>
    <row r="6" spans="1:14" ht="18.75" customHeight="1">
      <c r="A6" s="198" t="s">
        <v>18</v>
      </c>
      <c r="B6" s="198"/>
      <c r="C6" s="37">
        <v>9435157819</v>
      </c>
      <c r="D6" s="222" t="s">
        <v>753</v>
      </c>
      <c r="E6" s="222"/>
      <c r="F6" s="199"/>
      <c r="G6" s="199"/>
      <c r="H6" s="199"/>
      <c r="I6" s="198" t="s">
        <v>18</v>
      </c>
      <c r="J6" s="198"/>
      <c r="K6" s="226"/>
      <c r="L6" s="227"/>
      <c r="M6" s="236"/>
      <c r="N6" s="230"/>
    </row>
    <row r="7" spans="1:14">
      <c r="A7" s="196" t="s">
        <v>3</v>
      </c>
      <c r="B7" s="196"/>
      <c r="C7" s="196"/>
      <c r="D7" s="196"/>
      <c r="E7" s="196"/>
      <c r="F7" s="196"/>
      <c r="G7" s="196"/>
      <c r="H7" s="196"/>
      <c r="I7" s="196"/>
      <c r="J7" s="196"/>
      <c r="K7" s="196"/>
      <c r="L7" s="196"/>
      <c r="M7" s="196"/>
    </row>
    <row r="8" spans="1:14">
      <c r="A8" s="243" t="s">
        <v>21</v>
      </c>
      <c r="B8" s="244"/>
      <c r="C8" s="245"/>
      <c r="D8" s="3" t="s">
        <v>20</v>
      </c>
      <c r="E8" s="52">
        <v>131400101</v>
      </c>
      <c r="F8" s="206"/>
      <c r="G8" s="207"/>
      <c r="H8" s="207"/>
      <c r="I8" s="243" t="s">
        <v>22</v>
      </c>
      <c r="J8" s="244"/>
      <c r="K8" s="245"/>
      <c r="L8" s="3" t="s">
        <v>20</v>
      </c>
      <c r="M8" s="52">
        <v>131400102</v>
      </c>
    </row>
    <row r="9" spans="1:14">
      <c r="A9" s="211" t="s">
        <v>26</v>
      </c>
      <c r="B9" s="212"/>
      <c r="C9" s="6" t="s">
        <v>6</v>
      </c>
      <c r="D9" s="9" t="s">
        <v>12</v>
      </c>
      <c r="E9" s="5" t="s">
        <v>15</v>
      </c>
      <c r="F9" s="208"/>
      <c r="G9" s="209"/>
      <c r="H9" s="209"/>
      <c r="I9" s="211" t="s">
        <v>26</v>
      </c>
      <c r="J9" s="212"/>
      <c r="K9" s="6" t="s">
        <v>6</v>
      </c>
      <c r="L9" s="9" t="s">
        <v>12</v>
      </c>
      <c r="M9" s="5" t="s">
        <v>15</v>
      </c>
    </row>
    <row r="10" spans="1:14">
      <c r="A10" s="37">
        <v>1</v>
      </c>
      <c r="B10" s="37" t="s">
        <v>74</v>
      </c>
      <c r="C10" s="17" t="s">
        <v>78</v>
      </c>
      <c r="D10" s="37">
        <v>9864407659</v>
      </c>
      <c r="E10" s="38" t="s">
        <v>752</v>
      </c>
      <c r="F10" s="208"/>
      <c r="G10" s="209"/>
      <c r="H10" s="209"/>
      <c r="I10" s="213" t="s">
        <v>82</v>
      </c>
      <c r="J10" s="214"/>
      <c r="K10" s="17" t="s">
        <v>78</v>
      </c>
      <c r="L10" s="37">
        <v>8638629938</v>
      </c>
      <c r="M10" s="38"/>
    </row>
    <row r="11" spans="1:14">
      <c r="A11" s="37">
        <v>2</v>
      </c>
      <c r="B11" s="37" t="s">
        <v>75</v>
      </c>
      <c r="C11" s="17" t="s">
        <v>79</v>
      </c>
      <c r="D11" s="37">
        <v>8472087904</v>
      </c>
      <c r="E11" s="38" t="s">
        <v>751</v>
      </c>
      <c r="F11" s="208"/>
      <c r="G11" s="209"/>
      <c r="H11" s="209"/>
      <c r="I11" s="215" t="s">
        <v>83</v>
      </c>
      <c r="J11" s="216"/>
      <c r="K11" s="20" t="s">
        <v>78</v>
      </c>
      <c r="L11" s="37">
        <v>7002213279</v>
      </c>
      <c r="M11" s="38" t="s">
        <v>749</v>
      </c>
    </row>
    <row r="12" spans="1:14">
      <c r="A12" s="37">
        <v>3</v>
      </c>
      <c r="B12" s="37" t="s">
        <v>76</v>
      </c>
      <c r="C12" s="17" t="s">
        <v>80</v>
      </c>
      <c r="D12" s="37" t="s">
        <v>76</v>
      </c>
      <c r="E12" s="38"/>
      <c r="F12" s="208"/>
      <c r="G12" s="209"/>
      <c r="H12" s="209"/>
      <c r="I12" s="213" t="s">
        <v>84</v>
      </c>
      <c r="J12" s="214"/>
      <c r="K12" s="17" t="s">
        <v>80</v>
      </c>
      <c r="L12" s="37">
        <v>9101203676</v>
      </c>
      <c r="M12" s="38" t="s">
        <v>750</v>
      </c>
    </row>
    <row r="13" spans="1:14">
      <c r="A13" s="37">
        <v>4</v>
      </c>
      <c r="B13" s="37" t="s">
        <v>77</v>
      </c>
      <c r="C13" s="17" t="s">
        <v>81</v>
      </c>
      <c r="D13" s="37">
        <v>9864829591</v>
      </c>
      <c r="E13" s="38"/>
      <c r="F13" s="208"/>
      <c r="G13" s="209"/>
      <c r="H13" s="209"/>
      <c r="I13" s="213" t="s">
        <v>85</v>
      </c>
      <c r="J13" s="214"/>
      <c r="K13" s="17" t="s">
        <v>81</v>
      </c>
      <c r="L13" s="37">
        <v>9401581276</v>
      </c>
      <c r="M13" s="38"/>
    </row>
    <row r="14" spans="1:14">
      <c r="A14" s="217" t="s">
        <v>19</v>
      </c>
      <c r="B14" s="218"/>
      <c r="C14" s="219"/>
      <c r="D14" s="242"/>
      <c r="E14" s="242"/>
      <c r="F14" s="208"/>
      <c r="G14" s="209"/>
      <c r="H14" s="209"/>
      <c r="I14" s="210"/>
      <c r="J14" s="210"/>
      <c r="K14" s="210"/>
      <c r="L14" s="210"/>
      <c r="M14" s="210"/>
      <c r="N14" s="8"/>
    </row>
    <row r="15" spans="1:14">
      <c r="A15" s="205"/>
      <c r="B15" s="205"/>
      <c r="C15" s="205"/>
      <c r="D15" s="205"/>
      <c r="E15" s="205"/>
      <c r="F15" s="205"/>
      <c r="G15" s="205"/>
      <c r="H15" s="205"/>
      <c r="I15" s="205"/>
      <c r="J15" s="205"/>
      <c r="K15" s="205"/>
      <c r="L15" s="205"/>
      <c r="M15" s="205"/>
    </row>
    <row r="16" spans="1:14">
      <c r="A16" s="204" t="s">
        <v>44</v>
      </c>
      <c r="B16" s="204"/>
      <c r="C16" s="204"/>
      <c r="D16" s="204"/>
      <c r="E16" s="204"/>
      <c r="F16" s="204"/>
      <c r="G16" s="204"/>
      <c r="H16" s="204"/>
      <c r="I16" s="204"/>
      <c r="J16" s="204"/>
      <c r="K16" s="204"/>
      <c r="L16" s="204"/>
      <c r="M16" s="204"/>
    </row>
    <row r="17" spans="1:13" ht="32.25" customHeight="1">
      <c r="A17" s="240" t="s">
        <v>56</v>
      </c>
      <c r="B17" s="240"/>
      <c r="C17" s="240"/>
      <c r="D17" s="240"/>
      <c r="E17" s="240"/>
      <c r="F17" s="240"/>
      <c r="G17" s="240"/>
      <c r="H17" s="240"/>
      <c r="I17" s="240"/>
      <c r="J17" s="240"/>
      <c r="K17" s="240"/>
      <c r="L17" s="240"/>
      <c r="M17" s="240"/>
    </row>
    <row r="18" spans="1:13">
      <c r="A18" s="203" t="s">
        <v>57</v>
      </c>
      <c r="B18" s="203"/>
      <c r="C18" s="203"/>
      <c r="D18" s="203"/>
      <c r="E18" s="203"/>
      <c r="F18" s="203"/>
      <c r="G18" s="203"/>
      <c r="H18" s="203"/>
      <c r="I18" s="203"/>
      <c r="J18" s="203"/>
      <c r="K18" s="203"/>
      <c r="L18" s="203"/>
      <c r="M18" s="203"/>
    </row>
    <row r="19" spans="1:13">
      <c r="A19" s="203" t="s">
        <v>45</v>
      </c>
      <c r="B19" s="203"/>
      <c r="C19" s="203"/>
      <c r="D19" s="203"/>
      <c r="E19" s="203"/>
      <c r="F19" s="203"/>
      <c r="G19" s="203"/>
      <c r="H19" s="203"/>
      <c r="I19" s="203"/>
      <c r="J19" s="203"/>
      <c r="K19" s="203"/>
      <c r="L19" s="203"/>
      <c r="M19" s="203"/>
    </row>
    <row r="20" spans="1:13">
      <c r="A20" s="203" t="s">
        <v>39</v>
      </c>
      <c r="B20" s="203"/>
      <c r="C20" s="203"/>
      <c r="D20" s="203"/>
      <c r="E20" s="203"/>
      <c r="F20" s="203"/>
      <c r="G20" s="203"/>
      <c r="H20" s="203"/>
      <c r="I20" s="203"/>
      <c r="J20" s="203"/>
      <c r="K20" s="203"/>
      <c r="L20" s="203"/>
      <c r="M20" s="203"/>
    </row>
    <row r="21" spans="1:13">
      <c r="A21" s="203" t="s">
        <v>46</v>
      </c>
      <c r="B21" s="203"/>
      <c r="C21" s="203"/>
      <c r="D21" s="203"/>
      <c r="E21" s="203"/>
      <c r="F21" s="203"/>
      <c r="G21" s="203"/>
      <c r="H21" s="203"/>
      <c r="I21" s="203"/>
      <c r="J21" s="203"/>
      <c r="K21" s="203"/>
      <c r="L21" s="203"/>
      <c r="M21" s="203"/>
    </row>
    <row r="22" spans="1:13">
      <c r="A22" s="203" t="s">
        <v>40</v>
      </c>
      <c r="B22" s="203"/>
      <c r="C22" s="203"/>
      <c r="D22" s="203"/>
      <c r="E22" s="203"/>
      <c r="F22" s="203"/>
      <c r="G22" s="203"/>
      <c r="H22" s="203"/>
      <c r="I22" s="203"/>
      <c r="J22" s="203"/>
      <c r="K22" s="203"/>
      <c r="L22" s="203"/>
      <c r="M22" s="203"/>
    </row>
    <row r="23" spans="1:13">
      <c r="A23" s="241" t="s">
        <v>49</v>
      </c>
      <c r="B23" s="241"/>
      <c r="C23" s="241"/>
      <c r="D23" s="241"/>
      <c r="E23" s="241"/>
      <c r="F23" s="241"/>
      <c r="G23" s="241"/>
      <c r="H23" s="241"/>
      <c r="I23" s="241"/>
      <c r="J23" s="241"/>
      <c r="K23" s="241"/>
      <c r="L23" s="241"/>
      <c r="M23" s="241"/>
    </row>
    <row r="24" spans="1:13">
      <c r="A24" s="203" t="s">
        <v>41</v>
      </c>
      <c r="B24" s="203"/>
      <c r="C24" s="203"/>
      <c r="D24" s="203"/>
      <c r="E24" s="203"/>
      <c r="F24" s="203"/>
      <c r="G24" s="203"/>
      <c r="H24" s="203"/>
      <c r="I24" s="203"/>
      <c r="J24" s="203"/>
      <c r="K24" s="203"/>
      <c r="L24" s="203"/>
      <c r="M24" s="203"/>
    </row>
    <row r="25" spans="1:13">
      <c r="A25" s="203" t="s">
        <v>42</v>
      </c>
      <c r="B25" s="203"/>
      <c r="C25" s="203"/>
      <c r="D25" s="203"/>
      <c r="E25" s="203"/>
      <c r="F25" s="203"/>
      <c r="G25" s="203"/>
      <c r="H25" s="203"/>
      <c r="I25" s="203"/>
      <c r="J25" s="203"/>
      <c r="K25" s="203"/>
      <c r="L25" s="203"/>
      <c r="M25" s="203"/>
    </row>
    <row r="26" spans="1:13">
      <c r="A26" s="203" t="s">
        <v>43</v>
      </c>
      <c r="B26" s="203"/>
      <c r="C26" s="203"/>
      <c r="D26" s="203"/>
      <c r="E26" s="203"/>
      <c r="F26" s="203"/>
      <c r="G26" s="203"/>
      <c r="H26" s="203"/>
      <c r="I26" s="203"/>
      <c r="J26" s="203"/>
      <c r="K26" s="203"/>
      <c r="L26" s="203"/>
      <c r="M26" s="203"/>
    </row>
    <row r="27" spans="1:13">
      <c r="A27" s="239" t="s">
        <v>47</v>
      </c>
      <c r="B27" s="239"/>
      <c r="C27" s="239"/>
      <c r="D27" s="239"/>
      <c r="E27" s="239"/>
      <c r="F27" s="239"/>
      <c r="G27" s="239"/>
      <c r="H27" s="239"/>
      <c r="I27" s="239"/>
      <c r="J27" s="239"/>
      <c r="K27" s="239"/>
      <c r="L27" s="239"/>
      <c r="M27" s="239"/>
    </row>
    <row r="28" spans="1:13">
      <c r="A28" s="203" t="s">
        <v>48</v>
      </c>
      <c r="B28" s="203"/>
      <c r="C28" s="203"/>
      <c r="D28" s="203"/>
      <c r="E28" s="203"/>
      <c r="F28" s="203"/>
      <c r="G28" s="203"/>
      <c r="H28" s="203"/>
      <c r="I28" s="203"/>
      <c r="J28" s="203"/>
      <c r="K28" s="203"/>
      <c r="L28" s="203"/>
      <c r="M28" s="203"/>
    </row>
    <row r="29" spans="1:13" ht="44.25" customHeight="1">
      <c r="A29" s="237" t="s">
        <v>58</v>
      </c>
      <c r="B29" s="237"/>
      <c r="C29" s="237"/>
      <c r="D29" s="237"/>
      <c r="E29" s="237"/>
      <c r="F29" s="237"/>
      <c r="G29" s="237"/>
      <c r="H29" s="237"/>
      <c r="I29" s="237"/>
      <c r="J29" s="237"/>
      <c r="K29" s="237"/>
      <c r="L29" s="237"/>
      <c r="M29" s="237"/>
    </row>
  </sheetData>
  <sheetProtection password="8527" sheet="1" objects="1" scenarios="1"/>
  <mergeCells count="47">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9:B9"/>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1" activePane="bottomRight" state="frozen"/>
      <selection pane="topRight" activeCell="C1" sqref="C1"/>
      <selection pane="bottomLeft" activeCell="A5" sqref="A5"/>
      <selection pane="bottomRight" activeCell="A104" sqref="A10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52" t="s">
        <v>70</v>
      </c>
      <c r="B1" s="252"/>
      <c r="C1" s="252"/>
      <c r="D1" s="252"/>
      <c r="E1" s="252"/>
      <c r="F1" s="252"/>
      <c r="G1" s="252"/>
      <c r="H1" s="252"/>
      <c r="I1" s="252"/>
      <c r="J1" s="252"/>
      <c r="K1" s="252"/>
      <c r="L1" s="252"/>
      <c r="M1" s="252"/>
      <c r="N1" s="252"/>
      <c r="O1" s="252"/>
      <c r="P1" s="252"/>
      <c r="Q1" s="252"/>
      <c r="R1" s="252"/>
      <c r="S1" s="252"/>
    </row>
    <row r="2" spans="1:20" ht="16.5" customHeight="1">
      <c r="A2" s="255" t="s">
        <v>59</v>
      </c>
      <c r="B2" s="256"/>
      <c r="C2" s="256"/>
      <c r="D2" s="25">
        <v>43556</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15" t="s">
        <v>9</v>
      </c>
      <c r="H4" s="15" t="s">
        <v>10</v>
      </c>
      <c r="I4" s="11" t="s">
        <v>11</v>
      </c>
      <c r="J4" s="246"/>
      <c r="K4" s="254"/>
      <c r="L4" s="254"/>
      <c r="M4" s="254"/>
      <c r="N4" s="254"/>
      <c r="O4" s="254"/>
      <c r="P4" s="247"/>
      <c r="Q4" s="247"/>
      <c r="R4" s="246"/>
      <c r="S4" s="246"/>
      <c r="T4" s="246"/>
    </row>
    <row r="5" spans="1:20" ht="33">
      <c r="A5" s="4">
        <v>1</v>
      </c>
      <c r="B5" s="64" t="s">
        <v>62</v>
      </c>
      <c r="C5" s="68" t="s">
        <v>94</v>
      </c>
      <c r="D5" s="18" t="s">
        <v>23</v>
      </c>
      <c r="E5" s="63"/>
      <c r="F5" s="18" t="s">
        <v>91</v>
      </c>
      <c r="G5" s="66">
        <v>7</v>
      </c>
      <c r="H5" s="66">
        <v>8</v>
      </c>
      <c r="I5" s="54">
        <f>SUM(G5:H5)</f>
        <v>15</v>
      </c>
      <c r="J5" s="18">
        <v>9854354440</v>
      </c>
      <c r="K5" s="18" t="s">
        <v>99</v>
      </c>
      <c r="L5" s="18" t="s">
        <v>100</v>
      </c>
      <c r="M5" s="18" t="s">
        <v>101</v>
      </c>
      <c r="N5" s="18" t="s">
        <v>102</v>
      </c>
      <c r="O5" s="18">
        <v>9365650535</v>
      </c>
      <c r="P5" s="24">
        <v>43556</v>
      </c>
      <c r="Q5" s="18" t="s">
        <v>106</v>
      </c>
      <c r="R5" s="18"/>
      <c r="S5" s="18" t="s">
        <v>107</v>
      </c>
      <c r="T5" s="18"/>
    </row>
    <row r="6" spans="1:20" ht="33">
      <c r="A6" s="4">
        <v>2</v>
      </c>
      <c r="B6" s="64" t="s">
        <v>62</v>
      </c>
      <c r="C6" s="18" t="s">
        <v>95</v>
      </c>
      <c r="D6" s="18" t="s">
        <v>25</v>
      </c>
      <c r="E6" s="63"/>
      <c r="F6" s="18" t="s">
        <v>89</v>
      </c>
      <c r="G6" s="67">
        <v>11</v>
      </c>
      <c r="H6" s="67">
        <v>5</v>
      </c>
      <c r="I6" s="54">
        <f t="shared" ref="I6:I69" si="0">SUM(G6:H6)</f>
        <v>16</v>
      </c>
      <c r="J6" s="18">
        <v>8011546707</v>
      </c>
      <c r="K6" s="18" t="s">
        <v>99</v>
      </c>
      <c r="L6" s="18" t="s">
        <v>100</v>
      </c>
      <c r="M6" s="18" t="s">
        <v>101</v>
      </c>
      <c r="N6" s="18" t="s">
        <v>102</v>
      </c>
      <c r="O6" s="18">
        <v>9365650535</v>
      </c>
      <c r="P6" s="24">
        <v>43556</v>
      </c>
      <c r="Q6" s="18" t="s">
        <v>106</v>
      </c>
      <c r="R6" s="18"/>
      <c r="S6" s="18" t="s">
        <v>107</v>
      </c>
      <c r="T6" s="18"/>
    </row>
    <row r="7" spans="1:20" ht="33">
      <c r="A7" s="4">
        <v>3</v>
      </c>
      <c r="B7" s="64" t="s">
        <v>62</v>
      </c>
      <c r="C7" s="18" t="s">
        <v>96</v>
      </c>
      <c r="D7" s="18" t="s">
        <v>25</v>
      </c>
      <c r="E7" s="63"/>
      <c r="F7" s="18" t="s">
        <v>89</v>
      </c>
      <c r="G7" s="67">
        <v>9</v>
      </c>
      <c r="H7" s="67">
        <v>7</v>
      </c>
      <c r="I7" s="54">
        <f t="shared" si="0"/>
        <v>16</v>
      </c>
      <c r="J7" s="18">
        <v>8011168427</v>
      </c>
      <c r="K7" s="18" t="s">
        <v>99</v>
      </c>
      <c r="L7" s="18" t="s">
        <v>100</v>
      </c>
      <c r="M7" s="18" t="s">
        <v>101</v>
      </c>
      <c r="N7" s="18" t="s">
        <v>102</v>
      </c>
      <c r="O7" s="18">
        <v>9365650535</v>
      </c>
      <c r="P7" s="24">
        <v>43556</v>
      </c>
      <c r="Q7" s="18" t="s">
        <v>106</v>
      </c>
      <c r="R7" s="18"/>
      <c r="S7" s="18" t="s">
        <v>107</v>
      </c>
      <c r="T7" s="18"/>
    </row>
    <row r="8" spans="1:20" ht="33">
      <c r="A8" s="4">
        <v>4</v>
      </c>
      <c r="B8" s="64" t="s">
        <v>62</v>
      </c>
      <c r="C8" s="18" t="s">
        <v>97</v>
      </c>
      <c r="D8" s="18" t="s">
        <v>23</v>
      </c>
      <c r="E8" s="63"/>
      <c r="F8" s="18" t="s">
        <v>98</v>
      </c>
      <c r="G8" s="67">
        <v>0</v>
      </c>
      <c r="H8" s="67">
        <v>399</v>
      </c>
      <c r="I8" s="54">
        <f t="shared" si="0"/>
        <v>399</v>
      </c>
      <c r="J8" s="248">
        <v>94354553223</v>
      </c>
      <c r="K8" s="18" t="s">
        <v>99</v>
      </c>
      <c r="L8" s="18" t="s">
        <v>100</v>
      </c>
      <c r="M8" s="18" t="s">
        <v>101</v>
      </c>
      <c r="N8" s="18" t="s">
        <v>102</v>
      </c>
      <c r="O8" s="18">
        <v>9365650535</v>
      </c>
      <c r="P8" s="71">
        <v>43557</v>
      </c>
      <c r="Q8" s="18" t="s">
        <v>108</v>
      </c>
      <c r="R8" s="18"/>
      <c r="S8" s="18" t="s">
        <v>107</v>
      </c>
      <c r="T8" s="18"/>
    </row>
    <row r="9" spans="1:20" ht="33">
      <c r="A9" s="4">
        <v>5</v>
      </c>
      <c r="B9" s="64" t="s">
        <v>62</v>
      </c>
      <c r="C9" s="18" t="s">
        <v>97</v>
      </c>
      <c r="D9" s="18"/>
      <c r="E9" s="63"/>
      <c r="F9" s="18"/>
      <c r="G9" s="63"/>
      <c r="H9" s="63"/>
      <c r="I9" s="54">
        <f t="shared" si="0"/>
        <v>0</v>
      </c>
      <c r="J9" s="249"/>
      <c r="K9" s="18" t="s">
        <v>99</v>
      </c>
      <c r="L9" s="18" t="s">
        <v>100</v>
      </c>
      <c r="M9" s="18" t="s">
        <v>101</v>
      </c>
      <c r="N9" s="18" t="s">
        <v>102</v>
      </c>
      <c r="O9" s="18">
        <v>9365650535</v>
      </c>
      <c r="P9" s="24">
        <v>43558</v>
      </c>
      <c r="Q9" s="18" t="s">
        <v>109</v>
      </c>
      <c r="R9" s="18"/>
      <c r="S9" s="18" t="s">
        <v>107</v>
      </c>
      <c r="T9" s="18"/>
    </row>
    <row r="10" spans="1:20" ht="33">
      <c r="A10" s="4">
        <v>6</v>
      </c>
      <c r="B10" s="64" t="s">
        <v>62</v>
      </c>
      <c r="C10" s="18" t="s">
        <v>97</v>
      </c>
      <c r="D10" s="18"/>
      <c r="E10" s="63"/>
      <c r="F10" s="18"/>
      <c r="G10" s="63"/>
      <c r="H10" s="63"/>
      <c r="I10" s="54">
        <f t="shared" si="0"/>
        <v>0</v>
      </c>
      <c r="J10" s="249"/>
      <c r="K10" s="18" t="s">
        <v>99</v>
      </c>
      <c r="L10" s="18" t="s">
        <v>100</v>
      </c>
      <c r="M10" s="18" t="s">
        <v>101</v>
      </c>
      <c r="N10" s="18" t="s">
        <v>102</v>
      </c>
      <c r="O10" s="18">
        <v>9365650535</v>
      </c>
      <c r="P10" s="24">
        <v>43559</v>
      </c>
      <c r="Q10" s="18" t="s">
        <v>110</v>
      </c>
      <c r="R10" s="18"/>
      <c r="S10" s="18" t="s">
        <v>107</v>
      </c>
      <c r="T10" s="18"/>
    </row>
    <row r="11" spans="1:20" ht="33">
      <c r="A11" s="4">
        <v>7</v>
      </c>
      <c r="B11" s="64" t="s">
        <v>62</v>
      </c>
      <c r="C11" s="18" t="s">
        <v>97</v>
      </c>
      <c r="D11" s="18"/>
      <c r="E11" s="63"/>
      <c r="F11" s="18"/>
      <c r="G11" s="63"/>
      <c r="H11" s="63"/>
      <c r="I11" s="54">
        <f t="shared" si="0"/>
        <v>0</v>
      </c>
      <c r="J11" s="250"/>
      <c r="K11" s="18" t="s">
        <v>99</v>
      </c>
      <c r="L11" s="18" t="s">
        <v>100</v>
      </c>
      <c r="M11" s="18" t="s">
        <v>101</v>
      </c>
      <c r="N11" s="18" t="s">
        <v>102</v>
      </c>
      <c r="O11" s="18">
        <v>9365650535</v>
      </c>
      <c r="P11" s="24">
        <v>43560</v>
      </c>
      <c r="Q11" s="18" t="s">
        <v>111</v>
      </c>
      <c r="R11" s="18"/>
      <c r="S11" s="18" t="s">
        <v>107</v>
      </c>
      <c r="T11" s="18"/>
    </row>
    <row r="12" spans="1:20" s="51" customFormat="1" ht="33">
      <c r="A12" s="50">
        <v>8</v>
      </c>
      <c r="B12" s="64" t="s">
        <v>62</v>
      </c>
      <c r="C12" s="55" t="s">
        <v>104</v>
      </c>
      <c r="D12" s="18" t="s">
        <v>25</v>
      </c>
      <c r="E12" s="64"/>
      <c r="F12" s="55" t="s">
        <v>89</v>
      </c>
      <c r="G12" s="64">
        <v>11</v>
      </c>
      <c r="H12" s="64">
        <v>8</v>
      </c>
      <c r="I12" s="54">
        <f t="shared" si="0"/>
        <v>19</v>
      </c>
      <c r="J12" s="55">
        <v>9957204716</v>
      </c>
      <c r="K12" s="18" t="s">
        <v>99</v>
      </c>
      <c r="L12" s="18" t="s">
        <v>100</v>
      </c>
      <c r="M12" s="18" t="s">
        <v>101</v>
      </c>
      <c r="N12" s="69" t="s">
        <v>103</v>
      </c>
      <c r="O12" s="70">
        <v>9706748996</v>
      </c>
      <c r="P12" s="24">
        <v>43561</v>
      </c>
      <c r="Q12" s="18" t="s">
        <v>112</v>
      </c>
      <c r="R12" s="18"/>
      <c r="S12" s="18" t="s">
        <v>107</v>
      </c>
      <c r="T12" s="65"/>
    </row>
    <row r="13" spans="1:20" ht="33">
      <c r="A13" s="4">
        <v>9</v>
      </c>
      <c r="B13" s="64" t="s">
        <v>62</v>
      </c>
      <c r="C13" s="55" t="s">
        <v>105</v>
      </c>
      <c r="D13" s="55" t="s">
        <v>23</v>
      </c>
      <c r="E13" s="64"/>
      <c r="F13" s="55" t="s">
        <v>91</v>
      </c>
      <c r="G13" s="64">
        <v>12</v>
      </c>
      <c r="H13" s="64">
        <v>5</v>
      </c>
      <c r="I13" s="54">
        <f t="shared" si="0"/>
        <v>17</v>
      </c>
      <c r="J13" s="55">
        <v>9957140162</v>
      </c>
      <c r="K13" s="18" t="s">
        <v>99</v>
      </c>
      <c r="L13" s="18" t="s">
        <v>100</v>
      </c>
      <c r="M13" s="18" t="s">
        <v>101</v>
      </c>
      <c r="N13" s="69" t="s">
        <v>103</v>
      </c>
      <c r="O13" s="70">
        <v>9706748996</v>
      </c>
      <c r="P13" s="24">
        <v>43561</v>
      </c>
      <c r="Q13" s="18" t="s">
        <v>112</v>
      </c>
      <c r="R13" s="18"/>
      <c r="S13" s="18" t="s">
        <v>107</v>
      </c>
      <c r="T13" s="18"/>
    </row>
    <row r="14" spans="1:20">
      <c r="A14" s="4">
        <v>10</v>
      </c>
      <c r="B14" s="64"/>
      <c r="C14" s="18" t="s">
        <v>113</v>
      </c>
      <c r="D14" s="18"/>
      <c r="E14" s="63"/>
      <c r="F14" s="18"/>
      <c r="G14" s="63"/>
      <c r="H14" s="63"/>
      <c r="I14" s="54">
        <f t="shared" si="0"/>
        <v>0</v>
      </c>
      <c r="J14" s="18"/>
      <c r="K14" s="18"/>
      <c r="L14" s="18"/>
      <c r="M14" s="18"/>
      <c r="N14" s="18"/>
      <c r="O14" s="18"/>
      <c r="P14" s="24">
        <v>43562</v>
      </c>
      <c r="Q14" s="18" t="s">
        <v>113</v>
      </c>
      <c r="R14" s="18"/>
      <c r="S14" s="18" t="s">
        <v>107</v>
      </c>
      <c r="T14" s="18"/>
    </row>
    <row r="15" spans="1:20" ht="33">
      <c r="A15" s="4">
        <v>11</v>
      </c>
      <c r="B15" s="64" t="s">
        <v>62</v>
      </c>
      <c r="C15" s="18" t="s">
        <v>114</v>
      </c>
      <c r="D15" s="18" t="s">
        <v>25</v>
      </c>
      <c r="E15" s="63"/>
      <c r="F15" s="18" t="s">
        <v>89</v>
      </c>
      <c r="G15" s="63">
        <v>12</v>
      </c>
      <c r="H15" s="63">
        <v>13</v>
      </c>
      <c r="I15" s="54">
        <f t="shared" si="0"/>
        <v>25</v>
      </c>
      <c r="J15" s="74">
        <v>7636082963</v>
      </c>
      <c r="K15" s="18" t="s">
        <v>99</v>
      </c>
      <c r="L15" s="18" t="s">
        <v>100</v>
      </c>
      <c r="M15" s="18" t="s">
        <v>101</v>
      </c>
      <c r="N15" s="18" t="s">
        <v>121</v>
      </c>
      <c r="O15" s="18">
        <v>9678202066</v>
      </c>
      <c r="P15" s="24">
        <v>43563</v>
      </c>
      <c r="Q15" s="18" t="s">
        <v>106</v>
      </c>
      <c r="R15" s="18"/>
      <c r="S15" s="18" t="s">
        <v>107</v>
      </c>
      <c r="T15" s="18"/>
    </row>
    <row r="16" spans="1:20" ht="33">
      <c r="A16" s="4">
        <v>12</v>
      </c>
      <c r="B16" s="64" t="s">
        <v>62</v>
      </c>
      <c r="C16" s="73" t="s">
        <v>115</v>
      </c>
      <c r="D16" s="18" t="s">
        <v>23</v>
      </c>
      <c r="E16" s="74"/>
      <c r="F16" s="18" t="s">
        <v>91</v>
      </c>
      <c r="G16" s="63">
        <v>13</v>
      </c>
      <c r="H16" s="63">
        <v>10</v>
      </c>
      <c r="I16" s="54">
        <f t="shared" si="0"/>
        <v>23</v>
      </c>
      <c r="J16" s="74">
        <v>7086623357</v>
      </c>
      <c r="K16" s="18" t="s">
        <v>99</v>
      </c>
      <c r="L16" s="18" t="s">
        <v>100</v>
      </c>
      <c r="M16" s="18" t="s">
        <v>101</v>
      </c>
      <c r="N16" s="18" t="s">
        <v>121</v>
      </c>
      <c r="O16" s="18">
        <v>9678202066</v>
      </c>
      <c r="P16" s="24">
        <v>43563</v>
      </c>
      <c r="Q16" s="18" t="s">
        <v>106</v>
      </c>
      <c r="R16" s="18"/>
      <c r="S16" s="18" t="s">
        <v>107</v>
      </c>
      <c r="T16" s="18"/>
    </row>
    <row r="17" spans="1:20" ht="33">
      <c r="A17" s="4">
        <v>13</v>
      </c>
      <c r="B17" s="64" t="s">
        <v>62</v>
      </c>
      <c r="C17" s="73" t="s">
        <v>116</v>
      </c>
      <c r="D17" s="18" t="s">
        <v>23</v>
      </c>
      <c r="E17" s="74"/>
      <c r="F17" s="18" t="s">
        <v>91</v>
      </c>
      <c r="G17" s="63">
        <v>13</v>
      </c>
      <c r="H17" s="63">
        <v>10</v>
      </c>
      <c r="I17" s="54">
        <f t="shared" si="0"/>
        <v>23</v>
      </c>
      <c r="J17" s="74">
        <v>6001173836</v>
      </c>
      <c r="K17" s="18" t="s">
        <v>99</v>
      </c>
      <c r="L17" s="18" t="s">
        <v>100</v>
      </c>
      <c r="M17" s="18" t="s">
        <v>101</v>
      </c>
      <c r="N17" s="18" t="s">
        <v>121</v>
      </c>
      <c r="O17" s="18">
        <v>9678202066</v>
      </c>
      <c r="P17" s="24">
        <v>43563</v>
      </c>
      <c r="Q17" s="18" t="s">
        <v>106</v>
      </c>
      <c r="R17" s="18"/>
      <c r="S17" s="18" t="s">
        <v>107</v>
      </c>
      <c r="T17" s="18"/>
    </row>
    <row r="18" spans="1:20" ht="33">
      <c r="A18" s="4">
        <v>14</v>
      </c>
      <c r="B18" s="64" t="s">
        <v>62</v>
      </c>
      <c r="C18" s="73" t="s">
        <v>117</v>
      </c>
      <c r="D18" s="18" t="s">
        <v>25</v>
      </c>
      <c r="E18" s="74"/>
      <c r="F18" s="18" t="s">
        <v>89</v>
      </c>
      <c r="G18" s="63">
        <v>4</v>
      </c>
      <c r="H18" s="63">
        <v>3</v>
      </c>
      <c r="I18" s="54">
        <f t="shared" si="0"/>
        <v>7</v>
      </c>
      <c r="J18" s="74">
        <v>6900565855</v>
      </c>
      <c r="K18" s="18" t="s">
        <v>99</v>
      </c>
      <c r="L18" s="18" t="s">
        <v>100</v>
      </c>
      <c r="M18" s="18" t="s">
        <v>101</v>
      </c>
      <c r="N18" s="18" t="s">
        <v>122</v>
      </c>
      <c r="O18" s="18">
        <v>9101248740</v>
      </c>
      <c r="P18" s="24">
        <v>43564</v>
      </c>
      <c r="Q18" s="18" t="s">
        <v>108</v>
      </c>
      <c r="R18" s="18"/>
      <c r="S18" s="18" t="s">
        <v>107</v>
      </c>
      <c r="T18" s="18"/>
    </row>
    <row r="19" spans="1:20" ht="33">
      <c r="A19" s="4">
        <v>15</v>
      </c>
      <c r="B19" s="64" t="s">
        <v>62</v>
      </c>
      <c r="C19" s="73" t="s">
        <v>118</v>
      </c>
      <c r="D19" s="18" t="s">
        <v>23</v>
      </c>
      <c r="E19" s="74"/>
      <c r="F19" s="18" t="s">
        <v>91</v>
      </c>
      <c r="G19" s="63">
        <v>4</v>
      </c>
      <c r="H19" s="63">
        <v>4</v>
      </c>
      <c r="I19" s="54">
        <f t="shared" si="0"/>
        <v>8</v>
      </c>
      <c r="J19" s="74">
        <v>7002874994</v>
      </c>
      <c r="K19" s="18" t="s">
        <v>99</v>
      </c>
      <c r="L19" s="18" t="s">
        <v>100</v>
      </c>
      <c r="M19" s="18" t="s">
        <v>101</v>
      </c>
      <c r="N19" s="18" t="s">
        <v>122</v>
      </c>
      <c r="O19" s="18">
        <v>9101248740</v>
      </c>
      <c r="P19" s="24">
        <v>43564</v>
      </c>
      <c r="Q19" s="18" t="s">
        <v>108</v>
      </c>
      <c r="R19" s="18"/>
      <c r="S19" s="18" t="s">
        <v>107</v>
      </c>
      <c r="T19" s="18"/>
    </row>
    <row r="20" spans="1:20" ht="33">
      <c r="A20" s="4">
        <v>16</v>
      </c>
      <c r="B20" s="64" t="s">
        <v>62</v>
      </c>
      <c r="C20" s="18" t="s">
        <v>119</v>
      </c>
      <c r="D20" s="18" t="s">
        <v>25</v>
      </c>
      <c r="E20" s="63"/>
      <c r="F20" s="18" t="s">
        <v>89</v>
      </c>
      <c r="G20" s="63">
        <v>8</v>
      </c>
      <c r="H20" s="63">
        <v>7</v>
      </c>
      <c r="I20" s="54">
        <f t="shared" si="0"/>
        <v>15</v>
      </c>
      <c r="J20" s="75">
        <v>7896372263</v>
      </c>
      <c r="K20" s="18" t="s">
        <v>99</v>
      </c>
      <c r="L20" s="18" t="s">
        <v>100</v>
      </c>
      <c r="M20" s="18" t="s">
        <v>101</v>
      </c>
      <c r="N20" s="18" t="s">
        <v>122</v>
      </c>
      <c r="O20" s="18">
        <v>9101248740</v>
      </c>
      <c r="P20" s="24">
        <v>43564</v>
      </c>
      <c r="Q20" s="18" t="s">
        <v>108</v>
      </c>
      <c r="R20" s="18"/>
      <c r="S20" s="18" t="s">
        <v>107</v>
      </c>
      <c r="T20" s="18"/>
    </row>
    <row r="21" spans="1:20" ht="33">
      <c r="A21" s="4">
        <v>17</v>
      </c>
      <c r="B21" s="64" t="s">
        <v>62</v>
      </c>
      <c r="C21" s="18" t="s">
        <v>120</v>
      </c>
      <c r="D21" s="18" t="s">
        <v>23</v>
      </c>
      <c r="E21" s="63"/>
      <c r="F21" s="18" t="s">
        <v>91</v>
      </c>
      <c r="G21" s="63">
        <v>12</v>
      </c>
      <c r="H21" s="63">
        <v>15</v>
      </c>
      <c r="I21" s="54">
        <f t="shared" si="0"/>
        <v>27</v>
      </c>
      <c r="J21" s="75">
        <v>6001673766</v>
      </c>
      <c r="K21" s="18" t="s">
        <v>99</v>
      </c>
      <c r="L21" s="18" t="s">
        <v>100</v>
      </c>
      <c r="M21" s="18" t="s">
        <v>101</v>
      </c>
      <c r="N21" s="18" t="s">
        <v>122</v>
      </c>
      <c r="O21" s="18">
        <v>9101248740</v>
      </c>
      <c r="P21" s="24">
        <v>43564</v>
      </c>
      <c r="Q21" s="18" t="s">
        <v>108</v>
      </c>
      <c r="R21" s="18"/>
      <c r="S21" s="18" t="s">
        <v>107</v>
      </c>
      <c r="T21" s="18"/>
    </row>
    <row r="22" spans="1:20">
      <c r="A22" s="4">
        <v>18</v>
      </c>
      <c r="B22" s="64" t="s">
        <v>62</v>
      </c>
      <c r="C22" s="55" t="s">
        <v>123</v>
      </c>
      <c r="D22" s="55"/>
      <c r="E22" s="64"/>
      <c r="F22" s="55"/>
      <c r="G22" s="64"/>
      <c r="H22" s="64"/>
      <c r="I22" s="54">
        <f t="shared" si="0"/>
        <v>0</v>
      </c>
      <c r="J22" s="55"/>
      <c r="K22" s="55"/>
      <c r="L22" s="55"/>
      <c r="M22" s="55"/>
      <c r="N22" s="55"/>
      <c r="O22" s="55"/>
      <c r="P22" s="24">
        <v>43565</v>
      </c>
      <c r="Q22" s="18" t="s">
        <v>109</v>
      </c>
      <c r="R22" s="18"/>
      <c r="S22" s="18" t="s">
        <v>107</v>
      </c>
      <c r="T22" s="18"/>
    </row>
    <row r="23" spans="1:20">
      <c r="A23" s="4">
        <v>19</v>
      </c>
      <c r="B23" s="64" t="s">
        <v>62</v>
      </c>
      <c r="C23" s="18" t="s">
        <v>124</v>
      </c>
      <c r="D23" s="18"/>
      <c r="E23" s="63"/>
      <c r="F23" s="18"/>
      <c r="G23" s="63"/>
      <c r="H23" s="63"/>
      <c r="I23" s="54">
        <f t="shared" si="0"/>
        <v>0</v>
      </c>
      <c r="J23" s="18"/>
      <c r="K23" s="18"/>
      <c r="L23" s="18"/>
      <c r="M23" s="18"/>
      <c r="N23" s="18"/>
      <c r="O23" s="18"/>
      <c r="P23" s="24">
        <v>43566</v>
      </c>
      <c r="Q23" s="18" t="s">
        <v>110</v>
      </c>
      <c r="R23" s="18"/>
      <c r="S23" s="18"/>
      <c r="T23" s="18"/>
    </row>
    <row r="24" spans="1:20" ht="33">
      <c r="A24" s="4">
        <v>20</v>
      </c>
      <c r="B24" s="64" t="s">
        <v>62</v>
      </c>
      <c r="C24" s="18" t="s">
        <v>125</v>
      </c>
      <c r="D24" s="18" t="s">
        <v>25</v>
      </c>
      <c r="E24" s="63"/>
      <c r="F24" s="18" t="s">
        <v>89</v>
      </c>
      <c r="G24" s="63">
        <v>8</v>
      </c>
      <c r="H24" s="63">
        <v>7</v>
      </c>
      <c r="I24" s="54">
        <f t="shared" si="0"/>
        <v>15</v>
      </c>
      <c r="J24" s="75">
        <v>9365439442</v>
      </c>
      <c r="K24" s="18" t="s">
        <v>99</v>
      </c>
      <c r="L24" s="18" t="s">
        <v>100</v>
      </c>
      <c r="M24" s="18" t="s">
        <v>101</v>
      </c>
      <c r="N24" s="18" t="s">
        <v>129</v>
      </c>
      <c r="O24" s="18">
        <v>6026040412</v>
      </c>
      <c r="P24" s="24">
        <v>43567</v>
      </c>
      <c r="Q24" s="18" t="s">
        <v>111</v>
      </c>
      <c r="R24" s="18"/>
      <c r="S24" s="18" t="s">
        <v>107</v>
      </c>
      <c r="T24" s="18"/>
    </row>
    <row r="25" spans="1:20" ht="33">
      <c r="A25" s="4">
        <v>21</v>
      </c>
      <c r="B25" s="64" t="s">
        <v>62</v>
      </c>
      <c r="C25" s="18" t="s">
        <v>126</v>
      </c>
      <c r="D25" s="18" t="s">
        <v>23</v>
      </c>
      <c r="E25" s="63">
        <v>18170303701</v>
      </c>
      <c r="F25" s="18" t="s">
        <v>91</v>
      </c>
      <c r="G25" s="63">
        <v>12</v>
      </c>
      <c r="H25" s="63">
        <v>11</v>
      </c>
      <c r="I25" s="54">
        <f t="shared" si="0"/>
        <v>23</v>
      </c>
      <c r="J25" s="75">
        <v>9127249528</v>
      </c>
      <c r="K25" s="18" t="s">
        <v>99</v>
      </c>
      <c r="L25" s="18" t="s">
        <v>100</v>
      </c>
      <c r="M25" s="18" t="s">
        <v>101</v>
      </c>
      <c r="N25" s="18" t="s">
        <v>129</v>
      </c>
      <c r="O25" s="18">
        <v>6026040412</v>
      </c>
      <c r="P25" s="24">
        <v>43567</v>
      </c>
      <c r="Q25" s="18" t="s">
        <v>111</v>
      </c>
      <c r="R25" s="18"/>
      <c r="S25" s="18" t="s">
        <v>107</v>
      </c>
      <c r="T25" s="18"/>
    </row>
    <row r="26" spans="1:20" ht="33">
      <c r="A26" s="4">
        <v>22</v>
      </c>
      <c r="B26" s="64" t="s">
        <v>62</v>
      </c>
      <c r="C26" s="18" t="s">
        <v>127</v>
      </c>
      <c r="D26" s="18" t="s">
        <v>25</v>
      </c>
      <c r="E26" s="73"/>
      <c r="F26" s="18" t="s">
        <v>89</v>
      </c>
      <c r="G26" s="76">
        <v>5</v>
      </c>
      <c r="H26" s="76">
        <v>3</v>
      </c>
      <c r="I26" s="54">
        <f t="shared" si="0"/>
        <v>8</v>
      </c>
      <c r="J26" s="77">
        <v>9854931020</v>
      </c>
      <c r="K26" s="18" t="s">
        <v>99</v>
      </c>
      <c r="L26" s="18" t="s">
        <v>100</v>
      </c>
      <c r="M26" s="18" t="s">
        <v>101</v>
      </c>
      <c r="N26" s="18" t="s">
        <v>130</v>
      </c>
      <c r="O26" s="18">
        <v>9954184081</v>
      </c>
      <c r="P26" s="24">
        <v>43568</v>
      </c>
      <c r="Q26" s="18" t="s">
        <v>112</v>
      </c>
      <c r="R26" s="18"/>
      <c r="S26" s="18" t="s">
        <v>107</v>
      </c>
      <c r="T26" s="18"/>
    </row>
    <row r="27" spans="1:20" ht="33">
      <c r="A27" s="4">
        <v>23</v>
      </c>
      <c r="B27" s="64" t="s">
        <v>62</v>
      </c>
      <c r="C27" s="18" t="s">
        <v>128</v>
      </c>
      <c r="D27" s="18" t="s">
        <v>25</v>
      </c>
      <c r="E27" s="63"/>
      <c r="F27" s="18" t="s">
        <v>89</v>
      </c>
      <c r="G27" s="63">
        <v>6</v>
      </c>
      <c r="H27" s="63">
        <v>5</v>
      </c>
      <c r="I27" s="54">
        <f t="shared" si="0"/>
        <v>11</v>
      </c>
      <c r="J27" s="18">
        <v>9707413678</v>
      </c>
      <c r="K27" s="18" t="s">
        <v>99</v>
      </c>
      <c r="L27" s="18" t="s">
        <v>100</v>
      </c>
      <c r="M27" s="18" t="s">
        <v>101</v>
      </c>
      <c r="N27" s="18" t="s">
        <v>131</v>
      </c>
      <c r="O27" s="18">
        <v>6900860014</v>
      </c>
      <c r="P27" s="24">
        <v>43568</v>
      </c>
      <c r="Q27" s="18" t="s">
        <v>112</v>
      </c>
      <c r="R27" s="18"/>
      <c r="S27" s="18" t="s">
        <v>107</v>
      </c>
      <c r="T27" s="18"/>
    </row>
    <row r="28" spans="1:20">
      <c r="A28" s="4">
        <v>24</v>
      </c>
      <c r="B28" s="64" t="s">
        <v>62</v>
      </c>
      <c r="C28" s="18" t="s">
        <v>124</v>
      </c>
      <c r="D28" s="18"/>
      <c r="E28" s="63"/>
      <c r="F28" s="18"/>
      <c r="G28" s="63"/>
      <c r="H28" s="63"/>
      <c r="I28" s="54">
        <f t="shared" si="0"/>
        <v>0</v>
      </c>
      <c r="J28" s="18"/>
      <c r="K28" s="18"/>
      <c r="L28" s="18"/>
      <c r="M28" s="18"/>
      <c r="N28" s="18"/>
      <c r="O28" s="18"/>
      <c r="P28" s="24">
        <v>43569</v>
      </c>
      <c r="Q28" s="18" t="s">
        <v>113</v>
      </c>
      <c r="R28" s="18"/>
      <c r="S28" s="18"/>
      <c r="T28" s="18"/>
    </row>
    <row r="29" spans="1:20">
      <c r="A29" s="4">
        <v>25</v>
      </c>
      <c r="B29" s="64" t="s">
        <v>62</v>
      </c>
      <c r="C29" s="18" t="s">
        <v>124</v>
      </c>
      <c r="D29" s="18"/>
      <c r="E29" s="63"/>
      <c r="F29" s="18"/>
      <c r="G29" s="63"/>
      <c r="H29" s="63"/>
      <c r="I29" s="54">
        <f t="shared" si="0"/>
        <v>0</v>
      </c>
      <c r="J29" s="18"/>
      <c r="K29" s="18"/>
      <c r="L29" s="18"/>
      <c r="M29" s="18"/>
      <c r="N29" s="18"/>
      <c r="O29" s="18"/>
      <c r="P29" s="24">
        <v>43570</v>
      </c>
      <c r="Q29" s="18" t="s">
        <v>106</v>
      </c>
      <c r="R29" s="18"/>
      <c r="S29" s="18"/>
      <c r="T29" s="18"/>
    </row>
    <row r="30" spans="1:20">
      <c r="A30" s="4">
        <v>26</v>
      </c>
      <c r="B30" s="64" t="s">
        <v>62</v>
      </c>
      <c r="C30" s="18" t="s">
        <v>124</v>
      </c>
      <c r="D30" s="18"/>
      <c r="E30" s="63"/>
      <c r="F30" s="18"/>
      <c r="G30" s="63"/>
      <c r="H30" s="63"/>
      <c r="I30" s="54">
        <f t="shared" si="0"/>
        <v>0</v>
      </c>
      <c r="J30" s="18"/>
      <c r="K30" s="18"/>
      <c r="L30" s="18"/>
      <c r="M30" s="18"/>
      <c r="N30" s="18"/>
      <c r="O30" s="18"/>
      <c r="P30" s="24">
        <v>43571</v>
      </c>
      <c r="Q30" s="18" t="s">
        <v>108</v>
      </c>
      <c r="R30" s="18"/>
      <c r="S30" s="18"/>
      <c r="T30" s="18"/>
    </row>
    <row r="31" spans="1:20">
      <c r="A31" s="4">
        <v>27</v>
      </c>
      <c r="B31" s="64" t="s">
        <v>62</v>
      </c>
      <c r="C31" s="73" t="s">
        <v>132</v>
      </c>
      <c r="D31" s="18" t="s">
        <v>25</v>
      </c>
      <c r="E31" s="74"/>
      <c r="F31" s="18" t="s">
        <v>89</v>
      </c>
      <c r="G31" s="63">
        <v>23</v>
      </c>
      <c r="H31" s="63">
        <v>13</v>
      </c>
      <c r="I31" s="54">
        <f t="shared" si="0"/>
        <v>36</v>
      </c>
      <c r="J31" s="74">
        <v>9678670993</v>
      </c>
      <c r="K31" s="18" t="s">
        <v>136</v>
      </c>
      <c r="L31" s="18" t="s">
        <v>137</v>
      </c>
      <c r="M31" s="18">
        <v>8638436586</v>
      </c>
      <c r="N31" s="18" t="s">
        <v>138</v>
      </c>
      <c r="O31" s="18">
        <v>9401338074</v>
      </c>
      <c r="P31" s="24">
        <v>43572</v>
      </c>
      <c r="Q31" s="18" t="s">
        <v>109</v>
      </c>
      <c r="R31" s="18"/>
      <c r="S31" s="18" t="s">
        <v>107</v>
      </c>
      <c r="T31" s="18"/>
    </row>
    <row r="32" spans="1:20">
      <c r="A32" s="4">
        <v>28</v>
      </c>
      <c r="B32" s="64" t="s">
        <v>62</v>
      </c>
      <c r="C32" s="73" t="s">
        <v>133</v>
      </c>
      <c r="D32" s="18" t="s">
        <v>23</v>
      </c>
      <c r="E32" s="74"/>
      <c r="F32" s="18" t="s">
        <v>91</v>
      </c>
      <c r="G32" s="63">
        <v>18</v>
      </c>
      <c r="H32" s="63">
        <v>12</v>
      </c>
      <c r="I32" s="54">
        <f t="shared" si="0"/>
        <v>30</v>
      </c>
      <c r="J32" s="74">
        <v>9678910520</v>
      </c>
      <c r="K32" s="18" t="s">
        <v>136</v>
      </c>
      <c r="L32" s="18" t="s">
        <v>137</v>
      </c>
      <c r="M32" s="18">
        <v>8638436586</v>
      </c>
      <c r="N32" s="18" t="s">
        <v>138</v>
      </c>
      <c r="O32" s="18">
        <v>9401338074</v>
      </c>
      <c r="P32" s="24">
        <v>43572</v>
      </c>
      <c r="Q32" s="18" t="s">
        <v>109</v>
      </c>
      <c r="R32" s="18"/>
      <c r="S32" s="18" t="s">
        <v>107</v>
      </c>
      <c r="T32" s="18"/>
    </row>
    <row r="33" spans="1:20">
      <c r="A33" s="4">
        <v>29</v>
      </c>
      <c r="B33" s="64" t="s">
        <v>62</v>
      </c>
      <c r="C33" s="73" t="s">
        <v>134</v>
      </c>
      <c r="D33" s="18" t="s">
        <v>25</v>
      </c>
      <c r="E33" s="74"/>
      <c r="F33" s="18" t="s">
        <v>89</v>
      </c>
      <c r="G33" s="63">
        <v>13</v>
      </c>
      <c r="H33" s="63">
        <v>12</v>
      </c>
      <c r="I33" s="54">
        <f t="shared" si="0"/>
        <v>25</v>
      </c>
      <c r="J33" s="74">
        <v>9401907768</v>
      </c>
      <c r="K33" s="18" t="s">
        <v>136</v>
      </c>
      <c r="L33" s="18" t="s">
        <v>137</v>
      </c>
      <c r="M33" s="18">
        <v>8638436586</v>
      </c>
      <c r="N33" s="18" t="s">
        <v>139</v>
      </c>
      <c r="O33" s="18">
        <v>9435593972</v>
      </c>
      <c r="P33" s="24">
        <v>43573</v>
      </c>
      <c r="Q33" s="18" t="s">
        <v>110</v>
      </c>
      <c r="R33" s="18"/>
      <c r="S33" s="18" t="s">
        <v>107</v>
      </c>
      <c r="T33" s="18"/>
    </row>
    <row r="34" spans="1:20">
      <c r="A34" s="4">
        <v>30</v>
      </c>
      <c r="B34" s="64" t="s">
        <v>62</v>
      </c>
      <c r="C34" s="18" t="s">
        <v>135</v>
      </c>
      <c r="D34" s="18" t="s">
        <v>23</v>
      </c>
      <c r="E34" s="74"/>
      <c r="F34" s="18" t="s">
        <v>91</v>
      </c>
      <c r="G34" s="63">
        <v>28</v>
      </c>
      <c r="H34" s="63">
        <v>22</v>
      </c>
      <c r="I34" s="54">
        <f t="shared" si="0"/>
        <v>50</v>
      </c>
      <c r="J34" s="78">
        <v>9707741336</v>
      </c>
      <c r="K34" s="18" t="s">
        <v>136</v>
      </c>
      <c r="L34" s="18" t="s">
        <v>137</v>
      </c>
      <c r="M34" s="18">
        <v>8638436586</v>
      </c>
      <c r="N34" s="18" t="s">
        <v>139</v>
      </c>
      <c r="O34" s="18">
        <v>9435593972</v>
      </c>
      <c r="P34" s="24">
        <v>43573</v>
      </c>
      <c r="Q34" s="18" t="s">
        <v>110</v>
      </c>
      <c r="R34" s="18"/>
      <c r="S34" s="18" t="s">
        <v>107</v>
      </c>
      <c r="T34" s="18"/>
    </row>
    <row r="35" spans="1:20">
      <c r="A35" s="4">
        <v>31</v>
      </c>
      <c r="B35" s="64" t="s">
        <v>62</v>
      </c>
      <c r="C35" s="18" t="s">
        <v>124</v>
      </c>
      <c r="D35" s="18"/>
      <c r="E35" s="63"/>
      <c r="F35" s="18"/>
      <c r="G35" s="63"/>
      <c r="H35" s="63"/>
      <c r="I35" s="54">
        <f t="shared" si="0"/>
        <v>0</v>
      </c>
      <c r="J35" s="18"/>
      <c r="K35" s="18"/>
      <c r="L35" s="18"/>
      <c r="M35" s="18"/>
      <c r="N35" s="18"/>
      <c r="O35" s="18"/>
      <c r="P35" s="24">
        <v>43574</v>
      </c>
      <c r="Q35" s="18" t="s">
        <v>111</v>
      </c>
      <c r="R35" s="18"/>
      <c r="S35" s="18" t="s">
        <v>107</v>
      </c>
      <c r="T35" s="18"/>
    </row>
    <row r="36" spans="1:20">
      <c r="A36" s="4">
        <v>32</v>
      </c>
      <c r="B36" s="64" t="s">
        <v>62</v>
      </c>
      <c r="C36" s="79" t="s">
        <v>140</v>
      </c>
      <c r="D36" s="18" t="s">
        <v>25</v>
      </c>
      <c r="E36" s="74"/>
      <c r="F36" s="18" t="s">
        <v>89</v>
      </c>
      <c r="G36" s="80">
        <v>16</v>
      </c>
      <c r="H36" s="80">
        <v>8</v>
      </c>
      <c r="I36" s="54">
        <f t="shared" si="0"/>
        <v>24</v>
      </c>
      <c r="J36" s="81">
        <v>6001591893</v>
      </c>
      <c r="K36" s="18" t="s">
        <v>136</v>
      </c>
      <c r="L36" s="18" t="s">
        <v>137</v>
      </c>
      <c r="M36" s="18">
        <v>8638436586</v>
      </c>
      <c r="N36" s="80" t="s">
        <v>142</v>
      </c>
      <c r="O36" s="80">
        <v>9531345344</v>
      </c>
      <c r="P36" s="24">
        <v>43575</v>
      </c>
      <c r="Q36" s="18" t="s">
        <v>112</v>
      </c>
      <c r="R36" s="18"/>
      <c r="S36" s="18" t="s">
        <v>107</v>
      </c>
      <c r="T36" s="18"/>
    </row>
    <row r="37" spans="1:20">
      <c r="A37" s="4">
        <v>33</v>
      </c>
      <c r="B37" s="64" t="s">
        <v>62</v>
      </c>
      <c r="C37" s="18" t="s">
        <v>141</v>
      </c>
      <c r="D37" s="18" t="s">
        <v>23</v>
      </c>
      <c r="E37" s="74"/>
      <c r="F37" s="18" t="s">
        <v>91</v>
      </c>
      <c r="G37" s="63">
        <v>15</v>
      </c>
      <c r="H37" s="63">
        <v>11</v>
      </c>
      <c r="I37" s="54">
        <f t="shared" si="0"/>
        <v>26</v>
      </c>
      <c r="J37" s="81">
        <v>9101471406</v>
      </c>
      <c r="K37" s="18" t="s">
        <v>136</v>
      </c>
      <c r="L37" s="18" t="s">
        <v>137</v>
      </c>
      <c r="M37" s="18">
        <v>8638436586</v>
      </c>
      <c r="N37" s="80" t="s">
        <v>142</v>
      </c>
      <c r="O37" s="80">
        <v>9531345344</v>
      </c>
      <c r="P37" s="24">
        <v>43575</v>
      </c>
      <c r="Q37" s="18" t="s">
        <v>112</v>
      </c>
      <c r="R37" s="18"/>
      <c r="S37" s="18" t="s">
        <v>107</v>
      </c>
      <c r="T37" s="18"/>
    </row>
    <row r="38" spans="1:20">
      <c r="A38" s="4">
        <v>34</v>
      </c>
      <c r="B38" s="64" t="s">
        <v>62</v>
      </c>
      <c r="C38" s="18" t="s">
        <v>124</v>
      </c>
      <c r="D38" s="18"/>
      <c r="E38" s="63"/>
      <c r="F38" s="18"/>
      <c r="G38" s="63"/>
      <c r="H38" s="63"/>
      <c r="I38" s="54">
        <f t="shared" si="0"/>
        <v>0</v>
      </c>
      <c r="J38" s="18"/>
      <c r="K38" s="18"/>
      <c r="L38" s="18"/>
      <c r="M38" s="18"/>
      <c r="N38" s="18"/>
      <c r="O38" s="18"/>
      <c r="P38" s="24">
        <v>43576</v>
      </c>
      <c r="Q38" s="18" t="s">
        <v>113</v>
      </c>
      <c r="R38" s="18"/>
      <c r="S38" s="18" t="s">
        <v>107</v>
      </c>
      <c r="T38" s="18"/>
    </row>
    <row r="39" spans="1:20">
      <c r="A39" s="4">
        <v>35</v>
      </c>
      <c r="B39" s="64" t="s">
        <v>62</v>
      </c>
      <c r="C39" s="18" t="s">
        <v>143</v>
      </c>
      <c r="D39" s="18" t="s">
        <v>25</v>
      </c>
      <c r="E39" s="63"/>
      <c r="F39" s="18" t="s">
        <v>89</v>
      </c>
      <c r="G39" s="63">
        <v>36</v>
      </c>
      <c r="H39" s="63">
        <v>30</v>
      </c>
      <c r="I39" s="54">
        <f t="shared" si="0"/>
        <v>66</v>
      </c>
      <c r="J39" s="78">
        <v>9401803806</v>
      </c>
      <c r="K39" s="18" t="s">
        <v>136</v>
      </c>
      <c r="L39" s="18" t="s">
        <v>137</v>
      </c>
      <c r="M39" s="18">
        <v>8638436586</v>
      </c>
      <c r="N39" s="18" t="s">
        <v>147</v>
      </c>
      <c r="O39" s="18">
        <v>8011558178</v>
      </c>
      <c r="P39" s="24">
        <v>43577</v>
      </c>
      <c r="Q39" s="18" t="s">
        <v>106</v>
      </c>
      <c r="R39" s="18"/>
      <c r="S39" s="18" t="s">
        <v>107</v>
      </c>
      <c r="T39" s="18"/>
    </row>
    <row r="40" spans="1:20">
      <c r="A40" s="4">
        <v>36</v>
      </c>
      <c r="B40" s="64" t="s">
        <v>62</v>
      </c>
      <c r="C40" s="18" t="s">
        <v>144</v>
      </c>
      <c r="D40" s="18" t="s">
        <v>23</v>
      </c>
      <c r="E40" s="63"/>
      <c r="F40" s="18" t="s">
        <v>91</v>
      </c>
      <c r="G40" s="63">
        <v>24</v>
      </c>
      <c r="H40" s="63">
        <v>18</v>
      </c>
      <c r="I40" s="54">
        <f t="shared" si="0"/>
        <v>42</v>
      </c>
      <c r="J40" s="78">
        <v>9531447431</v>
      </c>
      <c r="K40" s="18" t="s">
        <v>136</v>
      </c>
      <c r="L40" s="18" t="s">
        <v>137</v>
      </c>
      <c r="M40" s="18">
        <v>8638436586</v>
      </c>
      <c r="N40" s="18" t="s">
        <v>147</v>
      </c>
      <c r="O40" s="18">
        <v>8011558178</v>
      </c>
      <c r="P40" s="24">
        <v>43577</v>
      </c>
      <c r="Q40" s="18" t="s">
        <v>106</v>
      </c>
      <c r="R40" s="18"/>
      <c r="S40" s="18" t="s">
        <v>107</v>
      </c>
      <c r="T40" s="18"/>
    </row>
    <row r="41" spans="1:20">
      <c r="A41" s="4">
        <v>37</v>
      </c>
      <c r="B41" s="64" t="s">
        <v>62</v>
      </c>
      <c r="C41" s="18" t="s">
        <v>145</v>
      </c>
      <c r="D41" s="18" t="s">
        <v>25</v>
      </c>
      <c r="E41" s="63"/>
      <c r="F41" s="18" t="s">
        <v>89</v>
      </c>
      <c r="G41" s="63">
        <v>28</v>
      </c>
      <c r="H41" s="63">
        <v>20</v>
      </c>
      <c r="I41" s="54">
        <f t="shared" si="0"/>
        <v>48</v>
      </c>
      <c r="J41" s="83">
        <v>9613266603</v>
      </c>
      <c r="K41" s="18" t="s">
        <v>136</v>
      </c>
      <c r="L41" s="18" t="s">
        <v>137</v>
      </c>
      <c r="M41" s="18">
        <v>8638436586</v>
      </c>
      <c r="N41" s="18" t="s">
        <v>138</v>
      </c>
      <c r="O41" s="18">
        <v>9401338074</v>
      </c>
      <c r="P41" s="24">
        <v>43578</v>
      </c>
      <c r="Q41" s="18" t="s">
        <v>108</v>
      </c>
      <c r="R41" s="18"/>
      <c r="S41" s="18" t="s">
        <v>107</v>
      </c>
      <c r="T41" s="18"/>
    </row>
    <row r="42" spans="1:20">
      <c r="A42" s="4">
        <v>38</v>
      </c>
      <c r="B42" s="64" t="s">
        <v>62</v>
      </c>
      <c r="C42" s="82" t="s">
        <v>146</v>
      </c>
      <c r="D42" s="82" t="s">
        <v>23</v>
      </c>
      <c r="E42" s="82"/>
      <c r="F42" s="82" t="s">
        <v>91</v>
      </c>
      <c r="G42" s="80">
        <v>22</v>
      </c>
      <c r="H42" s="80">
        <v>18</v>
      </c>
      <c r="I42" s="54">
        <f t="shared" si="0"/>
        <v>40</v>
      </c>
      <c r="J42" s="78">
        <v>9957279124</v>
      </c>
      <c r="K42" s="18" t="s">
        <v>136</v>
      </c>
      <c r="L42" s="18" t="s">
        <v>137</v>
      </c>
      <c r="M42" s="18">
        <v>8638436586</v>
      </c>
      <c r="N42" s="18" t="s">
        <v>138</v>
      </c>
      <c r="O42" s="18">
        <v>9401338074</v>
      </c>
      <c r="P42" s="24">
        <v>43578</v>
      </c>
      <c r="Q42" s="18" t="s">
        <v>108</v>
      </c>
      <c r="R42" s="18"/>
      <c r="S42" s="18" t="s">
        <v>107</v>
      </c>
      <c r="T42" s="18"/>
    </row>
    <row r="43" spans="1:20">
      <c r="A43" s="4">
        <v>39</v>
      </c>
      <c r="B43" s="64" t="s">
        <v>62</v>
      </c>
      <c r="C43" s="18" t="s">
        <v>123</v>
      </c>
      <c r="D43" s="18"/>
      <c r="E43" s="63"/>
      <c r="F43" s="18"/>
      <c r="G43" s="63"/>
      <c r="H43" s="63"/>
      <c r="I43" s="54">
        <f t="shared" si="0"/>
        <v>0</v>
      </c>
      <c r="J43" s="18"/>
      <c r="K43" s="18"/>
      <c r="L43" s="18"/>
      <c r="M43" s="18"/>
      <c r="N43" s="18"/>
      <c r="O43" s="18"/>
      <c r="P43" s="24">
        <v>43579</v>
      </c>
      <c r="Q43" s="18" t="s">
        <v>109</v>
      </c>
      <c r="R43" s="18"/>
      <c r="S43" s="18" t="s">
        <v>107</v>
      </c>
      <c r="T43" s="18"/>
    </row>
    <row r="44" spans="1:20">
      <c r="A44" s="4">
        <v>40</v>
      </c>
      <c r="B44" s="64" t="s">
        <v>62</v>
      </c>
      <c r="C44" s="18" t="s">
        <v>148</v>
      </c>
      <c r="D44" s="18" t="s">
        <v>25</v>
      </c>
      <c r="E44" s="63"/>
      <c r="F44" s="18" t="s">
        <v>89</v>
      </c>
      <c r="G44" s="63">
        <v>32</v>
      </c>
      <c r="H44" s="63">
        <v>24</v>
      </c>
      <c r="I44" s="54">
        <f t="shared" si="0"/>
        <v>56</v>
      </c>
      <c r="J44" s="78">
        <v>7002069074</v>
      </c>
      <c r="K44" s="18" t="s">
        <v>136</v>
      </c>
      <c r="L44" s="18" t="s">
        <v>137</v>
      </c>
      <c r="M44" s="18">
        <v>8638436586</v>
      </c>
      <c r="N44" s="18" t="s">
        <v>152</v>
      </c>
      <c r="O44" s="18">
        <v>9957330391</v>
      </c>
      <c r="P44" s="24">
        <v>43580</v>
      </c>
      <c r="Q44" s="18" t="s">
        <v>110</v>
      </c>
      <c r="R44" s="18"/>
      <c r="S44" s="18" t="s">
        <v>107</v>
      </c>
      <c r="T44" s="18"/>
    </row>
    <row r="45" spans="1:20">
      <c r="A45" s="4">
        <v>41</v>
      </c>
      <c r="B45" s="64" t="s">
        <v>62</v>
      </c>
      <c r="C45" s="18" t="s">
        <v>149</v>
      </c>
      <c r="D45" s="18" t="s">
        <v>23</v>
      </c>
      <c r="E45" s="63"/>
      <c r="F45" s="18" t="s">
        <v>91</v>
      </c>
      <c r="G45" s="63">
        <v>21</v>
      </c>
      <c r="H45" s="63">
        <v>15</v>
      </c>
      <c r="I45" s="54">
        <f t="shared" si="0"/>
        <v>36</v>
      </c>
      <c r="J45" s="78">
        <v>9435228690</v>
      </c>
      <c r="K45" s="18" t="s">
        <v>136</v>
      </c>
      <c r="L45" s="18" t="s">
        <v>137</v>
      </c>
      <c r="M45" s="18">
        <v>8638436586</v>
      </c>
      <c r="N45" s="18" t="s">
        <v>152</v>
      </c>
      <c r="O45" s="18">
        <v>9957330391</v>
      </c>
      <c r="P45" s="24">
        <v>43580</v>
      </c>
      <c r="Q45" s="18" t="s">
        <v>110</v>
      </c>
      <c r="R45" s="18"/>
      <c r="S45" s="18" t="s">
        <v>107</v>
      </c>
      <c r="T45" s="18"/>
    </row>
    <row r="46" spans="1:20">
      <c r="A46" s="4">
        <v>42</v>
      </c>
      <c r="B46" s="64" t="s">
        <v>62</v>
      </c>
      <c r="C46" s="18" t="s">
        <v>150</v>
      </c>
      <c r="D46" s="18" t="s">
        <v>25</v>
      </c>
      <c r="E46" s="63"/>
      <c r="F46" s="18" t="s">
        <v>89</v>
      </c>
      <c r="G46" s="63">
        <v>31</v>
      </c>
      <c r="H46" s="63">
        <v>21</v>
      </c>
      <c r="I46" s="54">
        <f t="shared" si="0"/>
        <v>52</v>
      </c>
      <c r="J46" s="78">
        <v>8811914338</v>
      </c>
      <c r="K46" s="18" t="s">
        <v>136</v>
      </c>
      <c r="L46" s="18" t="s">
        <v>137</v>
      </c>
      <c r="M46" s="18">
        <v>8638436586</v>
      </c>
      <c r="N46" s="18" t="s">
        <v>152</v>
      </c>
      <c r="O46" s="18">
        <v>9957330391</v>
      </c>
      <c r="P46" s="24">
        <v>43581</v>
      </c>
      <c r="Q46" s="18" t="s">
        <v>111</v>
      </c>
      <c r="R46" s="18"/>
      <c r="S46" s="18" t="s">
        <v>107</v>
      </c>
      <c r="T46" s="18"/>
    </row>
    <row r="47" spans="1:20">
      <c r="A47" s="4">
        <v>43</v>
      </c>
      <c r="B47" s="64" t="s">
        <v>62</v>
      </c>
      <c r="C47" s="18" t="s">
        <v>151</v>
      </c>
      <c r="D47" s="18" t="s">
        <v>23</v>
      </c>
      <c r="E47" s="63"/>
      <c r="F47" s="18" t="s">
        <v>91</v>
      </c>
      <c r="G47" s="63">
        <v>92</v>
      </c>
      <c r="H47" s="63">
        <v>70</v>
      </c>
      <c r="I47" s="54">
        <f t="shared" si="0"/>
        <v>162</v>
      </c>
      <c r="J47" s="78">
        <v>9954091320</v>
      </c>
      <c r="K47" s="18" t="s">
        <v>136</v>
      </c>
      <c r="L47" s="18" t="s">
        <v>137</v>
      </c>
      <c r="M47" s="18">
        <v>8638436586</v>
      </c>
      <c r="N47" s="18" t="s">
        <v>152</v>
      </c>
      <c r="O47" s="18">
        <v>9957330391</v>
      </c>
      <c r="P47" s="24">
        <v>43581</v>
      </c>
      <c r="Q47" s="18" t="s">
        <v>111</v>
      </c>
      <c r="R47" s="18"/>
      <c r="S47" s="18" t="s">
        <v>107</v>
      </c>
      <c r="T47" s="18"/>
    </row>
    <row r="48" spans="1:20">
      <c r="A48" s="4">
        <v>44</v>
      </c>
      <c r="B48" s="64" t="s">
        <v>62</v>
      </c>
      <c r="C48" s="18" t="s">
        <v>151</v>
      </c>
      <c r="D48" s="18"/>
      <c r="E48" s="63"/>
      <c r="F48" s="18"/>
      <c r="G48" s="63"/>
      <c r="H48" s="63"/>
      <c r="I48" s="54">
        <f t="shared" si="0"/>
        <v>0</v>
      </c>
      <c r="J48" s="78"/>
      <c r="K48" s="78">
        <v>9954091320</v>
      </c>
      <c r="L48" s="18" t="s">
        <v>136</v>
      </c>
      <c r="M48" s="18" t="s">
        <v>137</v>
      </c>
      <c r="N48" s="18">
        <v>8638436586</v>
      </c>
      <c r="O48" s="18" t="s">
        <v>152</v>
      </c>
      <c r="P48" s="18">
        <v>9957330391</v>
      </c>
      <c r="Q48" s="18" t="s">
        <v>112</v>
      </c>
      <c r="R48" s="18"/>
      <c r="S48" s="18" t="s">
        <v>107</v>
      </c>
      <c r="T48" s="18"/>
    </row>
    <row r="49" spans="1:20">
      <c r="A49" s="4">
        <v>45</v>
      </c>
      <c r="B49" s="64" t="s">
        <v>62</v>
      </c>
      <c r="C49" s="18" t="s">
        <v>153</v>
      </c>
      <c r="D49" s="18"/>
      <c r="E49" s="63"/>
      <c r="F49" s="18"/>
      <c r="G49" s="63"/>
      <c r="H49" s="63"/>
      <c r="I49" s="54">
        <f t="shared" si="0"/>
        <v>0</v>
      </c>
      <c r="J49" s="18"/>
      <c r="K49" s="18"/>
      <c r="L49" s="18"/>
      <c r="M49" s="18"/>
      <c r="N49" s="18"/>
      <c r="O49" s="18"/>
      <c r="P49" s="24">
        <v>43583</v>
      </c>
      <c r="Q49" s="18" t="s">
        <v>113</v>
      </c>
      <c r="R49" s="18"/>
      <c r="S49" s="18" t="s">
        <v>107</v>
      </c>
      <c r="T49" s="18"/>
    </row>
    <row r="50" spans="1:20">
      <c r="A50" s="4">
        <v>46</v>
      </c>
      <c r="B50" s="64" t="s">
        <v>62</v>
      </c>
      <c r="C50" s="18" t="s">
        <v>154</v>
      </c>
      <c r="D50" s="18" t="s">
        <v>25</v>
      </c>
      <c r="E50" s="63"/>
      <c r="F50" s="18" t="s">
        <v>89</v>
      </c>
      <c r="G50" s="63">
        <v>50</v>
      </c>
      <c r="H50" s="63">
        <v>40</v>
      </c>
      <c r="I50" s="54">
        <f t="shared" si="0"/>
        <v>90</v>
      </c>
      <c r="J50" s="78">
        <v>7896756719</v>
      </c>
      <c r="K50" s="18" t="s">
        <v>136</v>
      </c>
      <c r="L50" s="18" t="s">
        <v>137</v>
      </c>
      <c r="M50" s="18">
        <v>8638436586</v>
      </c>
      <c r="N50" s="18" t="s">
        <v>152</v>
      </c>
      <c r="O50" s="18">
        <v>9957330391</v>
      </c>
      <c r="P50" s="24">
        <v>43584</v>
      </c>
      <c r="Q50" s="18" t="s">
        <v>106</v>
      </c>
      <c r="R50" s="18"/>
      <c r="S50" s="18" t="s">
        <v>107</v>
      </c>
      <c r="T50" s="18"/>
    </row>
    <row r="51" spans="1:20">
      <c r="A51" s="4">
        <v>47</v>
      </c>
      <c r="B51" s="64" t="s">
        <v>62</v>
      </c>
      <c r="C51" s="18" t="s">
        <v>155</v>
      </c>
      <c r="D51" s="18" t="s">
        <v>23</v>
      </c>
      <c r="E51" s="63"/>
      <c r="F51" s="18" t="s">
        <v>91</v>
      </c>
      <c r="G51" s="63">
        <v>61</v>
      </c>
      <c r="H51" s="63">
        <v>35</v>
      </c>
      <c r="I51" s="54">
        <f t="shared" si="0"/>
        <v>96</v>
      </c>
      <c r="J51" s="78">
        <v>9957675579</v>
      </c>
      <c r="K51" s="18" t="s">
        <v>136</v>
      </c>
      <c r="L51" s="18" t="s">
        <v>137</v>
      </c>
      <c r="M51" s="18">
        <v>8638436586</v>
      </c>
      <c r="N51" s="18" t="s">
        <v>152</v>
      </c>
      <c r="O51" s="18">
        <v>9957330391</v>
      </c>
      <c r="P51" s="24">
        <v>43585</v>
      </c>
      <c r="Q51" s="18" t="s">
        <v>108</v>
      </c>
      <c r="R51" s="18"/>
      <c r="S51" s="18" t="s">
        <v>107</v>
      </c>
      <c r="T51" s="18"/>
    </row>
    <row r="52" spans="1:20" ht="49.5">
      <c r="A52" s="4">
        <v>48</v>
      </c>
      <c r="B52" s="64" t="s">
        <v>63</v>
      </c>
      <c r="C52" s="18" t="s">
        <v>160</v>
      </c>
      <c r="D52" s="18" t="s">
        <v>23</v>
      </c>
      <c r="E52" s="63"/>
      <c r="F52" s="18" t="s">
        <v>161</v>
      </c>
      <c r="G52" s="84">
        <v>75</v>
      </c>
      <c r="H52" s="84">
        <v>64</v>
      </c>
      <c r="I52" s="54">
        <f t="shared" si="0"/>
        <v>139</v>
      </c>
      <c r="J52" s="18"/>
      <c r="K52" s="18"/>
      <c r="L52" s="18"/>
      <c r="M52" s="18"/>
      <c r="N52" s="18"/>
      <c r="O52" s="18"/>
      <c r="P52" s="24">
        <v>43556</v>
      </c>
      <c r="Q52" s="18" t="s">
        <v>106</v>
      </c>
      <c r="R52" s="18"/>
      <c r="S52" s="18" t="s">
        <v>107</v>
      </c>
      <c r="T52" s="18" t="s">
        <v>164</v>
      </c>
    </row>
    <row r="53" spans="1:20" ht="33">
      <c r="A53" s="4">
        <v>49</v>
      </c>
      <c r="B53" s="64" t="s">
        <v>63</v>
      </c>
      <c r="C53" s="18" t="s">
        <v>162</v>
      </c>
      <c r="D53" s="18" t="s">
        <v>25</v>
      </c>
      <c r="E53" s="63">
        <v>18312030725</v>
      </c>
      <c r="F53" s="18" t="s">
        <v>89</v>
      </c>
      <c r="G53" s="63">
        <v>4</v>
      </c>
      <c r="H53" s="63">
        <v>4</v>
      </c>
      <c r="I53" s="54">
        <f t="shared" si="0"/>
        <v>8</v>
      </c>
      <c r="J53" s="18">
        <v>9365544583</v>
      </c>
      <c r="K53" s="18" t="s">
        <v>156</v>
      </c>
      <c r="L53" s="18" t="s">
        <v>157</v>
      </c>
      <c r="M53" s="18" t="s">
        <v>158</v>
      </c>
      <c r="N53" s="18" t="s">
        <v>159</v>
      </c>
      <c r="O53" s="18">
        <v>7635806002</v>
      </c>
      <c r="P53" s="71">
        <v>43557</v>
      </c>
      <c r="Q53" s="18" t="s">
        <v>108</v>
      </c>
      <c r="R53" s="18"/>
      <c r="S53" s="18" t="s">
        <v>107</v>
      </c>
      <c r="T53" s="18"/>
    </row>
    <row r="54" spans="1:20" ht="33">
      <c r="A54" s="4">
        <v>50</v>
      </c>
      <c r="B54" s="64" t="s">
        <v>63</v>
      </c>
      <c r="C54" s="18" t="s">
        <v>163</v>
      </c>
      <c r="D54" s="18" t="s">
        <v>23</v>
      </c>
      <c r="E54" s="63">
        <v>18170302402</v>
      </c>
      <c r="F54" s="18" t="s">
        <v>91</v>
      </c>
      <c r="G54" s="63">
        <v>8</v>
      </c>
      <c r="H54" s="63">
        <v>13</v>
      </c>
      <c r="I54" s="54">
        <f t="shared" si="0"/>
        <v>21</v>
      </c>
      <c r="J54" s="18">
        <v>9365544583</v>
      </c>
      <c r="K54" s="18" t="s">
        <v>156</v>
      </c>
      <c r="L54" s="18" t="s">
        <v>157</v>
      </c>
      <c r="M54" s="18" t="s">
        <v>158</v>
      </c>
      <c r="N54" s="18" t="s">
        <v>159</v>
      </c>
      <c r="O54" s="18">
        <v>7635806002</v>
      </c>
      <c r="P54" s="71">
        <v>43557</v>
      </c>
      <c r="Q54" s="18" t="s">
        <v>108</v>
      </c>
      <c r="R54" s="18"/>
      <c r="S54" s="18" t="s">
        <v>107</v>
      </c>
      <c r="T54" s="18"/>
    </row>
    <row r="55" spans="1:20" ht="31.5">
      <c r="A55" s="4">
        <v>51</v>
      </c>
      <c r="B55" s="64" t="s">
        <v>63</v>
      </c>
      <c r="C55" s="66" t="s">
        <v>88</v>
      </c>
      <c r="D55" s="66" t="s">
        <v>25</v>
      </c>
      <c r="E55" s="66">
        <v>18312031219</v>
      </c>
      <c r="F55" s="66" t="s">
        <v>89</v>
      </c>
      <c r="G55" s="66">
        <v>7</v>
      </c>
      <c r="H55" s="66">
        <v>8</v>
      </c>
      <c r="I55" s="54">
        <f t="shared" si="0"/>
        <v>15</v>
      </c>
      <c r="J55" s="66" t="s">
        <v>166</v>
      </c>
      <c r="K55" s="66" t="s">
        <v>167</v>
      </c>
      <c r="L55" s="66" t="s">
        <v>168</v>
      </c>
      <c r="M55" s="66" t="s">
        <v>169</v>
      </c>
      <c r="N55" s="66" t="s">
        <v>170</v>
      </c>
      <c r="O55" s="66">
        <v>7577858677</v>
      </c>
      <c r="P55" s="24">
        <v>43559</v>
      </c>
      <c r="Q55" s="18" t="s">
        <v>110</v>
      </c>
      <c r="R55" s="18"/>
      <c r="S55" s="18" t="s">
        <v>107</v>
      </c>
      <c r="T55" s="18"/>
    </row>
    <row r="56" spans="1:20" ht="33">
      <c r="A56" s="4">
        <v>52</v>
      </c>
      <c r="B56" s="64" t="s">
        <v>63</v>
      </c>
      <c r="C56" s="18" t="s">
        <v>90</v>
      </c>
      <c r="D56" s="18" t="s">
        <v>23</v>
      </c>
      <c r="E56" s="67">
        <v>18170314701</v>
      </c>
      <c r="F56" s="18" t="s">
        <v>91</v>
      </c>
      <c r="G56" s="67">
        <v>11</v>
      </c>
      <c r="H56" s="67">
        <v>5</v>
      </c>
      <c r="I56" s="54">
        <f t="shared" si="0"/>
        <v>16</v>
      </c>
      <c r="J56" s="18" t="s">
        <v>171</v>
      </c>
      <c r="K56" s="66" t="s">
        <v>167</v>
      </c>
      <c r="L56" s="66" t="s">
        <v>168</v>
      </c>
      <c r="M56" s="66" t="s">
        <v>169</v>
      </c>
      <c r="N56" s="66" t="s">
        <v>170</v>
      </c>
      <c r="O56" s="66">
        <v>7577858677</v>
      </c>
      <c r="P56" s="24">
        <v>43559</v>
      </c>
      <c r="Q56" s="18" t="s">
        <v>110</v>
      </c>
      <c r="R56" s="18"/>
      <c r="S56" s="18" t="s">
        <v>107</v>
      </c>
      <c r="T56" s="18"/>
    </row>
    <row r="57" spans="1:20" ht="33">
      <c r="A57" s="4">
        <v>53</v>
      </c>
      <c r="B57" s="64" t="s">
        <v>63</v>
      </c>
      <c r="C57" s="18" t="s">
        <v>92</v>
      </c>
      <c r="D57" s="18" t="s">
        <v>25</v>
      </c>
      <c r="E57" s="67">
        <v>183120312118</v>
      </c>
      <c r="F57" s="18" t="s">
        <v>89</v>
      </c>
      <c r="G57" s="67">
        <v>9</v>
      </c>
      <c r="H57" s="67">
        <v>7</v>
      </c>
      <c r="I57" s="54">
        <f t="shared" si="0"/>
        <v>16</v>
      </c>
      <c r="J57" s="18" t="s">
        <v>172</v>
      </c>
      <c r="K57" s="66" t="s">
        <v>167</v>
      </c>
      <c r="L57" s="66" t="s">
        <v>168</v>
      </c>
      <c r="M57" s="66" t="s">
        <v>169</v>
      </c>
      <c r="N57" s="66" t="s">
        <v>173</v>
      </c>
      <c r="O57" s="66">
        <v>8749918673</v>
      </c>
      <c r="P57" s="24">
        <v>43559</v>
      </c>
      <c r="Q57" s="18" t="s">
        <v>110</v>
      </c>
      <c r="R57" s="18"/>
      <c r="S57" s="18" t="s">
        <v>107</v>
      </c>
      <c r="T57" s="18"/>
    </row>
    <row r="58" spans="1:20" ht="33">
      <c r="A58" s="4">
        <v>54</v>
      </c>
      <c r="B58" s="64" t="s">
        <v>63</v>
      </c>
      <c r="C58" s="18" t="s">
        <v>93</v>
      </c>
      <c r="D58" s="18" t="s">
        <v>23</v>
      </c>
      <c r="E58" s="67">
        <v>18170314203</v>
      </c>
      <c r="F58" s="18" t="s">
        <v>91</v>
      </c>
      <c r="G58" s="67">
        <v>5</v>
      </c>
      <c r="H58" s="67">
        <v>9</v>
      </c>
      <c r="I58" s="54">
        <f t="shared" si="0"/>
        <v>14</v>
      </c>
      <c r="J58" s="18" t="s">
        <v>174</v>
      </c>
      <c r="K58" s="66" t="s">
        <v>167</v>
      </c>
      <c r="L58" s="66" t="s">
        <v>168</v>
      </c>
      <c r="M58" s="66" t="s">
        <v>169</v>
      </c>
      <c r="N58" s="66" t="s">
        <v>173</v>
      </c>
      <c r="O58" s="66">
        <v>8749918673</v>
      </c>
      <c r="P58" s="24">
        <v>43559</v>
      </c>
      <c r="Q58" s="18" t="s">
        <v>110</v>
      </c>
      <c r="R58" s="18"/>
      <c r="S58" s="18" t="s">
        <v>107</v>
      </c>
      <c r="T58" s="18"/>
    </row>
    <row r="59" spans="1:20" ht="16.5" customHeight="1">
      <c r="A59" s="4">
        <v>55</v>
      </c>
      <c r="B59" s="64" t="s">
        <v>63</v>
      </c>
      <c r="C59" s="18" t="s">
        <v>165</v>
      </c>
      <c r="D59" s="18" t="s">
        <v>23</v>
      </c>
      <c r="E59" s="63">
        <v>18170314702</v>
      </c>
      <c r="F59" s="18" t="s">
        <v>98</v>
      </c>
      <c r="G59" s="63">
        <v>139</v>
      </c>
      <c r="H59" s="63">
        <v>139</v>
      </c>
      <c r="I59" s="54">
        <f t="shared" si="0"/>
        <v>278</v>
      </c>
      <c r="J59" s="251" t="s">
        <v>175</v>
      </c>
      <c r="K59" s="259" t="s">
        <v>167</v>
      </c>
      <c r="L59" s="259" t="s">
        <v>168</v>
      </c>
      <c r="M59" s="259" t="s">
        <v>169</v>
      </c>
      <c r="N59" s="259" t="s">
        <v>170</v>
      </c>
      <c r="O59" s="259">
        <v>7577858677</v>
      </c>
      <c r="P59" s="24">
        <v>43560</v>
      </c>
      <c r="Q59" s="18" t="s">
        <v>111</v>
      </c>
      <c r="R59" s="18"/>
      <c r="S59" s="18" t="s">
        <v>107</v>
      </c>
      <c r="T59" s="18"/>
    </row>
    <row r="60" spans="1:20">
      <c r="A60" s="4">
        <v>56</v>
      </c>
      <c r="B60" s="64" t="s">
        <v>63</v>
      </c>
      <c r="C60" s="18" t="s">
        <v>165</v>
      </c>
      <c r="D60" s="18"/>
      <c r="E60" s="63"/>
      <c r="F60" s="18"/>
      <c r="G60" s="63"/>
      <c r="H60" s="63"/>
      <c r="I60" s="54">
        <f t="shared" si="0"/>
        <v>0</v>
      </c>
      <c r="J60" s="251"/>
      <c r="K60" s="259"/>
      <c r="L60" s="259"/>
      <c r="M60" s="259"/>
      <c r="N60" s="259"/>
      <c r="O60" s="259"/>
      <c r="P60" s="24">
        <v>43561</v>
      </c>
      <c r="Q60" s="18" t="s">
        <v>112</v>
      </c>
      <c r="R60" s="18"/>
      <c r="S60" s="18" t="s">
        <v>107</v>
      </c>
      <c r="T60" s="18"/>
    </row>
    <row r="61" spans="1:20">
      <c r="A61" s="4">
        <v>57</v>
      </c>
      <c r="B61" s="64"/>
      <c r="C61" s="18" t="s">
        <v>153</v>
      </c>
      <c r="D61" s="18"/>
      <c r="E61" s="63"/>
      <c r="F61" s="18"/>
      <c r="G61" s="63"/>
      <c r="H61" s="63"/>
      <c r="I61" s="54">
        <f t="shared" si="0"/>
        <v>0</v>
      </c>
      <c r="J61" s="18"/>
      <c r="K61" s="18"/>
      <c r="L61" s="18"/>
      <c r="M61" s="18"/>
      <c r="N61" s="18"/>
      <c r="O61" s="18"/>
      <c r="P61" s="24">
        <v>43561</v>
      </c>
      <c r="Q61" s="18" t="s">
        <v>112</v>
      </c>
      <c r="R61" s="18"/>
      <c r="S61" s="18" t="s">
        <v>107</v>
      </c>
      <c r="T61" s="18"/>
    </row>
    <row r="62" spans="1:20" ht="33">
      <c r="A62" s="4">
        <v>58</v>
      </c>
      <c r="B62" s="64" t="s">
        <v>63</v>
      </c>
      <c r="C62" s="18" t="s">
        <v>165</v>
      </c>
      <c r="D62" s="18"/>
      <c r="E62" s="63"/>
      <c r="F62" s="18"/>
      <c r="G62" s="63"/>
      <c r="H62" s="63"/>
      <c r="I62" s="54">
        <f t="shared" si="0"/>
        <v>0</v>
      </c>
      <c r="J62" s="18">
        <v>9957968981</v>
      </c>
      <c r="K62" s="18" t="s">
        <v>167</v>
      </c>
      <c r="L62" s="18" t="s">
        <v>168</v>
      </c>
      <c r="M62" s="18" t="s">
        <v>169</v>
      </c>
      <c r="N62" s="18" t="s">
        <v>170</v>
      </c>
      <c r="O62" s="18">
        <v>7577858677</v>
      </c>
      <c r="P62" s="24">
        <v>43563</v>
      </c>
      <c r="Q62" s="18" t="s">
        <v>106</v>
      </c>
      <c r="R62" s="18"/>
      <c r="S62" s="18" t="s">
        <v>107</v>
      </c>
      <c r="T62" s="18"/>
    </row>
    <row r="63" spans="1:20" ht="33">
      <c r="A63" s="4">
        <v>59</v>
      </c>
      <c r="B63" s="64" t="s">
        <v>63</v>
      </c>
      <c r="C63" s="18" t="s">
        <v>176</v>
      </c>
      <c r="D63" s="18" t="s">
        <v>25</v>
      </c>
      <c r="E63" s="63">
        <v>183120212217</v>
      </c>
      <c r="F63" s="18" t="s">
        <v>89</v>
      </c>
      <c r="G63" s="63">
        <v>3</v>
      </c>
      <c r="H63" s="63">
        <v>3</v>
      </c>
      <c r="I63" s="54">
        <f t="shared" si="0"/>
        <v>6</v>
      </c>
      <c r="J63" s="18" t="s">
        <v>183</v>
      </c>
      <c r="K63" s="18" t="s">
        <v>167</v>
      </c>
      <c r="L63" s="18" t="s">
        <v>168</v>
      </c>
      <c r="M63" s="18" t="s">
        <v>169</v>
      </c>
      <c r="N63" s="18" t="s">
        <v>184</v>
      </c>
      <c r="O63" s="18">
        <v>6900869241</v>
      </c>
      <c r="P63" s="24">
        <v>43564</v>
      </c>
      <c r="Q63" s="18" t="s">
        <v>108</v>
      </c>
      <c r="R63" s="18"/>
      <c r="S63" s="18" t="s">
        <v>107</v>
      </c>
      <c r="T63" s="18"/>
    </row>
    <row r="64" spans="1:20" ht="49.5">
      <c r="A64" s="4">
        <v>60</v>
      </c>
      <c r="B64" s="64" t="s">
        <v>63</v>
      </c>
      <c r="C64" s="18" t="s">
        <v>177</v>
      </c>
      <c r="D64" s="18" t="s">
        <v>25</v>
      </c>
      <c r="E64" s="63"/>
      <c r="F64" s="18" t="s">
        <v>89</v>
      </c>
      <c r="G64" s="63">
        <v>5</v>
      </c>
      <c r="H64" s="63">
        <v>7</v>
      </c>
      <c r="I64" s="54">
        <f t="shared" si="0"/>
        <v>12</v>
      </c>
      <c r="J64" s="18" t="s">
        <v>185</v>
      </c>
      <c r="K64" s="18" t="s">
        <v>167</v>
      </c>
      <c r="L64" s="18" t="s">
        <v>168</v>
      </c>
      <c r="M64" s="18" t="s">
        <v>169</v>
      </c>
      <c r="N64" s="18" t="s">
        <v>186</v>
      </c>
      <c r="O64" s="18">
        <v>9954015763</v>
      </c>
      <c r="P64" s="24">
        <v>43564</v>
      </c>
      <c r="Q64" s="18" t="s">
        <v>108</v>
      </c>
      <c r="R64" s="18"/>
      <c r="S64" s="18" t="s">
        <v>107</v>
      </c>
      <c r="T64" s="18"/>
    </row>
    <row r="65" spans="1:20" ht="33">
      <c r="A65" s="4">
        <v>61</v>
      </c>
      <c r="B65" s="64" t="s">
        <v>63</v>
      </c>
      <c r="C65" s="18" t="s">
        <v>178</v>
      </c>
      <c r="D65" s="18" t="s">
        <v>23</v>
      </c>
      <c r="E65" s="63">
        <v>18170315801</v>
      </c>
      <c r="F65" s="18" t="s">
        <v>91</v>
      </c>
      <c r="G65" s="63">
        <v>13</v>
      </c>
      <c r="H65" s="63">
        <v>12</v>
      </c>
      <c r="I65" s="54">
        <f t="shared" si="0"/>
        <v>25</v>
      </c>
      <c r="J65" s="18" t="s">
        <v>187</v>
      </c>
      <c r="K65" s="18" t="s">
        <v>167</v>
      </c>
      <c r="L65" s="18" t="s">
        <v>168</v>
      </c>
      <c r="M65" s="18" t="s">
        <v>169</v>
      </c>
      <c r="N65" s="18" t="s">
        <v>186</v>
      </c>
      <c r="O65" s="18">
        <v>9954015763</v>
      </c>
      <c r="P65" s="24">
        <v>43564</v>
      </c>
      <c r="Q65" s="18" t="s">
        <v>108</v>
      </c>
      <c r="R65" s="18"/>
      <c r="S65" s="18" t="s">
        <v>107</v>
      </c>
      <c r="T65" s="18"/>
    </row>
    <row r="66" spans="1:20" ht="33">
      <c r="A66" s="4">
        <v>62</v>
      </c>
      <c r="B66" s="64" t="s">
        <v>63</v>
      </c>
      <c r="C66" s="18" t="s">
        <v>179</v>
      </c>
      <c r="D66" s="18" t="s">
        <v>25</v>
      </c>
      <c r="E66" s="63">
        <v>18312030119</v>
      </c>
      <c r="F66" s="18" t="s">
        <v>89</v>
      </c>
      <c r="G66" s="63">
        <v>3</v>
      </c>
      <c r="H66" s="63">
        <v>4</v>
      </c>
      <c r="I66" s="54">
        <f t="shared" si="0"/>
        <v>7</v>
      </c>
      <c r="J66" s="18">
        <v>9435480062</v>
      </c>
      <c r="K66" s="18" t="s">
        <v>156</v>
      </c>
      <c r="L66" s="18" t="s">
        <v>157</v>
      </c>
      <c r="M66" s="18" t="s">
        <v>158</v>
      </c>
      <c r="N66" s="18" t="s">
        <v>159</v>
      </c>
      <c r="O66" s="18">
        <v>7635806002</v>
      </c>
      <c r="P66" s="24">
        <v>43565</v>
      </c>
      <c r="Q66" s="18" t="s">
        <v>109</v>
      </c>
      <c r="R66" s="18"/>
      <c r="S66" s="18" t="s">
        <v>107</v>
      </c>
      <c r="T66" s="18"/>
    </row>
    <row r="67" spans="1:20" ht="33">
      <c r="A67" s="4">
        <v>63</v>
      </c>
      <c r="B67" s="64" t="s">
        <v>63</v>
      </c>
      <c r="C67" s="18" t="s">
        <v>180</v>
      </c>
      <c r="D67" s="18" t="s">
        <v>23</v>
      </c>
      <c r="E67" s="63">
        <v>18170302405</v>
      </c>
      <c r="F67" s="18" t="s">
        <v>91</v>
      </c>
      <c r="G67" s="63">
        <v>18</v>
      </c>
      <c r="H67" s="63">
        <v>25</v>
      </c>
      <c r="I67" s="54">
        <f t="shared" si="0"/>
        <v>43</v>
      </c>
      <c r="J67" s="18">
        <v>9101085902</v>
      </c>
      <c r="K67" s="18" t="s">
        <v>156</v>
      </c>
      <c r="L67" s="18" t="s">
        <v>157</v>
      </c>
      <c r="M67" s="18" t="s">
        <v>158</v>
      </c>
      <c r="N67" s="18" t="s">
        <v>159</v>
      </c>
      <c r="O67" s="18">
        <v>7635806002</v>
      </c>
      <c r="P67" s="24">
        <v>43565</v>
      </c>
      <c r="Q67" s="18" t="s">
        <v>109</v>
      </c>
      <c r="R67" s="18"/>
      <c r="S67" s="18" t="s">
        <v>107</v>
      </c>
      <c r="T67" s="18"/>
    </row>
    <row r="68" spans="1:20" ht="33">
      <c r="A68" s="4">
        <v>64</v>
      </c>
      <c r="B68" s="64" t="s">
        <v>63</v>
      </c>
      <c r="C68" s="18" t="s">
        <v>181</v>
      </c>
      <c r="D68" s="18" t="s">
        <v>25</v>
      </c>
      <c r="E68" s="63">
        <v>18312030116</v>
      </c>
      <c r="F68" s="18" t="s">
        <v>89</v>
      </c>
      <c r="G68" s="63">
        <v>3</v>
      </c>
      <c r="H68" s="63">
        <v>4</v>
      </c>
      <c r="I68" s="54">
        <f t="shared" si="0"/>
        <v>7</v>
      </c>
      <c r="J68" s="18">
        <v>8011214054</v>
      </c>
      <c r="K68" s="18" t="s">
        <v>156</v>
      </c>
      <c r="L68" s="18" t="s">
        <v>157</v>
      </c>
      <c r="M68" s="18" t="s">
        <v>158</v>
      </c>
      <c r="N68" s="18" t="s">
        <v>188</v>
      </c>
      <c r="O68" s="18">
        <v>8399077911</v>
      </c>
      <c r="P68" s="24">
        <v>43565</v>
      </c>
      <c r="Q68" s="18" t="s">
        <v>109</v>
      </c>
      <c r="R68" s="18"/>
      <c r="S68" s="18" t="s">
        <v>107</v>
      </c>
      <c r="T68" s="18"/>
    </row>
    <row r="69" spans="1:20" ht="33">
      <c r="A69" s="4">
        <v>65</v>
      </c>
      <c r="B69" s="64" t="s">
        <v>63</v>
      </c>
      <c r="C69" s="18" t="s">
        <v>182</v>
      </c>
      <c r="D69" s="18" t="s">
        <v>23</v>
      </c>
      <c r="E69" s="63">
        <v>18170302404</v>
      </c>
      <c r="F69" s="18" t="s">
        <v>91</v>
      </c>
      <c r="G69" s="63">
        <v>7</v>
      </c>
      <c r="H69" s="63">
        <v>7</v>
      </c>
      <c r="I69" s="54">
        <f t="shared" si="0"/>
        <v>14</v>
      </c>
      <c r="J69" s="18">
        <v>8471825015</v>
      </c>
      <c r="K69" s="18" t="s">
        <v>156</v>
      </c>
      <c r="L69" s="18" t="s">
        <v>157</v>
      </c>
      <c r="M69" s="18" t="s">
        <v>158</v>
      </c>
      <c r="N69" s="18" t="s">
        <v>188</v>
      </c>
      <c r="O69" s="18">
        <v>8399077911</v>
      </c>
      <c r="P69" s="24">
        <v>43565</v>
      </c>
      <c r="Q69" s="18" t="s">
        <v>109</v>
      </c>
      <c r="R69" s="18"/>
      <c r="S69" s="18" t="s">
        <v>107</v>
      </c>
      <c r="T69" s="18"/>
    </row>
    <row r="70" spans="1:20">
      <c r="A70" s="4">
        <v>66</v>
      </c>
      <c r="B70" s="64"/>
      <c r="C70" s="18" t="s">
        <v>153</v>
      </c>
      <c r="D70" s="18"/>
      <c r="E70" s="63"/>
      <c r="F70" s="18"/>
      <c r="G70" s="63"/>
      <c r="H70" s="63"/>
      <c r="I70" s="54">
        <f t="shared" ref="I70:I133" si="1">SUM(G70:H70)</f>
        <v>0</v>
      </c>
      <c r="J70" s="18"/>
      <c r="K70" s="18"/>
      <c r="L70" s="18"/>
      <c r="M70" s="18"/>
      <c r="N70" s="18"/>
      <c r="O70" s="18"/>
      <c r="P70" s="24">
        <v>43566</v>
      </c>
      <c r="Q70" s="18" t="s">
        <v>110</v>
      </c>
      <c r="R70" s="18"/>
      <c r="S70" s="18"/>
      <c r="T70" s="18"/>
    </row>
    <row r="71" spans="1:20" ht="33">
      <c r="A71" s="4">
        <v>67</v>
      </c>
      <c r="B71" s="64" t="s">
        <v>63</v>
      </c>
      <c r="C71" s="62" t="s">
        <v>189</v>
      </c>
      <c r="D71" s="62" t="s">
        <v>25</v>
      </c>
      <c r="E71" s="62">
        <v>18312030127</v>
      </c>
      <c r="F71" s="62" t="s">
        <v>89</v>
      </c>
      <c r="G71" s="62">
        <v>6</v>
      </c>
      <c r="H71" s="62">
        <v>4</v>
      </c>
      <c r="I71" s="54">
        <f t="shared" si="1"/>
        <v>10</v>
      </c>
      <c r="J71" s="62">
        <v>9435909744</v>
      </c>
      <c r="K71" s="18" t="s">
        <v>156</v>
      </c>
      <c r="L71" s="18" t="s">
        <v>157</v>
      </c>
      <c r="M71" s="18" t="s">
        <v>158</v>
      </c>
      <c r="N71" s="62" t="s">
        <v>197</v>
      </c>
      <c r="O71" s="62">
        <v>9435909744</v>
      </c>
      <c r="P71" s="72">
        <v>43567</v>
      </c>
      <c r="Q71" s="18" t="s">
        <v>111</v>
      </c>
      <c r="R71" s="18"/>
      <c r="S71" s="18" t="s">
        <v>107</v>
      </c>
      <c r="T71" s="18"/>
    </row>
    <row r="72" spans="1:20" ht="33">
      <c r="A72" s="4">
        <v>68</v>
      </c>
      <c r="B72" s="64" t="s">
        <v>63</v>
      </c>
      <c r="C72" s="18" t="s">
        <v>190</v>
      </c>
      <c r="D72" s="18" t="s">
        <v>25</v>
      </c>
      <c r="E72" s="63">
        <v>18310302002</v>
      </c>
      <c r="F72" s="18" t="s">
        <v>89</v>
      </c>
      <c r="G72" s="63">
        <v>4</v>
      </c>
      <c r="H72" s="63">
        <v>6</v>
      </c>
      <c r="I72" s="54">
        <f t="shared" si="1"/>
        <v>10</v>
      </c>
      <c r="J72" s="18">
        <v>8011676673</v>
      </c>
      <c r="K72" s="18" t="s">
        <v>156</v>
      </c>
      <c r="L72" s="18" t="s">
        <v>157</v>
      </c>
      <c r="M72" s="18" t="s">
        <v>158</v>
      </c>
      <c r="N72" s="18" t="s">
        <v>198</v>
      </c>
      <c r="O72" s="18">
        <v>9678674084</v>
      </c>
      <c r="P72" s="72">
        <v>43567</v>
      </c>
      <c r="Q72" s="18" t="s">
        <v>111</v>
      </c>
      <c r="R72" s="18"/>
      <c r="S72" s="18" t="s">
        <v>107</v>
      </c>
      <c r="T72" s="18"/>
    </row>
    <row r="73" spans="1:20" ht="33">
      <c r="A73" s="4">
        <v>69</v>
      </c>
      <c r="B73" s="64" t="s">
        <v>63</v>
      </c>
      <c r="C73" s="18" t="s">
        <v>191</v>
      </c>
      <c r="D73" s="18" t="s">
        <v>25</v>
      </c>
      <c r="E73" s="63">
        <v>18310302001</v>
      </c>
      <c r="F73" s="18" t="s">
        <v>89</v>
      </c>
      <c r="G73" s="63">
        <v>8</v>
      </c>
      <c r="H73" s="63">
        <v>1</v>
      </c>
      <c r="I73" s="54">
        <f t="shared" si="1"/>
        <v>9</v>
      </c>
      <c r="J73" s="18">
        <v>9678674083</v>
      </c>
      <c r="K73" s="18" t="s">
        <v>156</v>
      </c>
      <c r="L73" s="18" t="s">
        <v>157</v>
      </c>
      <c r="M73" s="18" t="s">
        <v>158</v>
      </c>
      <c r="N73" s="18" t="s">
        <v>198</v>
      </c>
      <c r="O73" s="18">
        <v>9678674084</v>
      </c>
      <c r="P73" s="72">
        <v>43567</v>
      </c>
      <c r="Q73" s="18" t="s">
        <v>111</v>
      </c>
      <c r="R73" s="18"/>
      <c r="S73" s="18" t="s">
        <v>107</v>
      </c>
      <c r="T73" s="18"/>
    </row>
    <row r="74" spans="1:20" ht="33">
      <c r="A74" s="4">
        <v>70</v>
      </c>
      <c r="B74" s="64" t="s">
        <v>63</v>
      </c>
      <c r="C74" s="18" t="s">
        <v>192</v>
      </c>
      <c r="D74" s="18" t="s">
        <v>23</v>
      </c>
      <c r="E74" s="63">
        <v>18170301802</v>
      </c>
      <c r="F74" s="18" t="s">
        <v>91</v>
      </c>
      <c r="G74" s="63">
        <v>13</v>
      </c>
      <c r="H74" s="63">
        <v>19</v>
      </c>
      <c r="I74" s="54">
        <f t="shared" si="1"/>
        <v>32</v>
      </c>
      <c r="J74" s="18">
        <v>8472087961</v>
      </c>
      <c r="K74" s="18" t="s">
        <v>156</v>
      </c>
      <c r="L74" s="18" t="s">
        <v>157</v>
      </c>
      <c r="M74" s="18" t="s">
        <v>158</v>
      </c>
      <c r="N74" s="18" t="s">
        <v>198</v>
      </c>
      <c r="O74" s="18">
        <v>9678674084</v>
      </c>
      <c r="P74" s="72">
        <v>43567</v>
      </c>
      <c r="Q74" s="18" t="s">
        <v>111</v>
      </c>
      <c r="R74" s="18"/>
      <c r="S74" s="18" t="s">
        <v>107</v>
      </c>
      <c r="T74" s="18"/>
    </row>
    <row r="75" spans="1:20" ht="33">
      <c r="A75" s="4">
        <v>71</v>
      </c>
      <c r="B75" s="64" t="s">
        <v>63</v>
      </c>
      <c r="C75" s="18" t="s">
        <v>193</v>
      </c>
      <c r="D75" s="18" t="s">
        <v>25</v>
      </c>
      <c r="E75" s="63">
        <v>18312030126</v>
      </c>
      <c r="F75" s="18" t="s">
        <v>89</v>
      </c>
      <c r="G75" s="63">
        <v>5</v>
      </c>
      <c r="H75" s="63">
        <v>4</v>
      </c>
      <c r="I75" s="54">
        <f t="shared" si="1"/>
        <v>9</v>
      </c>
      <c r="J75" s="18" t="s">
        <v>199</v>
      </c>
      <c r="K75" s="18" t="s">
        <v>156</v>
      </c>
      <c r="L75" s="18" t="s">
        <v>157</v>
      </c>
      <c r="M75" s="18" t="s">
        <v>158</v>
      </c>
      <c r="N75" s="18" t="s">
        <v>188</v>
      </c>
      <c r="O75" s="18">
        <v>8399077911</v>
      </c>
      <c r="P75" s="24">
        <v>43568</v>
      </c>
      <c r="Q75" s="18" t="s">
        <v>112</v>
      </c>
      <c r="R75" s="18"/>
      <c r="S75" s="18" t="s">
        <v>107</v>
      </c>
      <c r="T75" s="18"/>
    </row>
    <row r="76" spans="1:20" ht="33">
      <c r="A76" s="4">
        <v>72</v>
      </c>
      <c r="B76" s="64" t="s">
        <v>63</v>
      </c>
      <c r="C76" s="18" t="s">
        <v>194</v>
      </c>
      <c r="D76" s="18" t="s">
        <v>25</v>
      </c>
      <c r="E76" s="63">
        <v>18312030118</v>
      </c>
      <c r="F76" s="18" t="s">
        <v>89</v>
      </c>
      <c r="G76" s="63">
        <v>5</v>
      </c>
      <c r="H76" s="63">
        <v>9</v>
      </c>
      <c r="I76" s="54">
        <f t="shared" si="1"/>
        <v>14</v>
      </c>
      <c r="J76" s="18">
        <v>9957579373</v>
      </c>
      <c r="K76" s="18" t="s">
        <v>156</v>
      </c>
      <c r="L76" s="18" t="s">
        <v>157</v>
      </c>
      <c r="M76" s="18" t="s">
        <v>158</v>
      </c>
      <c r="N76" s="18" t="s">
        <v>200</v>
      </c>
      <c r="O76" s="18">
        <v>8011326606</v>
      </c>
      <c r="P76" s="24">
        <v>43568</v>
      </c>
      <c r="Q76" s="18" t="s">
        <v>112</v>
      </c>
      <c r="R76" s="18"/>
      <c r="S76" s="18" t="s">
        <v>107</v>
      </c>
      <c r="T76" s="18"/>
    </row>
    <row r="77" spans="1:20" ht="33">
      <c r="A77" s="4">
        <v>73</v>
      </c>
      <c r="B77" s="64" t="s">
        <v>63</v>
      </c>
      <c r="C77" s="18" t="s">
        <v>195</v>
      </c>
      <c r="D77" s="18" t="s">
        <v>25</v>
      </c>
      <c r="E77" s="63">
        <v>18312030117</v>
      </c>
      <c r="F77" s="18" t="s">
        <v>89</v>
      </c>
      <c r="G77" s="63">
        <v>3</v>
      </c>
      <c r="H77" s="63">
        <v>4</v>
      </c>
      <c r="I77" s="54">
        <f t="shared" si="1"/>
        <v>7</v>
      </c>
      <c r="J77" s="18">
        <v>7086771938</v>
      </c>
      <c r="K77" s="18" t="s">
        <v>156</v>
      </c>
      <c r="L77" s="18" t="s">
        <v>157</v>
      </c>
      <c r="M77" s="18" t="s">
        <v>158</v>
      </c>
      <c r="N77" s="18" t="s">
        <v>200</v>
      </c>
      <c r="O77" s="18">
        <v>8011326606</v>
      </c>
      <c r="P77" s="24">
        <v>43568</v>
      </c>
      <c r="Q77" s="18" t="s">
        <v>112</v>
      </c>
      <c r="R77" s="18"/>
      <c r="S77" s="18" t="s">
        <v>227</v>
      </c>
      <c r="T77" s="18"/>
    </row>
    <row r="78" spans="1:20" ht="33">
      <c r="A78" s="4">
        <v>74</v>
      </c>
      <c r="B78" s="64" t="s">
        <v>63</v>
      </c>
      <c r="C78" s="18" t="s">
        <v>196</v>
      </c>
      <c r="D78" s="18" t="s">
        <v>25</v>
      </c>
      <c r="E78" s="63">
        <v>183112030120</v>
      </c>
      <c r="F78" s="18" t="s">
        <v>89</v>
      </c>
      <c r="G78" s="63">
        <v>4</v>
      </c>
      <c r="H78" s="63">
        <v>4</v>
      </c>
      <c r="I78" s="54">
        <f t="shared" si="1"/>
        <v>8</v>
      </c>
      <c r="J78" s="18">
        <v>8133990640</v>
      </c>
      <c r="K78" s="18" t="s">
        <v>156</v>
      </c>
      <c r="L78" s="18" t="s">
        <v>157</v>
      </c>
      <c r="M78" s="18" t="s">
        <v>158</v>
      </c>
      <c r="N78" s="18" t="s">
        <v>200</v>
      </c>
      <c r="O78" s="18">
        <v>8011326606</v>
      </c>
      <c r="P78" s="24">
        <v>43568</v>
      </c>
      <c r="Q78" s="18" t="s">
        <v>112</v>
      </c>
      <c r="R78" s="18"/>
      <c r="S78" s="18"/>
      <c r="T78" s="18"/>
    </row>
    <row r="79" spans="1:20">
      <c r="A79" s="4">
        <v>75</v>
      </c>
      <c r="B79" s="64" t="s">
        <v>63</v>
      </c>
      <c r="C79" s="18" t="s">
        <v>153</v>
      </c>
      <c r="D79" s="18"/>
      <c r="E79" s="63"/>
      <c r="F79" s="18"/>
      <c r="G79" s="63"/>
      <c r="H79" s="63"/>
      <c r="I79" s="54">
        <f t="shared" si="1"/>
        <v>0</v>
      </c>
      <c r="J79" s="18"/>
      <c r="K79" s="18"/>
      <c r="L79" s="18"/>
      <c r="M79" s="18"/>
      <c r="N79" s="18"/>
      <c r="O79" s="18"/>
      <c r="P79" s="24">
        <v>43569</v>
      </c>
      <c r="Q79" s="18" t="s">
        <v>113</v>
      </c>
      <c r="R79" s="18"/>
      <c r="S79" s="18"/>
      <c r="T79" s="18"/>
    </row>
    <row r="80" spans="1:20">
      <c r="A80" s="4">
        <v>76</v>
      </c>
      <c r="B80" s="64" t="s">
        <v>63</v>
      </c>
      <c r="C80" s="18" t="s">
        <v>153</v>
      </c>
      <c r="D80" s="18"/>
      <c r="E80" s="63"/>
      <c r="F80" s="18"/>
      <c r="G80" s="63"/>
      <c r="H80" s="63"/>
      <c r="I80" s="54">
        <f t="shared" si="1"/>
        <v>0</v>
      </c>
      <c r="J80" s="18"/>
      <c r="K80" s="18"/>
      <c r="L80" s="18"/>
      <c r="M80" s="18"/>
      <c r="N80" s="18"/>
      <c r="O80" s="18"/>
      <c r="P80" s="24">
        <v>43570</v>
      </c>
      <c r="Q80" s="18" t="s">
        <v>106</v>
      </c>
      <c r="R80" s="18"/>
      <c r="S80" s="18"/>
      <c r="T80" s="18"/>
    </row>
    <row r="81" spans="1:20">
      <c r="A81" s="4">
        <v>77</v>
      </c>
      <c r="B81" s="64" t="s">
        <v>63</v>
      </c>
      <c r="C81" s="18" t="s">
        <v>153</v>
      </c>
      <c r="D81" s="18"/>
      <c r="E81" s="63"/>
      <c r="F81" s="18"/>
      <c r="G81" s="63"/>
      <c r="H81" s="63"/>
      <c r="I81" s="54">
        <f t="shared" si="1"/>
        <v>0</v>
      </c>
      <c r="J81" s="18"/>
      <c r="K81" s="18"/>
      <c r="L81" s="18"/>
      <c r="M81" s="18"/>
      <c r="N81" s="18"/>
      <c r="O81" s="18"/>
      <c r="P81" s="24">
        <v>43571</v>
      </c>
      <c r="Q81" s="18" t="s">
        <v>108</v>
      </c>
      <c r="R81" s="18"/>
      <c r="S81" s="18"/>
      <c r="T81" s="18"/>
    </row>
    <row r="82" spans="1:20">
      <c r="A82" s="4">
        <v>78</v>
      </c>
      <c r="B82" s="64" t="s">
        <v>63</v>
      </c>
      <c r="C82" s="18" t="s">
        <v>123</v>
      </c>
      <c r="D82" s="18"/>
      <c r="E82" s="63"/>
      <c r="F82" s="18"/>
      <c r="G82" s="63"/>
      <c r="H82" s="63"/>
      <c r="I82" s="54">
        <f t="shared" si="1"/>
        <v>0</v>
      </c>
      <c r="J82" s="18"/>
      <c r="K82" s="18"/>
      <c r="L82" s="18"/>
      <c r="M82" s="18"/>
      <c r="N82" s="18"/>
      <c r="O82" s="18"/>
      <c r="P82" s="24">
        <v>43572</v>
      </c>
      <c r="Q82" s="18" t="s">
        <v>109</v>
      </c>
      <c r="R82" s="18"/>
      <c r="S82" s="18" t="s">
        <v>107</v>
      </c>
      <c r="T82" s="18"/>
    </row>
    <row r="83" spans="1:20" ht="33">
      <c r="A83" s="4">
        <v>79</v>
      </c>
      <c r="B83" s="64" t="s">
        <v>63</v>
      </c>
      <c r="C83" s="18" t="s">
        <v>201</v>
      </c>
      <c r="D83" s="18" t="s">
        <v>23</v>
      </c>
      <c r="E83" s="63">
        <v>18170302408</v>
      </c>
      <c r="F83" s="18" t="s">
        <v>98</v>
      </c>
      <c r="G83" s="63">
        <v>59</v>
      </c>
      <c r="H83" s="63">
        <v>75</v>
      </c>
      <c r="I83" s="54">
        <f t="shared" si="1"/>
        <v>134</v>
      </c>
      <c r="J83" s="18">
        <v>9365544583</v>
      </c>
      <c r="K83" s="18" t="s">
        <v>156</v>
      </c>
      <c r="L83" s="18" t="s">
        <v>157</v>
      </c>
      <c r="M83" s="18" t="s">
        <v>158</v>
      </c>
      <c r="N83" s="18" t="s">
        <v>159</v>
      </c>
      <c r="O83" s="18">
        <v>7635806002</v>
      </c>
      <c r="P83" s="24">
        <v>43573</v>
      </c>
      <c r="Q83" s="18" t="s">
        <v>110</v>
      </c>
      <c r="R83" s="18"/>
      <c r="S83" s="18" t="s">
        <v>107</v>
      </c>
      <c r="T83" s="18"/>
    </row>
    <row r="84" spans="1:20">
      <c r="A84" s="4">
        <v>80</v>
      </c>
      <c r="B84" s="64" t="s">
        <v>63</v>
      </c>
      <c r="C84" s="18" t="s">
        <v>153</v>
      </c>
      <c r="D84" s="18"/>
      <c r="E84" s="63"/>
      <c r="F84" s="18"/>
      <c r="G84" s="63"/>
      <c r="H84" s="63"/>
      <c r="I84" s="54">
        <f t="shared" si="1"/>
        <v>0</v>
      </c>
      <c r="J84" s="18"/>
      <c r="K84" s="18"/>
      <c r="L84" s="18"/>
      <c r="M84" s="18"/>
      <c r="N84" s="18"/>
      <c r="O84" s="18"/>
      <c r="P84" s="24">
        <v>43574</v>
      </c>
      <c r="Q84" s="18" t="s">
        <v>111</v>
      </c>
      <c r="R84" s="18"/>
      <c r="S84" s="18" t="s">
        <v>107</v>
      </c>
      <c r="T84" s="18"/>
    </row>
    <row r="85" spans="1:20" ht="33">
      <c r="A85" s="4">
        <v>81</v>
      </c>
      <c r="B85" s="64" t="s">
        <v>63</v>
      </c>
      <c r="C85" s="62" t="s">
        <v>189</v>
      </c>
      <c r="D85" s="62" t="s">
        <v>25</v>
      </c>
      <c r="E85" s="62">
        <v>18312030127</v>
      </c>
      <c r="F85" s="62" t="s">
        <v>89</v>
      </c>
      <c r="G85" s="62">
        <v>6</v>
      </c>
      <c r="H85" s="62">
        <v>4</v>
      </c>
      <c r="I85" s="54">
        <f t="shared" si="1"/>
        <v>10</v>
      </c>
      <c r="J85" s="62">
        <v>9435909744</v>
      </c>
      <c r="K85" s="18" t="s">
        <v>156</v>
      </c>
      <c r="L85" s="18" t="s">
        <v>157</v>
      </c>
      <c r="M85" s="18" t="s">
        <v>158</v>
      </c>
      <c r="N85" s="62" t="s">
        <v>197</v>
      </c>
      <c r="O85" s="62">
        <v>9435909744</v>
      </c>
      <c r="P85" s="24">
        <v>43575</v>
      </c>
      <c r="Q85" s="18" t="s">
        <v>112</v>
      </c>
      <c r="R85" s="18"/>
      <c r="S85" s="18" t="s">
        <v>107</v>
      </c>
      <c r="T85" s="18"/>
    </row>
    <row r="86" spans="1:20">
      <c r="A86" s="4">
        <v>82</v>
      </c>
      <c r="B86" s="64" t="s">
        <v>63</v>
      </c>
      <c r="C86" s="18" t="s">
        <v>153</v>
      </c>
      <c r="D86" s="18"/>
      <c r="E86" s="63"/>
      <c r="F86" s="18"/>
      <c r="G86" s="63"/>
      <c r="H86" s="63"/>
      <c r="I86" s="54">
        <f t="shared" si="1"/>
        <v>0</v>
      </c>
      <c r="J86" s="18"/>
      <c r="K86" s="18"/>
      <c r="L86" s="18"/>
      <c r="M86" s="18"/>
      <c r="N86" s="18"/>
      <c r="O86" s="18"/>
      <c r="P86" s="24">
        <v>43576</v>
      </c>
      <c r="Q86" s="18" t="s">
        <v>113</v>
      </c>
      <c r="R86" s="18"/>
      <c r="S86" s="18"/>
      <c r="T86" s="18"/>
    </row>
    <row r="87" spans="1:20" ht="33">
      <c r="A87" s="4">
        <v>83</v>
      </c>
      <c r="B87" s="64" t="s">
        <v>63</v>
      </c>
      <c r="C87" s="85" t="s">
        <v>202</v>
      </c>
      <c r="D87" s="86" t="s">
        <v>25</v>
      </c>
      <c r="E87" s="86">
        <v>18313030622</v>
      </c>
      <c r="F87" s="86" t="s">
        <v>89</v>
      </c>
      <c r="G87" s="86">
        <v>7</v>
      </c>
      <c r="H87" s="86">
        <v>8</v>
      </c>
      <c r="I87" s="54">
        <f t="shared" si="1"/>
        <v>15</v>
      </c>
      <c r="J87" s="86">
        <v>9707049277</v>
      </c>
      <c r="K87" s="18" t="s">
        <v>216</v>
      </c>
      <c r="L87" s="18" t="s">
        <v>217</v>
      </c>
      <c r="M87" s="18" t="s">
        <v>218</v>
      </c>
      <c r="N87" s="18" t="s">
        <v>219</v>
      </c>
      <c r="O87" s="18">
        <v>6901520289</v>
      </c>
      <c r="P87" s="24">
        <v>43577</v>
      </c>
      <c r="Q87" s="18" t="s">
        <v>106</v>
      </c>
      <c r="R87" s="18"/>
      <c r="S87" s="18" t="s">
        <v>107</v>
      </c>
      <c r="T87" s="18"/>
    </row>
    <row r="88" spans="1:20" ht="33">
      <c r="A88" s="4">
        <v>84</v>
      </c>
      <c r="B88" s="64" t="s">
        <v>63</v>
      </c>
      <c r="C88" s="69" t="s">
        <v>203</v>
      </c>
      <c r="D88" s="18" t="s">
        <v>25</v>
      </c>
      <c r="E88" s="63">
        <v>18312030623</v>
      </c>
      <c r="F88" s="18" t="s">
        <v>89</v>
      </c>
      <c r="G88" s="63">
        <v>6</v>
      </c>
      <c r="H88" s="63">
        <v>6</v>
      </c>
      <c r="I88" s="54">
        <f t="shared" si="1"/>
        <v>12</v>
      </c>
      <c r="J88" s="18">
        <v>8011131790</v>
      </c>
      <c r="K88" s="18" t="s">
        <v>216</v>
      </c>
      <c r="L88" s="18" t="s">
        <v>217</v>
      </c>
      <c r="M88" s="18" t="s">
        <v>218</v>
      </c>
      <c r="N88" s="18" t="s">
        <v>219</v>
      </c>
      <c r="O88" s="18">
        <v>6901520289</v>
      </c>
      <c r="P88" s="24">
        <v>43577</v>
      </c>
      <c r="Q88" s="18" t="s">
        <v>106</v>
      </c>
      <c r="R88" s="18"/>
      <c r="S88" s="18" t="s">
        <v>107</v>
      </c>
      <c r="T88" s="18"/>
    </row>
    <row r="89" spans="1:20" ht="33">
      <c r="A89" s="4">
        <v>85</v>
      </c>
      <c r="B89" s="64" t="s">
        <v>63</v>
      </c>
      <c r="C89" s="18" t="s">
        <v>204</v>
      </c>
      <c r="D89" s="18" t="s">
        <v>23</v>
      </c>
      <c r="E89" s="63">
        <v>18170306002</v>
      </c>
      <c r="F89" s="18" t="s">
        <v>91</v>
      </c>
      <c r="G89" s="63">
        <v>16</v>
      </c>
      <c r="H89" s="63">
        <v>19</v>
      </c>
      <c r="I89" s="54">
        <f t="shared" si="1"/>
        <v>35</v>
      </c>
      <c r="J89" s="18">
        <v>9954598985</v>
      </c>
      <c r="K89" s="18" t="s">
        <v>216</v>
      </c>
      <c r="L89" s="18" t="s">
        <v>217</v>
      </c>
      <c r="M89" s="18" t="s">
        <v>218</v>
      </c>
      <c r="N89" s="18" t="s">
        <v>219</v>
      </c>
      <c r="O89" s="18">
        <v>6901520289</v>
      </c>
      <c r="P89" s="24">
        <v>43577</v>
      </c>
      <c r="Q89" s="18" t="s">
        <v>106</v>
      </c>
      <c r="R89" s="18"/>
      <c r="S89" s="18" t="s">
        <v>107</v>
      </c>
      <c r="T89" s="18"/>
    </row>
    <row r="90" spans="1:20" ht="33">
      <c r="A90" s="4">
        <v>86</v>
      </c>
      <c r="B90" s="64" t="s">
        <v>63</v>
      </c>
      <c r="C90" s="18" t="s">
        <v>205</v>
      </c>
      <c r="D90" s="18" t="s">
        <v>25</v>
      </c>
      <c r="E90" s="63">
        <v>18312030624</v>
      </c>
      <c r="F90" s="18" t="s">
        <v>89</v>
      </c>
      <c r="G90" s="63">
        <v>6</v>
      </c>
      <c r="H90" s="63">
        <v>7</v>
      </c>
      <c r="I90" s="54">
        <f t="shared" si="1"/>
        <v>13</v>
      </c>
      <c r="J90" s="18">
        <v>9954684576</v>
      </c>
      <c r="K90" s="69" t="s">
        <v>216</v>
      </c>
      <c r="L90" s="18" t="s">
        <v>217</v>
      </c>
      <c r="M90" s="18" t="s">
        <v>218</v>
      </c>
      <c r="N90" s="18" t="s">
        <v>220</v>
      </c>
      <c r="O90" s="18">
        <v>9101819545</v>
      </c>
      <c r="P90" s="24">
        <v>43578</v>
      </c>
      <c r="Q90" s="18" t="s">
        <v>108</v>
      </c>
      <c r="R90" s="18"/>
      <c r="S90" s="18" t="s">
        <v>107</v>
      </c>
      <c r="T90" s="18"/>
    </row>
    <row r="91" spans="1:20" ht="33">
      <c r="A91" s="4">
        <v>87</v>
      </c>
      <c r="B91" s="64" t="s">
        <v>63</v>
      </c>
      <c r="C91" s="87" t="s">
        <v>206</v>
      </c>
      <c r="D91" s="87" t="s">
        <v>23</v>
      </c>
      <c r="E91" s="88">
        <v>18170306001</v>
      </c>
      <c r="F91" s="87" t="s">
        <v>91</v>
      </c>
      <c r="G91" s="88">
        <v>13</v>
      </c>
      <c r="H91" s="88">
        <v>15</v>
      </c>
      <c r="I91" s="54">
        <f t="shared" si="1"/>
        <v>28</v>
      </c>
      <c r="J91" s="87">
        <v>8134815358</v>
      </c>
      <c r="K91" s="69" t="s">
        <v>216</v>
      </c>
      <c r="L91" s="87" t="s">
        <v>217</v>
      </c>
      <c r="M91" s="87" t="s">
        <v>218</v>
      </c>
      <c r="N91" s="87" t="s">
        <v>220</v>
      </c>
      <c r="O91" s="87">
        <v>9101819545</v>
      </c>
      <c r="P91" s="24">
        <v>43578</v>
      </c>
      <c r="Q91" s="18" t="s">
        <v>108</v>
      </c>
      <c r="R91" s="18"/>
      <c r="S91" s="18" t="s">
        <v>107</v>
      </c>
      <c r="T91" s="18"/>
    </row>
    <row r="92" spans="1:20" ht="33">
      <c r="A92" s="4">
        <v>88</v>
      </c>
      <c r="B92" s="64" t="s">
        <v>63</v>
      </c>
      <c r="C92" s="55" t="s">
        <v>207</v>
      </c>
      <c r="D92" s="18" t="s">
        <v>25</v>
      </c>
      <c r="E92" s="64">
        <v>18312030625</v>
      </c>
      <c r="F92" s="55" t="s">
        <v>89</v>
      </c>
      <c r="G92" s="64">
        <v>9</v>
      </c>
      <c r="H92" s="64">
        <v>5</v>
      </c>
      <c r="I92" s="54">
        <f t="shared" si="1"/>
        <v>14</v>
      </c>
      <c r="J92" s="55">
        <v>7399785381</v>
      </c>
      <c r="K92" s="69" t="s">
        <v>216</v>
      </c>
      <c r="L92" s="87" t="s">
        <v>217</v>
      </c>
      <c r="M92" s="87" t="s">
        <v>218</v>
      </c>
      <c r="N92" s="55" t="s">
        <v>221</v>
      </c>
      <c r="O92" s="55">
        <v>9864580369</v>
      </c>
      <c r="P92" s="24">
        <v>43579</v>
      </c>
      <c r="Q92" s="18" t="s">
        <v>109</v>
      </c>
      <c r="R92" s="18"/>
      <c r="S92" s="18" t="s">
        <v>107</v>
      </c>
      <c r="T92" s="18"/>
    </row>
    <row r="93" spans="1:20" ht="33">
      <c r="A93" s="4">
        <v>89</v>
      </c>
      <c r="B93" s="64" t="s">
        <v>63</v>
      </c>
      <c r="C93" s="55" t="s">
        <v>208</v>
      </c>
      <c r="D93" s="55" t="s">
        <v>23</v>
      </c>
      <c r="E93" s="64">
        <v>181703061103</v>
      </c>
      <c r="F93" s="55" t="s">
        <v>91</v>
      </c>
      <c r="G93" s="64">
        <v>8</v>
      </c>
      <c r="H93" s="64">
        <v>6</v>
      </c>
      <c r="I93" s="54">
        <f t="shared" si="1"/>
        <v>14</v>
      </c>
      <c r="J93" s="55">
        <v>9101592766</v>
      </c>
      <c r="K93" s="69" t="s">
        <v>216</v>
      </c>
      <c r="L93" s="87" t="s">
        <v>217</v>
      </c>
      <c r="M93" s="87" t="s">
        <v>218</v>
      </c>
      <c r="N93" s="55" t="s">
        <v>221</v>
      </c>
      <c r="O93" s="55">
        <v>9864580369</v>
      </c>
      <c r="P93" s="24">
        <v>43579</v>
      </c>
      <c r="Q93" s="18" t="s">
        <v>109</v>
      </c>
      <c r="R93" s="18"/>
      <c r="S93" s="18" t="s">
        <v>107</v>
      </c>
      <c r="T93" s="18"/>
    </row>
    <row r="94" spans="1:20" ht="33">
      <c r="A94" s="4">
        <v>90</v>
      </c>
      <c r="B94" s="64" t="s">
        <v>63</v>
      </c>
      <c r="C94" s="55" t="s">
        <v>209</v>
      </c>
      <c r="D94" s="55" t="s">
        <v>23</v>
      </c>
      <c r="E94" s="64">
        <v>18170306101</v>
      </c>
      <c r="F94" s="55" t="s">
        <v>210</v>
      </c>
      <c r="G94" s="64">
        <v>32</v>
      </c>
      <c r="H94" s="64">
        <v>15</v>
      </c>
      <c r="I94" s="54">
        <f t="shared" si="1"/>
        <v>47</v>
      </c>
      <c r="J94" s="55">
        <v>9957067590</v>
      </c>
      <c r="K94" s="18" t="s">
        <v>216</v>
      </c>
      <c r="L94" s="18" t="s">
        <v>217</v>
      </c>
      <c r="M94" s="18" t="s">
        <v>218</v>
      </c>
      <c r="N94" s="55" t="s">
        <v>221</v>
      </c>
      <c r="O94" s="55">
        <v>9864580369</v>
      </c>
      <c r="P94" s="24">
        <v>43579</v>
      </c>
      <c r="Q94" s="18" t="s">
        <v>109</v>
      </c>
      <c r="R94" s="18"/>
      <c r="S94" s="18" t="s">
        <v>107</v>
      </c>
      <c r="T94" s="18"/>
    </row>
    <row r="95" spans="1:20" ht="33">
      <c r="A95" s="4">
        <v>91</v>
      </c>
      <c r="B95" s="64" t="s">
        <v>63</v>
      </c>
      <c r="C95" s="55" t="s">
        <v>211</v>
      </c>
      <c r="D95" s="55" t="s">
        <v>23</v>
      </c>
      <c r="E95" s="89" t="s">
        <v>212</v>
      </c>
      <c r="F95" s="55" t="s">
        <v>91</v>
      </c>
      <c r="G95" s="55">
        <v>32</v>
      </c>
      <c r="H95" s="55">
        <v>33</v>
      </c>
      <c r="I95" s="54">
        <f t="shared" si="1"/>
        <v>65</v>
      </c>
      <c r="J95" s="55">
        <v>9435518386</v>
      </c>
      <c r="K95" s="69" t="s">
        <v>216</v>
      </c>
      <c r="L95" s="87" t="s">
        <v>217</v>
      </c>
      <c r="M95" s="87" t="s">
        <v>218</v>
      </c>
      <c r="N95" s="55" t="s">
        <v>221</v>
      </c>
      <c r="O95" s="55">
        <v>9864580369</v>
      </c>
      <c r="P95" s="24">
        <v>43580</v>
      </c>
      <c r="Q95" s="18" t="s">
        <v>110</v>
      </c>
      <c r="R95" s="18"/>
      <c r="S95" s="18" t="s">
        <v>107</v>
      </c>
      <c r="T95" s="18"/>
    </row>
    <row r="96" spans="1:20" ht="33">
      <c r="A96" s="4">
        <v>92</v>
      </c>
      <c r="B96" s="64" t="s">
        <v>63</v>
      </c>
      <c r="C96" s="55" t="s">
        <v>213</v>
      </c>
      <c r="D96" s="55" t="s">
        <v>23</v>
      </c>
      <c r="E96" s="89">
        <v>18170306102</v>
      </c>
      <c r="F96" s="55" t="s">
        <v>210</v>
      </c>
      <c r="G96" s="55">
        <v>28</v>
      </c>
      <c r="H96" s="55">
        <v>24</v>
      </c>
      <c r="I96" s="54">
        <f t="shared" si="1"/>
        <v>52</v>
      </c>
      <c r="J96" s="55">
        <v>9954444787</v>
      </c>
      <c r="K96" s="69" t="s">
        <v>216</v>
      </c>
      <c r="L96" s="87" t="s">
        <v>217</v>
      </c>
      <c r="M96" s="87" t="s">
        <v>218</v>
      </c>
      <c r="N96" s="55" t="s">
        <v>221</v>
      </c>
      <c r="O96" s="55">
        <v>9864580369</v>
      </c>
      <c r="P96" s="24">
        <v>43580</v>
      </c>
      <c r="Q96" s="18" t="s">
        <v>110</v>
      </c>
      <c r="R96" s="18"/>
      <c r="S96" s="18" t="s">
        <v>107</v>
      </c>
      <c r="T96" s="18"/>
    </row>
    <row r="97" spans="1:20" ht="33">
      <c r="A97" s="4">
        <v>93</v>
      </c>
      <c r="B97" s="64" t="s">
        <v>63</v>
      </c>
      <c r="C97" s="18" t="s">
        <v>214</v>
      </c>
      <c r="D97" s="18" t="s">
        <v>23</v>
      </c>
      <c r="E97" s="63">
        <v>18170307901</v>
      </c>
      <c r="F97" s="18" t="s">
        <v>91</v>
      </c>
      <c r="G97" s="63">
        <v>69</v>
      </c>
      <c r="H97" s="63">
        <v>69</v>
      </c>
      <c r="I97" s="54">
        <f t="shared" si="1"/>
        <v>138</v>
      </c>
      <c r="J97" s="18">
        <v>8638812776</v>
      </c>
      <c r="K97" s="18" t="s">
        <v>216</v>
      </c>
      <c r="L97" s="87" t="s">
        <v>217</v>
      </c>
      <c r="M97" s="87" t="s">
        <v>218</v>
      </c>
      <c r="N97" s="18" t="s">
        <v>222</v>
      </c>
      <c r="O97" s="18">
        <v>9707206650</v>
      </c>
      <c r="P97" s="24">
        <v>43581</v>
      </c>
      <c r="Q97" s="18" t="s">
        <v>111</v>
      </c>
      <c r="R97" s="18"/>
      <c r="S97" s="18" t="s">
        <v>107</v>
      </c>
      <c r="T97" s="18"/>
    </row>
    <row r="98" spans="1:20" ht="33">
      <c r="A98" s="4">
        <v>94</v>
      </c>
      <c r="B98" s="64" t="s">
        <v>63</v>
      </c>
      <c r="C98" s="18" t="s">
        <v>215</v>
      </c>
      <c r="D98" s="18" t="s">
        <v>25</v>
      </c>
      <c r="E98" s="63">
        <v>18312030322</v>
      </c>
      <c r="F98" s="18" t="s">
        <v>89</v>
      </c>
      <c r="G98" s="63">
        <v>20</v>
      </c>
      <c r="H98" s="63">
        <v>10</v>
      </c>
      <c r="I98" s="54">
        <f t="shared" si="1"/>
        <v>30</v>
      </c>
      <c r="J98" s="18">
        <v>6900786895</v>
      </c>
      <c r="K98" s="18" t="s">
        <v>216</v>
      </c>
      <c r="L98" s="87" t="s">
        <v>217</v>
      </c>
      <c r="M98" s="87" t="s">
        <v>218</v>
      </c>
      <c r="N98" s="18" t="s">
        <v>222</v>
      </c>
      <c r="O98" s="18">
        <v>9707206650</v>
      </c>
      <c r="P98" s="24">
        <v>43582</v>
      </c>
      <c r="Q98" s="18" t="s">
        <v>112</v>
      </c>
      <c r="R98" s="18"/>
      <c r="S98" s="18" t="s">
        <v>107</v>
      </c>
      <c r="T98" s="18"/>
    </row>
    <row r="99" spans="1:20">
      <c r="A99" s="4">
        <v>95</v>
      </c>
      <c r="B99" s="64" t="s">
        <v>63</v>
      </c>
      <c r="C99" s="18" t="s">
        <v>153</v>
      </c>
      <c r="D99" s="18"/>
      <c r="E99" s="63"/>
      <c r="F99" s="18"/>
      <c r="G99" s="63"/>
      <c r="H99" s="63"/>
      <c r="I99" s="54">
        <f t="shared" si="1"/>
        <v>0</v>
      </c>
      <c r="J99" s="18"/>
      <c r="K99" s="18"/>
      <c r="L99" s="18"/>
      <c r="M99" s="18"/>
      <c r="N99" s="18"/>
      <c r="O99" s="18"/>
      <c r="P99" s="24">
        <v>43583</v>
      </c>
      <c r="Q99" s="18" t="s">
        <v>113</v>
      </c>
      <c r="R99" s="18"/>
      <c r="S99" s="18" t="s">
        <v>107</v>
      </c>
      <c r="T99" s="18"/>
    </row>
    <row r="100" spans="1:20" ht="33">
      <c r="A100" s="4">
        <v>96</v>
      </c>
      <c r="B100" s="64" t="s">
        <v>63</v>
      </c>
      <c r="C100" s="18" t="s">
        <v>223</v>
      </c>
      <c r="D100" s="18" t="s">
        <v>23</v>
      </c>
      <c r="E100" s="63">
        <v>18170307906</v>
      </c>
      <c r="F100" s="18" t="s">
        <v>210</v>
      </c>
      <c r="G100" s="63">
        <v>46</v>
      </c>
      <c r="H100" s="63">
        <v>50</v>
      </c>
      <c r="I100" s="54">
        <f t="shared" si="1"/>
        <v>96</v>
      </c>
      <c r="J100" s="18">
        <v>9101900695</v>
      </c>
      <c r="K100" s="18" t="s">
        <v>216</v>
      </c>
      <c r="L100" s="87" t="s">
        <v>217</v>
      </c>
      <c r="M100" s="87" t="s">
        <v>218</v>
      </c>
      <c r="N100" s="18" t="s">
        <v>222</v>
      </c>
      <c r="O100" s="18">
        <v>9707206650</v>
      </c>
      <c r="P100" s="24">
        <v>43584</v>
      </c>
      <c r="Q100" s="18" t="s">
        <v>106</v>
      </c>
      <c r="R100" s="18"/>
      <c r="S100" s="18" t="s">
        <v>107</v>
      </c>
      <c r="T100" s="18"/>
    </row>
    <row r="101" spans="1:20" ht="33">
      <c r="A101" s="4">
        <v>97</v>
      </c>
      <c r="B101" s="64" t="s">
        <v>63</v>
      </c>
      <c r="C101" s="18" t="s">
        <v>224</v>
      </c>
      <c r="D101" s="18" t="s">
        <v>25</v>
      </c>
      <c r="E101" s="63">
        <v>18312030411</v>
      </c>
      <c r="F101" s="18" t="s">
        <v>89</v>
      </c>
      <c r="G101" s="63">
        <v>11</v>
      </c>
      <c r="H101" s="63">
        <v>12</v>
      </c>
      <c r="I101" s="54">
        <f t="shared" si="1"/>
        <v>23</v>
      </c>
      <c r="J101" s="18">
        <v>7002136649</v>
      </c>
      <c r="K101" s="18" t="s">
        <v>216</v>
      </c>
      <c r="L101" s="87" t="s">
        <v>217</v>
      </c>
      <c r="M101" s="87" t="s">
        <v>218</v>
      </c>
      <c r="N101" s="18" t="s">
        <v>226</v>
      </c>
      <c r="O101" s="18">
        <v>6026219443</v>
      </c>
      <c r="P101" s="24">
        <v>43585</v>
      </c>
      <c r="Q101" s="18" t="s">
        <v>108</v>
      </c>
      <c r="R101" s="18"/>
      <c r="S101" s="18" t="s">
        <v>107</v>
      </c>
      <c r="T101" s="18"/>
    </row>
    <row r="102" spans="1:20" ht="33">
      <c r="A102" s="4">
        <v>98</v>
      </c>
      <c r="B102" s="64" t="s">
        <v>63</v>
      </c>
      <c r="C102" s="18" t="s">
        <v>225</v>
      </c>
      <c r="D102" s="18" t="s">
        <v>23</v>
      </c>
      <c r="E102" s="63">
        <v>18170307701</v>
      </c>
      <c r="F102" s="18" t="s">
        <v>91</v>
      </c>
      <c r="G102" s="63">
        <v>38</v>
      </c>
      <c r="H102" s="63">
        <v>39</v>
      </c>
      <c r="I102" s="54">
        <f t="shared" si="1"/>
        <v>77</v>
      </c>
      <c r="J102" s="18">
        <v>8723920535</v>
      </c>
      <c r="K102" s="18" t="s">
        <v>216</v>
      </c>
      <c r="L102" s="87" t="s">
        <v>217</v>
      </c>
      <c r="M102" s="87" t="s">
        <v>218</v>
      </c>
      <c r="N102" s="18" t="s">
        <v>226</v>
      </c>
      <c r="O102" s="18">
        <v>6026219443</v>
      </c>
      <c r="P102" s="24">
        <v>43585</v>
      </c>
      <c r="Q102" s="18" t="s">
        <v>108</v>
      </c>
      <c r="R102" s="18"/>
      <c r="S102" s="18" t="s">
        <v>107</v>
      </c>
      <c r="T102" s="18"/>
    </row>
    <row r="103" spans="1:20">
      <c r="A103" s="4">
        <v>99</v>
      </c>
      <c r="B103" s="64"/>
      <c r="C103" s="18"/>
      <c r="D103" s="18"/>
      <c r="E103" s="63"/>
      <c r="F103" s="18"/>
      <c r="G103" s="63"/>
      <c r="H103" s="63"/>
      <c r="I103" s="54">
        <f t="shared" si="1"/>
        <v>0</v>
      </c>
      <c r="J103" s="18"/>
      <c r="K103" s="18"/>
      <c r="L103" s="18"/>
      <c r="M103" s="18"/>
      <c r="N103" s="18"/>
      <c r="O103" s="18"/>
      <c r="P103" s="69"/>
      <c r="Q103" s="69"/>
      <c r="R103" s="18"/>
      <c r="S103" s="18"/>
      <c r="T103" s="18"/>
    </row>
    <row r="104" spans="1:20">
      <c r="A104" s="4">
        <v>100</v>
      </c>
      <c r="B104" s="64"/>
      <c r="C104" s="18"/>
      <c r="D104" s="18"/>
      <c r="E104" s="63"/>
      <c r="F104" s="18"/>
      <c r="G104" s="63"/>
      <c r="H104" s="63"/>
      <c r="I104" s="54">
        <f t="shared" si="1"/>
        <v>0</v>
      </c>
      <c r="J104" s="18"/>
      <c r="K104" s="18"/>
      <c r="L104" s="18"/>
      <c r="M104" s="18"/>
      <c r="N104" s="18"/>
      <c r="O104" s="18"/>
      <c r="P104" s="24"/>
      <c r="Q104" s="18"/>
      <c r="R104" s="18"/>
      <c r="S104" s="18"/>
      <c r="T104" s="18"/>
    </row>
    <row r="105" spans="1:20">
      <c r="A105" s="4">
        <v>101</v>
      </c>
      <c r="B105" s="64"/>
      <c r="C105" s="18"/>
      <c r="D105" s="18"/>
      <c r="E105" s="63"/>
      <c r="F105" s="18"/>
      <c r="G105" s="63"/>
      <c r="H105" s="63"/>
      <c r="I105" s="54">
        <f t="shared" si="1"/>
        <v>0</v>
      </c>
      <c r="J105" s="18"/>
      <c r="K105" s="18"/>
      <c r="L105" s="18"/>
      <c r="M105" s="18"/>
      <c r="N105" s="18"/>
      <c r="O105" s="18"/>
      <c r="P105" s="24"/>
      <c r="Q105" s="18"/>
      <c r="R105" s="18"/>
      <c r="S105" s="18"/>
      <c r="T105" s="18"/>
    </row>
    <row r="106" spans="1:20">
      <c r="A106" s="4">
        <v>102</v>
      </c>
      <c r="B106" s="64"/>
      <c r="C106" s="18"/>
      <c r="D106" s="18"/>
      <c r="E106" s="63"/>
      <c r="F106" s="18"/>
      <c r="G106" s="63"/>
      <c r="H106" s="63"/>
      <c r="I106" s="54">
        <f t="shared" si="1"/>
        <v>0</v>
      </c>
      <c r="J106" s="18"/>
      <c r="K106" s="18"/>
      <c r="L106" s="18"/>
      <c r="M106" s="18"/>
      <c r="N106" s="18"/>
      <c r="O106" s="18"/>
      <c r="P106" s="24"/>
      <c r="Q106" s="18"/>
      <c r="R106" s="18"/>
      <c r="S106" s="18"/>
      <c r="T106" s="18"/>
    </row>
    <row r="107" spans="1:20">
      <c r="A107" s="4">
        <v>103</v>
      </c>
      <c r="B107" s="64"/>
      <c r="C107" s="18"/>
      <c r="D107" s="18"/>
      <c r="E107" s="63"/>
      <c r="F107" s="18"/>
      <c r="G107" s="63"/>
      <c r="H107" s="63"/>
      <c r="I107" s="54">
        <f t="shared" si="1"/>
        <v>0</v>
      </c>
      <c r="J107" s="18"/>
      <c r="K107" s="18"/>
      <c r="L107" s="18"/>
      <c r="M107" s="18"/>
      <c r="N107" s="18"/>
      <c r="O107" s="18"/>
      <c r="P107" s="24"/>
      <c r="Q107" s="18"/>
      <c r="R107" s="18"/>
      <c r="S107" s="18"/>
      <c r="T107" s="18"/>
    </row>
    <row r="108" spans="1:20">
      <c r="A108" s="4">
        <v>104</v>
      </c>
      <c r="B108" s="64"/>
      <c r="C108" s="18"/>
      <c r="D108" s="18"/>
      <c r="E108" s="63"/>
      <c r="F108" s="18"/>
      <c r="G108" s="63"/>
      <c r="H108" s="63"/>
      <c r="I108" s="54">
        <f t="shared" si="1"/>
        <v>0</v>
      </c>
      <c r="J108" s="18"/>
      <c r="K108" s="18"/>
      <c r="L108" s="18"/>
      <c r="M108" s="18"/>
      <c r="N108" s="18"/>
      <c r="O108" s="18"/>
      <c r="P108" s="24"/>
      <c r="Q108" s="18"/>
      <c r="R108" s="18"/>
      <c r="S108" s="18"/>
      <c r="T108" s="18"/>
    </row>
    <row r="109" spans="1:20">
      <c r="A109" s="4">
        <v>105</v>
      </c>
      <c r="B109" s="64"/>
      <c r="C109" s="18"/>
      <c r="D109" s="18"/>
      <c r="E109" s="63"/>
      <c r="F109" s="18"/>
      <c r="G109" s="63"/>
      <c r="H109" s="63"/>
      <c r="I109" s="54">
        <f t="shared" si="1"/>
        <v>0</v>
      </c>
      <c r="J109" s="18"/>
      <c r="K109" s="18"/>
      <c r="L109" s="18"/>
      <c r="M109" s="18"/>
      <c r="N109" s="18"/>
      <c r="O109" s="18"/>
      <c r="P109" s="24"/>
      <c r="Q109" s="18"/>
      <c r="R109" s="18"/>
      <c r="S109" s="18"/>
      <c r="T109" s="18"/>
    </row>
    <row r="110" spans="1:20">
      <c r="A110" s="4">
        <v>106</v>
      </c>
      <c r="B110" s="64"/>
      <c r="C110" s="18"/>
      <c r="D110" s="18"/>
      <c r="E110" s="63"/>
      <c r="F110" s="18"/>
      <c r="G110" s="63"/>
      <c r="H110" s="63"/>
      <c r="I110" s="54">
        <f t="shared" si="1"/>
        <v>0</v>
      </c>
      <c r="J110" s="18"/>
      <c r="K110" s="18"/>
      <c r="L110" s="18"/>
      <c r="M110" s="18"/>
      <c r="N110" s="18"/>
      <c r="O110" s="18"/>
      <c r="P110" s="24"/>
      <c r="Q110" s="18"/>
      <c r="R110" s="18"/>
      <c r="S110" s="18"/>
      <c r="T110" s="18"/>
    </row>
    <row r="111" spans="1:20">
      <c r="A111" s="4">
        <v>107</v>
      </c>
      <c r="B111" s="64"/>
      <c r="C111" s="18"/>
      <c r="D111" s="18"/>
      <c r="E111" s="63"/>
      <c r="F111" s="18"/>
      <c r="G111" s="63"/>
      <c r="H111" s="63"/>
      <c r="I111" s="54">
        <f t="shared" si="1"/>
        <v>0</v>
      </c>
      <c r="J111" s="18"/>
      <c r="K111" s="18"/>
      <c r="L111" s="18"/>
      <c r="M111" s="18"/>
      <c r="N111" s="18"/>
      <c r="O111" s="18"/>
      <c r="P111" s="24"/>
      <c r="Q111" s="18"/>
      <c r="R111" s="18"/>
      <c r="S111" s="18"/>
      <c r="T111" s="18"/>
    </row>
    <row r="112" spans="1:20">
      <c r="A112" s="4">
        <v>108</v>
      </c>
      <c r="B112" s="64"/>
      <c r="C112" s="18"/>
      <c r="D112" s="18"/>
      <c r="E112" s="63"/>
      <c r="F112" s="18"/>
      <c r="G112" s="63"/>
      <c r="H112" s="63"/>
      <c r="I112" s="54">
        <f t="shared" si="1"/>
        <v>0</v>
      </c>
      <c r="J112" s="18"/>
      <c r="K112" s="18"/>
      <c r="L112" s="18"/>
      <c r="M112" s="18"/>
      <c r="N112" s="18"/>
      <c r="O112" s="18"/>
      <c r="P112" s="24"/>
      <c r="Q112" s="18"/>
      <c r="R112" s="18"/>
      <c r="S112" s="18"/>
      <c r="T112" s="18"/>
    </row>
    <row r="113" spans="1:20">
      <c r="A113" s="4">
        <v>109</v>
      </c>
      <c r="B113" s="64"/>
      <c r="C113" s="18"/>
      <c r="D113" s="18"/>
      <c r="E113" s="63"/>
      <c r="F113" s="18"/>
      <c r="G113" s="63"/>
      <c r="H113" s="63"/>
      <c r="I113" s="54">
        <f t="shared" si="1"/>
        <v>0</v>
      </c>
      <c r="J113" s="18"/>
      <c r="K113" s="18"/>
      <c r="L113" s="18"/>
      <c r="M113" s="18"/>
      <c r="N113" s="18"/>
      <c r="O113" s="18"/>
      <c r="P113" s="24"/>
      <c r="Q113" s="18"/>
      <c r="R113" s="18"/>
      <c r="S113" s="18"/>
      <c r="T113" s="18"/>
    </row>
    <row r="114" spans="1:20">
      <c r="A114" s="4">
        <v>110</v>
      </c>
      <c r="B114" s="64"/>
      <c r="C114" s="18"/>
      <c r="D114" s="18"/>
      <c r="E114" s="63"/>
      <c r="F114" s="18"/>
      <c r="G114" s="63"/>
      <c r="H114" s="63"/>
      <c r="I114" s="54">
        <f t="shared" si="1"/>
        <v>0</v>
      </c>
      <c r="J114" s="18"/>
      <c r="K114" s="18"/>
      <c r="L114" s="18"/>
      <c r="M114" s="18"/>
      <c r="N114" s="18"/>
      <c r="O114" s="18"/>
      <c r="P114" s="24"/>
      <c r="Q114" s="18"/>
      <c r="R114" s="18"/>
      <c r="S114" s="18"/>
      <c r="T114" s="18"/>
    </row>
    <row r="115" spans="1:20">
      <c r="A115" s="4">
        <v>111</v>
      </c>
      <c r="B115" s="64"/>
      <c r="C115" s="18"/>
      <c r="D115" s="18"/>
      <c r="E115" s="63"/>
      <c r="F115" s="18"/>
      <c r="G115" s="63"/>
      <c r="H115" s="63"/>
      <c r="I115" s="54">
        <f t="shared" si="1"/>
        <v>0</v>
      </c>
      <c r="J115" s="18"/>
      <c r="K115" s="18"/>
      <c r="L115" s="18"/>
      <c r="M115" s="18"/>
      <c r="N115" s="18"/>
      <c r="O115" s="18"/>
      <c r="P115" s="24"/>
      <c r="Q115" s="18"/>
      <c r="R115" s="18"/>
      <c r="S115" s="18"/>
      <c r="T115" s="18"/>
    </row>
    <row r="116" spans="1:20">
      <c r="A116" s="4">
        <v>112</v>
      </c>
      <c r="B116" s="64"/>
      <c r="C116" s="18"/>
      <c r="D116" s="18"/>
      <c r="E116" s="63"/>
      <c r="F116" s="18"/>
      <c r="G116" s="63"/>
      <c r="H116" s="63"/>
      <c r="I116" s="54">
        <f t="shared" si="1"/>
        <v>0</v>
      </c>
      <c r="J116" s="18"/>
      <c r="K116" s="18"/>
      <c r="L116" s="18"/>
      <c r="M116" s="18"/>
      <c r="N116" s="18"/>
      <c r="O116" s="18"/>
      <c r="P116" s="24"/>
      <c r="Q116" s="18"/>
      <c r="R116" s="18"/>
      <c r="S116" s="18"/>
      <c r="T116" s="18"/>
    </row>
    <row r="117" spans="1:20">
      <c r="A117" s="4">
        <v>113</v>
      </c>
      <c r="B117" s="64"/>
      <c r="C117" s="18"/>
      <c r="D117" s="18"/>
      <c r="E117" s="63"/>
      <c r="F117" s="18"/>
      <c r="G117" s="63"/>
      <c r="H117" s="63"/>
      <c r="I117" s="54">
        <f t="shared" si="1"/>
        <v>0</v>
      </c>
      <c r="J117" s="18"/>
      <c r="K117" s="18"/>
      <c r="L117" s="18"/>
      <c r="M117" s="18"/>
      <c r="N117" s="18"/>
      <c r="O117" s="18"/>
      <c r="P117" s="24"/>
      <c r="Q117" s="18"/>
      <c r="R117" s="18"/>
      <c r="S117" s="18"/>
      <c r="T117" s="18"/>
    </row>
    <row r="118" spans="1:20">
      <c r="A118" s="4">
        <v>114</v>
      </c>
      <c r="B118" s="64"/>
      <c r="C118" s="18"/>
      <c r="D118" s="18"/>
      <c r="E118" s="63"/>
      <c r="F118" s="18"/>
      <c r="G118" s="63"/>
      <c r="H118" s="63"/>
      <c r="I118" s="54">
        <f t="shared" si="1"/>
        <v>0</v>
      </c>
      <c r="J118" s="18"/>
      <c r="K118" s="18"/>
      <c r="L118" s="18"/>
      <c r="M118" s="18"/>
      <c r="N118" s="18"/>
      <c r="O118" s="18"/>
      <c r="P118" s="24"/>
      <c r="Q118" s="18"/>
      <c r="R118" s="18"/>
      <c r="S118" s="18"/>
      <c r="T118" s="18"/>
    </row>
    <row r="119" spans="1:20">
      <c r="A119" s="4">
        <v>115</v>
      </c>
      <c r="B119" s="64"/>
      <c r="C119" s="18"/>
      <c r="D119" s="18"/>
      <c r="E119" s="63"/>
      <c r="F119" s="18"/>
      <c r="G119" s="63"/>
      <c r="H119" s="63"/>
      <c r="I119" s="54">
        <f t="shared" si="1"/>
        <v>0</v>
      </c>
      <c r="J119" s="18"/>
      <c r="K119" s="18"/>
      <c r="L119" s="18"/>
      <c r="M119" s="18"/>
      <c r="N119" s="18"/>
      <c r="O119" s="18"/>
      <c r="P119" s="24"/>
      <c r="Q119" s="18"/>
      <c r="R119" s="18"/>
      <c r="S119" s="18"/>
      <c r="T119" s="18"/>
    </row>
    <row r="120" spans="1:20">
      <c r="A120" s="4">
        <v>116</v>
      </c>
      <c r="B120" s="64"/>
      <c r="C120" s="18"/>
      <c r="D120" s="18"/>
      <c r="E120" s="63"/>
      <c r="F120" s="18"/>
      <c r="G120" s="63"/>
      <c r="H120" s="63"/>
      <c r="I120" s="54">
        <f t="shared" si="1"/>
        <v>0</v>
      </c>
      <c r="J120" s="18"/>
      <c r="K120" s="18"/>
      <c r="L120" s="18"/>
      <c r="M120" s="18"/>
      <c r="N120" s="18"/>
      <c r="O120" s="18"/>
      <c r="P120" s="24"/>
      <c r="Q120" s="18"/>
      <c r="R120" s="18"/>
      <c r="S120" s="18"/>
      <c r="T120" s="18"/>
    </row>
    <row r="121" spans="1:20">
      <c r="A121" s="4">
        <v>117</v>
      </c>
      <c r="B121" s="64"/>
      <c r="C121" s="18"/>
      <c r="D121" s="18"/>
      <c r="E121" s="63"/>
      <c r="F121" s="18"/>
      <c r="G121" s="63"/>
      <c r="H121" s="63"/>
      <c r="I121" s="54">
        <f t="shared" si="1"/>
        <v>0</v>
      </c>
      <c r="J121" s="18"/>
      <c r="K121" s="18"/>
      <c r="L121" s="18"/>
      <c r="M121" s="18"/>
      <c r="N121" s="18"/>
      <c r="O121" s="18"/>
      <c r="P121" s="24"/>
      <c r="Q121" s="18"/>
      <c r="R121" s="18"/>
      <c r="S121" s="18"/>
      <c r="T121" s="18"/>
    </row>
    <row r="122" spans="1:20">
      <c r="A122" s="4">
        <v>118</v>
      </c>
      <c r="B122" s="64"/>
      <c r="C122" s="18"/>
      <c r="D122" s="18"/>
      <c r="E122" s="63"/>
      <c r="F122" s="18"/>
      <c r="G122" s="63"/>
      <c r="H122" s="63"/>
      <c r="I122" s="54">
        <f t="shared" si="1"/>
        <v>0</v>
      </c>
      <c r="J122" s="18"/>
      <c r="K122" s="18"/>
      <c r="L122" s="18"/>
      <c r="M122" s="18"/>
      <c r="N122" s="18"/>
      <c r="O122" s="18"/>
      <c r="P122" s="24"/>
      <c r="Q122" s="18"/>
      <c r="R122" s="18"/>
      <c r="S122" s="18"/>
      <c r="T122" s="18"/>
    </row>
    <row r="123" spans="1:20">
      <c r="A123" s="4">
        <v>119</v>
      </c>
      <c r="B123" s="64"/>
      <c r="C123" s="18"/>
      <c r="D123" s="18"/>
      <c r="E123" s="63"/>
      <c r="F123" s="18"/>
      <c r="G123" s="63"/>
      <c r="H123" s="63"/>
      <c r="I123" s="54">
        <f t="shared" si="1"/>
        <v>0</v>
      </c>
      <c r="J123" s="18"/>
      <c r="K123" s="18"/>
      <c r="L123" s="18"/>
      <c r="M123" s="18"/>
      <c r="N123" s="18"/>
      <c r="O123" s="18"/>
      <c r="P123" s="24"/>
      <c r="Q123" s="18"/>
      <c r="R123" s="18"/>
      <c r="S123" s="18"/>
      <c r="T123" s="18"/>
    </row>
    <row r="124" spans="1:20">
      <c r="A124" s="4">
        <v>120</v>
      </c>
      <c r="B124" s="64"/>
      <c r="C124" s="18"/>
      <c r="D124" s="18"/>
      <c r="E124" s="63"/>
      <c r="F124" s="18"/>
      <c r="G124" s="63"/>
      <c r="H124" s="63"/>
      <c r="I124" s="54">
        <f t="shared" si="1"/>
        <v>0</v>
      </c>
      <c r="J124" s="18"/>
      <c r="K124" s="18"/>
      <c r="L124" s="18"/>
      <c r="M124" s="18"/>
      <c r="N124" s="18"/>
      <c r="O124" s="18"/>
      <c r="P124" s="24"/>
      <c r="Q124" s="18"/>
      <c r="R124" s="18"/>
      <c r="S124" s="18"/>
      <c r="T124" s="18"/>
    </row>
    <row r="125" spans="1:20">
      <c r="A125" s="4">
        <v>121</v>
      </c>
      <c r="B125" s="64"/>
      <c r="C125" s="18"/>
      <c r="D125" s="18"/>
      <c r="E125" s="63"/>
      <c r="F125" s="18"/>
      <c r="G125" s="63"/>
      <c r="H125" s="63"/>
      <c r="I125" s="54">
        <f t="shared" si="1"/>
        <v>0</v>
      </c>
      <c r="J125" s="18"/>
      <c r="K125" s="18"/>
      <c r="L125" s="18"/>
      <c r="M125" s="18"/>
      <c r="N125" s="18"/>
      <c r="O125" s="18"/>
      <c r="P125" s="24"/>
      <c r="Q125" s="18"/>
      <c r="R125" s="18"/>
      <c r="S125" s="18"/>
      <c r="T125" s="18"/>
    </row>
    <row r="126" spans="1:20">
      <c r="A126" s="4">
        <v>122</v>
      </c>
      <c r="B126" s="64"/>
      <c r="C126" s="18"/>
      <c r="D126" s="18"/>
      <c r="E126" s="63"/>
      <c r="F126" s="18"/>
      <c r="G126" s="63"/>
      <c r="H126" s="63"/>
      <c r="I126" s="54">
        <f t="shared" si="1"/>
        <v>0</v>
      </c>
      <c r="J126" s="18"/>
      <c r="K126" s="18"/>
      <c r="L126" s="18"/>
      <c r="M126" s="18"/>
      <c r="N126" s="18"/>
      <c r="O126" s="18"/>
      <c r="P126" s="24"/>
      <c r="Q126" s="18"/>
      <c r="R126" s="18"/>
      <c r="S126" s="18"/>
      <c r="T126" s="18"/>
    </row>
    <row r="127" spans="1:20">
      <c r="A127" s="4">
        <v>123</v>
      </c>
      <c r="B127" s="64"/>
      <c r="C127" s="18"/>
      <c r="D127" s="18"/>
      <c r="E127" s="63"/>
      <c r="F127" s="18"/>
      <c r="G127" s="63"/>
      <c r="H127" s="63"/>
      <c r="I127" s="54">
        <f t="shared" si="1"/>
        <v>0</v>
      </c>
      <c r="J127" s="18"/>
      <c r="K127" s="18"/>
      <c r="L127" s="18"/>
      <c r="M127" s="18"/>
      <c r="N127" s="18"/>
      <c r="O127" s="18"/>
      <c r="P127" s="24"/>
      <c r="Q127" s="18"/>
      <c r="R127" s="18"/>
      <c r="S127" s="18"/>
      <c r="T127" s="18"/>
    </row>
    <row r="128" spans="1:20">
      <c r="A128" s="4">
        <v>124</v>
      </c>
      <c r="B128" s="64"/>
      <c r="C128" s="18"/>
      <c r="D128" s="18"/>
      <c r="E128" s="63"/>
      <c r="F128" s="18"/>
      <c r="G128" s="63"/>
      <c r="H128" s="63"/>
      <c r="I128" s="54">
        <f t="shared" si="1"/>
        <v>0</v>
      </c>
      <c r="J128" s="18"/>
      <c r="K128" s="18"/>
      <c r="L128" s="18"/>
      <c r="M128" s="18"/>
      <c r="N128" s="18"/>
      <c r="O128" s="18"/>
      <c r="P128" s="24"/>
      <c r="Q128" s="18"/>
      <c r="R128" s="18"/>
      <c r="S128" s="18"/>
      <c r="T128" s="18"/>
    </row>
    <row r="129" spans="1:20">
      <c r="A129" s="4">
        <v>125</v>
      </c>
      <c r="B129" s="64"/>
      <c r="C129" s="18"/>
      <c r="D129" s="18"/>
      <c r="E129" s="63"/>
      <c r="F129" s="18"/>
      <c r="G129" s="63"/>
      <c r="H129" s="63"/>
      <c r="I129" s="54">
        <f t="shared" si="1"/>
        <v>0</v>
      </c>
      <c r="J129" s="18"/>
      <c r="K129" s="18"/>
      <c r="L129" s="18"/>
      <c r="M129" s="18"/>
      <c r="N129" s="18"/>
      <c r="O129" s="18"/>
      <c r="P129" s="24"/>
      <c r="Q129" s="18"/>
      <c r="R129" s="18"/>
      <c r="S129" s="18"/>
      <c r="T129" s="18"/>
    </row>
    <row r="130" spans="1:20">
      <c r="A130" s="4">
        <v>126</v>
      </c>
      <c r="B130" s="64"/>
      <c r="C130" s="18"/>
      <c r="D130" s="18"/>
      <c r="E130" s="63"/>
      <c r="F130" s="18"/>
      <c r="G130" s="63"/>
      <c r="H130" s="63"/>
      <c r="I130" s="54">
        <f t="shared" si="1"/>
        <v>0</v>
      </c>
      <c r="J130" s="18"/>
      <c r="K130" s="18"/>
      <c r="L130" s="18"/>
      <c r="M130" s="18"/>
      <c r="N130" s="18"/>
      <c r="O130" s="18"/>
      <c r="P130" s="24"/>
      <c r="Q130" s="18"/>
      <c r="R130" s="18"/>
      <c r="S130" s="18"/>
      <c r="T130" s="18"/>
    </row>
    <row r="131" spans="1:20">
      <c r="A131" s="4">
        <v>127</v>
      </c>
      <c r="B131" s="64"/>
      <c r="C131" s="18"/>
      <c r="D131" s="18"/>
      <c r="E131" s="63"/>
      <c r="F131" s="18"/>
      <c r="G131" s="63"/>
      <c r="H131" s="63"/>
      <c r="I131" s="54">
        <f t="shared" si="1"/>
        <v>0</v>
      </c>
      <c r="J131" s="18"/>
      <c r="K131" s="18"/>
      <c r="L131" s="18"/>
      <c r="M131" s="18"/>
      <c r="N131" s="18"/>
      <c r="O131" s="18"/>
      <c r="P131" s="24"/>
      <c r="Q131" s="18"/>
      <c r="R131" s="18"/>
      <c r="S131" s="18"/>
      <c r="T131" s="18"/>
    </row>
    <row r="132" spans="1:20">
      <c r="A132" s="4">
        <v>128</v>
      </c>
      <c r="B132" s="64"/>
      <c r="C132" s="18"/>
      <c r="D132" s="18"/>
      <c r="E132" s="63"/>
      <c r="F132" s="18"/>
      <c r="G132" s="63"/>
      <c r="H132" s="63"/>
      <c r="I132" s="54">
        <f t="shared" si="1"/>
        <v>0</v>
      </c>
      <c r="J132" s="18"/>
      <c r="K132" s="18"/>
      <c r="L132" s="18"/>
      <c r="M132" s="18"/>
      <c r="N132" s="18"/>
      <c r="O132" s="18"/>
      <c r="P132" s="24"/>
      <c r="Q132" s="18"/>
      <c r="R132" s="18"/>
      <c r="S132" s="18"/>
      <c r="T132" s="18"/>
    </row>
    <row r="133" spans="1:20">
      <c r="A133" s="4">
        <v>129</v>
      </c>
      <c r="B133" s="64"/>
      <c r="C133" s="18"/>
      <c r="D133" s="18"/>
      <c r="E133" s="63"/>
      <c r="F133" s="18"/>
      <c r="G133" s="63"/>
      <c r="H133" s="63"/>
      <c r="I133" s="54">
        <f t="shared" si="1"/>
        <v>0</v>
      </c>
      <c r="J133" s="18"/>
      <c r="K133" s="18"/>
      <c r="L133" s="18"/>
      <c r="M133" s="18"/>
      <c r="N133" s="18"/>
      <c r="O133" s="18"/>
      <c r="P133" s="24"/>
      <c r="Q133" s="18"/>
      <c r="R133" s="18"/>
      <c r="S133" s="18"/>
      <c r="T133" s="18"/>
    </row>
    <row r="134" spans="1:20">
      <c r="A134" s="4">
        <v>130</v>
      </c>
      <c r="B134" s="64"/>
      <c r="C134" s="18"/>
      <c r="D134" s="18"/>
      <c r="E134" s="63"/>
      <c r="F134" s="18"/>
      <c r="G134" s="63"/>
      <c r="H134" s="63"/>
      <c r="I134" s="54">
        <f t="shared" ref="I134:I164" si="2">SUM(G134:H134)</f>
        <v>0</v>
      </c>
      <c r="J134" s="18"/>
      <c r="K134" s="18"/>
      <c r="L134" s="18"/>
      <c r="M134" s="18"/>
      <c r="N134" s="18"/>
      <c r="O134" s="18"/>
      <c r="P134" s="24"/>
      <c r="Q134" s="18"/>
      <c r="R134" s="18"/>
      <c r="S134" s="18"/>
      <c r="T134" s="18"/>
    </row>
    <row r="135" spans="1:20">
      <c r="A135" s="4">
        <v>131</v>
      </c>
      <c r="B135" s="64"/>
      <c r="C135" s="18"/>
      <c r="D135" s="18"/>
      <c r="E135" s="63"/>
      <c r="F135" s="18"/>
      <c r="G135" s="63"/>
      <c r="H135" s="63"/>
      <c r="I135" s="54">
        <f t="shared" si="2"/>
        <v>0</v>
      </c>
      <c r="J135" s="18"/>
      <c r="K135" s="18"/>
      <c r="L135" s="18"/>
      <c r="M135" s="18"/>
      <c r="N135" s="18"/>
      <c r="O135" s="18"/>
      <c r="P135" s="24"/>
      <c r="Q135" s="18"/>
      <c r="R135" s="18"/>
      <c r="S135" s="18"/>
      <c r="T135" s="18"/>
    </row>
    <row r="136" spans="1:20">
      <c r="A136" s="4">
        <v>132</v>
      </c>
      <c r="B136" s="64"/>
      <c r="C136" s="18"/>
      <c r="D136" s="18"/>
      <c r="E136" s="63"/>
      <c r="F136" s="18"/>
      <c r="G136" s="63"/>
      <c r="H136" s="63"/>
      <c r="I136" s="54">
        <f t="shared" si="2"/>
        <v>0</v>
      </c>
      <c r="J136" s="18"/>
      <c r="K136" s="18"/>
      <c r="L136" s="18"/>
      <c r="M136" s="18"/>
      <c r="N136" s="18"/>
      <c r="O136" s="18"/>
      <c r="P136" s="24"/>
      <c r="Q136" s="18"/>
      <c r="R136" s="18"/>
      <c r="S136" s="18"/>
      <c r="T136" s="18"/>
    </row>
    <row r="137" spans="1:20">
      <c r="A137" s="4">
        <v>133</v>
      </c>
      <c r="B137" s="64"/>
      <c r="C137" s="18"/>
      <c r="D137" s="18"/>
      <c r="E137" s="63"/>
      <c r="F137" s="18"/>
      <c r="G137" s="63"/>
      <c r="H137" s="63"/>
      <c r="I137" s="54">
        <f t="shared" si="2"/>
        <v>0</v>
      </c>
      <c r="J137" s="18"/>
      <c r="K137" s="18"/>
      <c r="L137" s="18"/>
      <c r="M137" s="18"/>
      <c r="N137" s="18"/>
      <c r="O137" s="18"/>
      <c r="P137" s="24"/>
      <c r="Q137" s="18"/>
      <c r="R137" s="18"/>
      <c r="S137" s="18"/>
      <c r="T137" s="18"/>
    </row>
    <row r="138" spans="1:20">
      <c r="A138" s="4">
        <v>134</v>
      </c>
      <c r="B138" s="64"/>
      <c r="C138" s="18"/>
      <c r="D138" s="18"/>
      <c r="E138" s="63"/>
      <c r="F138" s="18"/>
      <c r="G138" s="63"/>
      <c r="H138" s="63"/>
      <c r="I138" s="54">
        <f t="shared" si="2"/>
        <v>0</v>
      </c>
      <c r="J138" s="18"/>
      <c r="K138" s="18"/>
      <c r="L138" s="18"/>
      <c r="M138" s="18"/>
      <c r="N138" s="18"/>
      <c r="O138" s="18"/>
      <c r="P138" s="24"/>
      <c r="Q138" s="18"/>
      <c r="R138" s="18"/>
      <c r="S138" s="18"/>
      <c r="T138" s="18"/>
    </row>
    <row r="139" spans="1:20">
      <c r="A139" s="4">
        <v>135</v>
      </c>
      <c r="B139" s="64"/>
      <c r="C139" s="18"/>
      <c r="D139" s="18"/>
      <c r="E139" s="63"/>
      <c r="F139" s="18"/>
      <c r="G139" s="63"/>
      <c r="H139" s="63"/>
      <c r="I139" s="54">
        <f t="shared" si="2"/>
        <v>0</v>
      </c>
      <c r="J139" s="18"/>
      <c r="K139" s="18"/>
      <c r="L139" s="18"/>
      <c r="M139" s="18"/>
      <c r="N139" s="18"/>
      <c r="O139" s="18"/>
      <c r="P139" s="24"/>
      <c r="Q139" s="18"/>
      <c r="R139" s="18"/>
      <c r="S139" s="18"/>
      <c r="T139" s="18"/>
    </row>
    <row r="140" spans="1:20">
      <c r="A140" s="4">
        <v>136</v>
      </c>
      <c r="B140" s="64"/>
      <c r="C140" s="18"/>
      <c r="D140" s="18"/>
      <c r="E140" s="63"/>
      <c r="F140" s="18"/>
      <c r="G140" s="63"/>
      <c r="H140" s="63"/>
      <c r="I140" s="54">
        <f t="shared" si="2"/>
        <v>0</v>
      </c>
      <c r="J140" s="18"/>
      <c r="K140" s="18"/>
      <c r="L140" s="18"/>
      <c r="M140" s="18"/>
      <c r="N140" s="18"/>
      <c r="O140" s="18"/>
      <c r="P140" s="24"/>
      <c r="Q140" s="18"/>
      <c r="R140" s="18"/>
      <c r="S140" s="18"/>
      <c r="T140" s="18"/>
    </row>
    <row r="141" spans="1:20">
      <c r="A141" s="4">
        <v>137</v>
      </c>
      <c r="B141" s="64"/>
      <c r="C141" s="18"/>
      <c r="D141" s="18"/>
      <c r="E141" s="63"/>
      <c r="F141" s="18"/>
      <c r="G141" s="63"/>
      <c r="H141" s="63"/>
      <c r="I141" s="54">
        <f t="shared" si="2"/>
        <v>0</v>
      </c>
      <c r="J141" s="18"/>
      <c r="K141" s="18"/>
      <c r="L141" s="18"/>
      <c r="M141" s="18"/>
      <c r="N141" s="18"/>
      <c r="O141" s="18"/>
      <c r="P141" s="24"/>
      <c r="Q141" s="18"/>
      <c r="R141" s="18"/>
      <c r="S141" s="18"/>
      <c r="T141" s="18"/>
    </row>
    <row r="142" spans="1:20">
      <c r="A142" s="4">
        <v>138</v>
      </c>
      <c r="B142" s="64"/>
      <c r="C142" s="18"/>
      <c r="D142" s="18"/>
      <c r="E142" s="63"/>
      <c r="F142" s="18"/>
      <c r="G142" s="63"/>
      <c r="H142" s="63"/>
      <c r="I142" s="54">
        <f t="shared" si="2"/>
        <v>0</v>
      </c>
      <c r="J142" s="18"/>
      <c r="K142" s="18"/>
      <c r="L142" s="18"/>
      <c r="M142" s="18"/>
      <c r="N142" s="18"/>
      <c r="O142" s="18"/>
      <c r="P142" s="24"/>
      <c r="Q142" s="18"/>
      <c r="R142" s="18"/>
      <c r="S142" s="18"/>
      <c r="T142" s="18"/>
    </row>
    <row r="143" spans="1:20">
      <c r="A143" s="4">
        <v>139</v>
      </c>
      <c r="B143" s="64"/>
      <c r="C143" s="18"/>
      <c r="D143" s="18"/>
      <c r="E143" s="63"/>
      <c r="F143" s="18"/>
      <c r="G143" s="63"/>
      <c r="H143" s="63"/>
      <c r="I143" s="54">
        <f t="shared" si="2"/>
        <v>0</v>
      </c>
      <c r="J143" s="18"/>
      <c r="K143" s="18"/>
      <c r="L143" s="18"/>
      <c r="M143" s="18"/>
      <c r="N143" s="18"/>
      <c r="O143" s="18"/>
      <c r="P143" s="24"/>
      <c r="Q143" s="18"/>
      <c r="R143" s="18"/>
      <c r="S143" s="18"/>
      <c r="T143" s="18"/>
    </row>
    <row r="144" spans="1:20">
      <c r="A144" s="4">
        <v>140</v>
      </c>
      <c r="B144" s="64"/>
      <c r="C144" s="18"/>
      <c r="D144" s="18"/>
      <c r="E144" s="63"/>
      <c r="F144" s="18"/>
      <c r="G144" s="63"/>
      <c r="H144" s="63"/>
      <c r="I144" s="54">
        <f t="shared" si="2"/>
        <v>0</v>
      </c>
      <c r="J144" s="18"/>
      <c r="K144" s="18"/>
      <c r="L144" s="18"/>
      <c r="M144" s="18"/>
      <c r="N144" s="18"/>
      <c r="O144" s="18"/>
      <c r="P144" s="24"/>
      <c r="Q144" s="18"/>
      <c r="R144" s="18"/>
      <c r="S144" s="18"/>
      <c r="T144" s="18"/>
    </row>
    <row r="145" spans="1:20">
      <c r="A145" s="4">
        <v>141</v>
      </c>
      <c r="B145" s="64"/>
      <c r="C145" s="18"/>
      <c r="D145" s="18"/>
      <c r="E145" s="63"/>
      <c r="F145" s="18"/>
      <c r="G145" s="63"/>
      <c r="H145" s="63"/>
      <c r="I145" s="54">
        <f t="shared" si="2"/>
        <v>0</v>
      </c>
      <c r="J145" s="18"/>
      <c r="K145" s="18"/>
      <c r="L145" s="18"/>
      <c r="M145" s="18"/>
      <c r="N145" s="18"/>
      <c r="O145" s="18"/>
      <c r="P145" s="24"/>
      <c r="Q145" s="18"/>
      <c r="R145" s="18"/>
      <c r="S145" s="18"/>
      <c r="T145" s="18"/>
    </row>
    <row r="146" spans="1:20">
      <c r="A146" s="4">
        <v>142</v>
      </c>
      <c r="B146" s="64"/>
      <c r="C146" s="18"/>
      <c r="D146" s="18"/>
      <c r="E146" s="63"/>
      <c r="F146" s="18"/>
      <c r="G146" s="63"/>
      <c r="H146" s="63"/>
      <c r="I146" s="54">
        <f t="shared" si="2"/>
        <v>0</v>
      </c>
      <c r="J146" s="18"/>
      <c r="K146" s="18"/>
      <c r="L146" s="18"/>
      <c r="M146" s="18"/>
      <c r="N146" s="18"/>
      <c r="O146" s="18"/>
      <c r="P146" s="24"/>
      <c r="Q146" s="18"/>
      <c r="R146" s="18"/>
      <c r="S146" s="18"/>
      <c r="T146" s="18"/>
    </row>
    <row r="147" spans="1:20">
      <c r="A147" s="4">
        <v>143</v>
      </c>
      <c r="B147" s="64"/>
      <c r="C147" s="18"/>
      <c r="D147" s="18"/>
      <c r="E147" s="63"/>
      <c r="F147" s="18"/>
      <c r="G147" s="63"/>
      <c r="H147" s="63"/>
      <c r="I147" s="54">
        <f t="shared" si="2"/>
        <v>0</v>
      </c>
      <c r="J147" s="18"/>
      <c r="K147" s="18"/>
      <c r="L147" s="18"/>
      <c r="M147" s="18"/>
      <c r="N147" s="18"/>
      <c r="O147" s="18"/>
      <c r="P147" s="24"/>
      <c r="Q147" s="18"/>
      <c r="R147" s="18"/>
      <c r="S147" s="18"/>
      <c r="T147" s="18"/>
    </row>
    <row r="148" spans="1:20">
      <c r="A148" s="4">
        <v>144</v>
      </c>
      <c r="B148" s="64"/>
      <c r="C148" s="18"/>
      <c r="D148" s="18"/>
      <c r="E148" s="63"/>
      <c r="F148" s="18"/>
      <c r="G148" s="63"/>
      <c r="H148" s="63"/>
      <c r="I148" s="54">
        <f t="shared" si="2"/>
        <v>0</v>
      </c>
      <c r="J148" s="18"/>
      <c r="K148" s="18"/>
      <c r="L148" s="18"/>
      <c r="M148" s="18"/>
      <c r="N148" s="18"/>
      <c r="O148" s="18"/>
      <c r="P148" s="24"/>
      <c r="Q148" s="18"/>
      <c r="R148" s="18"/>
      <c r="S148" s="18"/>
      <c r="T148" s="18"/>
    </row>
    <row r="149" spans="1:20">
      <c r="A149" s="4">
        <v>145</v>
      </c>
      <c r="B149" s="64"/>
      <c r="C149" s="18"/>
      <c r="D149" s="18"/>
      <c r="E149" s="63"/>
      <c r="F149" s="18"/>
      <c r="G149" s="63"/>
      <c r="H149" s="63"/>
      <c r="I149" s="54">
        <f t="shared" si="2"/>
        <v>0</v>
      </c>
      <c r="J149" s="18"/>
      <c r="K149" s="18"/>
      <c r="L149" s="18"/>
      <c r="M149" s="18"/>
      <c r="N149" s="18"/>
      <c r="O149" s="18"/>
      <c r="P149" s="24"/>
      <c r="Q149" s="18"/>
      <c r="R149" s="18"/>
      <c r="S149" s="18"/>
      <c r="T149" s="18"/>
    </row>
    <row r="150" spans="1:20">
      <c r="A150" s="4">
        <v>146</v>
      </c>
      <c r="B150" s="64"/>
      <c r="C150" s="18"/>
      <c r="D150" s="18"/>
      <c r="E150" s="63"/>
      <c r="F150" s="18"/>
      <c r="G150" s="63"/>
      <c r="H150" s="63"/>
      <c r="I150" s="54">
        <f t="shared" si="2"/>
        <v>0</v>
      </c>
      <c r="J150" s="18"/>
      <c r="K150" s="18"/>
      <c r="L150" s="18"/>
      <c r="M150" s="18"/>
      <c r="N150" s="18"/>
      <c r="O150" s="18"/>
      <c r="P150" s="24"/>
      <c r="Q150" s="18"/>
      <c r="R150" s="18"/>
      <c r="S150" s="18"/>
      <c r="T150" s="18"/>
    </row>
    <row r="151" spans="1:20">
      <c r="A151" s="4">
        <v>147</v>
      </c>
      <c r="B151" s="64"/>
      <c r="C151" s="18"/>
      <c r="D151" s="18"/>
      <c r="E151" s="63"/>
      <c r="F151" s="18"/>
      <c r="G151" s="63"/>
      <c r="H151" s="63"/>
      <c r="I151" s="54">
        <f t="shared" si="2"/>
        <v>0</v>
      </c>
      <c r="J151" s="18"/>
      <c r="K151" s="18"/>
      <c r="L151" s="18"/>
      <c r="M151" s="18"/>
      <c r="N151" s="18"/>
      <c r="O151" s="18"/>
      <c r="P151" s="24"/>
      <c r="Q151" s="18"/>
      <c r="R151" s="18"/>
      <c r="S151" s="18"/>
      <c r="T151" s="18"/>
    </row>
    <row r="152" spans="1:20">
      <c r="A152" s="4">
        <v>148</v>
      </c>
      <c r="B152" s="64"/>
      <c r="C152" s="18"/>
      <c r="D152" s="18"/>
      <c r="E152" s="63"/>
      <c r="F152" s="18"/>
      <c r="G152" s="63"/>
      <c r="H152" s="63"/>
      <c r="I152" s="54">
        <f t="shared" si="2"/>
        <v>0</v>
      </c>
      <c r="J152" s="18"/>
      <c r="K152" s="18"/>
      <c r="L152" s="18"/>
      <c r="M152" s="18"/>
      <c r="N152" s="18"/>
      <c r="O152" s="18"/>
      <c r="P152" s="24"/>
      <c r="Q152" s="18"/>
      <c r="R152" s="18"/>
      <c r="S152" s="18"/>
      <c r="T152" s="18"/>
    </row>
    <row r="153" spans="1:20">
      <c r="A153" s="4">
        <v>149</v>
      </c>
      <c r="B153" s="64"/>
      <c r="C153" s="18"/>
      <c r="D153" s="18"/>
      <c r="E153" s="63"/>
      <c r="F153" s="18"/>
      <c r="G153" s="63"/>
      <c r="H153" s="63"/>
      <c r="I153" s="54">
        <f t="shared" si="2"/>
        <v>0</v>
      </c>
      <c r="J153" s="18"/>
      <c r="K153" s="18"/>
      <c r="L153" s="18"/>
      <c r="M153" s="18"/>
      <c r="N153" s="18"/>
      <c r="O153" s="18"/>
      <c r="P153" s="24"/>
      <c r="Q153" s="18"/>
      <c r="R153" s="18"/>
      <c r="S153" s="18"/>
      <c r="T153" s="18"/>
    </row>
    <row r="154" spans="1:20">
      <c r="A154" s="4">
        <v>150</v>
      </c>
      <c r="B154" s="64"/>
      <c r="C154" s="18"/>
      <c r="D154" s="18"/>
      <c r="E154" s="63"/>
      <c r="F154" s="18"/>
      <c r="G154" s="63"/>
      <c r="H154" s="63"/>
      <c r="I154" s="54">
        <f t="shared" si="2"/>
        <v>0</v>
      </c>
      <c r="J154" s="18"/>
      <c r="K154" s="18"/>
      <c r="L154" s="18"/>
      <c r="M154" s="18"/>
      <c r="N154" s="18"/>
      <c r="O154" s="18"/>
      <c r="P154" s="24"/>
      <c r="Q154" s="18"/>
      <c r="R154" s="18"/>
      <c r="S154" s="18"/>
      <c r="T154" s="18"/>
    </row>
    <row r="155" spans="1:20">
      <c r="A155" s="4">
        <v>151</v>
      </c>
      <c r="B155" s="64"/>
      <c r="C155" s="18"/>
      <c r="D155" s="18"/>
      <c r="E155" s="63"/>
      <c r="F155" s="18"/>
      <c r="G155" s="63"/>
      <c r="H155" s="63"/>
      <c r="I155" s="54">
        <f t="shared" si="2"/>
        <v>0</v>
      </c>
      <c r="J155" s="18"/>
      <c r="K155" s="18"/>
      <c r="L155" s="18"/>
      <c r="M155" s="18"/>
      <c r="N155" s="18"/>
      <c r="O155" s="18"/>
      <c r="P155" s="24"/>
      <c r="Q155" s="18"/>
      <c r="R155" s="18"/>
      <c r="S155" s="18"/>
      <c r="T155" s="18"/>
    </row>
    <row r="156" spans="1:20">
      <c r="A156" s="4">
        <v>152</v>
      </c>
      <c r="B156" s="64"/>
      <c r="C156" s="18"/>
      <c r="D156" s="18"/>
      <c r="E156" s="63"/>
      <c r="F156" s="18"/>
      <c r="G156" s="63"/>
      <c r="H156" s="63"/>
      <c r="I156" s="54">
        <f t="shared" si="2"/>
        <v>0</v>
      </c>
      <c r="J156" s="18"/>
      <c r="K156" s="18"/>
      <c r="L156" s="18"/>
      <c r="M156" s="18"/>
      <c r="N156" s="18"/>
      <c r="O156" s="18"/>
      <c r="P156" s="24"/>
      <c r="Q156" s="18"/>
      <c r="R156" s="18"/>
      <c r="S156" s="18"/>
      <c r="T156" s="18"/>
    </row>
    <row r="157" spans="1:20">
      <c r="A157" s="4">
        <v>153</v>
      </c>
      <c r="B157" s="64"/>
      <c r="C157" s="18"/>
      <c r="D157" s="18"/>
      <c r="E157" s="63"/>
      <c r="F157" s="18"/>
      <c r="G157" s="63"/>
      <c r="H157" s="63"/>
      <c r="I157" s="54">
        <f t="shared" si="2"/>
        <v>0</v>
      </c>
      <c r="J157" s="18"/>
      <c r="K157" s="18"/>
      <c r="L157" s="18"/>
      <c r="M157" s="18"/>
      <c r="N157" s="18"/>
      <c r="O157" s="18"/>
      <c r="P157" s="24"/>
      <c r="Q157" s="18"/>
      <c r="R157" s="18"/>
      <c r="S157" s="18"/>
      <c r="T157" s="18"/>
    </row>
    <row r="158" spans="1:20">
      <c r="A158" s="4">
        <v>154</v>
      </c>
      <c r="B158" s="64"/>
      <c r="C158" s="18"/>
      <c r="D158" s="18"/>
      <c r="E158" s="63"/>
      <c r="F158" s="18"/>
      <c r="G158" s="63"/>
      <c r="H158" s="63"/>
      <c r="I158" s="54">
        <f t="shared" si="2"/>
        <v>0</v>
      </c>
      <c r="J158" s="18"/>
      <c r="K158" s="18"/>
      <c r="L158" s="18"/>
      <c r="M158" s="18"/>
      <c r="N158" s="18"/>
      <c r="O158" s="18"/>
      <c r="P158" s="24"/>
      <c r="Q158" s="18"/>
      <c r="R158" s="18"/>
      <c r="S158" s="18"/>
      <c r="T158" s="18"/>
    </row>
    <row r="159" spans="1:20">
      <c r="A159" s="4">
        <v>155</v>
      </c>
      <c r="B159" s="64"/>
      <c r="C159" s="18"/>
      <c r="D159" s="18"/>
      <c r="E159" s="63"/>
      <c r="F159" s="18"/>
      <c r="G159" s="63"/>
      <c r="H159" s="63"/>
      <c r="I159" s="54">
        <f t="shared" si="2"/>
        <v>0</v>
      </c>
      <c r="J159" s="18"/>
      <c r="K159" s="18"/>
      <c r="L159" s="18"/>
      <c r="M159" s="18"/>
      <c r="N159" s="18"/>
      <c r="O159" s="18"/>
      <c r="P159" s="24"/>
      <c r="Q159" s="18"/>
      <c r="R159" s="18"/>
      <c r="S159" s="18"/>
      <c r="T159" s="18"/>
    </row>
    <row r="160" spans="1:20">
      <c r="A160" s="4">
        <v>156</v>
      </c>
      <c r="B160" s="64"/>
      <c r="C160" s="18"/>
      <c r="D160" s="18"/>
      <c r="E160" s="63"/>
      <c r="F160" s="18"/>
      <c r="G160" s="63"/>
      <c r="H160" s="63"/>
      <c r="I160" s="54">
        <f t="shared" si="2"/>
        <v>0</v>
      </c>
      <c r="J160" s="18"/>
      <c r="K160" s="18"/>
      <c r="L160" s="18"/>
      <c r="M160" s="18"/>
      <c r="N160" s="18"/>
      <c r="O160" s="18"/>
      <c r="P160" s="24"/>
      <c r="Q160" s="18"/>
      <c r="R160" s="18"/>
      <c r="S160" s="18"/>
      <c r="T160" s="18"/>
    </row>
    <row r="161" spans="1:20">
      <c r="A161" s="4">
        <v>157</v>
      </c>
      <c r="B161" s="64"/>
      <c r="C161" s="18"/>
      <c r="D161" s="18"/>
      <c r="E161" s="63"/>
      <c r="F161" s="18"/>
      <c r="G161" s="63"/>
      <c r="H161" s="63"/>
      <c r="I161" s="54">
        <f t="shared" si="2"/>
        <v>0</v>
      </c>
      <c r="J161" s="18"/>
      <c r="K161" s="18"/>
      <c r="L161" s="18"/>
      <c r="M161" s="18"/>
      <c r="N161" s="18"/>
      <c r="O161" s="18"/>
      <c r="P161" s="24"/>
      <c r="Q161" s="18"/>
      <c r="R161" s="18"/>
      <c r="S161" s="18"/>
      <c r="T161" s="18"/>
    </row>
    <row r="162" spans="1:20">
      <c r="A162" s="4">
        <v>158</v>
      </c>
      <c r="B162" s="64"/>
      <c r="C162" s="18"/>
      <c r="D162" s="18"/>
      <c r="E162" s="63"/>
      <c r="F162" s="18"/>
      <c r="G162" s="63"/>
      <c r="H162" s="63"/>
      <c r="I162" s="54">
        <f t="shared" si="2"/>
        <v>0</v>
      </c>
      <c r="J162" s="18"/>
      <c r="K162" s="18"/>
      <c r="L162" s="18"/>
      <c r="M162" s="18"/>
      <c r="N162" s="18"/>
      <c r="O162" s="18"/>
      <c r="P162" s="24"/>
      <c r="Q162" s="18"/>
      <c r="R162" s="18"/>
      <c r="S162" s="18"/>
      <c r="T162" s="18"/>
    </row>
    <row r="163" spans="1:20">
      <c r="A163" s="4">
        <v>159</v>
      </c>
      <c r="B163" s="64"/>
      <c r="C163" s="18"/>
      <c r="D163" s="18"/>
      <c r="E163" s="63"/>
      <c r="F163" s="18"/>
      <c r="G163" s="63"/>
      <c r="H163" s="63"/>
      <c r="I163" s="54">
        <f t="shared" si="2"/>
        <v>0</v>
      </c>
      <c r="J163" s="18"/>
      <c r="K163" s="18"/>
      <c r="L163" s="18"/>
      <c r="M163" s="18"/>
      <c r="N163" s="18"/>
      <c r="O163" s="18"/>
      <c r="P163" s="24"/>
      <c r="Q163" s="18"/>
      <c r="R163" s="18"/>
      <c r="S163" s="18"/>
      <c r="T163" s="18"/>
    </row>
    <row r="164" spans="1:20">
      <c r="A164" s="4">
        <v>160</v>
      </c>
      <c r="B164" s="64"/>
      <c r="C164" s="18"/>
      <c r="D164" s="18"/>
      <c r="E164" s="63"/>
      <c r="F164" s="18"/>
      <c r="G164" s="63"/>
      <c r="H164" s="63"/>
      <c r="I164" s="54">
        <f t="shared" si="2"/>
        <v>0</v>
      </c>
      <c r="J164" s="18"/>
      <c r="K164" s="18"/>
      <c r="L164" s="18"/>
      <c r="M164" s="18"/>
      <c r="N164" s="18"/>
      <c r="O164" s="18"/>
      <c r="P164" s="24"/>
      <c r="Q164" s="18"/>
      <c r="R164" s="18"/>
      <c r="S164" s="18"/>
      <c r="T164" s="18"/>
    </row>
    <row r="165" spans="1:20">
      <c r="A165" s="3" t="s">
        <v>11</v>
      </c>
      <c r="B165" s="39"/>
      <c r="C165" s="3">
        <f>COUNTIFS(C5:C164,"*")</f>
        <v>98</v>
      </c>
      <c r="D165" s="3"/>
      <c r="E165" s="13"/>
      <c r="F165" s="3"/>
      <c r="G165" s="56">
        <f>SUM(G5:G164)</f>
        <v>1421</v>
      </c>
      <c r="H165" s="56">
        <f>SUM(H5:H164)</f>
        <v>1648</v>
      </c>
      <c r="I165" s="56">
        <f>SUM(I5:I164)</f>
        <v>3069</v>
      </c>
      <c r="J165" s="3"/>
      <c r="K165" s="7"/>
      <c r="L165" s="21"/>
      <c r="M165" s="21"/>
      <c r="N165" s="7"/>
      <c r="O165" s="7"/>
      <c r="P165" s="14"/>
      <c r="Q165" s="3"/>
      <c r="R165" s="3"/>
      <c r="S165" s="3"/>
      <c r="T165" s="12"/>
    </row>
    <row r="166" spans="1:20">
      <c r="A166" s="44" t="s">
        <v>62</v>
      </c>
      <c r="B166" s="10">
        <f>COUNTIF(B$5:B$164,"Team 1")</f>
        <v>46</v>
      </c>
      <c r="C166" s="44" t="s">
        <v>25</v>
      </c>
      <c r="D166" s="10">
        <f>COUNTIF(D5:D164,"Anganwadi")</f>
        <v>38</v>
      </c>
    </row>
    <row r="167" spans="1:20">
      <c r="A167" s="44" t="s">
        <v>63</v>
      </c>
      <c r="B167" s="10">
        <f>COUNTIF(B$6:B$164,"Team 2")</f>
        <v>49</v>
      </c>
      <c r="C167" s="44" t="s">
        <v>23</v>
      </c>
      <c r="D167" s="10">
        <f>COUNTIF(D5:D164,"School")</f>
        <v>35</v>
      </c>
    </row>
  </sheetData>
  <sheetProtection password="8527" sheet="1" objects="1" scenarios="1"/>
  <mergeCells count="27">
    <mergeCell ref="K59:K60"/>
    <mergeCell ref="L59:L60"/>
    <mergeCell ref="M59:M60"/>
    <mergeCell ref="N59:N60"/>
    <mergeCell ref="O59:O60"/>
    <mergeCell ref="J8:J11"/>
    <mergeCell ref="J59:J6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23: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H12" sqref="H1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77" t="s">
        <v>70</v>
      </c>
      <c r="B1" s="277"/>
      <c r="C1" s="277"/>
      <c r="D1" s="53"/>
      <c r="E1" s="53"/>
      <c r="F1" s="53"/>
      <c r="G1" s="53"/>
      <c r="H1" s="53"/>
      <c r="I1" s="53"/>
      <c r="J1" s="53"/>
      <c r="K1" s="53"/>
      <c r="L1" s="53"/>
      <c r="M1" s="278"/>
      <c r="N1" s="278"/>
      <c r="O1" s="278"/>
      <c r="P1" s="278"/>
      <c r="Q1" s="278"/>
      <c r="R1" s="278"/>
      <c r="S1" s="278"/>
      <c r="T1" s="278"/>
    </row>
    <row r="2" spans="1:20">
      <c r="A2" s="255" t="s">
        <v>59</v>
      </c>
      <c r="B2" s="256"/>
      <c r="C2" s="256"/>
      <c r="D2" s="25">
        <v>43586</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23" t="s">
        <v>9</v>
      </c>
      <c r="H4" s="23" t="s">
        <v>10</v>
      </c>
      <c r="I4" s="23" t="s">
        <v>11</v>
      </c>
      <c r="J4" s="246"/>
      <c r="K4" s="254"/>
      <c r="L4" s="254"/>
      <c r="M4" s="254"/>
      <c r="N4" s="254"/>
      <c r="O4" s="254"/>
      <c r="P4" s="247"/>
      <c r="Q4" s="247"/>
      <c r="R4" s="246"/>
      <c r="S4" s="246"/>
      <c r="T4" s="246"/>
    </row>
    <row r="5" spans="1:20">
      <c r="A5" s="4">
        <v>1</v>
      </c>
      <c r="B5" s="64" t="s">
        <v>62</v>
      </c>
      <c r="C5" s="103" t="s">
        <v>153</v>
      </c>
      <c r="D5" s="95"/>
      <c r="E5" s="95"/>
      <c r="F5" s="95"/>
      <c r="G5" s="95">
        <v>0</v>
      </c>
      <c r="H5" s="95">
        <v>0</v>
      </c>
      <c r="I5" s="57">
        <f>SUM(G5:H5)</f>
        <v>0</v>
      </c>
      <c r="J5" s="95"/>
      <c r="K5" s="95"/>
      <c r="L5" s="95"/>
      <c r="M5" s="95"/>
      <c r="N5" s="95"/>
      <c r="O5" s="144"/>
      <c r="P5" s="24">
        <v>43586</v>
      </c>
      <c r="Q5" s="95" t="s">
        <v>109</v>
      </c>
      <c r="R5" s="48"/>
      <c r="S5" s="18"/>
      <c r="T5" s="48"/>
    </row>
    <row r="6" spans="1:20">
      <c r="A6" s="4">
        <v>2</v>
      </c>
      <c r="B6" s="64" t="s">
        <v>62</v>
      </c>
      <c r="C6" s="69" t="s">
        <v>234</v>
      </c>
      <c r="D6" s="18" t="s">
        <v>25</v>
      </c>
      <c r="E6" s="73"/>
      <c r="F6" s="18" t="s">
        <v>89</v>
      </c>
      <c r="G6" s="63">
        <v>35</v>
      </c>
      <c r="H6" s="63">
        <v>21</v>
      </c>
      <c r="I6" s="57">
        <f t="shared" ref="I6:I69" si="0">SUM(G6:H6)</f>
        <v>56</v>
      </c>
      <c r="J6" s="145">
        <v>910149668</v>
      </c>
      <c r="K6" s="18" t="s">
        <v>294</v>
      </c>
      <c r="L6" s="18" t="s">
        <v>137</v>
      </c>
      <c r="M6" s="18">
        <v>8638436586</v>
      </c>
      <c r="N6" s="18" t="s">
        <v>147</v>
      </c>
      <c r="O6" s="18">
        <v>801155817</v>
      </c>
      <c r="P6" s="24">
        <v>43587</v>
      </c>
      <c r="Q6" s="18" t="s">
        <v>110</v>
      </c>
      <c r="R6" s="48"/>
      <c r="S6" s="18"/>
      <c r="T6" s="48"/>
    </row>
    <row r="7" spans="1:20">
      <c r="A7" s="4">
        <v>3</v>
      </c>
      <c r="B7" s="64" t="s">
        <v>62</v>
      </c>
      <c r="C7" s="73" t="s">
        <v>235</v>
      </c>
      <c r="D7" s="18" t="s">
        <v>23</v>
      </c>
      <c r="E7" s="73"/>
      <c r="F7" s="18" t="s">
        <v>91</v>
      </c>
      <c r="G7" s="63">
        <v>43</v>
      </c>
      <c r="H7" s="63">
        <v>29</v>
      </c>
      <c r="I7" s="57">
        <f t="shared" si="0"/>
        <v>72</v>
      </c>
      <c r="J7" s="145">
        <v>9859857582</v>
      </c>
      <c r="K7" s="18" t="s">
        <v>294</v>
      </c>
      <c r="L7" s="18" t="s">
        <v>137</v>
      </c>
      <c r="M7" s="18">
        <v>8638436586</v>
      </c>
      <c r="N7" s="18" t="s">
        <v>147</v>
      </c>
      <c r="O7" s="18">
        <v>801155817</v>
      </c>
      <c r="P7" s="24">
        <v>43587</v>
      </c>
      <c r="Q7" s="18" t="s">
        <v>110</v>
      </c>
      <c r="R7" s="48"/>
      <c r="S7" s="18"/>
      <c r="T7" s="48"/>
    </row>
    <row r="8" spans="1:20">
      <c r="A8" s="4">
        <v>4</v>
      </c>
      <c r="B8" s="64" t="s">
        <v>62</v>
      </c>
      <c r="C8" s="73" t="s">
        <v>236</v>
      </c>
      <c r="D8" s="18" t="s">
        <v>25</v>
      </c>
      <c r="E8" s="104">
        <v>18312030418</v>
      </c>
      <c r="F8" s="18" t="s">
        <v>89</v>
      </c>
      <c r="G8" s="63">
        <v>8</v>
      </c>
      <c r="H8" s="63">
        <v>17</v>
      </c>
      <c r="I8" s="57">
        <f t="shared" si="0"/>
        <v>25</v>
      </c>
      <c r="J8" s="78">
        <v>7002524404</v>
      </c>
      <c r="K8" s="18" t="s">
        <v>295</v>
      </c>
      <c r="L8" s="18" t="s">
        <v>296</v>
      </c>
      <c r="M8" s="18">
        <v>9954181497</v>
      </c>
      <c r="N8" s="18" t="s">
        <v>297</v>
      </c>
      <c r="O8" s="18">
        <v>8011374286</v>
      </c>
      <c r="P8" s="24">
        <v>43588</v>
      </c>
      <c r="Q8" s="18" t="s">
        <v>111</v>
      </c>
      <c r="R8" s="48"/>
      <c r="S8" s="18"/>
      <c r="T8" s="48"/>
    </row>
    <row r="9" spans="1:20">
      <c r="A9" s="4">
        <v>5</v>
      </c>
      <c r="B9" s="64" t="s">
        <v>62</v>
      </c>
      <c r="C9" s="73" t="s">
        <v>237</v>
      </c>
      <c r="D9" s="18" t="s">
        <v>23</v>
      </c>
      <c r="E9" s="73">
        <v>18170008102</v>
      </c>
      <c r="F9" s="18" t="s">
        <v>91</v>
      </c>
      <c r="G9" s="63">
        <v>41</v>
      </c>
      <c r="H9" s="63">
        <v>45</v>
      </c>
      <c r="I9" s="57">
        <f t="shared" si="0"/>
        <v>86</v>
      </c>
      <c r="J9" s="78">
        <v>9401706244</v>
      </c>
      <c r="K9" s="18" t="s">
        <v>295</v>
      </c>
      <c r="L9" s="18" t="s">
        <v>296</v>
      </c>
      <c r="M9" s="18">
        <v>9954181497</v>
      </c>
      <c r="N9" s="18" t="s">
        <v>297</v>
      </c>
      <c r="O9" s="18">
        <v>8011374286</v>
      </c>
      <c r="P9" s="24">
        <v>43588</v>
      </c>
      <c r="Q9" s="18" t="s">
        <v>111</v>
      </c>
      <c r="R9" s="48"/>
      <c r="S9" s="18"/>
      <c r="T9" s="48"/>
    </row>
    <row r="10" spans="1:20" ht="33">
      <c r="A10" s="4">
        <v>6</v>
      </c>
      <c r="B10" s="64" t="s">
        <v>62</v>
      </c>
      <c r="C10" s="65" t="s">
        <v>238</v>
      </c>
      <c r="D10" s="65" t="s">
        <v>23</v>
      </c>
      <c r="E10" s="105"/>
      <c r="F10" s="65" t="s">
        <v>161</v>
      </c>
      <c r="G10" s="106"/>
      <c r="H10" s="106">
        <v>56</v>
      </c>
      <c r="I10" s="57">
        <f t="shared" si="0"/>
        <v>56</v>
      </c>
      <c r="J10" s="65">
        <v>8011224601</v>
      </c>
      <c r="K10" s="113" t="s">
        <v>298</v>
      </c>
      <c r="L10" s="18" t="s">
        <v>299</v>
      </c>
      <c r="M10" s="18" t="s">
        <v>300</v>
      </c>
      <c r="N10" s="18" t="s">
        <v>301</v>
      </c>
      <c r="O10" s="18">
        <v>9613360545</v>
      </c>
      <c r="P10" s="24">
        <v>43589</v>
      </c>
      <c r="Q10" s="69" t="s">
        <v>112</v>
      </c>
      <c r="R10" s="48"/>
      <c r="S10" s="18"/>
      <c r="T10" s="48"/>
    </row>
    <row r="11" spans="1:20">
      <c r="A11" s="4">
        <v>7</v>
      </c>
      <c r="B11" s="64" t="s">
        <v>62</v>
      </c>
      <c r="C11" s="103" t="s">
        <v>153</v>
      </c>
      <c r="D11" s="107"/>
      <c r="E11" s="107"/>
      <c r="F11" s="107"/>
      <c r="G11" s="107"/>
      <c r="H11" s="107"/>
      <c r="I11" s="57">
        <f t="shared" si="0"/>
        <v>0</v>
      </c>
      <c r="J11" s="107"/>
      <c r="K11" s="107"/>
      <c r="L11" s="107"/>
      <c r="M11" s="107"/>
      <c r="N11" s="107"/>
      <c r="O11" s="146"/>
      <c r="P11" s="24">
        <v>43590</v>
      </c>
      <c r="Q11" s="18" t="s">
        <v>113</v>
      </c>
      <c r="R11" s="48"/>
      <c r="S11" s="18"/>
      <c r="T11" s="48"/>
    </row>
    <row r="12" spans="1:20" ht="16.5" customHeight="1">
      <c r="A12" s="4">
        <v>8</v>
      </c>
      <c r="B12" s="64" t="s">
        <v>62</v>
      </c>
      <c r="C12" s="108" t="s">
        <v>239</v>
      </c>
      <c r="D12" s="18" t="s">
        <v>25</v>
      </c>
      <c r="E12" s="109">
        <v>18312030416</v>
      </c>
      <c r="F12" s="18" t="s">
        <v>89</v>
      </c>
      <c r="G12" s="63">
        <v>25</v>
      </c>
      <c r="H12" s="63">
        <v>11</v>
      </c>
      <c r="I12" s="57">
        <f t="shared" si="0"/>
        <v>36</v>
      </c>
      <c r="J12" s="108">
        <v>9365539469</v>
      </c>
      <c r="K12" s="18" t="s">
        <v>295</v>
      </c>
      <c r="L12" s="18" t="s">
        <v>296</v>
      </c>
      <c r="M12" s="18">
        <v>9954181497</v>
      </c>
      <c r="N12" s="55" t="s">
        <v>302</v>
      </c>
      <c r="O12" s="55">
        <v>9957651284</v>
      </c>
      <c r="P12" s="262" t="s">
        <v>228</v>
      </c>
      <c r="Q12" s="69" t="s">
        <v>106</v>
      </c>
      <c r="R12" s="48"/>
      <c r="S12" s="18"/>
      <c r="T12" s="48"/>
    </row>
    <row r="13" spans="1:20">
      <c r="A13" s="4">
        <v>9</v>
      </c>
      <c r="B13" s="64" t="s">
        <v>62</v>
      </c>
      <c r="C13" s="18" t="s">
        <v>240</v>
      </c>
      <c r="D13" s="18" t="s">
        <v>23</v>
      </c>
      <c r="E13" s="110">
        <v>18170306801</v>
      </c>
      <c r="F13" s="18" t="s">
        <v>91</v>
      </c>
      <c r="G13" s="63">
        <v>55</v>
      </c>
      <c r="H13" s="63">
        <v>69</v>
      </c>
      <c r="I13" s="57">
        <f t="shared" si="0"/>
        <v>124</v>
      </c>
      <c r="J13" s="78">
        <v>9678347585</v>
      </c>
      <c r="K13" s="18" t="s">
        <v>295</v>
      </c>
      <c r="L13" s="18" t="s">
        <v>296</v>
      </c>
      <c r="M13" s="18">
        <v>9954181497</v>
      </c>
      <c r="N13" s="55" t="s">
        <v>302</v>
      </c>
      <c r="O13" s="55">
        <v>9957651284</v>
      </c>
      <c r="P13" s="264"/>
      <c r="Q13" s="18" t="s">
        <v>108</v>
      </c>
      <c r="R13" s="48"/>
      <c r="S13" s="18"/>
      <c r="T13" s="48"/>
    </row>
    <row r="14" spans="1:20">
      <c r="A14" s="4">
        <v>10</v>
      </c>
      <c r="B14" s="64" t="s">
        <v>62</v>
      </c>
      <c r="C14" s="111" t="s">
        <v>123</v>
      </c>
      <c r="D14" s="112"/>
      <c r="E14" s="112"/>
      <c r="F14" s="112"/>
      <c r="G14" s="112"/>
      <c r="H14" s="112"/>
      <c r="I14" s="57">
        <f t="shared" si="0"/>
        <v>0</v>
      </c>
      <c r="J14" s="112"/>
      <c r="K14" s="112"/>
      <c r="L14" s="112"/>
      <c r="M14" s="112"/>
      <c r="N14" s="112"/>
      <c r="O14" s="147"/>
      <c r="P14" s="24">
        <v>43593</v>
      </c>
      <c r="Q14" s="69" t="s">
        <v>109</v>
      </c>
      <c r="R14" s="48"/>
      <c r="S14" s="18"/>
      <c r="T14" s="48"/>
    </row>
    <row r="15" spans="1:20">
      <c r="A15" s="4">
        <v>11</v>
      </c>
      <c r="B15" s="64" t="s">
        <v>62</v>
      </c>
      <c r="C15" s="18" t="s">
        <v>241</v>
      </c>
      <c r="D15" s="94" t="s">
        <v>23</v>
      </c>
      <c r="E15" s="63">
        <v>18170303105</v>
      </c>
      <c r="F15" s="18" t="s">
        <v>210</v>
      </c>
      <c r="G15" s="63">
        <v>16</v>
      </c>
      <c r="H15" s="63">
        <v>13</v>
      </c>
      <c r="I15" s="57">
        <f t="shared" si="0"/>
        <v>29</v>
      </c>
      <c r="J15" s="64">
        <v>9678673799</v>
      </c>
      <c r="K15" s="18" t="s">
        <v>303</v>
      </c>
      <c r="L15" s="65" t="s">
        <v>304</v>
      </c>
      <c r="M15" s="18">
        <v>8638909770</v>
      </c>
      <c r="N15" s="18" t="s">
        <v>305</v>
      </c>
      <c r="O15" s="18">
        <v>9706204012</v>
      </c>
      <c r="P15" s="24">
        <v>43594</v>
      </c>
      <c r="Q15" s="18" t="s">
        <v>110</v>
      </c>
      <c r="R15" s="48"/>
      <c r="S15" s="18"/>
      <c r="T15" s="48"/>
    </row>
    <row r="16" spans="1:20">
      <c r="A16" s="4">
        <v>12</v>
      </c>
      <c r="B16" s="64" t="s">
        <v>62</v>
      </c>
      <c r="C16" s="18" t="s">
        <v>748</v>
      </c>
      <c r="D16" s="94" t="s">
        <v>23</v>
      </c>
      <c r="E16" s="63">
        <v>18170303005</v>
      </c>
      <c r="F16" s="18" t="s">
        <v>210</v>
      </c>
      <c r="G16" s="63">
        <v>21</v>
      </c>
      <c r="H16" s="63">
        <v>20</v>
      </c>
      <c r="I16" s="57">
        <f t="shared" si="0"/>
        <v>41</v>
      </c>
      <c r="J16" s="92">
        <v>8011289207</v>
      </c>
      <c r="K16" s="18" t="s">
        <v>303</v>
      </c>
      <c r="L16" s="65" t="s">
        <v>304</v>
      </c>
      <c r="M16" s="18">
        <v>8638909770</v>
      </c>
      <c r="N16" s="18" t="s">
        <v>306</v>
      </c>
      <c r="O16" s="18">
        <v>8011702411</v>
      </c>
      <c r="P16" s="24">
        <v>43594</v>
      </c>
      <c r="Q16" s="18" t="s">
        <v>110</v>
      </c>
      <c r="R16" s="48"/>
      <c r="S16" s="18"/>
      <c r="T16" s="48"/>
    </row>
    <row r="17" spans="1:20">
      <c r="A17" s="4">
        <v>13</v>
      </c>
      <c r="B17" s="64" t="s">
        <v>62</v>
      </c>
      <c r="C17" s="113" t="s">
        <v>242</v>
      </c>
      <c r="D17" s="65" t="s">
        <v>25</v>
      </c>
      <c r="E17" s="113">
        <v>18290030617</v>
      </c>
      <c r="F17" s="65" t="s">
        <v>89</v>
      </c>
      <c r="G17" s="106">
        <v>10</v>
      </c>
      <c r="H17" s="106">
        <v>15</v>
      </c>
      <c r="I17" s="57">
        <f t="shared" si="0"/>
        <v>25</v>
      </c>
      <c r="J17" s="113">
        <v>9957636726</v>
      </c>
      <c r="K17" s="113" t="s">
        <v>295</v>
      </c>
      <c r="L17" s="18" t="s">
        <v>296</v>
      </c>
      <c r="M17" s="18">
        <v>9954181497</v>
      </c>
      <c r="N17" s="18" t="s">
        <v>307</v>
      </c>
      <c r="O17" s="18">
        <v>9957675380</v>
      </c>
      <c r="P17" s="24">
        <v>43595</v>
      </c>
      <c r="Q17" s="69" t="s">
        <v>111</v>
      </c>
      <c r="R17" s="48"/>
      <c r="S17" s="18"/>
      <c r="T17" s="48"/>
    </row>
    <row r="18" spans="1:20">
      <c r="A18" s="4">
        <v>14</v>
      </c>
      <c r="B18" s="64" t="s">
        <v>62</v>
      </c>
      <c r="C18" s="113" t="s">
        <v>243</v>
      </c>
      <c r="D18" s="65" t="s">
        <v>23</v>
      </c>
      <c r="E18" s="113">
        <v>18170306401</v>
      </c>
      <c r="F18" s="65" t="s">
        <v>91</v>
      </c>
      <c r="G18" s="106">
        <v>45</v>
      </c>
      <c r="H18" s="106">
        <v>57</v>
      </c>
      <c r="I18" s="57">
        <f t="shared" si="0"/>
        <v>102</v>
      </c>
      <c r="J18" s="113">
        <v>9101848156</v>
      </c>
      <c r="K18" s="113" t="s">
        <v>295</v>
      </c>
      <c r="L18" s="18" t="s">
        <v>296</v>
      </c>
      <c r="M18" s="18">
        <v>9954181497</v>
      </c>
      <c r="N18" s="18" t="s">
        <v>307</v>
      </c>
      <c r="O18" s="18">
        <v>9957675380</v>
      </c>
      <c r="P18" s="24">
        <v>43595</v>
      </c>
      <c r="Q18" s="69" t="s">
        <v>111</v>
      </c>
      <c r="R18" s="48"/>
      <c r="S18" s="18"/>
      <c r="T18" s="48"/>
    </row>
    <row r="19" spans="1:20">
      <c r="A19" s="4">
        <v>15</v>
      </c>
      <c r="B19" s="64" t="s">
        <v>62</v>
      </c>
      <c r="C19" s="113" t="s">
        <v>244</v>
      </c>
      <c r="D19" s="65" t="s">
        <v>25</v>
      </c>
      <c r="E19" s="113">
        <v>18312030415</v>
      </c>
      <c r="F19" s="65" t="s">
        <v>89</v>
      </c>
      <c r="G19" s="106">
        <v>11</v>
      </c>
      <c r="H19" s="106">
        <v>10</v>
      </c>
      <c r="I19" s="57">
        <f t="shared" si="0"/>
        <v>21</v>
      </c>
      <c r="J19" s="113">
        <v>8011213242</v>
      </c>
      <c r="K19" s="113" t="s">
        <v>295</v>
      </c>
      <c r="L19" s="18" t="s">
        <v>296</v>
      </c>
      <c r="M19" s="18">
        <v>9954181497</v>
      </c>
      <c r="N19" s="65" t="s">
        <v>308</v>
      </c>
      <c r="O19" s="65">
        <v>9706978488</v>
      </c>
      <c r="P19" s="24">
        <v>43596</v>
      </c>
      <c r="Q19" s="18" t="s">
        <v>112</v>
      </c>
      <c r="R19" s="48"/>
      <c r="S19" s="18"/>
      <c r="T19" s="48"/>
    </row>
    <row r="20" spans="1:20">
      <c r="A20" s="4">
        <v>16</v>
      </c>
      <c r="B20" s="64" t="s">
        <v>62</v>
      </c>
      <c r="C20" s="113" t="s">
        <v>245</v>
      </c>
      <c r="D20" s="65" t="s">
        <v>23</v>
      </c>
      <c r="E20" s="113">
        <v>18170306802</v>
      </c>
      <c r="F20" s="65" t="s">
        <v>91</v>
      </c>
      <c r="G20" s="106">
        <v>14</v>
      </c>
      <c r="H20" s="106">
        <v>27</v>
      </c>
      <c r="I20" s="57">
        <f t="shared" si="0"/>
        <v>41</v>
      </c>
      <c r="J20" s="113">
        <v>9101848156</v>
      </c>
      <c r="K20" s="113" t="s">
        <v>295</v>
      </c>
      <c r="L20" s="18" t="s">
        <v>296</v>
      </c>
      <c r="M20" s="18">
        <v>9954181497</v>
      </c>
      <c r="N20" s="65" t="s">
        <v>308</v>
      </c>
      <c r="O20" s="65">
        <v>9706978488</v>
      </c>
      <c r="P20" s="24">
        <v>43596</v>
      </c>
      <c r="Q20" s="18" t="s">
        <v>112</v>
      </c>
      <c r="R20" s="48"/>
      <c r="S20" s="18"/>
      <c r="T20" s="48"/>
    </row>
    <row r="21" spans="1:20">
      <c r="A21" s="4">
        <v>17</v>
      </c>
      <c r="B21" s="64" t="s">
        <v>62</v>
      </c>
      <c r="C21" s="114" t="s">
        <v>153</v>
      </c>
      <c r="D21" s="114"/>
      <c r="E21" s="114"/>
      <c r="F21" s="114"/>
      <c r="G21" s="114"/>
      <c r="H21" s="114"/>
      <c r="I21" s="57">
        <f t="shared" si="0"/>
        <v>0</v>
      </c>
      <c r="J21" s="114"/>
      <c r="K21" s="114"/>
      <c r="L21" s="114"/>
      <c r="M21" s="114"/>
      <c r="N21" s="114"/>
      <c r="O21" s="114"/>
      <c r="P21" s="24">
        <v>43597</v>
      </c>
      <c r="Q21" s="69" t="s">
        <v>113</v>
      </c>
      <c r="R21" s="48"/>
      <c r="S21" s="18"/>
      <c r="T21" s="48"/>
    </row>
    <row r="22" spans="1:20">
      <c r="A22" s="4">
        <v>18</v>
      </c>
      <c r="B22" s="64" t="s">
        <v>62</v>
      </c>
      <c r="C22" s="115" t="s">
        <v>246</v>
      </c>
      <c r="D22" s="116" t="s">
        <v>23</v>
      </c>
      <c r="E22" s="117">
        <v>18170306402</v>
      </c>
      <c r="F22" s="116" t="s">
        <v>210</v>
      </c>
      <c r="G22" s="118">
        <v>197</v>
      </c>
      <c r="H22" s="118">
        <v>211</v>
      </c>
      <c r="I22" s="57">
        <f t="shared" si="0"/>
        <v>408</v>
      </c>
      <c r="J22" s="268">
        <v>943515377</v>
      </c>
      <c r="K22" s="271" t="s">
        <v>295</v>
      </c>
      <c r="L22" s="265" t="s">
        <v>296</v>
      </c>
      <c r="M22" s="265">
        <v>9954181497</v>
      </c>
      <c r="N22" s="265" t="s">
        <v>307</v>
      </c>
      <c r="O22" s="265">
        <v>9957675380</v>
      </c>
      <c r="P22" s="24">
        <v>43598</v>
      </c>
      <c r="Q22" s="18" t="s">
        <v>106</v>
      </c>
      <c r="R22" s="48"/>
      <c r="S22" s="18"/>
      <c r="T22" s="48"/>
    </row>
    <row r="23" spans="1:20">
      <c r="A23" s="4">
        <v>19</v>
      </c>
      <c r="B23" s="64" t="s">
        <v>62</v>
      </c>
      <c r="C23" s="115" t="s">
        <v>246</v>
      </c>
      <c r="D23" s="116"/>
      <c r="E23" s="117"/>
      <c r="F23" s="116"/>
      <c r="G23" s="118"/>
      <c r="H23" s="118"/>
      <c r="I23" s="57">
        <f t="shared" si="0"/>
        <v>0</v>
      </c>
      <c r="J23" s="269"/>
      <c r="K23" s="272"/>
      <c r="L23" s="266"/>
      <c r="M23" s="266"/>
      <c r="N23" s="266"/>
      <c r="O23" s="266"/>
      <c r="P23" s="24">
        <v>43599</v>
      </c>
      <c r="Q23" s="69" t="s">
        <v>108</v>
      </c>
      <c r="R23" s="48"/>
      <c r="S23" s="18"/>
      <c r="T23" s="48"/>
    </row>
    <row r="24" spans="1:20">
      <c r="A24" s="4">
        <v>20</v>
      </c>
      <c r="B24" s="64" t="s">
        <v>62</v>
      </c>
      <c r="C24" s="115" t="s">
        <v>246</v>
      </c>
      <c r="D24" s="116"/>
      <c r="E24" s="117"/>
      <c r="F24" s="116"/>
      <c r="G24" s="118"/>
      <c r="H24" s="118"/>
      <c r="I24" s="57">
        <f t="shared" si="0"/>
        <v>0</v>
      </c>
      <c r="J24" s="269"/>
      <c r="K24" s="272"/>
      <c r="L24" s="266"/>
      <c r="M24" s="266"/>
      <c r="N24" s="266"/>
      <c r="O24" s="266"/>
      <c r="P24" s="24">
        <v>43600</v>
      </c>
      <c r="Q24" s="18" t="s">
        <v>109</v>
      </c>
      <c r="R24" s="48"/>
      <c r="S24" s="18"/>
      <c r="T24" s="48"/>
    </row>
    <row r="25" spans="1:20">
      <c r="A25" s="4">
        <v>21</v>
      </c>
      <c r="B25" s="64" t="s">
        <v>62</v>
      </c>
      <c r="C25" s="115" t="s">
        <v>246</v>
      </c>
      <c r="D25" s="116"/>
      <c r="E25" s="117"/>
      <c r="F25" s="116"/>
      <c r="G25" s="118"/>
      <c r="H25" s="118"/>
      <c r="I25" s="57">
        <f t="shared" si="0"/>
        <v>0</v>
      </c>
      <c r="J25" s="270"/>
      <c r="K25" s="273"/>
      <c r="L25" s="267"/>
      <c r="M25" s="267"/>
      <c r="N25" s="267"/>
      <c r="O25" s="267"/>
      <c r="P25" s="24">
        <v>43601</v>
      </c>
      <c r="Q25" s="69" t="s">
        <v>110</v>
      </c>
      <c r="R25" s="48"/>
      <c r="S25" s="18"/>
      <c r="T25" s="48"/>
    </row>
    <row r="26" spans="1:20">
      <c r="A26" s="4">
        <v>22</v>
      </c>
      <c r="B26" s="64" t="s">
        <v>62</v>
      </c>
      <c r="C26" s="119" t="s">
        <v>247</v>
      </c>
      <c r="D26" s="65" t="s">
        <v>23</v>
      </c>
      <c r="E26" s="113" t="s">
        <v>248</v>
      </c>
      <c r="F26" s="65" t="s">
        <v>210</v>
      </c>
      <c r="G26" s="106">
        <v>71</v>
      </c>
      <c r="H26" s="106">
        <v>45</v>
      </c>
      <c r="I26" s="57">
        <f t="shared" si="0"/>
        <v>116</v>
      </c>
      <c r="J26" s="65">
        <v>9401115691</v>
      </c>
      <c r="K26" s="65" t="s">
        <v>309</v>
      </c>
      <c r="L26" s="65"/>
      <c r="M26" s="65"/>
      <c r="N26" s="65"/>
      <c r="O26" s="65"/>
      <c r="P26" s="24">
        <v>43602</v>
      </c>
      <c r="Q26" s="18" t="s">
        <v>111</v>
      </c>
      <c r="R26" s="48"/>
      <c r="S26" s="18"/>
      <c r="T26" s="48"/>
    </row>
    <row r="27" spans="1:20">
      <c r="A27" s="4">
        <v>23</v>
      </c>
      <c r="B27" s="64" t="s">
        <v>62</v>
      </c>
      <c r="C27" s="120" t="s">
        <v>153</v>
      </c>
      <c r="D27" s="120"/>
      <c r="E27" s="120"/>
      <c r="F27" s="120"/>
      <c r="G27" s="120"/>
      <c r="H27" s="120"/>
      <c r="I27" s="57">
        <f t="shared" si="0"/>
        <v>0</v>
      </c>
      <c r="J27" s="120"/>
      <c r="K27" s="120"/>
      <c r="L27" s="120"/>
      <c r="M27" s="120"/>
      <c r="N27" s="120"/>
      <c r="O27" s="120"/>
      <c r="P27" s="24">
        <v>43603</v>
      </c>
      <c r="Q27" s="69" t="s">
        <v>112</v>
      </c>
      <c r="R27" s="48"/>
      <c r="S27" s="18"/>
      <c r="T27" s="48"/>
    </row>
    <row r="28" spans="1:20">
      <c r="A28" s="4">
        <v>24</v>
      </c>
      <c r="B28" s="64" t="s">
        <v>62</v>
      </c>
      <c r="C28" s="120" t="s">
        <v>153</v>
      </c>
      <c r="D28" s="120"/>
      <c r="E28" s="120"/>
      <c r="F28" s="120"/>
      <c r="G28" s="120"/>
      <c r="H28" s="120"/>
      <c r="I28" s="57">
        <f t="shared" si="0"/>
        <v>0</v>
      </c>
      <c r="J28" s="120"/>
      <c r="K28" s="120"/>
      <c r="L28" s="120"/>
      <c r="M28" s="120"/>
      <c r="N28" s="120"/>
      <c r="O28" s="120"/>
      <c r="P28" s="24">
        <v>43604</v>
      </c>
      <c r="Q28" s="18" t="s">
        <v>113</v>
      </c>
      <c r="R28" s="48"/>
      <c r="S28" s="18"/>
      <c r="T28" s="48"/>
    </row>
    <row r="29" spans="1:20" ht="16.5" customHeight="1">
      <c r="A29" s="4">
        <v>25</v>
      </c>
      <c r="B29" s="64" t="s">
        <v>62</v>
      </c>
      <c r="C29" s="65" t="s">
        <v>249</v>
      </c>
      <c r="D29" s="65" t="s">
        <v>25</v>
      </c>
      <c r="E29" s="105">
        <v>18312030417</v>
      </c>
      <c r="F29" s="65" t="s">
        <v>89</v>
      </c>
      <c r="G29" s="106">
        <v>37</v>
      </c>
      <c r="H29" s="106">
        <v>32</v>
      </c>
      <c r="I29" s="57">
        <f t="shared" si="0"/>
        <v>69</v>
      </c>
      <c r="J29" s="65">
        <v>7086319935</v>
      </c>
      <c r="K29" s="113" t="s">
        <v>295</v>
      </c>
      <c r="L29" s="18" t="s">
        <v>296</v>
      </c>
      <c r="M29" s="18">
        <v>9954181497</v>
      </c>
      <c r="N29" s="65" t="s">
        <v>310</v>
      </c>
      <c r="O29" s="65">
        <v>9954501294</v>
      </c>
      <c r="P29" s="262" t="s">
        <v>229</v>
      </c>
      <c r="Q29" s="69" t="s">
        <v>106</v>
      </c>
      <c r="R29" s="48"/>
      <c r="S29" s="18"/>
      <c r="T29" s="48"/>
    </row>
    <row r="30" spans="1:20">
      <c r="A30" s="4">
        <v>26</v>
      </c>
      <c r="B30" s="64" t="s">
        <v>62</v>
      </c>
      <c r="C30" s="65" t="s">
        <v>250</v>
      </c>
      <c r="D30" s="65" t="s">
        <v>23</v>
      </c>
      <c r="E30" s="106">
        <v>18170308101</v>
      </c>
      <c r="F30" s="65" t="s">
        <v>91</v>
      </c>
      <c r="G30" s="106">
        <v>51</v>
      </c>
      <c r="H30" s="106">
        <v>59</v>
      </c>
      <c r="I30" s="57">
        <f t="shared" si="0"/>
        <v>110</v>
      </c>
      <c r="J30" s="65">
        <v>9101733146</v>
      </c>
      <c r="K30" s="113" t="s">
        <v>295</v>
      </c>
      <c r="L30" s="18" t="s">
        <v>296</v>
      </c>
      <c r="M30" s="18">
        <v>9954181497</v>
      </c>
      <c r="N30" s="65" t="s">
        <v>310</v>
      </c>
      <c r="O30" s="65">
        <v>9954501294</v>
      </c>
      <c r="P30" s="264"/>
      <c r="Q30" s="18" t="s">
        <v>108</v>
      </c>
      <c r="R30" s="48"/>
      <c r="S30" s="18"/>
      <c r="T30" s="48"/>
    </row>
    <row r="31" spans="1:20">
      <c r="A31" s="4">
        <v>27</v>
      </c>
      <c r="B31" s="64" t="s">
        <v>62</v>
      </c>
      <c r="C31" s="120" t="s">
        <v>123</v>
      </c>
      <c r="D31" s="120"/>
      <c r="E31" s="120"/>
      <c r="F31" s="120"/>
      <c r="G31" s="120"/>
      <c r="H31" s="120"/>
      <c r="I31" s="57">
        <f t="shared" si="0"/>
        <v>0</v>
      </c>
      <c r="J31" s="120"/>
      <c r="K31" s="120"/>
      <c r="L31" s="120"/>
      <c r="M31" s="143"/>
      <c r="N31" s="143"/>
      <c r="O31" s="148"/>
      <c r="P31" s="24">
        <v>43607</v>
      </c>
      <c r="Q31" s="69" t="s">
        <v>109</v>
      </c>
      <c r="R31" s="48"/>
      <c r="S31" s="18"/>
      <c r="T31" s="48"/>
    </row>
    <row r="32" spans="1:20">
      <c r="A32" s="4">
        <v>28</v>
      </c>
      <c r="B32" s="64" t="s">
        <v>62</v>
      </c>
      <c r="C32" s="121" t="s">
        <v>251</v>
      </c>
      <c r="D32" s="121" t="s">
        <v>98</v>
      </c>
      <c r="E32" s="121" t="s">
        <v>252</v>
      </c>
      <c r="F32" s="122" t="s">
        <v>161</v>
      </c>
      <c r="G32" s="123">
        <v>183</v>
      </c>
      <c r="H32" s="123">
        <v>121</v>
      </c>
      <c r="I32" s="57">
        <f t="shared" si="0"/>
        <v>304</v>
      </c>
      <c r="J32" s="260">
        <v>9954491320</v>
      </c>
      <c r="K32" s="260" t="s">
        <v>309</v>
      </c>
      <c r="L32" s="261" t="s">
        <v>311</v>
      </c>
      <c r="M32" s="69"/>
      <c r="N32" s="69"/>
      <c r="O32" s="69"/>
      <c r="P32" s="24">
        <v>43608</v>
      </c>
      <c r="Q32" s="18" t="s">
        <v>110</v>
      </c>
      <c r="R32" s="48"/>
      <c r="S32" s="18"/>
      <c r="T32" s="48"/>
    </row>
    <row r="33" spans="1:20">
      <c r="A33" s="4">
        <v>29</v>
      </c>
      <c r="B33" s="64" t="s">
        <v>62</v>
      </c>
      <c r="C33" s="121" t="s">
        <v>251</v>
      </c>
      <c r="D33" s="121"/>
      <c r="E33" s="121"/>
      <c r="F33" s="122"/>
      <c r="G33" s="123"/>
      <c r="H33" s="123"/>
      <c r="I33" s="57">
        <f t="shared" si="0"/>
        <v>0</v>
      </c>
      <c r="J33" s="260"/>
      <c r="K33" s="260"/>
      <c r="L33" s="261"/>
      <c r="M33" s="150"/>
      <c r="N33" s="65"/>
      <c r="O33" s="65"/>
      <c r="P33" s="24">
        <v>43609</v>
      </c>
      <c r="Q33" s="69" t="s">
        <v>111</v>
      </c>
      <c r="R33" s="48"/>
      <c r="S33" s="18"/>
      <c r="T33" s="48"/>
    </row>
    <row r="34" spans="1:20">
      <c r="A34" s="4">
        <v>30</v>
      </c>
      <c r="B34" s="64" t="s">
        <v>62</v>
      </c>
      <c r="C34" s="121" t="s">
        <v>251</v>
      </c>
      <c r="D34" s="121"/>
      <c r="E34" s="121"/>
      <c r="F34" s="122"/>
      <c r="G34" s="123"/>
      <c r="H34" s="123"/>
      <c r="I34" s="57">
        <f t="shared" si="0"/>
        <v>0</v>
      </c>
      <c r="J34" s="260"/>
      <c r="K34" s="260"/>
      <c r="L34" s="261"/>
      <c r="M34" s="151"/>
      <c r="N34" s="152"/>
      <c r="O34" s="152"/>
      <c r="P34" s="24">
        <v>43610</v>
      </c>
      <c r="Q34" s="18" t="s">
        <v>112</v>
      </c>
      <c r="R34" s="48"/>
      <c r="S34" s="18"/>
      <c r="T34" s="48"/>
    </row>
    <row r="35" spans="1:20">
      <c r="A35" s="4">
        <v>31</v>
      </c>
      <c r="B35" s="64" t="s">
        <v>62</v>
      </c>
      <c r="C35" s="124" t="s">
        <v>153</v>
      </c>
      <c r="D35" s="124"/>
      <c r="E35" s="124"/>
      <c r="F35" s="124"/>
      <c r="G35" s="124"/>
      <c r="H35" s="124"/>
      <c r="I35" s="57">
        <f t="shared" si="0"/>
        <v>0</v>
      </c>
      <c r="J35" s="124"/>
      <c r="K35" s="124"/>
      <c r="L35" s="124"/>
      <c r="M35" s="153"/>
      <c r="N35" s="153"/>
      <c r="O35" s="154"/>
      <c r="P35" s="24">
        <v>43611</v>
      </c>
      <c r="Q35" s="69" t="s">
        <v>113</v>
      </c>
      <c r="R35" s="48"/>
      <c r="S35" s="18"/>
      <c r="T35" s="48"/>
    </row>
    <row r="36" spans="1:20">
      <c r="A36" s="4">
        <v>32</v>
      </c>
      <c r="B36" s="64" t="s">
        <v>62</v>
      </c>
      <c r="C36" s="125" t="s">
        <v>253</v>
      </c>
      <c r="D36" s="125" t="s">
        <v>23</v>
      </c>
      <c r="E36" s="126"/>
      <c r="F36" s="125" t="s">
        <v>161</v>
      </c>
      <c r="G36" s="126">
        <v>0</v>
      </c>
      <c r="H36" s="125">
        <v>409</v>
      </c>
      <c r="I36" s="57">
        <f t="shared" si="0"/>
        <v>409</v>
      </c>
      <c r="J36" s="125">
        <v>9435228618</v>
      </c>
      <c r="K36" s="125" t="s">
        <v>309</v>
      </c>
      <c r="L36" s="261" t="s">
        <v>311</v>
      </c>
      <c r="M36" s="150"/>
      <c r="N36" s="65"/>
      <c r="O36" s="65"/>
      <c r="P36" s="24">
        <v>43612</v>
      </c>
      <c r="Q36" s="18" t="s">
        <v>106</v>
      </c>
      <c r="R36" s="18"/>
      <c r="S36" s="18"/>
      <c r="T36" s="18"/>
    </row>
    <row r="37" spans="1:20">
      <c r="A37" s="4">
        <v>33</v>
      </c>
      <c r="B37" s="64" t="s">
        <v>62</v>
      </c>
      <c r="C37" s="125" t="s">
        <v>253</v>
      </c>
      <c r="D37" s="125"/>
      <c r="E37" s="126"/>
      <c r="F37" s="125"/>
      <c r="G37" s="126"/>
      <c r="H37" s="125"/>
      <c r="I37" s="57">
        <f t="shared" si="0"/>
        <v>0</v>
      </c>
      <c r="J37" s="125"/>
      <c r="K37" s="125"/>
      <c r="L37" s="261"/>
      <c r="M37" s="155"/>
      <c r="N37" s="91"/>
      <c r="O37" s="91"/>
      <c r="P37" s="24">
        <v>43613</v>
      </c>
      <c r="Q37" s="69" t="s">
        <v>108</v>
      </c>
      <c r="R37" s="18"/>
      <c r="S37" s="18"/>
      <c r="T37" s="18"/>
    </row>
    <row r="38" spans="1:20">
      <c r="A38" s="4">
        <v>34</v>
      </c>
      <c r="B38" s="64" t="s">
        <v>62</v>
      </c>
      <c r="C38" s="125" t="s">
        <v>253</v>
      </c>
      <c r="D38" s="125"/>
      <c r="E38" s="126"/>
      <c r="F38" s="125"/>
      <c r="G38" s="126"/>
      <c r="H38" s="125"/>
      <c r="I38" s="57">
        <f t="shared" si="0"/>
        <v>0</v>
      </c>
      <c r="J38" s="125"/>
      <c r="K38" s="125"/>
      <c r="L38" s="261"/>
      <c r="M38" s="156"/>
      <c r="N38" s="18"/>
      <c r="O38" s="18"/>
      <c r="P38" s="24">
        <v>43614</v>
      </c>
      <c r="Q38" s="18" t="s">
        <v>109</v>
      </c>
      <c r="R38" s="18"/>
      <c r="S38" s="18"/>
      <c r="T38" s="18"/>
    </row>
    <row r="39" spans="1:20">
      <c r="A39" s="4">
        <v>35</v>
      </c>
      <c r="B39" s="64" t="s">
        <v>62</v>
      </c>
      <c r="C39" s="125" t="s">
        <v>253</v>
      </c>
      <c r="D39" s="125"/>
      <c r="E39" s="126"/>
      <c r="F39" s="125"/>
      <c r="G39" s="126"/>
      <c r="H39" s="125"/>
      <c r="I39" s="57">
        <f t="shared" si="0"/>
        <v>0</v>
      </c>
      <c r="J39" s="125"/>
      <c r="K39" s="125"/>
      <c r="L39" s="261"/>
      <c r="M39" s="156"/>
      <c r="N39" s="18"/>
      <c r="O39" s="18"/>
      <c r="P39" s="24">
        <v>43615</v>
      </c>
      <c r="Q39" s="69" t="s">
        <v>110</v>
      </c>
      <c r="R39" s="18"/>
      <c r="S39" s="18"/>
      <c r="T39" s="18"/>
    </row>
    <row r="40" spans="1:20" ht="30.75">
      <c r="A40" s="4">
        <v>36</v>
      </c>
      <c r="B40" s="64" t="s">
        <v>62</v>
      </c>
      <c r="C40" s="127" t="s">
        <v>254</v>
      </c>
      <c r="D40" s="18" t="s">
        <v>23</v>
      </c>
      <c r="E40" s="113" t="s">
        <v>255</v>
      </c>
      <c r="F40" s="92" t="s">
        <v>91</v>
      </c>
      <c r="G40" s="63">
        <v>40</v>
      </c>
      <c r="H40" s="63">
        <v>40</v>
      </c>
      <c r="I40" s="57">
        <f t="shared" si="0"/>
        <v>80</v>
      </c>
      <c r="J40" s="92">
        <v>9954328067</v>
      </c>
      <c r="K40" s="92" t="s">
        <v>309</v>
      </c>
      <c r="L40" s="65" t="s">
        <v>312</v>
      </c>
      <c r="M40" s="156"/>
      <c r="N40" s="18"/>
      <c r="O40" s="18"/>
      <c r="P40" s="24">
        <v>43616</v>
      </c>
      <c r="Q40" s="18" t="s">
        <v>111</v>
      </c>
      <c r="R40" s="18"/>
      <c r="S40" s="18"/>
      <c r="T40" s="18"/>
    </row>
    <row r="41" spans="1:20">
      <c r="A41" s="4">
        <v>37</v>
      </c>
      <c r="B41" s="64" t="s">
        <v>63</v>
      </c>
      <c r="C41" s="128" t="s">
        <v>153</v>
      </c>
      <c r="D41" s="128"/>
      <c r="E41" s="128"/>
      <c r="F41" s="128"/>
      <c r="G41" s="128"/>
      <c r="H41" s="128"/>
      <c r="I41" s="57">
        <f t="shared" si="0"/>
        <v>0</v>
      </c>
      <c r="J41" s="128"/>
      <c r="K41" s="128"/>
      <c r="L41" s="128"/>
      <c r="M41" s="128"/>
      <c r="N41" s="128"/>
      <c r="O41" s="128"/>
      <c r="P41" s="24">
        <v>43586</v>
      </c>
      <c r="Q41" s="95" t="s">
        <v>109</v>
      </c>
      <c r="R41" s="18"/>
      <c r="S41" s="18"/>
      <c r="T41" s="18"/>
    </row>
    <row r="42" spans="1:20" ht="16.5" customHeight="1">
      <c r="A42" s="4">
        <v>38</v>
      </c>
      <c r="B42" s="64" t="s">
        <v>63</v>
      </c>
      <c r="C42" s="55" t="s">
        <v>256</v>
      </c>
      <c r="D42" s="18" t="s">
        <v>25</v>
      </c>
      <c r="E42" s="64">
        <v>18312030410</v>
      </c>
      <c r="F42" s="55" t="s">
        <v>89</v>
      </c>
      <c r="G42" s="64">
        <v>14</v>
      </c>
      <c r="H42" s="64">
        <v>17</v>
      </c>
      <c r="I42" s="57">
        <f t="shared" si="0"/>
        <v>31</v>
      </c>
      <c r="J42" s="55">
        <v>6000393844</v>
      </c>
      <c r="K42" s="55" t="s">
        <v>216</v>
      </c>
      <c r="L42" s="18" t="s">
        <v>217</v>
      </c>
      <c r="M42" s="18" t="s">
        <v>218</v>
      </c>
      <c r="N42" s="55" t="s">
        <v>313</v>
      </c>
      <c r="O42" s="55">
        <v>6001109660</v>
      </c>
      <c r="P42" s="262" t="s">
        <v>230</v>
      </c>
      <c r="Q42" s="18" t="s">
        <v>110</v>
      </c>
      <c r="R42" s="18"/>
      <c r="S42" s="18"/>
      <c r="T42" s="18"/>
    </row>
    <row r="43" spans="1:20" ht="33">
      <c r="A43" s="4">
        <v>39</v>
      </c>
      <c r="B43" s="64" t="s">
        <v>63</v>
      </c>
      <c r="C43" s="55" t="s">
        <v>257</v>
      </c>
      <c r="D43" s="18" t="s">
        <v>23</v>
      </c>
      <c r="E43" s="64">
        <v>18170307904</v>
      </c>
      <c r="F43" s="55" t="s">
        <v>91</v>
      </c>
      <c r="G43" s="64">
        <v>57</v>
      </c>
      <c r="H43" s="64">
        <v>53</v>
      </c>
      <c r="I43" s="57">
        <f t="shared" si="0"/>
        <v>110</v>
      </c>
      <c r="J43" s="55">
        <v>6000195931</v>
      </c>
      <c r="K43" s="55" t="s">
        <v>216</v>
      </c>
      <c r="L43" s="18" t="s">
        <v>217</v>
      </c>
      <c r="M43" s="18" t="s">
        <v>218</v>
      </c>
      <c r="N43" s="55" t="s">
        <v>313</v>
      </c>
      <c r="O43" s="55">
        <v>6001109660</v>
      </c>
      <c r="P43" s="264"/>
      <c r="Q43" s="18" t="s">
        <v>111</v>
      </c>
      <c r="R43" s="18"/>
      <c r="S43" s="18"/>
      <c r="T43" s="18"/>
    </row>
    <row r="44" spans="1:20" ht="33">
      <c r="A44" s="4">
        <v>40</v>
      </c>
      <c r="B44" s="64" t="s">
        <v>63</v>
      </c>
      <c r="C44" s="18" t="s">
        <v>258</v>
      </c>
      <c r="D44" s="18" t="s">
        <v>25</v>
      </c>
      <c r="E44" s="18">
        <v>18312030626</v>
      </c>
      <c r="F44" s="18" t="s">
        <v>89</v>
      </c>
      <c r="G44" s="63">
        <v>7</v>
      </c>
      <c r="H44" s="63">
        <v>8</v>
      </c>
      <c r="I44" s="57">
        <f t="shared" si="0"/>
        <v>15</v>
      </c>
      <c r="J44" s="18">
        <v>9365540665</v>
      </c>
      <c r="K44" s="55" t="s">
        <v>216</v>
      </c>
      <c r="L44" s="18" t="s">
        <v>217</v>
      </c>
      <c r="M44" s="18" t="s">
        <v>218</v>
      </c>
      <c r="N44" s="18" t="s">
        <v>221</v>
      </c>
      <c r="O44" s="18">
        <v>9864580369</v>
      </c>
      <c r="P44" s="24">
        <v>43589</v>
      </c>
      <c r="Q44" s="69" t="s">
        <v>112</v>
      </c>
      <c r="R44" s="18"/>
      <c r="S44" s="18"/>
      <c r="T44" s="18"/>
    </row>
    <row r="45" spans="1:20" ht="33">
      <c r="A45" s="4">
        <v>41</v>
      </c>
      <c r="B45" s="64" t="s">
        <v>63</v>
      </c>
      <c r="C45" s="18" t="s">
        <v>259</v>
      </c>
      <c r="D45" s="18" t="s">
        <v>23</v>
      </c>
      <c r="E45" s="18">
        <v>18170305801</v>
      </c>
      <c r="F45" s="18" t="s">
        <v>91</v>
      </c>
      <c r="G45" s="63">
        <v>9</v>
      </c>
      <c r="H45" s="63">
        <v>11</v>
      </c>
      <c r="I45" s="57">
        <f t="shared" si="0"/>
        <v>20</v>
      </c>
      <c r="J45" s="18">
        <v>9954553869</v>
      </c>
      <c r="K45" s="55" t="s">
        <v>216</v>
      </c>
      <c r="L45" s="18" t="s">
        <v>217</v>
      </c>
      <c r="M45" s="18" t="s">
        <v>218</v>
      </c>
      <c r="N45" s="18" t="s">
        <v>221</v>
      </c>
      <c r="O45" s="18">
        <v>9864580369</v>
      </c>
      <c r="P45" s="24">
        <v>43589</v>
      </c>
      <c r="Q45" s="69" t="s">
        <v>112</v>
      </c>
      <c r="R45" s="18"/>
      <c r="S45" s="18"/>
      <c r="T45" s="18"/>
    </row>
    <row r="46" spans="1:20">
      <c r="A46" s="4">
        <v>42</v>
      </c>
      <c r="B46" s="64" t="s">
        <v>63</v>
      </c>
      <c r="C46" s="103" t="s">
        <v>153</v>
      </c>
      <c r="D46" s="107"/>
      <c r="E46" s="107"/>
      <c r="F46" s="107"/>
      <c r="G46" s="107"/>
      <c r="H46" s="107"/>
      <c r="I46" s="57">
        <f t="shared" si="0"/>
        <v>0</v>
      </c>
      <c r="J46" s="107"/>
      <c r="K46" s="107"/>
      <c r="L46" s="107"/>
      <c r="M46" s="107"/>
      <c r="N46" s="107"/>
      <c r="O46" s="146"/>
      <c r="P46" s="24">
        <v>43590</v>
      </c>
      <c r="Q46" s="18" t="s">
        <v>113</v>
      </c>
      <c r="R46" s="18"/>
      <c r="S46" s="18"/>
      <c r="T46" s="18"/>
    </row>
    <row r="47" spans="1:20" ht="33">
      <c r="A47" s="4">
        <v>43</v>
      </c>
      <c r="B47" s="64" t="s">
        <v>63</v>
      </c>
      <c r="C47" s="18" t="s">
        <v>260</v>
      </c>
      <c r="D47" s="18" t="s">
        <v>25</v>
      </c>
      <c r="E47" s="129">
        <v>18312030412</v>
      </c>
      <c r="F47" s="18" t="s">
        <v>89</v>
      </c>
      <c r="G47" s="63">
        <v>3</v>
      </c>
      <c r="H47" s="63">
        <v>7</v>
      </c>
      <c r="I47" s="57">
        <f t="shared" si="0"/>
        <v>10</v>
      </c>
      <c r="J47" s="18">
        <v>7896101953</v>
      </c>
      <c r="K47" s="55" t="s">
        <v>216</v>
      </c>
      <c r="L47" s="18" t="s">
        <v>217</v>
      </c>
      <c r="M47" s="18" t="s">
        <v>218</v>
      </c>
      <c r="N47" s="18" t="s">
        <v>226</v>
      </c>
      <c r="O47" s="18">
        <v>6026219443</v>
      </c>
      <c r="P47" s="24">
        <v>43591</v>
      </c>
      <c r="Q47" s="69" t="s">
        <v>106</v>
      </c>
      <c r="R47" s="18"/>
      <c r="S47" s="18"/>
      <c r="T47" s="18"/>
    </row>
    <row r="48" spans="1:20" ht="33">
      <c r="A48" s="4">
        <v>44</v>
      </c>
      <c r="B48" s="64" t="s">
        <v>63</v>
      </c>
      <c r="C48" s="18" t="s">
        <v>261</v>
      </c>
      <c r="D48" s="18" t="s">
        <v>23</v>
      </c>
      <c r="E48" s="63">
        <v>18170305802</v>
      </c>
      <c r="F48" s="18" t="s">
        <v>91</v>
      </c>
      <c r="G48" s="63">
        <v>22</v>
      </c>
      <c r="H48" s="63">
        <v>21</v>
      </c>
      <c r="I48" s="57">
        <f t="shared" si="0"/>
        <v>43</v>
      </c>
      <c r="J48" s="18">
        <v>9957111816</v>
      </c>
      <c r="K48" s="55" t="s">
        <v>216</v>
      </c>
      <c r="L48" s="18" t="s">
        <v>217</v>
      </c>
      <c r="M48" s="18" t="s">
        <v>218</v>
      </c>
      <c r="N48" s="18" t="s">
        <v>226</v>
      </c>
      <c r="O48" s="18">
        <v>6026219443</v>
      </c>
      <c r="P48" s="24">
        <v>43591</v>
      </c>
      <c r="Q48" s="69" t="s">
        <v>106</v>
      </c>
      <c r="R48" s="18"/>
      <c r="S48" s="18"/>
      <c r="T48" s="18"/>
    </row>
    <row r="49" spans="1:20" ht="33">
      <c r="A49" s="4">
        <v>45</v>
      </c>
      <c r="B49" s="64" t="s">
        <v>63</v>
      </c>
      <c r="C49" s="18" t="s">
        <v>262</v>
      </c>
      <c r="D49" s="18" t="s">
        <v>23</v>
      </c>
      <c r="E49" s="74">
        <v>18170307104</v>
      </c>
      <c r="F49" s="18" t="s">
        <v>91</v>
      </c>
      <c r="G49" s="63">
        <v>13</v>
      </c>
      <c r="H49" s="63">
        <v>10</v>
      </c>
      <c r="I49" s="57">
        <f t="shared" si="0"/>
        <v>23</v>
      </c>
      <c r="J49" s="157">
        <v>7086813285</v>
      </c>
      <c r="K49" s="18" t="s">
        <v>314</v>
      </c>
      <c r="L49" s="18" t="s">
        <v>315</v>
      </c>
      <c r="M49" s="18" t="s">
        <v>316</v>
      </c>
      <c r="N49" s="18" t="s">
        <v>317</v>
      </c>
      <c r="O49" s="18">
        <v>9401189672</v>
      </c>
      <c r="P49" s="24">
        <v>43592</v>
      </c>
      <c r="Q49" s="18" t="s">
        <v>108</v>
      </c>
      <c r="R49" s="18"/>
      <c r="S49" s="18"/>
      <c r="T49" s="18"/>
    </row>
    <row r="50" spans="1:20">
      <c r="A50" s="4">
        <v>46</v>
      </c>
      <c r="B50" s="64" t="s">
        <v>63</v>
      </c>
      <c r="C50" s="103" t="s">
        <v>123</v>
      </c>
      <c r="D50" s="107"/>
      <c r="E50" s="107"/>
      <c r="F50" s="107"/>
      <c r="G50" s="107"/>
      <c r="H50" s="107"/>
      <c r="I50" s="57">
        <f t="shared" si="0"/>
        <v>0</v>
      </c>
      <c r="J50" s="107"/>
      <c r="K50" s="107"/>
      <c r="L50" s="107"/>
      <c r="M50" s="107"/>
      <c r="N50" s="107"/>
      <c r="O50" s="146"/>
      <c r="P50" s="24">
        <v>43593</v>
      </c>
      <c r="Q50" s="69" t="s">
        <v>109</v>
      </c>
      <c r="R50" s="18"/>
      <c r="S50" s="18"/>
      <c r="T50" s="18"/>
    </row>
    <row r="51" spans="1:20" ht="33">
      <c r="A51" s="4">
        <v>47</v>
      </c>
      <c r="B51" s="64" t="s">
        <v>63</v>
      </c>
      <c r="C51" s="18" t="s">
        <v>263</v>
      </c>
      <c r="D51" s="18" t="s">
        <v>25</v>
      </c>
      <c r="E51" s="130">
        <v>18312030621</v>
      </c>
      <c r="F51" s="18" t="s">
        <v>89</v>
      </c>
      <c r="G51" s="106">
        <v>15</v>
      </c>
      <c r="H51" s="106">
        <v>13</v>
      </c>
      <c r="I51" s="57">
        <f t="shared" si="0"/>
        <v>28</v>
      </c>
      <c r="J51" s="18">
        <v>7896143369</v>
      </c>
      <c r="K51" s="18" t="s">
        <v>314</v>
      </c>
      <c r="L51" s="18" t="s">
        <v>315</v>
      </c>
      <c r="M51" s="18" t="s">
        <v>316</v>
      </c>
      <c r="N51" s="18" t="s">
        <v>318</v>
      </c>
      <c r="O51" s="18">
        <v>9531377951</v>
      </c>
      <c r="P51" s="96">
        <v>43594</v>
      </c>
      <c r="Q51" s="18" t="s">
        <v>110</v>
      </c>
      <c r="R51" s="18"/>
      <c r="S51" s="18"/>
      <c r="T51" s="18"/>
    </row>
    <row r="52" spans="1:20" ht="33">
      <c r="A52" s="4">
        <v>48</v>
      </c>
      <c r="B52" s="64" t="s">
        <v>63</v>
      </c>
      <c r="C52" s="18" t="s">
        <v>264</v>
      </c>
      <c r="D52" s="18" t="s">
        <v>23</v>
      </c>
      <c r="E52" s="131" t="s">
        <v>265</v>
      </c>
      <c r="F52" s="18" t="s">
        <v>91</v>
      </c>
      <c r="G52" s="106">
        <v>40</v>
      </c>
      <c r="H52" s="106">
        <v>20</v>
      </c>
      <c r="I52" s="57">
        <f t="shared" si="0"/>
        <v>60</v>
      </c>
      <c r="J52" s="18">
        <v>8638685118</v>
      </c>
      <c r="K52" s="18" t="s">
        <v>314</v>
      </c>
      <c r="L52" s="18" t="s">
        <v>315</v>
      </c>
      <c r="M52" s="18" t="s">
        <v>316</v>
      </c>
      <c r="N52" s="18" t="s">
        <v>318</v>
      </c>
      <c r="O52" s="18">
        <v>9531377951</v>
      </c>
      <c r="P52" s="96">
        <v>43594</v>
      </c>
      <c r="Q52" s="18" t="s">
        <v>110</v>
      </c>
      <c r="R52" s="18"/>
      <c r="S52" s="18"/>
      <c r="T52" s="18"/>
    </row>
    <row r="53" spans="1:20" ht="33">
      <c r="A53" s="4">
        <v>49</v>
      </c>
      <c r="B53" s="64" t="s">
        <v>63</v>
      </c>
      <c r="C53" s="65" t="s">
        <v>266</v>
      </c>
      <c r="D53" s="18" t="s">
        <v>23</v>
      </c>
      <c r="E53" s="63">
        <v>18170303106</v>
      </c>
      <c r="F53" s="18" t="s">
        <v>210</v>
      </c>
      <c r="G53" s="106">
        <v>23</v>
      </c>
      <c r="H53" s="106">
        <v>34</v>
      </c>
      <c r="I53" s="57">
        <f t="shared" si="0"/>
        <v>57</v>
      </c>
      <c r="J53" s="113">
        <v>7896635516</v>
      </c>
      <c r="K53" s="65" t="s">
        <v>73</v>
      </c>
      <c r="L53" s="65" t="s">
        <v>304</v>
      </c>
      <c r="M53" s="18">
        <v>8638909770</v>
      </c>
      <c r="N53" s="18" t="s">
        <v>319</v>
      </c>
      <c r="O53" s="18">
        <v>9957388308</v>
      </c>
      <c r="P53" s="96">
        <v>43595</v>
      </c>
      <c r="Q53" s="90" t="s">
        <v>111</v>
      </c>
      <c r="R53" s="18"/>
      <c r="S53" s="18"/>
      <c r="T53" s="18"/>
    </row>
    <row r="54" spans="1:20" ht="33">
      <c r="A54" s="4">
        <v>50</v>
      </c>
      <c r="B54" s="64" t="s">
        <v>63</v>
      </c>
      <c r="C54" s="55" t="s">
        <v>267</v>
      </c>
      <c r="D54" s="55" t="s">
        <v>25</v>
      </c>
      <c r="E54" s="64">
        <v>18312030003</v>
      </c>
      <c r="F54" s="55" t="s">
        <v>89</v>
      </c>
      <c r="G54" s="64">
        <v>22</v>
      </c>
      <c r="H54" s="64">
        <v>17</v>
      </c>
      <c r="I54" s="57">
        <f t="shared" si="0"/>
        <v>39</v>
      </c>
      <c r="J54" s="55">
        <v>8011695924</v>
      </c>
      <c r="K54" s="55" t="s">
        <v>73</v>
      </c>
      <c r="L54" s="55" t="s">
        <v>320</v>
      </c>
      <c r="M54" s="55">
        <v>7896338835</v>
      </c>
      <c r="N54" s="55" t="s">
        <v>321</v>
      </c>
      <c r="O54" s="158">
        <v>9435748128</v>
      </c>
      <c r="P54" s="96">
        <v>43596</v>
      </c>
      <c r="Q54" s="97" t="s">
        <v>231</v>
      </c>
      <c r="R54" s="18"/>
      <c r="S54" s="18"/>
      <c r="T54" s="18"/>
    </row>
    <row r="55" spans="1:20" ht="33">
      <c r="A55" s="4">
        <v>51</v>
      </c>
      <c r="B55" s="64" t="s">
        <v>63</v>
      </c>
      <c r="C55" s="55" t="s">
        <v>268</v>
      </c>
      <c r="D55" s="55" t="s">
        <v>23</v>
      </c>
      <c r="E55" s="64"/>
      <c r="F55" s="55" t="s">
        <v>91</v>
      </c>
      <c r="G55" s="132">
        <v>8</v>
      </c>
      <c r="H55" s="132">
        <v>7</v>
      </c>
      <c r="I55" s="57">
        <f t="shared" si="0"/>
        <v>15</v>
      </c>
      <c r="J55" s="55">
        <v>8402910866</v>
      </c>
      <c r="K55" s="55" t="s">
        <v>73</v>
      </c>
      <c r="L55" s="55" t="s">
        <v>320</v>
      </c>
      <c r="M55" s="55">
        <v>7896338835</v>
      </c>
      <c r="N55" s="55" t="s">
        <v>321</v>
      </c>
      <c r="O55" s="158">
        <v>9435748128</v>
      </c>
      <c r="P55" s="96">
        <v>43596</v>
      </c>
      <c r="Q55" s="97" t="s">
        <v>231</v>
      </c>
      <c r="R55" s="18"/>
      <c r="S55" s="18"/>
      <c r="T55" s="18"/>
    </row>
    <row r="56" spans="1:20">
      <c r="A56" s="4">
        <v>52</v>
      </c>
      <c r="B56" s="64" t="s">
        <v>63</v>
      </c>
      <c r="C56" s="103" t="s">
        <v>153</v>
      </c>
      <c r="D56" s="107"/>
      <c r="E56" s="107"/>
      <c r="F56" s="107"/>
      <c r="G56" s="107"/>
      <c r="H56" s="107"/>
      <c r="I56" s="57">
        <f t="shared" si="0"/>
        <v>0</v>
      </c>
      <c r="J56" s="107"/>
      <c r="K56" s="107"/>
      <c r="L56" s="107"/>
      <c r="M56" s="107"/>
      <c r="N56" s="107"/>
      <c r="O56" s="146"/>
      <c r="P56" s="24">
        <v>43597</v>
      </c>
      <c r="Q56" s="69" t="s">
        <v>113</v>
      </c>
      <c r="R56" s="18"/>
      <c r="S56" s="18"/>
      <c r="T56" s="18"/>
    </row>
    <row r="57" spans="1:20" ht="33">
      <c r="A57" s="4">
        <v>53</v>
      </c>
      <c r="B57" s="64" t="s">
        <v>63</v>
      </c>
      <c r="C57" s="55" t="s">
        <v>269</v>
      </c>
      <c r="D57" s="55" t="s">
        <v>25</v>
      </c>
      <c r="E57" s="63">
        <v>18310303026</v>
      </c>
      <c r="F57" s="18" t="s">
        <v>89</v>
      </c>
      <c r="G57" s="106">
        <v>18</v>
      </c>
      <c r="H57" s="106">
        <v>12</v>
      </c>
      <c r="I57" s="57">
        <f t="shared" si="0"/>
        <v>30</v>
      </c>
      <c r="J57" s="65">
        <v>8812955594</v>
      </c>
      <c r="K57" s="18" t="s">
        <v>314</v>
      </c>
      <c r="L57" s="18" t="s">
        <v>322</v>
      </c>
      <c r="M57" s="18" t="s">
        <v>316</v>
      </c>
      <c r="N57" s="18" t="s">
        <v>317</v>
      </c>
      <c r="O57" s="18">
        <v>9401189672</v>
      </c>
      <c r="P57" s="24">
        <v>43598</v>
      </c>
      <c r="Q57" s="18" t="s">
        <v>106</v>
      </c>
      <c r="R57" s="18"/>
      <c r="S57" s="18"/>
      <c r="T57" s="18"/>
    </row>
    <row r="58" spans="1:20" ht="33">
      <c r="A58" s="4">
        <v>54</v>
      </c>
      <c r="B58" s="64" t="s">
        <v>63</v>
      </c>
      <c r="C58" s="133" t="s">
        <v>270</v>
      </c>
      <c r="D58" s="133" t="s">
        <v>23</v>
      </c>
      <c r="E58" s="88">
        <v>18170308201</v>
      </c>
      <c r="F58" s="90" t="s">
        <v>91</v>
      </c>
      <c r="G58" s="120">
        <v>22</v>
      </c>
      <c r="H58" s="120">
        <v>19</v>
      </c>
      <c r="I58" s="57">
        <f t="shared" si="0"/>
        <v>41</v>
      </c>
      <c r="J58" s="159"/>
      <c r="K58" s="18" t="s">
        <v>314</v>
      </c>
      <c r="L58" s="18" t="s">
        <v>322</v>
      </c>
      <c r="M58" s="18" t="s">
        <v>316</v>
      </c>
      <c r="N58" s="18" t="s">
        <v>317</v>
      </c>
      <c r="O58" s="18">
        <v>9401189672</v>
      </c>
      <c r="P58" s="24">
        <v>43598</v>
      </c>
      <c r="Q58" s="18" t="s">
        <v>106</v>
      </c>
      <c r="R58" s="18"/>
      <c r="S58" s="18"/>
      <c r="T58" s="18"/>
    </row>
    <row r="59" spans="1:20" ht="33">
      <c r="A59" s="4">
        <v>55</v>
      </c>
      <c r="B59" s="64" t="s">
        <v>63</v>
      </c>
      <c r="C59" s="18" t="s">
        <v>271</v>
      </c>
      <c r="D59" s="18" t="s">
        <v>25</v>
      </c>
      <c r="E59" s="63">
        <v>18310303014</v>
      </c>
      <c r="F59" s="18" t="s">
        <v>89</v>
      </c>
      <c r="G59" s="128">
        <v>12</v>
      </c>
      <c r="H59" s="128">
        <v>10</v>
      </c>
      <c r="I59" s="57">
        <f t="shared" si="0"/>
        <v>22</v>
      </c>
      <c r="J59" s="160">
        <v>9678451686</v>
      </c>
      <c r="K59" s="18" t="s">
        <v>314</v>
      </c>
      <c r="L59" s="18" t="s">
        <v>322</v>
      </c>
      <c r="M59" s="18" t="s">
        <v>316</v>
      </c>
      <c r="N59" s="18" t="s">
        <v>323</v>
      </c>
      <c r="O59" s="18">
        <v>6000091742</v>
      </c>
      <c r="P59" s="24">
        <v>43599</v>
      </c>
      <c r="Q59" s="69" t="s">
        <v>108</v>
      </c>
      <c r="R59" s="18"/>
      <c r="S59" s="18"/>
      <c r="T59" s="18"/>
    </row>
    <row r="60" spans="1:20" ht="33">
      <c r="A60" s="4">
        <v>56</v>
      </c>
      <c r="B60" s="64" t="s">
        <v>63</v>
      </c>
      <c r="C60" s="18" t="s">
        <v>272</v>
      </c>
      <c r="D60" s="18" t="s">
        <v>23</v>
      </c>
      <c r="E60" s="63">
        <v>18170308202</v>
      </c>
      <c r="F60" s="18" t="s">
        <v>91</v>
      </c>
      <c r="G60" s="128">
        <v>22</v>
      </c>
      <c r="H60" s="128">
        <v>19</v>
      </c>
      <c r="I60" s="57">
        <f t="shared" si="0"/>
        <v>41</v>
      </c>
      <c r="J60" s="160">
        <v>9365168695</v>
      </c>
      <c r="K60" s="18" t="s">
        <v>314</v>
      </c>
      <c r="L60" s="18" t="s">
        <v>322</v>
      </c>
      <c r="M60" s="18" t="s">
        <v>316</v>
      </c>
      <c r="N60" s="18" t="s">
        <v>323</v>
      </c>
      <c r="O60" s="18">
        <v>6000091742</v>
      </c>
      <c r="P60" s="24">
        <v>43599</v>
      </c>
      <c r="Q60" s="69" t="s">
        <v>108</v>
      </c>
      <c r="R60" s="18"/>
      <c r="S60" s="18"/>
      <c r="T60" s="18"/>
    </row>
    <row r="61" spans="1:20">
      <c r="A61" s="4">
        <v>57</v>
      </c>
      <c r="B61" s="64" t="s">
        <v>63</v>
      </c>
      <c r="C61" s="134" t="s">
        <v>123</v>
      </c>
      <c r="D61" s="135"/>
      <c r="E61" s="135"/>
      <c r="F61" s="135"/>
      <c r="G61" s="135"/>
      <c r="H61" s="135"/>
      <c r="I61" s="57">
        <f t="shared" si="0"/>
        <v>0</v>
      </c>
      <c r="J61" s="135"/>
      <c r="K61" s="135"/>
      <c r="L61" s="135"/>
      <c r="M61" s="135"/>
      <c r="N61" s="135"/>
      <c r="O61" s="161"/>
      <c r="P61" s="24">
        <v>43600</v>
      </c>
      <c r="Q61" s="18" t="s">
        <v>109</v>
      </c>
      <c r="R61" s="18"/>
      <c r="S61" s="18"/>
      <c r="T61" s="18"/>
    </row>
    <row r="62" spans="1:20">
      <c r="A62" s="4">
        <v>58</v>
      </c>
      <c r="B62" s="64" t="s">
        <v>63</v>
      </c>
      <c r="C62" s="74" t="s">
        <v>273</v>
      </c>
      <c r="D62" s="18" t="s">
        <v>25</v>
      </c>
      <c r="E62" s="129"/>
      <c r="F62" s="18" t="s">
        <v>89</v>
      </c>
      <c r="G62" s="106">
        <v>18</v>
      </c>
      <c r="H62" s="106">
        <v>11</v>
      </c>
      <c r="I62" s="57">
        <f t="shared" si="0"/>
        <v>29</v>
      </c>
      <c r="J62" s="69"/>
      <c r="K62" s="18" t="s">
        <v>303</v>
      </c>
      <c r="L62" s="65" t="s">
        <v>320</v>
      </c>
      <c r="M62" s="18">
        <v>7896338835</v>
      </c>
      <c r="N62" s="55" t="s">
        <v>324</v>
      </c>
      <c r="O62" s="158">
        <v>9435746017</v>
      </c>
      <c r="P62" s="262">
        <v>43601</v>
      </c>
      <c r="Q62" s="274" t="s">
        <v>110</v>
      </c>
      <c r="R62" s="18"/>
      <c r="S62" s="18"/>
      <c r="T62" s="18"/>
    </row>
    <row r="63" spans="1:20">
      <c r="A63" s="4">
        <v>59</v>
      </c>
      <c r="B63" s="64" t="s">
        <v>63</v>
      </c>
      <c r="C63" s="18" t="s">
        <v>274</v>
      </c>
      <c r="D63" s="18" t="s">
        <v>23</v>
      </c>
      <c r="E63" s="74" t="s">
        <v>275</v>
      </c>
      <c r="F63" s="18" t="s">
        <v>91</v>
      </c>
      <c r="G63" s="106">
        <v>10</v>
      </c>
      <c r="H63" s="106">
        <v>9</v>
      </c>
      <c r="I63" s="57">
        <f t="shared" si="0"/>
        <v>19</v>
      </c>
      <c r="J63" s="55">
        <v>9954697364</v>
      </c>
      <c r="K63" s="18" t="s">
        <v>303</v>
      </c>
      <c r="L63" s="65" t="s">
        <v>320</v>
      </c>
      <c r="M63" s="18">
        <v>7896338835</v>
      </c>
      <c r="N63" s="55" t="s">
        <v>324</v>
      </c>
      <c r="O63" s="158">
        <v>9435746017</v>
      </c>
      <c r="P63" s="263"/>
      <c r="Q63" s="275"/>
      <c r="R63" s="18"/>
      <c r="S63" s="18"/>
      <c r="T63" s="18"/>
    </row>
    <row r="64" spans="1:20">
      <c r="A64" s="4">
        <v>60</v>
      </c>
      <c r="B64" s="64" t="s">
        <v>63</v>
      </c>
      <c r="C64" s="108" t="s">
        <v>276</v>
      </c>
      <c r="D64" s="18" t="s">
        <v>25</v>
      </c>
      <c r="E64" s="129"/>
      <c r="F64" s="18" t="s">
        <v>161</v>
      </c>
      <c r="G64" s="106">
        <v>22</v>
      </c>
      <c r="H64" s="106">
        <v>16</v>
      </c>
      <c r="I64" s="57">
        <f t="shared" si="0"/>
        <v>38</v>
      </c>
      <c r="J64" s="55">
        <v>8486301618</v>
      </c>
      <c r="K64" s="18" t="s">
        <v>303</v>
      </c>
      <c r="L64" s="65" t="s">
        <v>320</v>
      </c>
      <c r="M64" s="18">
        <v>7896338835</v>
      </c>
      <c r="N64" s="55" t="s">
        <v>324</v>
      </c>
      <c r="O64" s="158">
        <v>9435746017</v>
      </c>
      <c r="P64" s="264"/>
      <c r="Q64" s="276"/>
      <c r="R64" s="18"/>
      <c r="S64" s="18"/>
      <c r="T64" s="18"/>
    </row>
    <row r="65" spans="1:20" ht="33">
      <c r="A65" s="4">
        <v>61</v>
      </c>
      <c r="B65" s="64" t="s">
        <v>63</v>
      </c>
      <c r="C65" s="136" t="s">
        <v>277</v>
      </c>
      <c r="D65" s="18" t="s">
        <v>23</v>
      </c>
      <c r="E65" s="63">
        <v>18170310502</v>
      </c>
      <c r="F65" s="18" t="s">
        <v>91</v>
      </c>
      <c r="G65" s="106">
        <v>5</v>
      </c>
      <c r="H65" s="106">
        <v>6</v>
      </c>
      <c r="I65" s="57">
        <f t="shared" si="0"/>
        <v>11</v>
      </c>
      <c r="J65" s="55">
        <v>9435353969</v>
      </c>
      <c r="K65" s="18" t="s">
        <v>298</v>
      </c>
      <c r="L65" s="18" t="s">
        <v>299</v>
      </c>
      <c r="M65" s="18" t="s">
        <v>300</v>
      </c>
      <c r="N65" s="55" t="s">
        <v>325</v>
      </c>
      <c r="O65" s="158">
        <v>9678720372</v>
      </c>
      <c r="P65" s="262">
        <v>43602</v>
      </c>
      <c r="Q65" s="265" t="s">
        <v>111</v>
      </c>
      <c r="R65" s="18"/>
      <c r="S65" s="18"/>
      <c r="T65" s="18"/>
    </row>
    <row r="66" spans="1:20" ht="33">
      <c r="A66" s="4">
        <v>62</v>
      </c>
      <c r="B66" s="64" t="s">
        <v>63</v>
      </c>
      <c r="C66" s="18" t="s">
        <v>278</v>
      </c>
      <c r="D66" s="18" t="s">
        <v>23</v>
      </c>
      <c r="E66" s="129">
        <v>9435353969</v>
      </c>
      <c r="F66" s="18" t="s">
        <v>91</v>
      </c>
      <c r="G66" s="63">
        <v>3</v>
      </c>
      <c r="H66" s="63">
        <v>4</v>
      </c>
      <c r="I66" s="57">
        <f t="shared" si="0"/>
        <v>7</v>
      </c>
      <c r="J66" s="55">
        <v>9707070675</v>
      </c>
      <c r="K66" s="18" t="s">
        <v>298</v>
      </c>
      <c r="L66" s="18" t="s">
        <v>299</v>
      </c>
      <c r="M66" s="18" t="s">
        <v>300</v>
      </c>
      <c r="N66" s="55" t="s">
        <v>325</v>
      </c>
      <c r="O66" s="158">
        <v>9678720372</v>
      </c>
      <c r="P66" s="263"/>
      <c r="Q66" s="266"/>
      <c r="R66" s="18"/>
      <c r="S66" s="18"/>
      <c r="T66" s="18"/>
    </row>
    <row r="67" spans="1:20" ht="33">
      <c r="A67" s="4">
        <v>63</v>
      </c>
      <c r="B67" s="64" t="s">
        <v>63</v>
      </c>
      <c r="C67" s="137" t="s">
        <v>279</v>
      </c>
      <c r="D67" s="18" t="s">
        <v>23</v>
      </c>
      <c r="E67" s="63">
        <v>18170310504</v>
      </c>
      <c r="F67" s="18" t="s">
        <v>91</v>
      </c>
      <c r="G67" s="64">
        <v>8</v>
      </c>
      <c r="H67" s="64">
        <v>12</v>
      </c>
      <c r="I67" s="57">
        <f t="shared" si="0"/>
        <v>20</v>
      </c>
      <c r="J67" s="55">
        <v>6900786261</v>
      </c>
      <c r="K67" s="18" t="s">
        <v>298</v>
      </c>
      <c r="L67" s="18" t="s">
        <v>299</v>
      </c>
      <c r="M67" s="18" t="s">
        <v>300</v>
      </c>
      <c r="N67" s="55" t="s">
        <v>325</v>
      </c>
      <c r="O67" s="158">
        <v>9678720372</v>
      </c>
      <c r="P67" s="264"/>
      <c r="Q67" s="267"/>
      <c r="R67" s="18"/>
      <c r="S67" s="18"/>
      <c r="T67" s="18"/>
    </row>
    <row r="68" spans="1:20">
      <c r="A68" s="4">
        <v>64</v>
      </c>
      <c r="B68" s="64" t="s">
        <v>63</v>
      </c>
      <c r="C68" s="138" t="s">
        <v>153</v>
      </c>
      <c r="D68" s="138"/>
      <c r="E68" s="138"/>
      <c r="F68" s="138"/>
      <c r="G68" s="138"/>
      <c r="H68" s="138"/>
      <c r="I68" s="57">
        <f t="shared" si="0"/>
        <v>0</v>
      </c>
      <c r="J68" s="138"/>
      <c r="K68" s="138"/>
      <c r="L68" s="138"/>
      <c r="M68" s="138"/>
      <c r="N68" s="138"/>
      <c r="O68" s="138"/>
      <c r="P68" s="24">
        <v>43603</v>
      </c>
      <c r="Q68" s="69" t="s">
        <v>112</v>
      </c>
      <c r="R68" s="18"/>
      <c r="S68" s="18"/>
      <c r="T68" s="18"/>
    </row>
    <row r="69" spans="1:20">
      <c r="A69" s="4">
        <v>65</v>
      </c>
      <c r="B69" s="64" t="s">
        <v>63</v>
      </c>
      <c r="C69" s="138" t="s">
        <v>153</v>
      </c>
      <c r="D69" s="138"/>
      <c r="E69" s="138"/>
      <c r="F69" s="138"/>
      <c r="G69" s="138"/>
      <c r="H69" s="138"/>
      <c r="I69" s="57">
        <f t="shared" si="0"/>
        <v>0</v>
      </c>
      <c r="J69" s="138"/>
      <c r="K69" s="138"/>
      <c r="L69" s="138"/>
      <c r="M69" s="138"/>
      <c r="N69" s="138"/>
      <c r="O69" s="138"/>
      <c r="P69" s="24">
        <v>43604</v>
      </c>
      <c r="Q69" s="18" t="s">
        <v>113</v>
      </c>
      <c r="R69" s="18"/>
      <c r="S69" s="18"/>
      <c r="T69" s="18"/>
    </row>
    <row r="70" spans="1:20" ht="33">
      <c r="A70" s="4">
        <v>66</v>
      </c>
      <c r="B70" s="64" t="s">
        <v>63</v>
      </c>
      <c r="C70" s="18" t="s">
        <v>280</v>
      </c>
      <c r="D70" s="18" t="s">
        <v>25</v>
      </c>
      <c r="E70" s="129">
        <v>18312030613</v>
      </c>
      <c r="F70" s="18" t="s">
        <v>89</v>
      </c>
      <c r="G70" s="106">
        <v>17</v>
      </c>
      <c r="H70" s="106">
        <v>11</v>
      </c>
      <c r="I70" s="57">
        <f t="shared" ref="I70:I133" si="1">SUM(G70:H70)</f>
        <v>28</v>
      </c>
      <c r="J70" s="78">
        <v>7086648111</v>
      </c>
      <c r="K70" s="18" t="s">
        <v>326</v>
      </c>
      <c r="L70" s="18" t="s">
        <v>299</v>
      </c>
      <c r="M70" s="18" t="s">
        <v>300</v>
      </c>
      <c r="N70" s="18" t="s">
        <v>327</v>
      </c>
      <c r="O70" s="18">
        <v>9127285033</v>
      </c>
      <c r="P70" s="24">
        <v>43605</v>
      </c>
      <c r="Q70" s="55" t="s">
        <v>106</v>
      </c>
      <c r="R70" s="18"/>
      <c r="S70" s="18"/>
      <c r="T70" s="18"/>
    </row>
    <row r="71" spans="1:20" ht="33">
      <c r="A71" s="4">
        <v>67</v>
      </c>
      <c r="B71" s="64" t="s">
        <v>63</v>
      </c>
      <c r="C71" s="137" t="s">
        <v>281</v>
      </c>
      <c r="D71" s="18" t="s">
        <v>23</v>
      </c>
      <c r="E71" s="63">
        <v>18170317201</v>
      </c>
      <c r="F71" s="18" t="s">
        <v>91</v>
      </c>
      <c r="G71" s="106">
        <v>36</v>
      </c>
      <c r="H71" s="106">
        <v>32</v>
      </c>
      <c r="I71" s="57">
        <f t="shared" si="1"/>
        <v>68</v>
      </c>
      <c r="J71" s="74">
        <v>9577516162</v>
      </c>
      <c r="K71" s="18" t="s">
        <v>326</v>
      </c>
      <c r="L71" s="18" t="s">
        <v>299</v>
      </c>
      <c r="M71" s="18" t="s">
        <v>300</v>
      </c>
      <c r="N71" s="18" t="s">
        <v>327</v>
      </c>
      <c r="O71" s="18">
        <v>9127285033</v>
      </c>
      <c r="P71" s="24">
        <v>43605</v>
      </c>
      <c r="Q71" s="55" t="s">
        <v>106</v>
      </c>
      <c r="R71" s="18"/>
      <c r="S71" s="18"/>
      <c r="T71" s="18"/>
    </row>
    <row r="72" spans="1:20" ht="33">
      <c r="A72" s="4">
        <v>68</v>
      </c>
      <c r="B72" s="64" t="s">
        <v>63</v>
      </c>
      <c r="C72" s="127" t="s">
        <v>282</v>
      </c>
      <c r="D72" s="18" t="s">
        <v>25</v>
      </c>
      <c r="E72" s="129" t="s">
        <v>283</v>
      </c>
      <c r="F72" s="18" t="s">
        <v>89</v>
      </c>
      <c r="G72" s="106">
        <v>10</v>
      </c>
      <c r="H72" s="106">
        <v>7</v>
      </c>
      <c r="I72" s="57">
        <f t="shared" si="1"/>
        <v>17</v>
      </c>
      <c r="J72" s="74">
        <v>8011366285</v>
      </c>
      <c r="K72" s="18" t="s">
        <v>326</v>
      </c>
      <c r="L72" s="18" t="s">
        <v>299</v>
      </c>
      <c r="M72" s="18" t="s">
        <v>300</v>
      </c>
      <c r="N72" s="18" t="s">
        <v>301</v>
      </c>
      <c r="O72" s="18">
        <v>9613360545</v>
      </c>
      <c r="P72" s="98">
        <v>43606</v>
      </c>
      <c r="Q72" s="18" t="s">
        <v>108</v>
      </c>
      <c r="R72" s="18"/>
      <c r="S72" s="18"/>
      <c r="T72" s="18"/>
    </row>
    <row r="73" spans="1:20" ht="33">
      <c r="A73" s="4">
        <v>69</v>
      </c>
      <c r="B73" s="64" t="s">
        <v>63</v>
      </c>
      <c r="C73" s="127" t="s">
        <v>284</v>
      </c>
      <c r="D73" s="18" t="s">
        <v>23</v>
      </c>
      <c r="E73" s="63">
        <v>1817032426</v>
      </c>
      <c r="F73" s="18" t="s">
        <v>91</v>
      </c>
      <c r="G73" s="106">
        <v>64</v>
      </c>
      <c r="H73" s="106">
        <v>52</v>
      </c>
      <c r="I73" s="57">
        <f t="shared" si="1"/>
        <v>116</v>
      </c>
      <c r="J73" s="74">
        <v>8720920899</v>
      </c>
      <c r="K73" s="18" t="s">
        <v>326</v>
      </c>
      <c r="L73" s="18" t="s">
        <v>299</v>
      </c>
      <c r="M73" s="18" t="s">
        <v>300</v>
      </c>
      <c r="N73" s="18" t="s">
        <v>301</v>
      </c>
      <c r="O73" s="18">
        <v>9101278978</v>
      </c>
      <c r="P73" s="98">
        <v>43606</v>
      </c>
      <c r="Q73" s="18" t="s">
        <v>108</v>
      </c>
      <c r="R73" s="18"/>
      <c r="S73" s="18"/>
      <c r="T73" s="18"/>
    </row>
    <row r="74" spans="1:20">
      <c r="A74" s="4">
        <v>70</v>
      </c>
      <c r="B74" s="64" t="s">
        <v>63</v>
      </c>
      <c r="C74" s="139" t="s">
        <v>123</v>
      </c>
      <c r="D74" s="140"/>
      <c r="E74" s="140"/>
      <c r="F74" s="140"/>
      <c r="G74" s="140"/>
      <c r="H74" s="140"/>
      <c r="I74" s="57">
        <f t="shared" si="1"/>
        <v>0</v>
      </c>
      <c r="J74" s="140"/>
      <c r="K74" s="140"/>
      <c r="L74" s="140"/>
      <c r="M74" s="140"/>
      <c r="N74" s="140"/>
      <c r="O74" s="162"/>
      <c r="P74" s="24">
        <v>43607</v>
      </c>
      <c r="Q74" s="69" t="s">
        <v>109</v>
      </c>
      <c r="R74" s="18"/>
      <c r="S74" s="18"/>
      <c r="T74" s="18"/>
    </row>
    <row r="75" spans="1:20" ht="33">
      <c r="A75" s="4">
        <v>71</v>
      </c>
      <c r="B75" s="64" t="s">
        <v>63</v>
      </c>
      <c r="C75" s="108" t="s">
        <v>285</v>
      </c>
      <c r="D75" s="18" t="s">
        <v>25</v>
      </c>
      <c r="E75" s="129">
        <v>18312030801</v>
      </c>
      <c r="F75" s="18" t="s">
        <v>89</v>
      </c>
      <c r="G75" s="106">
        <v>11</v>
      </c>
      <c r="H75" s="106">
        <v>10</v>
      </c>
      <c r="I75" s="57">
        <f t="shared" si="1"/>
        <v>21</v>
      </c>
      <c r="J75" s="74">
        <v>9101366425</v>
      </c>
      <c r="K75" s="18" t="s">
        <v>326</v>
      </c>
      <c r="L75" s="18" t="s">
        <v>299</v>
      </c>
      <c r="M75" s="18" t="s">
        <v>300</v>
      </c>
      <c r="N75" s="18" t="s">
        <v>328</v>
      </c>
      <c r="O75" s="18">
        <v>9435558390</v>
      </c>
      <c r="P75" s="24">
        <v>43608</v>
      </c>
      <c r="Q75" s="18" t="s">
        <v>110</v>
      </c>
      <c r="R75" s="18"/>
      <c r="S75" s="18"/>
      <c r="T75" s="18"/>
    </row>
    <row r="76" spans="1:20" ht="33">
      <c r="A76" s="4">
        <v>72</v>
      </c>
      <c r="B76" s="64" t="s">
        <v>63</v>
      </c>
      <c r="C76" s="108" t="s">
        <v>286</v>
      </c>
      <c r="D76" s="18" t="s">
        <v>23</v>
      </c>
      <c r="E76" s="63">
        <v>18170310301</v>
      </c>
      <c r="F76" s="18" t="s">
        <v>91</v>
      </c>
      <c r="G76" s="106">
        <v>17</v>
      </c>
      <c r="H76" s="106">
        <v>13</v>
      </c>
      <c r="I76" s="57">
        <f t="shared" si="1"/>
        <v>30</v>
      </c>
      <c r="J76" s="78">
        <v>9435595368</v>
      </c>
      <c r="K76" s="18" t="s">
        <v>326</v>
      </c>
      <c r="L76" s="18" t="s">
        <v>299</v>
      </c>
      <c r="M76" s="18" t="s">
        <v>300</v>
      </c>
      <c r="N76" s="18" t="s">
        <v>328</v>
      </c>
      <c r="O76" s="18">
        <v>9435558390</v>
      </c>
      <c r="P76" s="24">
        <v>43608</v>
      </c>
      <c r="Q76" s="18" t="s">
        <v>110</v>
      </c>
      <c r="R76" s="18"/>
      <c r="S76" s="18"/>
      <c r="T76" s="18"/>
    </row>
    <row r="77" spans="1:20">
      <c r="A77" s="4">
        <v>73</v>
      </c>
      <c r="B77" s="64" t="s">
        <v>63</v>
      </c>
      <c r="C77" s="65" t="s">
        <v>287</v>
      </c>
      <c r="D77" s="18" t="s">
        <v>25</v>
      </c>
      <c r="E77" s="63">
        <v>18310306003</v>
      </c>
      <c r="F77" s="18" t="s">
        <v>89</v>
      </c>
      <c r="G77" s="106">
        <v>26</v>
      </c>
      <c r="H77" s="106">
        <v>19</v>
      </c>
      <c r="I77" s="57">
        <f t="shared" si="1"/>
        <v>45</v>
      </c>
      <c r="J77" s="18">
        <v>9508529207</v>
      </c>
      <c r="K77" s="18" t="s">
        <v>303</v>
      </c>
      <c r="L77" s="65" t="s">
        <v>304</v>
      </c>
      <c r="M77" s="18">
        <v>8638909770</v>
      </c>
      <c r="N77" s="18" t="s">
        <v>329</v>
      </c>
      <c r="O77" s="18">
        <v>7896102038</v>
      </c>
      <c r="P77" s="24">
        <v>43609</v>
      </c>
      <c r="Q77" s="55" t="s">
        <v>111</v>
      </c>
      <c r="R77" s="18"/>
      <c r="S77" s="18"/>
      <c r="T77" s="18"/>
    </row>
    <row r="78" spans="1:20">
      <c r="A78" s="4">
        <v>74</v>
      </c>
      <c r="B78" s="64" t="s">
        <v>63</v>
      </c>
      <c r="C78" s="65" t="s">
        <v>288</v>
      </c>
      <c r="D78" s="18" t="s">
        <v>23</v>
      </c>
      <c r="E78" s="63">
        <v>18170301701</v>
      </c>
      <c r="F78" s="18" t="s">
        <v>91</v>
      </c>
      <c r="G78" s="106">
        <v>41</v>
      </c>
      <c r="H78" s="106">
        <v>30</v>
      </c>
      <c r="I78" s="57">
        <f t="shared" si="1"/>
        <v>71</v>
      </c>
      <c r="J78" s="18">
        <v>9957629794</v>
      </c>
      <c r="K78" s="18" t="s">
        <v>303</v>
      </c>
      <c r="L78" s="65" t="s">
        <v>304</v>
      </c>
      <c r="M78" s="18">
        <v>8638909770</v>
      </c>
      <c r="N78" s="18" t="s">
        <v>329</v>
      </c>
      <c r="O78" s="18">
        <v>7896102038</v>
      </c>
      <c r="P78" s="24">
        <v>43609</v>
      </c>
      <c r="Q78" s="55" t="s">
        <v>111</v>
      </c>
      <c r="R78" s="18"/>
      <c r="S78" s="18"/>
      <c r="T78" s="18"/>
    </row>
    <row r="79" spans="1:20">
      <c r="A79" s="4">
        <v>75</v>
      </c>
      <c r="B79" s="64" t="s">
        <v>63</v>
      </c>
      <c r="C79" s="141" t="s">
        <v>289</v>
      </c>
      <c r="D79" s="141" t="s">
        <v>23</v>
      </c>
      <c r="E79" s="113" t="s">
        <v>290</v>
      </c>
      <c r="F79" s="141" t="s">
        <v>91</v>
      </c>
      <c r="G79" s="20">
        <v>10</v>
      </c>
      <c r="H79" s="20">
        <v>8</v>
      </c>
      <c r="I79" s="57">
        <f t="shared" si="1"/>
        <v>18</v>
      </c>
      <c r="J79" s="141">
        <v>8638839165</v>
      </c>
      <c r="K79" s="65" t="s">
        <v>303</v>
      </c>
      <c r="L79" s="65" t="s">
        <v>320</v>
      </c>
      <c r="M79" s="18">
        <v>7896338835</v>
      </c>
      <c r="N79" s="18" t="s">
        <v>330</v>
      </c>
      <c r="O79" s="70">
        <v>6026219065</v>
      </c>
      <c r="P79" s="24">
        <v>43610</v>
      </c>
      <c r="Q79" s="18" t="s">
        <v>112</v>
      </c>
      <c r="R79" s="18"/>
      <c r="S79" s="18"/>
      <c r="T79" s="18"/>
    </row>
    <row r="80" spans="1:20">
      <c r="A80" s="4">
        <v>76</v>
      </c>
      <c r="B80" s="64" t="s">
        <v>63</v>
      </c>
      <c r="C80" s="141" t="s">
        <v>291</v>
      </c>
      <c r="D80" s="141" t="s">
        <v>25</v>
      </c>
      <c r="E80" s="119">
        <v>18312030211</v>
      </c>
      <c r="F80" s="141" t="s">
        <v>89</v>
      </c>
      <c r="G80" s="20">
        <v>12</v>
      </c>
      <c r="H80" s="20">
        <v>14</v>
      </c>
      <c r="I80" s="57">
        <f t="shared" si="1"/>
        <v>26</v>
      </c>
      <c r="J80" s="141">
        <v>7002048181</v>
      </c>
      <c r="K80" s="65" t="s">
        <v>303</v>
      </c>
      <c r="L80" s="65" t="s">
        <v>320</v>
      </c>
      <c r="M80" s="18">
        <v>7896338835</v>
      </c>
      <c r="N80" s="18" t="s">
        <v>330</v>
      </c>
      <c r="O80" s="70">
        <v>6026219065</v>
      </c>
      <c r="P80" s="24">
        <v>43610</v>
      </c>
      <c r="Q80" s="18" t="s">
        <v>112</v>
      </c>
      <c r="R80" s="18"/>
      <c r="S80" s="18"/>
      <c r="T80" s="18"/>
    </row>
    <row r="81" spans="1:20">
      <c r="A81" s="4">
        <v>77</v>
      </c>
      <c r="B81" s="64" t="s">
        <v>63</v>
      </c>
      <c r="C81" s="142" t="s">
        <v>153</v>
      </c>
      <c r="D81" s="143"/>
      <c r="E81" s="143"/>
      <c r="F81" s="143"/>
      <c r="G81" s="143"/>
      <c r="H81" s="143"/>
      <c r="I81" s="57">
        <f t="shared" si="1"/>
        <v>0</v>
      </c>
      <c r="J81" s="143"/>
      <c r="K81" s="143"/>
      <c r="L81" s="143"/>
      <c r="M81" s="107"/>
      <c r="N81" s="107"/>
      <c r="O81" s="146"/>
      <c r="P81" s="99">
        <v>43611</v>
      </c>
      <c r="Q81" s="69" t="s">
        <v>113</v>
      </c>
      <c r="R81" s="18"/>
      <c r="S81" s="18"/>
      <c r="T81" s="18"/>
    </row>
    <row r="82" spans="1:20" ht="66">
      <c r="A82" s="4">
        <v>78</v>
      </c>
      <c r="B82" s="64" t="s">
        <v>63</v>
      </c>
      <c r="C82" s="141" t="s">
        <v>292</v>
      </c>
      <c r="D82" s="141" t="s">
        <v>23</v>
      </c>
      <c r="E82" s="106">
        <v>18170319911</v>
      </c>
      <c r="F82" s="141" t="s">
        <v>161</v>
      </c>
      <c r="G82" s="20">
        <v>247</v>
      </c>
      <c r="H82" s="20">
        <v>231</v>
      </c>
      <c r="I82" s="57">
        <f t="shared" si="1"/>
        <v>478</v>
      </c>
      <c r="J82" s="163">
        <v>9435095148</v>
      </c>
      <c r="K82" s="65" t="s">
        <v>303</v>
      </c>
      <c r="L82" s="65" t="s">
        <v>331</v>
      </c>
      <c r="M82" s="18">
        <v>9435609315</v>
      </c>
      <c r="N82" s="18" t="s">
        <v>332</v>
      </c>
      <c r="O82" s="18">
        <v>8876914868</v>
      </c>
      <c r="P82" s="100" t="s">
        <v>232</v>
      </c>
      <c r="Q82" s="101" t="s">
        <v>233</v>
      </c>
      <c r="R82" s="18"/>
      <c r="S82" s="18"/>
      <c r="T82" s="18"/>
    </row>
    <row r="83" spans="1:20">
      <c r="A83" s="4">
        <v>79</v>
      </c>
      <c r="B83" s="64" t="s">
        <v>63</v>
      </c>
      <c r="C83" s="141" t="s">
        <v>292</v>
      </c>
      <c r="D83" s="65"/>
      <c r="E83" s="129"/>
      <c r="F83" s="18"/>
      <c r="G83" s="106"/>
      <c r="H83" s="106"/>
      <c r="I83" s="57">
        <f t="shared" si="1"/>
        <v>0</v>
      </c>
      <c r="J83" s="163">
        <v>9435095148</v>
      </c>
      <c r="K83" s="65" t="s">
        <v>303</v>
      </c>
      <c r="L83" s="65" t="s">
        <v>331</v>
      </c>
      <c r="M83" s="18">
        <v>9435609315</v>
      </c>
      <c r="N83" s="18" t="s">
        <v>332</v>
      </c>
      <c r="O83" s="18">
        <v>8876914868</v>
      </c>
      <c r="P83" s="99">
        <v>43615</v>
      </c>
      <c r="Q83" s="69" t="s">
        <v>110</v>
      </c>
      <c r="R83" s="18"/>
      <c r="S83" s="18"/>
      <c r="T83" s="18"/>
    </row>
    <row r="84" spans="1:20" ht="33">
      <c r="A84" s="4">
        <v>80</v>
      </c>
      <c r="B84" s="64" t="s">
        <v>63</v>
      </c>
      <c r="C84" s="65" t="s">
        <v>293</v>
      </c>
      <c r="D84" s="65" t="s">
        <v>23</v>
      </c>
      <c r="E84" s="129">
        <v>18170307102</v>
      </c>
      <c r="F84" s="18" t="s">
        <v>161</v>
      </c>
      <c r="G84" s="106">
        <v>176</v>
      </c>
      <c r="H84" s="106">
        <v>92</v>
      </c>
      <c r="I84" s="57">
        <f t="shared" si="1"/>
        <v>268</v>
      </c>
      <c r="J84" s="164">
        <v>9435482569</v>
      </c>
      <c r="K84" s="18" t="s">
        <v>314</v>
      </c>
      <c r="L84" s="18" t="s">
        <v>315</v>
      </c>
      <c r="M84" s="18" t="s">
        <v>316</v>
      </c>
      <c r="N84" s="18" t="s">
        <v>333</v>
      </c>
      <c r="O84" s="18">
        <v>9101738363</v>
      </c>
      <c r="P84" s="99">
        <v>43616</v>
      </c>
      <c r="Q84" s="18" t="s">
        <v>111</v>
      </c>
      <c r="R84" s="18"/>
      <c r="S84" s="18"/>
      <c r="T84" s="18"/>
    </row>
    <row r="85" spans="1:20">
      <c r="A85" s="4">
        <v>81</v>
      </c>
      <c r="B85" s="64"/>
      <c r="C85" s="65"/>
      <c r="D85" s="65"/>
      <c r="E85" s="129"/>
      <c r="F85" s="18"/>
      <c r="G85" s="106"/>
      <c r="H85" s="106"/>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80</v>
      </c>
      <c r="D165" s="21"/>
      <c r="E165" s="13"/>
      <c r="F165" s="21"/>
      <c r="G165" s="58">
        <f>SUM(G5:G164)</f>
        <v>1943</v>
      </c>
      <c r="H165" s="58">
        <f>SUM(H5:H164)</f>
        <v>2162</v>
      </c>
      <c r="I165" s="58">
        <f>SUM(I5:I164)</f>
        <v>4105</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20</v>
      </c>
    </row>
    <row r="167" spans="1:20">
      <c r="A167" s="44" t="s">
        <v>63</v>
      </c>
      <c r="B167" s="10">
        <f>COUNTIF(B$6:B$164,"Team 2")</f>
        <v>44</v>
      </c>
      <c r="C167" s="44" t="s">
        <v>23</v>
      </c>
      <c r="D167" s="10">
        <f>COUNTIF(D5:D164,"School")</f>
        <v>33</v>
      </c>
    </row>
  </sheetData>
  <sheetProtection password="8527" sheet="1" objects="1" scenarios="1"/>
  <mergeCells count="38">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O22:O25"/>
    <mergeCell ref="J32:J34"/>
    <mergeCell ref="P12:P13"/>
    <mergeCell ref="P29:P30"/>
    <mergeCell ref="P42:P43"/>
    <mergeCell ref="J22:J25"/>
    <mergeCell ref="K22:K25"/>
    <mergeCell ref="L22:L25"/>
    <mergeCell ref="M22:M25"/>
    <mergeCell ref="N22:N25"/>
    <mergeCell ref="K32:K34"/>
    <mergeCell ref="L32:L34"/>
    <mergeCell ref="L36:L39"/>
    <mergeCell ref="P65:P67"/>
    <mergeCell ref="Q65:Q67"/>
    <mergeCell ref="P62:P64"/>
    <mergeCell ref="Q62:Q6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3" activePane="bottomRight" state="frozen"/>
      <selection pane="topRight" activeCell="C1" sqref="C1"/>
      <selection pane="bottomLeft" activeCell="A5" sqref="A5"/>
      <selection pane="bottomRight" activeCell="A71" sqref="A7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77" t="s">
        <v>70</v>
      </c>
      <c r="B1" s="277"/>
      <c r="C1" s="277"/>
      <c r="D1" s="53"/>
      <c r="E1" s="53"/>
      <c r="F1" s="53"/>
      <c r="G1" s="53"/>
      <c r="H1" s="53"/>
      <c r="I1" s="53"/>
      <c r="J1" s="53"/>
      <c r="K1" s="53"/>
      <c r="L1" s="53"/>
      <c r="M1" s="278"/>
      <c r="N1" s="278"/>
      <c r="O1" s="278"/>
      <c r="P1" s="278"/>
      <c r="Q1" s="278"/>
      <c r="R1" s="278"/>
      <c r="S1" s="278"/>
      <c r="T1" s="278"/>
    </row>
    <row r="2" spans="1:20">
      <c r="A2" s="255" t="s">
        <v>59</v>
      </c>
      <c r="B2" s="256"/>
      <c r="C2" s="256"/>
      <c r="D2" s="25">
        <v>43617</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23" t="s">
        <v>9</v>
      </c>
      <c r="H4" s="23" t="s">
        <v>10</v>
      </c>
      <c r="I4" s="23" t="s">
        <v>11</v>
      </c>
      <c r="J4" s="246"/>
      <c r="K4" s="254"/>
      <c r="L4" s="254"/>
      <c r="M4" s="254"/>
      <c r="N4" s="254"/>
      <c r="O4" s="254"/>
      <c r="P4" s="247"/>
      <c r="Q4" s="247"/>
      <c r="R4" s="246"/>
      <c r="S4" s="246"/>
      <c r="T4" s="246"/>
    </row>
    <row r="5" spans="1:20">
      <c r="A5" s="4">
        <v>1</v>
      </c>
      <c r="B5" s="165" t="s">
        <v>62</v>
      </c>
      <c r="C5" s="166" t="s">
        <v>334</v>
      </c>
      <c r="D5" s="18" t="s">
        <v>23</v>
      </c>
      <c r="E5" s="113" t="s">
        <v>335</v>
      </c>
      <c r="F5" s="166" t="s">
        <v>91</v>
      </c>
      <c r="G5" s="63">
        <v>32</v>
      </c>
      <c r="H5" s="63">
        <v>28</v>
      </c>
      <c r="I5" s="57">
        <f>SUM(G5:H5)</f>
        <v>60</v>
      </c>
      <c r="J5" s="165">
        <v>9435228705</v>
      </c>
      <c r="K5" s="18" t="s">
        <v>309</v>
      </c>
      <c r="L5" s="18" t="s">
        <v>312</v>
      </c>
      <c r="M5" s="18">
        <v>9401683560</v>
      </c>
      <c r="N5" s="18" t="s">
        <v>387</v>
      </c>
      <c r="O5" s="18"/>
      <c r="P5" s="24">
        <v>43617</v>
      </c>
      <c r="Q5" s="18" t="s">
        <v>112</v>
      </c>
      <c r="R5" s="48"/>
      <c r="S5" s="18"/>
      <c r="T5" s="18"/>
    </row>
    <row r="6" spans="1:20">
      <c r="A6" s="4">
        <v>2</v>
      </c>
      <c r="B6" s="165" t="s">
        <v>62</v>
      </c>
      <c r="C6" s="165" t="s">
        <v>336</v>
      </c>
      <c r="D6" s="18" t="s">
        <v>23</v>
      </c>
      <c r="E6" s="113" t="s">
        <v>337</v>
      </c>
      <c r="F6" s="166" t="s">
        <v>210</v>
      </c>
      <c r="G6" s="63">
        <v>6</v>
      </c>
      <c r="H6" s="63">
        <v>6</v>
      </c>
      <c r="I6" s="57">
        <f t="shared" ref="I6:I69" si="0">SUM(G6:H6)</f>
        <v>12</v>
      </c>
      <c r="J6" s="165">
        <v>9365024739</v>
      </c>
      <c r="K6" s="18" t="s">
        <v>309</v>
      </c>
      <c r="L6" s="18" t="s">
        <v>312</v>
      </c>
      <c r="M6" s="18">
        <v>9401683560</v>
      </c>
      <c r="N6" s="18" t="s">
        <v>388</v>
      </c>
      <c r="O6" s="18"/>
      <c r="P6" s="24">
        <v>43617</v>
      </c>
      <c r="Q6" s="18" t="s">
        <v>112</v>
      </c>
      <c r="R6" s="48"/>
      <c r="S6" s="18"/>
      <c r="T6" s="18"/>
    </row>
    <row r="7" spans="1:20">
      <c r="A7" s="4">
        <v>3</v>
      </c>
      <c r="B7" s="165" t="s">
        <v>62</v>
      </c>
      <c r="C7" s="103" t="s">
        <v>153</v>
      </c>
      <c r="D7" s="107"/>
      <c r="E7" s="107"/>
      <c r="F7" s="107"/>
      <c r="G7" s="107"/>
      <c r="H7" s="107"/>
      <c r="I7" s="57">
        <f t="shared" si="0"/>
        <v>0</v>
      </c>
      <c r="J7" s="107"/>
      <c r="K7" s="107"/>
      <c r="L7" s="107"/>
      <c r="M7" s="107"/>
      <c r="N7" s="107"/>
      <c r="O7" s="146"/>
      <c r="P7" s="24">
        <v>43618</v>
      </c>
      <c r="Q7" s="18" t="s">
        <v>113</v>
      </c>
      <c r="R7" s="48"/>
      <c r="S7" s="18"/>
      <c r="T7" s="18"/>
    </row>
    <row r="8" spans="1:20" ht="33">
      <c r="A8" s="4">
        <v>4</v>
      </c>
      <c r="B8" s="165" t="s">
        <v>62</v>
      </c>
      <c r="C8" s="166" t="s">
        <v>338</v>
      </c>
      <c r="D8" s="166" t="s">
        <v>23</v>
      </c>
      <c r="E8" s="121" t="s">
        <v>339</v>
      </c>
      <c r="F8" s="166" t="s">
        <v>161</v>
      </c>
      <c r="G8" s="84">
        <v>412</v>
      </c>
      <c r="H8" s="84">
        <v>360</v>
      </c>
      <c r="I8" s="57">
        <f t="shared" si="0"/>
        <v>772</v>
      </c>
      <c r="J8" s="165">
        <v>8638876510</v>
      </c>
      <c r="K8" s="166" t="s">
        <v>389</v>
      </c>
      <c r="L8" s="166" t="s">
        <v>390</v>
      </c>
      <c r="M8" s="18" t="s">
        <v>391</v>
      </c>
      <c r="N8" s="18"/>
      <c r="O8" s="18"/>
      <c r="P8" s="24">
        <v>43619</v>
      </c>
      <c r="Q8" s="18" t="s">
        <v>106</v>
      </c>
      <c r="R8" s="48"/>
      <c r="S8" s="18"/>
      <c r="T8" s="18"/>
    </row>
    <row r="9" spans="1:20" ht="33">
      <c r="A9" s="4">
        <v>5</v>
      </c>
      <c r="B9" s="165" t="s">
        <v>62</v>
      </c>
      <c r="C9" s="166" t="s">
        <v>338</v>
      </c>
      <c r="D9" s="166"/>
      <c r="E9" s="121"/>
      <c r="F9" s="166"/>
      <c r="G9" s="84"/>
      <c r="H9" s="84"/>
      <c r="I9" s="57">
        <f t="shared" si="0"/>
        <v>0</v>
      </c>
      <c r="J9" s="165">
        <v>8638876510</v>
      </c>
      <c r="K9" s="166" t="s">
        <v>389</v>
      </c>
      <c r="L9" s="166" t="s">
        <v>390</v>
      </c>
      <c r="M9" s="18" t="s">
        <v>391</v>
      </c>
      <c r="N9" s="18"/>
      <c r="O9" s="18"/>
      <c r="P9" s="24">
        <v>43620</v>
      </c>
      <c r="Q9" s="18" t="s">
        <v>108</v>
      </c>
      <c r="R9" s="48"/>
      <c r="S9" s="18"/>
      <c r="T9" s="18"/>
    </row>
    <row r="10" spans="1:20">
      <c r="A10" s="4">
        <v>6</v>
      </c>
      <c r="B10" s="165" t="s">
        <v>62</v>
      </c>
      <c r="C10" s="103" t="s">
        <v>153</v>
      </c>
      <c r="D10" s="107"/>
      <c r="E10" s="107"/>
      <c r="F10" s="107"/>
      <c r="G10" s="107"/>
      <c r="H10" s="107"/>
      <c r="I10" s="57">
        <f t="shared" si="0"/>
        <v>0</v>
      </c>
      <c r="J10" s="107"/>
      <c r="K10" s="107"/>
      <c r="L10" s="107"/>
      <c r="M10" s="107"/>
      <c r="N10" s="107"/>
      <c r="O10" s="146"/>
      <c r="P10" s="24">
        <v>43621</v>
      </c>
      <c r="Q10" s="18" t="s">
        <v>109</v>
      </c>
      <c r="R10" s="48"/>
      <c r="S10" s="18"/>
      <c r="T10" s="18"/>
    </row>
    <row r="11" spans="1:20" ht="33">
      <c r="A11" s="4">
        <v>7</v>
      </c>
      <c r="B11" s="165" t="s">
        <v>62</v>
      </c>
      <c r="C11" s="166" t="s">
        <v>338</v>
      </c>
      <c r="D11" s="166"/>
      <c r="E11" s="121"/>
      <c r="F11" s="166"/>
      <c r="G11" s="84"/>
      <c r="H11" s="84"/>
      <c r="I11" s="57">
        <f t="shared" si="0"/>
        <v>0</v>
      </c>
      <c r="J11" s="165">
        <v>8638876510</v>
      </c>
      <c r="K11" s="166" t="s">
        <v>389</v>
      </c>
      <c r="L11" s="166" t="s">
        <v>390</v>
      </c>
      <c r="M11" s="18" t="s">
        <v>391</v>
      </c>
      <c r="N11" s="18"/>
      <c r="O11" s="18"/>
      <c r="P11" s="24">
        <v>43622</v>
      </c>
      <c r="Q11" s="18" t="s">
        <v>110</v>
      </c>
      <c r="R11" s="48"/>
      <c r="S11" s="18"/>
      <c r="T11" s="18"/>
    </row>
    <row r="12" spans="1:20" ht="33">
      <c r="A12" s="4">
        <v>8</v>
      </c>
      <c r="B12" s="165" t="s">
        <v>62</v>
      </c>
      <c r="C12" s="166" t="s">
        <v>338</v>
      </c>
      <c r="D12" s="166"/>
      <c r="E12" s="121"/>
      <c r="F12" s="166"/>
      <c r="G12" s="84"/>
      <c r="H12" s="84"/>
      <c r="I12" s="57">
        <f t="shared" si="0"/>
        <v>0</v>
      </c>
      <c r="J12" s="165">
        <v>8638876510</v>
      </c>
      <c r="K12" s="166" t="s">
        <v>389</v>
      </c>
      <c r="L12" s="166" t="s">
        <v>390</v>
      </c>
      <c r="M12" s="18" t="s">
        <v>391</v>
      </c>
      <c r="N12" s="65"/>
      <c r="O12" s="65"/>
      <c r="P12" s="24">
        <v>43623</v>
      </c>
      <c r="Q12" s="18" t="s">
        <v>111</v>
      </c>
      <c r="R12" s="48"/>
      <c r="S12" s="18"/>
      <c r="T12" s="18"/>
    </row>
    <row r="13" spans="1:20" ht="33">
      <c r="A13" s="4">
        <v>9</v>
      </c>
      <c r="B13" s="165" t="s">
        <v>62</v>
      </c>
      <c r="C13" s="165" t="s">
        <v>340</v>
      </c>
      <c r="D13" s="18" t="s">
        <v>23</v>
      </c>
      <c r="E13" s="113" t="s">
        <v>341</v>
      </c>
      <c r="F13" s="167" t="s">
        <v>91</v>
      </c>
      <c r="G13" s="76">
        <v>23</v>
      </c>
      <c r="H13" s="76">
        <v>21</v>
      </c>
      <c r="I13" s="57">
        <f t="shared" si="0"/>
        <v>44</v>
      </c>
      <c r="J13" s="165">
        <v>9854173461</v>
      </c>
      <c r="K13" s="97" t="s">
        <v>309</v>
      </c>
      <c r="L13" s="97" t="s">
        <v>392</v>
      </c>
      <c r="M13" s="65" t="s">
        <v>393</v>
      </c>
      <c r="N13" s="65"/>
      <c r="O13" s="65"/>
      <c r="P13" s="24">
        <v>43624</v>
      </c>
      <c r="Q13" s="18" t="s">
        <v>112</v>
      </c>
      <c r="R13" s="48"/>
      <c r="S13" s="18"/>
      <c r="T13" s="18"/>
    </row>
    <row r="14" spans="1:20">
      <c r="A14" s="4">
        <v>10</v>
      </c>
      <c r="B14" s="165" t="s">
        <v>62</v>
      </c>
      <c r="C14" s="142" t="s">
        <v>153</v>
      </c>
      <c r="D14" s="143"/>
      <c r="E14" s="143"/>
      <c r="F14" s="143"/>
      <c r="G14" s="143"/>
      <c r="H14" s="143"/>
      <c r="I14" s="57">
        <f t="shared" si="0"/>
        <v>0</v>
      </c>
      <c r="J14" s="143"/>
      <c r="K14" s="143"/>
      <c r="L14" s="143"/>
      <c r="M14" s="143"/>
      <c r="N14" s="143"/>
      <c r="O14" s="148"/>
      <c r="P14" s="24">
        <v>43625</v>
      </c>
      <c r="Q14" s="18" t="s">
        <v>113</v>
      </c>
      <c r="R14" s="48"/>
      <c r="S14" s="18"/>
      <c r="T14" s="18"/>
    </row>
    <row r="15" spans="1:20" ht="33">
      <c r="A15" s="4">
        <v>11</v>
      </c>
      <c r="B15" s="168" t="s">
        <v>62</v>
      </c>
      <c r="C15" s="168" t="s">
        <v>342</v>
      </c>
      <c r="D15" s="115" t="s">
        <v>23</v>
      </c>
      <c r="E15" s="169"/>
      <c r="F15" s="115" t="s">
        <v>161</v>
      </c>
      <c r="G15" s="169">
        <v>98</v>
      </c>
      <c r="H15" s="169">
        <v>72</v>
      </c>
      <c r="I15" s="57">
        <f t="shared" si="0"/>
        <v>170</v>
      </c>
      <c r="J15" s="168">
        <v>9435228905</v>
      </c>
      <c r="K15" s="102" t="s">
        <v>394</v>
      </c>
      <c r="L15" s="102" t="s">
        <v>392</v>
      </c>
      <c r="M15" s="65" t="s">
        <v>393</v>
      </c>
      <c r="N15" s="152"/>
      <c r="O15" s="152"/>
      <c r="P15" s="96">
        <v>43626</v>
      </c>
      <c r="Q15" s="90" t="s">
        <v>106</v>
      </c>
      <c r="R15" s="48"/>
      <c r="S15" s="18"/>
      <c r="T15" s="18"/>
    </row>
    <row r="16" spans="1:20">
      <c r="A16" s="4">
        <v>12</v>
      </c>
      <c r="B16" s="165" t="s">
        <v>62</v>
      </c>
      <c r="C16" s="165" t="s">
        <v>342</v>
      </c>
      <c r="D16" s="170"/>
      <c r="E16" s="118"/>
      <c r="F16" s="116"/>
      <c r="G16" s="118"/>
      <c r="H16" s="118"/>
      <c r="I16" s="57">
        <f t="shared" si="0"/>
        <v>0</v>
      </c>
      <c r="J16" s="165"/>
      <c r="K16" s="92"/>
      <c r="L16" s="92"/>
      <c r="M16" s="65"/>
      <c r="N16" s="65"/>
      <c r="O16" s="65"/>
      <c r="P16" s="24">
        <v>43627</v>
      </c>
      <c r="Q16" s="18" t="s">
        <v>108</v>
      </c>
      <c r="R16" s="48"/>
      <c r="S16" s="18"/>
      <c r="T16" s="18"/>
    </row>
    <row r="17" spans="1:20">
      <c r="A17" s="4">
        <v>13</v>
      </c>
      <c r="B17" s="165" t="s">
        <v>62</v>
      </c>
      <c r="C17" s="120" t="s">
        <v>123</v>
      </c>
      <c r="D17" s="143"/>
      <c r="E17" s="143"/>
      <c r="F17" s="143"/>
      <c r="G17" s="143"/>
      <c r="H17" s="143"/>
      <c r="I17" s="57">
        <f t="shared" si="0"/>
        <v>0</v>
      </c>
      <c r="J17" s="143"/>
      <c r="K17" s="143"/>
      <c r="L17" s="143"/>
      <c r="M17" s="143"/>
      <c r="N17" s="143"/>
      <c r="O17" s="148"/>
      <c r="P17" s="183">
        <v>43628</v>
      </c>
      <c r="Q17" s="91" t="s">
        <v>109</v>
      </c>
      <c r="R17" s="48"/>
      <c r="S17" s="18"/>
      <c r="T17" s="18"/>
    </row>
    <row r="18" spans="1:20" ht="33">
      <c r="A18" s="4">
        <v>14</v>
      </c>
      <c r="B18" s="165" t="s">
        <v>62</v>
      </c>
      <c r="C18" s="165" t="s">
        <v>343</v>
      </c>
      <c r="D18" s="125" t="s">
        <v>23</v>
      </c>
      <c r="E18" s="126" t="s">
        <v>344</v>
      </c>
      <c r="F18" s="126" t="s">
        <v>91</v>
      </c>
      <c r="G18" s="126">
        <v>151</v>
      </c>
      <c r="H18" s="126">
        <v>117</v>
      </c>
      <c r="I18" s="57">
        <f t="shared" si="0"/>
        <v>268</v>
      </c>
      <c r="J18" s="184">
        <v>8876983635</v>
      </c>
      <c r="K18" s="126" t="s">
        <v>395</v>
      </c>
      <c r="L18" s="126" t="s">
        <v>396</v>
      </c>
      <c r="M18" s="185" t="s">
        <v>397</v>
      </c>
      <c r="N18" s="141"/>
      <c r="O18" s="141"/>
      <c r="P18" s="24">
        <v>43629</v>
      </c>
      <c r="Q18" s="18" t="s">
        <v>110</v>
      </c>
      <c r="R18" s="48"/>
      <c r="S18" s="18"/>
      <c r="T18" s="18"/>
    </row>
    <row r="19" spans="1:20" ht="33">
      <c r="A19" s="4">
        <v>15</v>
      </c>
      <c r="B19" s="165" t="s">
        <v>62</v>
      </c>
      <c r="C19" s="165" t="s">
        <v>343</v>
      </c>
      <c r="D19" s="125"/>
      <c r="E19" s="126" t="s">
        <v>344</v>
      </c>
      <c r="F19" s="126"/>
      <c r="G19" s="126"/>
      <c r="H19" s="126"/>
      <c r="I19" s="57">
        <f t="shared" si="0"/>
        <v>0</v>
      </c>
      <c r="J19" s="184">
        <v>8876983635</v>
      </c>
      <c r="K19" s="126" t="s">
        <v>395</v>
      </c>
      <c r="L19" s="126" t="s">
        <v>396</v>
      </c>
      <c r="M19" s="185" t="s">
        <v>397</v>
      </c>
      <c r="N19" s="65"/>
      <c r="O19" s="65"/>
      <c r="P19" s="24">
        <v>43630</v>
      </c>
      <c r="Q19" s="18" t="s">
        <v>111</v>
      </c>
      <c r="R19" s="48"/>
      <c r="S19" s="18"/>
      <c r="T19" s="18"/>
    </row>
    <row r="20" spans="1:20" ht="33">
      <c r="A20" s="4">
        <v>16</v>
      </c>
      <c r="B20" s="165" t="s">
        <v>62</v>
      </c>
      <c r="C20" s="165" t="s">
        <v>343</v>
      </c>
      <c r="D20" s="125"/>
      <c r="E20" s="126" t="s">
        <v>344</v>
      </c>
      <c r="F20" s="126"/>
      <c r="G20" s="126"/>
      <c r="H20" s="126"/>
      <c r="I20" s="57">
        <f t="shared" si="0"/>
        <v>0</v>
      </c>
      <c r="J20" s="184">
        <v>8876983635</v>
      </c>
      <c r="K20" s="126" t="s">
        <v>395</v>
      </c>
      <c r="L20" s="126" t="s">
        <v>396</v>
      </c>
      <c r="M20" s="185" t="s">
        <v>397</v>
      </c>
      <c r="N20" s="65"/>
      <c r="O20" s="65"/>
      <c r="P20" s="24">
        <v>43631</v>
      </c>
      <c r="Q20" s="18" t="s">
        <v>112</v>
      </c>
      <c r="R20" s="48"/>
      <c r="S20" s="18"/>
      <c r="T20" s="18"/>
    </row>
    <row r="21" spans="1:20">
      <c r="A21" s="4">
        <v>17</v>
      </c>
      <c r="B21" s="165" t="s">
        <v>62</v>
      </c>
      <c r="C21" s="171" t="s">
        <v>113</v>
      </c>
      <c r="D21" s="172"/>
      <c r="E21" s="172"/>
      <c r="F21" s="172"/>
      <c r="G21" s="172"/>
      <c r="H21" s="172"/>
      <c r="I21" s="57">
        <f t="shared" si="0"/>
        <v>0</v>
      </c>
      <c r="J21" s="172"/>
      <c r="K21" s="172"/>
      <c r="L21" s="172"/>
      <c r="M21" s="172"/>
      <c r="N21" s="172"/>
      <c r="O21" s="186"/>
      <c r="P21" s="24">
        <v>43632</v>
      </c>
      <c r="Q21" s="18" t="s">
        <v>113</v>
      </c>
      <c r="R21" s="48"/>
      <c r="S21" s="18"/>
      <c r="T21" s="18"/>
    </row>
    <row r="22" spans="1:20" ht="33">
      <c r="A22" s="4">
        <v>18</v>
      </c>
      <c r="B22" s="165" t="s">
        <v>62</v>
      </c>
      <c r="C22" s="165" t="s">
        <v>345</v>
      </c>
      <c r="D22" s="116" t="s">
        <v>23</v>
      </c>
      <c r="E22" s="173" t="s">
        <v>346</v>
      </c>
      <c r="F22" s="116" t="s">
        <v>347</v>
      </c>
      <c r="G22" s="118">
        <v>231</v>
      </c>
      <c r="H22" s="118">
        <v>162</v>
      </c>
      <c r="I22" s="57">
        <f t="shared" si="0"/>
        <v>393</v>
      </c>
      <c r="J22" s="116">
        <v>9954015485</v>
      </c>
      <c r="K22" s="116" t="s">
        <v>398</v>
      </c>
      <c r="L22" s="116" t="s">
        <v>311</v>
      </c>
      <c r="M22" s="65" t="s">
        <v>399</v>
      </c>
      <c r="N22" s="65"/>
      <c r="O22" s="65"/>
      <c r="P22" s="24">
        <v>43633</v>
      </c>
      <c r="Q22" s="18" t="s">
        <v>106</v>
      </c>
      <c r="R22" s="48"/>
      <c r="S22" s="18"/>
      <c r="T22" s="18"/>
    </row>
    <row r="23" spans="1:20" ht="33">
      <c r="A23" s="4">
        <v>19</v>
      </c>
      <c r="B23" s="165" t="s">
        <v>62</v>
      </c>
      <c r="C23" s="165" t="s">
        <v>345</v>
      </c>
      <c r="D23" s="116"/>
      <c r="E23" s="173"/>
      <c r="F23" s="116"/>
      <c r="G23" s="118"/>
      <c r="H23" s="118"/>
      <c r="I23" s="57">
        <f t="shared" si="0"/>
        <v>0</v>
      </c>
      <c r="J23" s="116">
        <v>9954015485</v>
      </c>
      <c r="K23" s="116" t="s">
        <v>398</v>
      </c>
      <c r="L23" s="116" t="s">
        <v>311</v>
      </c>
      <c r="M23" s="65" t="s">
        <v>399</v>
      </c>
      <c r="N23" s="65"/>
      <c r="O23" s="65"/>
      <c r="P23" s="24">
        <v>43634</v>
      </c>
      <c r="Q23" s="18" t="s">
        <v>108</v>
      </c>
      <c r="R23" s="48"/>
      <c r="S23" s="18"/>
      <c r="T23" s="18"/>
    </row>
    <row r="24" spans="1:20">
      <c r="A24" s="4">
        <v>20</v>
      </c>
      <c r="B24" s="165" t="s">
        <v>62</v>
      </c>
      <c r="C24" s="174" t="s">
        <v>123</v>
      </c>
      <c r="D24" s="55"/>
      <c r="E24" s="64"/>
      <c r="F24" s="55"/>
      <c r="G24" s="64"/>
      <c r="H24" s="64"/>
      <c r="I24" s="57">
        <f t="shared" si="0"/>
        <v>0</v>
      </c>
      <c r="J24" s="55"/>
      <c r="K24" s="55"/>
      <c r="L24" s="55"/>
      <c r="M24" s="55"/>
      <c r="N24" s="55"/>
      <c r="O24" s="55"/>
      <c r="P24" s="24">
        <v>43635</v>
      </c>
      <c r="Q24" s="18" t="s">
        <v>109</v>
      </c>
      <c r="R24" s="48"/>
      <c r="S24" s="18"/>
      <c r="T24" s="18"/>
    </row>
    <row r="25" spans="1:20" ht="33">
      <c r="A25" s="4">
        <v>21</v>
      </c>
      <c r="B25" s="165" t="s">
        <v>62</v>
      </c>
      <c r="C25" s="165" t="s">
        <v>345</v>
      </c>
      <c r="D25" s="116"/>
      <c r="E25" s="173"/>
      <c r="F25" s="116"/>
      <c r="G25" s="118"/>
      <c r="H25" s="118"/>
      <c r="I25" s="57">
        <f t="shared" si="0"/>
        <v>0</v>
      </c>
      <c r="J25" s="116">
        <v>9954015485</v>
      </c>
      <c r="K25" s="116" t="s">
        <v>398</v>
      </c>
      <c r="L25" s="116" t="s">
        <v>311</v>
      </c>
      <c r="M25" s="65" t="s">
        <v>399</v>
      </c>
      <c r="N25" s="65"/>
      <c r="O25" s="65"/>
      <c r="P25" s="24">
        <v>43636</v>
      </c>
      <c r="Q25" s="18" t="s">
        <v>110</v>
      </c>
      <c r="R25" s="48"/>
      <c r="S25" s="18"/>
      <c r="T25" s="18"/>
    </row>
    <row r="26" spans="1:20" ht="33">
      <c r="A26" s="4">
        <v>22</v>
      </c>
      <c r="B26" s="165" t="s">
        <v>62</v>
      </c>
      <c r="C26" s="165" t="s">
        <v>345</v>
      </c>
      <c r="D26" s="116"/>
      <c r="E26" s="173"/>
      <c r="F26" s="116"/>
      <c r="G26" s="118"/>
      <c r="H26" s="118"/>
      <c r="I26" s="57">
        <f t="shared" si="0"/>
        <v>0</v>
      </c>
      <c r="J26" s="116">
        <v>9954015485</v>
      </c>
      <c r="K26" s="116" t="s">
        <v>398</v>
      </c>
      <c r="L26" s="116" t="s">
        <v>311</v>
      </c>
      <c r="M26" s="65" t="s">
        <v>399</v>
      </c>
      <c r="N26" s="65"/>
      <c r="O26" s="65"/>
      <c r="P26" s="24">
        <v>43637</v>
      </c>
      <c r="Q26" s="18" t="s">
        <v>111</v>
      </c>
      <c r="R26" s="48"/>
      <c r="S26" s="18"/>
      <c r="T26" s="18"/>
    </row>
    <row r="27" spans="1:20" ht="33">
      <c r="A27" s="4">
        <v>23</v>
      </c>
      <c r="B27" s="165" t="s">
        <v>62</v>
      </c>
      <c r="C27" s="175" t="s">
        <v>348</v>
      </c>
      <c r="D27" s="176" t="s">
        <v>23</v>
      </c>
      <c r="E27" s="113" t="s">
        <v>349</v>
      </c>
      <c r="F27" s="176" t="s">
        <v>347</v>
      </c>
      <c r="G27" s="177">
        <v>12</v>
      </c>
      <c r="H27" s="177">
        <v>16</v>
      </c>
      <c r="I27" s="57">
        <f t="shared" si="0"/>
        <v>28</v>
      </c>
      <c r="J27" s="187">
        <v>9707706972</v>
      </c>
      <c r="K27" s="65" t="s">
        <v>400</v>
      </c>
      <c r="L27" s="65" t="s">
        <v>392</v>
      </c>
      <c r="M27" s="65" t="s">
        <v>393</v>
      </c>
      <c r="N27" s="65"/>
      <c r="O27" s="65"/>
      <c r="P27" s="24">
        <v>43638</v>
      </c>
      <c r="Q27" s="18" t="s">
        <v>112</v>
      </c>
      <c r="R27" s="48"/>
      <c r="S27" s="18"/>
      <c r="T27" s="18"/>
    </row>
    <row r="28" spans="1:20">
      <c r="A28" s="4">
        <v>24</v>
      </c>
      <c r="B28" s="165" t="s">
        <v>62</v>
      </c>
      <c r="C28" s="142" t="s">
        <v>153</v>
      </c>
      <c r="D28" s="143"/>
      <c r="E28" s="143"/>
      <c r="F28" s="143"/>
      <c r="G28" s="143"/>
      <c r="H28" s="143"/>
      <c r="I28" s="57">
        <f t="shared" si="0"/>
        <v>0</v>
      </c>
      <c r="J28" s="143"/>
      <c r="K28" s="143"/>
      <c r="L28" s="143"/>
      <c r="M28" s="143"/>
      <c r="N28" s="143"/>
      <c r="O28" s="148"/>
      <c r="P28" s="24">
        <v>43639</v>
      </c>
      <c r="Q28" s="18" t="s">
        <v>113</v>
      </c>
      <c r="R28" s="48"/>
      <c r="S28" s="18"/>
      <c r="T28" s="18"/>
    </row>
    <row r="29" spans="1:20">
      <c r="A29" s="4">
        <v>25</v>
      </c>
      <c r="B29" s="165" t="s">
        <v>62</v>
      </c>
      <c r="C29" s="55" t="s">
        <v>350</v>
      </c>
      <c r="D29" s="55" t="s">
        <v>25</v>
      </c>
      <c r="E29" s="64"/>
      <c r="F29" s="55" t="s">
        <v>89</v>
      </c>
      <c r="G29" s="64"/>
      <c r="H29" s="64"/>
      <c r="I29" s="57">
        <f t="shared" si="0"/>
        <v>0</v>
      </c>
      <c r="J29" s="55">
        <v>6900997534</v>
      </c>
      <c r="K29" s="18" t="s">
        <v>303</v>
      </c>
      <c r="L29" s="65" t="s">
        <v>320</v>
      </c>
      <c r="M29" s="18">
        <v>7896338835</v>
      </c>
      <c r="N29" s="55" t="s">
        <v>401</v>
      </c>
      <c r="O29" s="55">
        <v>8473864313</v>
      </c>
      <c r="P29" s="24">
        <v>43640</v>
      </c>
      <c r="Q29" s="18" t="s">
        <v>106</v>
      </c>
      <c r="R29" s="48"/>
      <c r="S29" s="18"/>
      <c r="T29" s="18"/>
    </row>
    <row r="30" spans="1:20">
      <c r="A30" s="4">
        <v>26</v>
      </c>
      <c r="B30" s="165" t="s">
        <v>62</v>
      </c>
      <c r="C30" s="55" t="s">
        <v>351</v>
      </c>
      <c r="D30" s="55" t="s">
        <v>25</v>
      </c>
      <c r="E30" s="64"/>
      <c r="F30" s="55" t="s">
        <v>347</v>
      </c>
      <c r="G30" s="64">
        <v>15</v>
      </c>
      <c r="H30" s="64">
        <v>12</v>
      </c>
      <c r="I30" s="57">
        <f t="shared" si="0"/>
        <v>27</v>
      </c>
      <c r="J30" s="55">
        <v>9859687177</v>
      </c>
      <c r="K30" s="18" t="s">
        <v>303</v>
      </c>
      <c r="L30" s="65" t="s">
        <v>320</v>
      </c>
      <c r="M30" s="18">
        <v>7896338835</v>
      </c>
      <c r="N30" s="55" t="s">
        <v>401</v>
      </c>
      <c r="O30" s="55">
        <v>8473864313</v>
      </c>
      <c r="P30" s="24">
        <v>43640</v>
      </c>
      <c r="Q30" s="18" t="s">
        <v>106</v>
      </c>
      <c r="R30" s="48"/>
      <c r="S30" s="18"/>
      <c r="T30" s="18"/>
    </row>
    <row r="31" spans="1:20">
      <c r="A31" s="4">
        <v>27</v>
      </c>
      <c r="B31" s="165" t="s">
        <v>62</v>
      </c>
      <c r="C31" s="178" t="s">
        <v>352</v>
      </c>
      <c r="D31" s="178" t="s">
        <v>25</v>
      </c>
      <c r="E31" s="179">
        <v>18310306002</v>
      </c>
      <c r="F31" s="178" t="s">
        <v>89</v>
      </c>
      <c r="G31" s="179">
        <v>26</v>
      </c>
      <c r="H31" s="179">
        <v>19</v>
      </c>
      <c r="I31" s="57">
        <f t="shared" si="0"/>
        <v>45</v>
      </c>
      <c r="J31" s="113">
        <v>9365346760</v>
      </c>
      <c r="K31" s="141" t="s">
        <v>303</v>
      </c>
      <c r="L31" s="65" t="s">
        <v>331</v>
      </c>
      <c r="M31" s="65">
        <v>9435609315</v>
      </c>
      <c r="N31" s="65" t="s">
        <v>332</v>
      </c>
      <c r="O31" s="65">
        <v>8876914868</v>
      </c>
      <c r="P31" s="24">
        <v>43641</v>
      </c>
      <c r="Q31" s="18" t="s">
        <v>108</v>
      </c>
      <c r="R31" s="48"/>
      <c r="S31" s="18"/>
      <c r="T31" s="18"/>
    </row>
    <row r="32" spans="1:20">
      <c r="A32" s="4">
        <v>28</v>
      </c>
      <c r="B32" s="165" t="s">
        <v>62</v>
      </c>
      <c r="C32" s="18" t="s">
        <v>123</v>
      </c>
      <c r="D32" s="65"/>
      <c r="E32" s="106"/>
      <c r="F32" s="65"/>
      <c r="G32" s="106"/>
      <c r="H32" s="106"/>
      <c r="I32" s="57">
        <f t="shared" si="0"/>
        <v>0</v>
      </c>
      <c r="J32" s="65"/>
      <c r="K32" s="65"/>
      <c r="L32" s="65"/>
      <c r="M32" s="65"/>
      <c r="N32" s="65"/>
      <c r="O32" s="65"/>
      <c r="P32" s="24">
        <v>43642</v>
      </c>
      <c r="Q32" s="18" t="s">
        <v>109</v>
      </c>
      <c r="R32" s="48"/>
      <c r="S32" s="18"/>
      <c r="T32" s="18"/>
    </row>
    <row r="33" spans="1:20" ht="33">
      <c r="A33" s="4">
        <v>29</v>
      </c>
      <c r="B33" s="165" t="s">
        <v>62</v>
      </c>
      <c r="C33" s="74" t="s">
        <v>353</v>
      </c>
      <c r="D33" s="18" t="s">
        <v>25</v>
      </c>
      <c r="E33" s="109">
        <v>18312030801</v>
      </c>
      <c r="F33" s="74" t="s">
        <v>89</v>
      </c>
      <c r="G33" s="74">
        <v>13</v>
      </c>
      <c r="H33" s="74">
        <v>17</v>
      </c>
      <c r="I33" s="57">
        <f t="shared" si="0"/>
        <v>30</v>
      </c>
      <c r="J33" s="74">
        <v>9864702449</v>
      </c>
      <c r="K33" s="18" t="s">
        <v>326</v>
      </c>
      <c r="L33" s="18" t="s">
        <v>299</v>
      </c>
      <c r="M33" s="18" t="s">
        <v>300</v>
      </c>
      <c r="N33" s="74" t="s">
        <v>402</v>
      </c>
      <c r="O33" s="74">
        <v>7578026364</v>
      </c>
      <c r="P33" s="24">
        <v>43643</v>
      </c>
      <c r="Q33" s="18" t="s">
        <v>110</v>
      </c>
      <c r="R33" s="48"/>
      <c r="S33" s="18"/>
      <c r="T33" s="18"/>
    </row>
    <row r="34" spans="1:20">
      <c r="A34" s="4">
        <v>30</v>
      </c>
      <c r="B34" s="165" t="s">
        <v>62</v>
      </c>
      <c r="C34" s="74" t="s">
        <v>354</v>
      </c>
      <c r="D34" s="18" t="s">
        <v>25</v>
      </c>
      <c r="E34" s="109">
        <v>18312030321</v>
      </c>
      <c r="F34" s="74" t="s">
        <v>89</v>
      </c>
      <c r="G34" s="180">
        <v>11</v>
      </c>
      <c r="H34" s="180">
        <v>13</v>
      </c>
      <c r="I34" s="57">
        <f t="shared" si="0"/>
        <v>24</v>
      </c>
      <c r="J34" s="74">
        <v>6900784189</v>
      </c>
      <c r="K34" s="141" t="s">
        <v>303</v>
      </c>
      <c r="L34" s="18" t="s">
        <v>403</v>
      </c>
      <c r="M34" s="18">
        <v>8876553148</v>
      </c>
      <c r="N34" s="74" t="s">
        <v>404</v>
      </c>
      <c r="O34" s="74">
        <v>9706092135</v>
      </c>
      <c r="P34" s="24">
        <v>43644</v>
      </c>
      <c r="Q34" s="18" t="s">
        <v>111</v>
      </c>
      <c r="R34" s="18"/>
      <c r="S34" s="18"/>
      <c r="T34" s="18"/>
    </row>
    <row r="35" spans="1:20" ht="33">
      <c r="A35" s="4">
        <v>31</v>
      </c>
      <c r="B35" s="165" t="s">
        <v>62</v>
      </c>
      <c r="C35" s="18" t="s">
        <v>355</v>
      </c>
      <c r="D35" s="65" t="s">
        <v>25</v>
      </c>
      <c r="E35" s="181">
        <v>18312030320</v>
      </c>
      <c r="F35" s="65" t="s">
        <v>89</v>
      </c>
      <c r="G35" s="106">
        <v>12</v>
      </c>
      <c r="H35" s="106">
        <v>11</v>
      </c>
      <c r="I35" s="57">
        <f t="shared" si="0"/>
        <v>23</v>
      </c>
      <c r="J35" s="163">
        <v>9706173884</v>
      </c>
      <c r="K35" s="141" t="s">
        <v>303</v>
      </c>
      <c r="L35" s="65" t="s">
        <v>403</v>
      </c>
      <c r="M35" s="18">
        <v>8876553148</v>
      </c>
      <c r="N35" s="65" t="s">
        <v>405</v>
      </c>
      <c r="O35" s="65">
        <v>8801116868</v>
      </c>
      <c r="P35" s="24">
        <v>43644</v>
      </c>
      <c r="Q35" s="18" t="s">
        <v>111</v>
      </c>
      <c r="R35" s="18"/>
      <c r="S35" s="18"/>
      <c r="T35" s="18"/>
    </row>
    <row r="36" spans="1:20" ht="30">
      <c r="A36" s="4">
        <v>32</v>
      </c>
      <c r="B36" s="165" t="s">
        <v>62</v>
      </c>
      <c r="C36" s="73" t="s">
        <v>356</v>
      </c>
      <c r="D36" s="18" t="s">
        <v>25</v>
      </c>
      <c r="E36" s="73">
        <v>18312030619</v>
      </c>
      <c r="F36" s="18" t="s">
        <v>89</v>
      </c>
      <c r="G36" s="63">
        <v>12</v>
      </c>
      <c r="H36" s="63">
        <v>10</v>
      </c>
      <c r="I36" s="57">
        <f t="shared" si="0"/>
        <v>22</v>
      </c>
      <c r="J36" s="145">
        <v>9365000898</v>
      </c>
      <c r="K36" s="18" t="s">
        <v>295</v>
      </c>
      <c r="L36" s="18" t="s">
        <v>296</v>
      </c>
      <c r="M36" s="18">
        <v>9954181497</v>
      </c>
      <c r="N36" s="18" t="s">
        <v>307</v>
      </c>
      <c r="O36" s="18">
        <v>9957675380</v>
      </c>
      <c r="P36" s="24">
        <v>43645</v>
      </c>
      <c r="Q36" s="18" t="s">
        <v>112</v>
      </c>
      <c r="R36" s="18"/>
      <c r="S36" s="18"/>
      <c r="T36" s="18"/>
    </row>
    <row r="37" spans="1:20">
      <c r="A37" s="4">
        <v>33</v>
      </c>
      <c r="B37" s="165" t="s">
        <v>62</v>
      </c>
      <c r="C37" s="160" t="s">
        <v>153</v>
      </c>
      <c r="D37" s="65"/>
      <c r="E37" s="106"/>
      <c r="F37" s="65"/>
      <c r="G37" s="106"/>
      <c r="H37" s="106"/>
      <c r="I37" s="57">
        <f t="shared" si="0"/>
        <v>0</v>
      </c>
      <c r="J37" s="188"/>
      <c r="K37" s="65"/>
      <c r="L37" s="65"/>
      <c r="M37" s="65"/>
      <c r="N37" s="65"/>
      <c r="O37" s="65"/>
      <c r="P37" s="24">
        <v>43646</v>
      </c>
      <c r="Q37" s="18" t="s">
        <v>113</v>
      </c>
      <c r="R37" s="18"/>
      <c r="S37" s="18"/>
      <c r="T37" s="18"/>
    </row>
    <row r="38" spans="1:20" ht="82.5">
      <c r="A38" s="4">
        <v>34</v>
      </c>
      <c r="B38" s="64" t="s">
        <v>63</v>
      </c>
      <c r="C38" s="65" t="s">
        <v>293</v>
      </c>
      <c r="D38" s="65"/>
      <c r="E38" s="129">
        <v>18170307102</v>
      </c>
      <c r="F38" s="18" t="s">
        <v>161</v>
      </c>
      <c r="G38" s="106"/>
      <c r="H38" s="106"/>
      <c r="I38" s="57">
        <f t="shared" si="0"/>
        <v>0</v>
      </c>
      <c r="J38" s="189">
        <v>9435482569</v>
      </c>
      <c r="K38" s="18" t="s">
        <v>314</v>
      </c>
      <c r="L38" s="18" t="s">
        <v>315</v>
      </c>
      <c r="M38" s="18" t="s">
        <v>316</v>
      </c>
      <c r="N38" s="18" t="s">
        <v>333</v>
      </c>
      <c r="O38" s="18">
        <v>9101738363</v>
      </c>
      <c r="P38" s="24">
        <v>43617</v>
      </c>
      <c r="Q38" s="18" t="s">
        <v>112</v>
      </c>
      <c r="R38" s="18"/>
      <c r="S38" s="18"/>
      <c r="T38" s="18" t="s">
        <v>746</v>
      </c>
    </row>
    <row r="39" spans="1:20">
      <c r="A39" s="4">
        <v>35</v>
      </c>
      <c r="B39" s="64" t="s">
        <v>63</v>
      </c>
      <c r="C39" s="142" t="s">
        <v>153</v>
      </c>
      <c r="D39" s="143"/>
      <c r="E39" s="143"/>
      <c r="F39" s="143"/>
      <c r="G39" s="143"/>
      <c r="H39" s="143"/>
      <c r="I39" s="57">
        <f t="shared" si="0"/>
        <v>0</v>
      </c>
      <c r="J39" s="143"/>
      <c r="K39" s="143"/>
      <c r="L39" s="143"/>
      <c r="M39" s="143"/>
      <c r="N39" s="143"/>
      <c r="O39" s="148"/>
      <c r="P39" s="24">
        <v>43618</v>
      </c>
      <c r="Q39" s="18" t="s">
        <v>113</v>
      </c>
      <c r="R39" s="18"/>
      <c r="S39" s="18"/>
      <c r="T39" s="18"/>
    </row>
    <row r="40" spans="1:20" ht="33">
      <c r="A40" s="4">
        <v>36</v>
      </c>
      <c r="B40" s="64" t="s">
        <v>63</v>
      </c>
      <c r="C40" s="166" t="s">
        <v>338</v>
      </c>
      <c r="D40" s="166" t="s">
        <v>23</v>
      </c>
      <c r="E40" s="121" t="s">
        <v>339</v>
      </c>
      <c r="F40" s="166" t="s">
        <v>161</v>
      </c>
      <c r="G40" s="84">
        <v>412</v>
      </c>
      <c r="H40" s="84">
        <v>360</v>
      </c>
      <c r="I40" s="57">
        <f t="shared" si="0"/>
        <v>772</v>
      </c>
      <c r="J40" s="165">
        <v>8638876510</v>
      </c>
      <c r="K40" s="166" t="s">
        <v>389</v>
      </c>
      <c r="L40" s="166" t="s">
        <v>390</v>
      </c>
      <c r="M40" s="18" t="s">
        <v>391</v>
      </c>
      <c r="N40" s="18"/>
      <c r="O40" s="18"/>
      <c r="P40" s="24">
        <v>43619</v>
      </c>
      <c r="Q40" s="18" t="s">
        <v>106</v>
      </c>
      <c r="R40" s="18"/>
      <c r="S40" s="18"/>
      <c r="T40" s="18"/>
    </row>
    <row r="41" spans="1:20">
      <c r="A41" s="4">
        <v>37</v>
      </c>
      <c r="B41" s="64" t="s">
        <v>63</v>
      </c>
      <c r="C41" s="166" t="s">
        <v>338</v>
      </c>
      <c r="D41" s="166"/>
      <c r="E41" s="121"/>
      <c r="F41" s="166"/>
      <c r="G41" s="84"/>
      <c r="H41" s="84"/>
      <c r="I41" s="57">
        <f t="shared" si="0"/>
        <v>0</v>
      </c>
      <c r="J41" s="165"/>
      <c r="K41" s="166"/>
      <c r="L41" s="166"/>
      <c r="M41" s="156"/>
      <c r="N41" s="18"/>
      <c r="O41" s="18"/>
      <c r="P41" s="24">
        <v>43620</v>
      </c>
      <c r="Q41" s="18" t="s">
        <v>108</v>
      </c>
      <c r="R41" s="18"/>
      <c r="S41" s="18"/>
      <c r="T41" s="18"/>
    </row>
    <row r="42" spans="1:20">
      <c r="A42" s="4">
        <v>38</v>
      </c>
      <c r="B42" s="64" t="s">
        <v>63</v>
      </c>
      <c r="C42" s="128" t="s">
        <v>153</v>
      </c>
      <c r="D42" s="128"/>
      <c r="E42" s="128"/>
      <c r="F42" s="128"/>
      <c r="G42" s="128"/>
      <c r="H42" s="128"/>
      <c r="I42" s="57">
        <f t="shared" si="0"/>
        <v>0</v>
      </c>
      <c r="J42" s="128"/>
      <c r="K42" s="128"/>
      <c r="L42" s="128"/>
      <c r="M42" s="190"/>
      <c r="N42" s="190"/>
      <c r="O42" s="191"/>
      <c r="P42" s="24">
        <v>43621</v>
      </c>
      <c r="Q42" s="18" t="s">
        <v>109</v>
      </c>
      <c r="R42" s="18"/>
      <c r="S42" s="18"/>
      <c r="T42" s="18"/>
    </row>
    <row r="43" spans="1:20" ht="33">
      <c r="A43" s="4">
        <v>39</v>
      </c>
      <c r="B43" s="64" t="s">
        <v>63</v>
      </c>
      <c r="C43" s="166" t="s">
        <v>338</v>
      </c>
      <c r="D43" s="166"/>
      <c r="E43" s="121" t="s">
        <v>339</v>
      </c>
      <c r="F43" s="166"/>
      <c r="G43" s="84"/>
      <c r="H43" s="84"/>
      <c r="I43" s="57">
        <f t="shared" si="0"/>
        <v>0</v>
      </c>
      <c r="J43" s="165">
        <v>8638876510</v>
      </c>
      <c r="K43" s="166" t="s">
        <v>389</v>
      </c>
      <c r="L43" s="166" t="s">
        <v>390</v>
      </c>
      <c r="M43" s="18" t="s">
        <v>391</v>
      </c>
      <c r="N43" s="18"/>
      <c r="O43" s="18"/>
      <c r="P43" s="24">
        <v>43622</v>
      </c>
      <c r="Q43" s="18" t="s">
        <v>110</v>
      </c>
      <c r="R43" s="18"/>
      <c r="S43" s="18"/>
      <c r="T43" s="18"/>
    </row>
    <row r="44" spans="1:20" ht="33">
      <c r="A44" s="4">
        <v>40</v>
      </c>
      <c r="B44" s="64" t="s">
        <v>63</v>
      </c>
      <c r="C44" s="166" t="s">
        <v>338</v>
      </c>
      <c r="D44" s="166"/>
      <c r="E44" s="121" t="s">
        <v>339</v>
      </c>
      <c r="F44" s="166"/>
      <c r="G44" s="84"/>
      <c r="H44" s="84"/>
      <c r="I44" s="57">
        <f t="shared" si="0"/>
        <v>0</v>
      </c>
      <c r="J44" s="165"/>
      <c r="K44" s="166" t="s">
        <v>389</v>
      </c>
      <c r="L44" s="166" t="s">
        <v>390</v>
      </c>
      <c r="M44" s="18" t="s">
        <v>391</v>
      </c>
      <c r="N44" s="65"/>
      <c r="O44" s="65"/>
      <c r="P44" s="24">
        <v>43623</v>
      </c>
      <c r="Q44" s="18" t="s">
        <v>111</v>
      </c>
      <c r="R44" s="18"/>
      <c r="S44" s="18"/>
      <c r="T44" s="18"/>
    </row>
    <row r="45" spans="1:20">
      <c r="A45" s="4">
        <v>41</v>
      </c>
      <c r="B45" s="64" t="s">
        <v>63</v>
      </c>
      <c r="C45" s="18" t="s">
        <v>357</v>
      </c>
      <c r="D45" s="18" t="s">
        <v>25</v>
      </c>
      <c r="E45" s="113" t="s">
        <v>358</v>
      </c>
      <c r="F45" s="166" t="s">
        <v>89</v>
      </c>
      <c r="G45" s="130">
        <v>11</v>
      </c>
      <c r="H45" s="130">
        <v>7</v>
      </c>
      <c r="I45" s="57">
        <f t="shared" si="0"/>
        <v>18</v>
      </c>
      <c r="J45" s="165">
        <v>8638892740</v>
      </c>
      <c r="K45" s="18" t="s">
        <v>406</v>
      </c>
      <c r="L45" s="166"/>
      <c r="M45" s="150"/>
      <c r="N45" s="65"/>
      <c r="O45" s="65"/>
      <c r="P45" s="24">
        <v>43624</v>
      </c>
      <c r="Q45" s="18" t="s">
        <v>112</v>
      </c>
      <c r="R45" s="18"/>
      <c r="S45" s="18"/>
      <c r="T45" s="18"/>
    </row>
    <row r="46" spans="1:20" ht="33">
      <c r="A46" s="4">
        <v>42</v>
      </c>
      <c r="B46" s="64" t="s">
        <v>63</v>
      </c>
      <c r="C46" s="127" t="s">
        <v>359</v>
      </c>
      <c r="D46" s="166" t="s">
        <v>23</v>
      </c>
      <c r="E46" s="113" t="s">
        <v>360</v>
      </c>
      <c r="F46" s="18" t="s">
        <v>91</v>
      </c>
      <c r="G46" s="130">
        <v>18</v>
      </c>
      <c r="H46" s="130">
        <v>14</v>
      </c>
      <c r="I46" s="57">
        <f t="shared" si="0"/>
        <v>32</v>
      </c>
      <c r="J46" s="78" t="s">
        <v>407</v>
      </c>
      <c r="K46" s="18" t="s">
        <v>406</v>
      </c>
      <c r="L46" s="18"/>
      <c r="M46" s="18"/>
      <c r="N46" s="18"/>
      <c r="O46" s="18"/>
      <c r="P46" s="24">
        <v>43624</v>
      </c>
      <c r="Q46" s="18" t="s">
        <v>112</v>
      </c>
      <c r="R46" s="18"/>
      <c r="S46" s="18"/>
      <c r="T46" s="18"/>
    </row>
    <row r="47" spans="1:20">
      <c r="A47" s="4">
        <v>43</v>
      </c>
      <c r="B47" s="64" t="s">
        <v>63</v>
      </c>
      <c r="C47" s="160" t="s">
        <v>153</v>
      </c>
      <c r="D47" s="18"/>
      <c r="E47" s="63"/>
      <c r="F47" s="18"/>
      <c r="G47" s="63"/>
      <c r="H47" s="63"/>
      <c r="I47" s="57">
        <f t="shared" si="0"/>
        <v>0</v>
      </c>
      <c r="J47" s="18"/>
      <c r="K47" s="18"/>
      <c r="L47" s="18"/>
      <c r="M47" s="18"/>
      <c r="N47" s="18"/>
      <c r="O47" s="18"/>
      <c r="P47" s="24">
        <v>43625</v>
      </c>
      <c r="Q47" s="18" t="s">
        <v>113</v>
      </c>
      <c r="R47" s="18"/>
      <c r="S47" s="18"/>
      <c r="T47" s="18"/>
    </row>
    <row r="48" spans="1:20">
      <c r="A48" s="4">
        <v>44</v>
      </c>
      <c r="B48" s="64" t="s">
        <v>63</v>
      </c>
      <c r="C48" s="18" t="s">
        <v>361</v>
      </c>
      <c r="D48" s="18" t="s">
        <v>23</v>
      </c>
      <c r="E48" s="74" t="s">
        <v>362</v>
      </c>
      <c r="F48" s="18" t="s">
        <v>91</v>
      </c>
      <c r="G48" s="106">
        <v>109</v>
      </c>
      <c r="H48" s="106">
        <v>83</v>
      </c>
      <c r="I48" s="57">
        <f t="shared" si="0"/>
        <v>192</v>
      </c>
      <c r="J48" s="74">
        <v>9954448118</v>
      </c>
      <c r="K48" s="18" t="s">
        <v>408</v>
      </c>
      <c r="L48" s="18"/>
      <c r="M48" s="18"/>
      <c r="N48" s="18"/>
      <c r="O48" s="18"/>
      <c r="P48" s="24">
        <v>43626</v>
      </c>
      <c r="Q48" s="18" t="s">
        <v>106</v>
      </c>
      <c r="R48" s="18"/>
      <c r="S48" s="18"/>
      <c r="T48" s="18"/>
    </row>
    <row r="49" spans="1:20">
      <c r="A49" s="4">
        <v>45</v>
      </c>
      <c r="B49" s="64" t="s">
        <v>63</v>
      </c>
      <c r="C49" s="18" t="s">
        <v>361</v>
      </c>
      <c r="D49" s="18"/>
      <c r="E49" s="63"/>
      <c r="F49" s="18"/>
      <c r="G49" s="106"/>
      <c r="H49" s="106"/>
      <c r="I49" s="57">
        <f t="shared" si="0"/>
        <v>0</v>
      </c>
      <c r="J49" s="74">
        <v>9954448118</v>
      </c>
      <c r="K49" s="18" t="s">
        <v>408</v>
      </c>
      <c r="L49" s="18"/>
      <c r="M49" s="18"/>
      <c r="N49" s="18"/>
      <c r="O49" s="18"/>
      <c r="P49" s="24">
        <v>43627</v>
      </c>
      <c r="Q49" s="18" t="s">
        <v>108</v>
      </c>
      <c r="R49" s="18"/>
      <c r="S49" s="18"/>
      <c r="T49" s="18"/>
    </row>
    <row r="50" spans="1:20">
      <c r="A50" s="4">
        <v>46</v>
      </c>
      <c r="B50" s="64" t="s">
        <v>63</v>
      </c>
      <c r="C50" s="65" t="s">
        <v>123</v>
      </c>
      <c r="D50" s="18"/>
      <c r="E50" s="129"/>
      <c r="F50" s="18"/>
      <c r="G50" s="63"/>
      <c r="H50" s="63"/>
      <c r="I50" s="57">
        <f t="shared" si="0"/>
        <v>0</v>
      </c>
      <c r="J50" s="18"/>
      <c r="K50" s="18"/>
      <c r="L50" s="18"/>
      <c r="M50" s="18"/>
      <c r="N50" s="18"/>
      <c r="O50" s="18"/>
      <c r="P50" s="24">
        <v>43628</v>
      </c>
      <c r="Q50" s="18" t="s">
        <v>109</v>
      </c>
      <c r="R50" s="18"/>
      <c r="S50" s="18"/>
      <c r="T50" s="18"/>
    </row>
    <row r="51" spans="1:20">
      <c r="A51" s="4">
        <v>47</v>
      </c>
      <c r="B51" s="64" t="s">
        <v>63</v>
      </c>
      <c r="C51" s="127" t="s">
        <v>363</v>
      </c>
      <c r="D51" s="166" t="s">
        <v>23</v>
      </c>
      <c r="E51" s="182" t="s">
        <v>364</v>
      </c>
      <c r="F51" s="18" t="s">
        <v>210</v>
      </c>
      <c r="G51" s="63"/>
      <c r="H51" s="63"/>
      <c r="I51" s="57">
        <f t="shared" si="0"/>
        <v>0</v>
      </c>
      <c r="J51" s="182">
        <v>9706826194</v>
      </c>
      <c r="K51" s="18" t="s">
        <v>408</v>
      </c>
      <c r="L51" s="18"/>
      <c r="M51" s="18"/>
      <c r="N51" s="18"/>
      <c r="O51" s="18"/>
      <c r="P51" s="24">
        <v>43629</v>
      </c>
      <c r="Q51" s="18" t="s">
        <v>110</v>
      </c>
      <c r="R51" s="18"/>
      <c r="S51" s="18"/>
      <c r="T51" s="18"/>
    </row>
    <row r="52" spans="1:20" ht="33">
      <c r="A52" s="4">
        <v>48</v>
      </c>
      <c r="B52" s="64" t="s">
        <v>63</v>
      </c>
      <c r="C52" s="65" t="s">
        <v>365</v>
      </c>
      <c r="D52" s="18" t="s">
        <v>25</v>
      </c>
      <c r="E52" s="63"/>
      <c r="F52" s="18" t="s">
        <v>89</v>
      </c>
      <c r="G52" s="106"/>
      <c r="H52" s="106"/>
      <c r="I52" s="57">
        <f t="shared" si="0"/>
        <v>0</v>
      </c>
      <c r="J52" s="18">
        <v>9859857866</v>
      </c>
      <c r="K52" s="18" t="s">
        <v>409</v>
      </c>
      <c r="L52" s="18" t="s">
        <v>410</v>
      </c>
      <c r="M52" s="18" t="s">
        <v>411</v>
      </c>
      <c r="N52" s="18" t="s">
        <v>412</v>
      </c>
      <c r="O52" s="18">
        <v>9954886910</v>
      </c>
      <c r="P52" s="24">
        <v>43630</v>
      </c>
      <c r="Q52" s="18" t="s">
        <v>111</v>
      </c>
      <c r="R52" s="18"/>
      <c r="S52" s="18"/>
      <c r="T52" s="18"/>
    </row>
    <row r="53" spans="1:20" ht="33">
      <c r="A53" s="4">
        <v>49</v>
      </c>
      <c r="B53" s="64" t="s">
        <v>63</v>
      </c>
      <c r="C53" s="65" t="s">
        <v>366</v>
      </c>
      <c r="D53" s="18" t="s">
        <v>23</v>
      </c>
      <c r="E53" s="74" t="s">
        <v>739</v>
      </c>
      <c r="F53" s="18" t="s">
        <v>91</v>
      </c>
      <c r="G53" s="106">
        <v>18</v>
      </c>
      <c r="H53" s="106">
        <v>13</v>
      </c>
      <c r="I53" s="57">
        <f t="shared" si="0"/>
        <v>31</v>
      </c>
      <c r="J53" s="18">
        <v>9859075205</v>
      </c>
      <c r="K53" s="18" t="s">
        <v>409</v>
      </c>
      <c r="L53" s="18" t="s">
        <v>410</v>
      </c>
      <c r="M53" s="18" t="s">
        <v>411</v>
      </c>
      <c r="N53" s="18" t="s">
        <v>412</v>
      </c>
      <c r="O53" s="18">
        <v>9954886910</v>
      </c>
      <c r="P53" s="24">
        <v>43630</v>
      </c>
      <c r="Q53" s="18" t="s">
        <v>111</v>
      </c>
      <c r="R53" s="18"/>
      <c r="S53" s="18"/>
      <c r="T53" s="18"/>
    </row>
    <row r="54" spans="1:20" ht="33">
      <c r="A54" s="4">
        <v>50</v>
      </c>
      <c r="B54" s="64" t="s">
        <v>63</v>
      </c>
      <c r="C54" s="65" t="s">
        <v>367</v>
      </c>
      <c r="D54" s="18" t="s">
        <v>25</v>
      </c>
      <c r="E54" s="63"/>
      <c r="F54" s="18" t="s">
        <v>89</v>
      </c>
      <c r="G54" s="106"/>
      <c r="H54" s="106"/>
      <c r="I54" s="57">
        <f t="shared" si="0"/>
        <v>0</v>
      </c>
      <c r="J54" s="18">
        <v>8638987826</v>
      </c>
      <c r="K54" s="18" t="s">
        <v>409</v>
      </c>
      <c r="L54" s="18" t="s">
        <v>410</v>
      </c>
      <c r="M54" s="18" t="s">
        <v>411</v>
      </c>
      <c r="N54" s="18" t="s">
        <v>412</v>
      </c>
      <c r="O54" s="18">
        <v>9954886910</v>
      </c>
      <c r="P54" s="24">
        <v>43631</v>
      </c>
      <c r="Q54" s="18" t="s">
        <v>112</v>
      </c>
      <c r="R54" s="18"/>
      <c r="S54" s="18"/>
      <c r="T54" s="18"/>
    </row>
    <row r="55" spans="1:20" ht="33">
      <c r="A55" s="4">
        <v>51</v>
      </c>
      <c r="B55" s="64" t="s">
        <v>63</v>
      </c>
      <c r="C55" s="65" t="s">
        <v>368</v>
      </c>
      <c r="D55" s="18" t="s">
        <v>23</v>
      </c>
      <c r="E55" s="113" t="s">
        <v>740</v>
      </c>
      <c r="F55" s="18" t="s">
        <v>91</v>
      </c>
      <c r="G55" s="106">
        <v>31</v>
      </c>
      <c r="H55" s="106">
        <v>25</v>
      </c>
      <c r="I55" s="57">
        <f t="shared" si="0"/>
        <v>56</v>
      </c>
      <c r="J55" s="18">
        <v>7399112121</v>
      </c>
      <c r="K55" s="18" t="s">
        <v>409</v>
      </c>
      <c r="L55" s="18" t="s">
        <v>410</v>
      </c>
      <c r="M55" s="18" t="s">
        <v>411</v>
      </c>
      <c r="N55" s="18" t="s">
        <v>413</v>
      </c>
      <c r="O55" s="18">
        <v>8638402812</v>
      </c>
      <c r="P55" s="24">
        <v>43631</v>
      </c>
      <c r="Q55" s="18" t="s">
        <v>112</v>
      </c>
      <c r="R55" s="18"/>
      <c r="S55" s="18"/>
      <c r="T55" s="18"/>
    </row>
    <row r="56" spans="1:20">
      <c r="A56" s="4">
        <v>52</v>
      </c>
      <c r="B56" s="64" t="s">
        <v>63</v>
      </c>
      <c r="C56" s="65" t="s">
        <v>153</v>
      </c>
      <c r="D56" s="18"/>
      <c r="E56" s="63"/>
      <c r="F56" s="18"/>
      <c r="G56" s="106"/>
      <c r="H56" s="106"/>
      <c r="I56" s="57">
        <f t="shared" si="0"/>
        <v>0</v>
      </c>
      <c r="J56" s="18"/>
      <c r="K56" s="18"/>
      <c r="L56" s="18"/>
      <c r="M56" s="18"/>
      <c r="N56" s="18"/>
      <c r="O56" s="18"/>
      <c r="P56" s="24">
        <v>43632</v>
      </c>
      <c r="Q56" s="18" t="s">
        <v>113</v>
      </c>
      <c r="R56" s="18"/>
      <c r="S56" s="18"/>
      <c r="T56" s="18"/>
    </row>
    <row r="57" spans="1:20" ht="33">
      <c r="A57" s="4">
        <v>53</v>
      </c>
      <c r="B57" s="64" t="s">
        <v>63</v>
      </c>
      <c r="C57" s="65" t="s">
        <v>369</v>
      </c>
      <c r="D57" s="18" t="s">
        <v>25</v>
      </c>
      <c r="E57" s="63"/>
      <c r="F57" s="18" t="s">
        <v>89</v>
      </c>
      <c r="G57" s="106"/>
      <c r="H57" s="106"/>
      <c r="I57" s="57">
        <f t="shared" si="0"/>
        <v>0</v>
      </c>
      <c r="J57" s="18">
        <v>7002394211</v>
      </c>
      <c r="K57" s="18" t="s">
        <v>409</v>
      </c>
      <c r="L57" s="18" t="s">
        <v>410</v>
      </c>
      <c r="M57" s="18" t="s">
        <v>411</v>
      </c>
      <c r="N57" s="18" t="s">
        <v>414</v>
      </c>
      <c r="O57" s="18">
        <v>9854663970</v>
      </c>
      <c r="P57" s="24">
        <v>43633</v>
      </c>
      <c r="Q57" s="18" t="s">
        <v>106</v>
      </c>
      <c r="R57" s="18"/>
      <c r="S57" s="18"/>
      <c r="T57" s="18"/>
    </row>
    <row r="58" spans="1:20" ht="33">
      <c r="A58" s="4">
        <v>54</v>
      </c>
      <c r="B58" s="64" t="s">
        <v>63</v>
      </c>
      <c r="C58" s="65" t="s">
        <v>370</v>
      </c>
      <c r="D58" s="18" t="s">
        <v>23</v>
      </c>
      <c r="E58" s="74" t="s">
        <v>741</v>
      </c>
      <c r="F58" s="18" t="s">
        <v>91</v>
      </c>
      <c r="G58" s="106">
        <v>23</v>
      </c>
      <c r="H58" s="106">
        <v>17</v>
      </c>
      <c r="I58" s="57">
        <f t="shared" si="0"/>
        <v>40</v>
      </c>
      <c r="J58" s="18">
        <v>9401178027</v>
      </c>
      <c r="K58" s="18" t="s">
        <v>409</v>
      </c>
      <c r="L58" s="18" t="s">
        <v>410</v>
      </c>
      <c r="M58" s="18" t="s">
        <v>411</v>
      </c>
      <c r="N58" s="18" t="s">
        <v>414</v>
      </c>
      <c r="O58" s="18">
        <v>9854663970</v>
      </c>
      <c r="P58" s="24">
        <v>43633</v>
      </c>
      <c r="Q58" s="18" t="s">
        <v>106</v>
      </c>
      <c r="R58" s="18"/>
      <c r="S58" s="18"/>
      <c r="T58" s="18"/>
    </row>
    <row r="59" spans="1:20" ht="33">
      <c r="A59" s="4">
        <v>55</v>
      </c>
      <c r="B59" s="64" t="s">
        <v>63</v>
      </c>
      <c r="C59" s="55" t="s">
        <v>371</v>
      </c>
      <c r="D59" s="55" t="s">
        <v>25</v>
      </c>
      <c r="E59" s="55"/>
      <c r="F59" s="55" t="s">
        <v>89</v>
      </c>
      <c r="G59" s="141"/>
      <c r="H59" s="141"/>
      <c r="I59" s="57">
        <f t="shared" si="0"/>
        <v>0</v>
      </c>
      <c r="J59" s="158">
        <v>7399731153</v>
      </c>
      <c r="K59" s="18" t="s">
        <v>409</v>
      </c>
      <c r="L59" s="18" t="s">
        <v>410</v>
      </c>
      <c r="M59" s="18" t="s">
        <v>411</v>
      </c>
      <c r="N59" s="18" t="s">
        <v>415</v>
      </c>
      <c r="O59" s="18">
        <v>7638034811</v>
      </c>
      <c r="P59" s="24">
        <v>43634</v>
      </c>
      <c r="Q59" s="18" t="s">
        <v>108</v>
      </c>
      <c r="R59" s="18"/>
      <c r="S59" s="18"/>
      <c r="T59" s="18"/>
    </row>
    <row r="60" spans="1:20" ht="33">
      <c r="A60" s="4">
        <v>56</v>
      </c>
      <c r="B60" s="64" t="s">
        <v>63</v>
      </c>
      <c r="C60" s="55" t="s">
        <v>372</v>
      </c>
      <c r="D60" s="55" t="s">
        <v>23</v>
      </c>
      <c r="E60" s="74" t="s">
        <v>742</v>
      </c>
      <c r="F60" s="55" t="s">
        <v>91</v>
      </c>
      <c r="G60" s="141"/>
      <c r="H60" s="141"/>
      <c r="I60" s="57">
        <f t="shared" si="0"/>
        <v>0</v>
      </c>
      <c r="J60" s="158">
        <v>9435544035</v>
      </c>
      <c r="K60" s="18" t="s">
        <v>409</v>
      </c>
      <c r="L60" s="18" t="s">
        <v>410</v>
      </c>
      <c r="M60" s="18" t="s">
        <v>411</v>
      </c>
      <c r="N60" s="18" t="s">
        <v>415</v>
      </c>
      <c r="O60" s="18">
        <v>7638034811</v>
      </c>
      <c r="P60" s="24">
        <v>43634</v>
      </c>
      <c r="Q60" s="18" t="s">
        <v>108</v>
      </c>
      <c r="R60" s="18"/>
      <c r="S60" s="18"/>
      <c r="T60" s="18"/>
    </row>
    <row r="61" spans="1:20">
      <c r="A61" s="4">
        <v>57</v>
      </c>
      <c r="B61" s="64" t="s">
        <v>63</v>
      </c>
      <c r="C61" s="18" t="s">
        <v>123</v>
      </c>
      <c r="D61" s="18"/>
      <c r="E61" s="63"/>
      <c r="F61" s="18"/>
      <c r="G61" s="106"/>
      <c r="H61" s="106"/>
      <c r="I61" s="57">
        <f t="shared" si="0"/>
        <v>0</v>
      </c>
      <c r="J61" s="158"/>
      <c r="K61" s="18"/>
      <c r="L61" s="18"/>
      <c r="M61" s="18"/>
      <c r="N61" s="18"/>
      <c r="O61" s="18"/>
      <c r="P61" s="24">
        <v>43635</v>
      </c>
      <c r="Q61" s="18" t="s">
        <v>109</v>
      </c>
      <c r="R61" s="18"/>
      <c r="S61" s="18"/>
      <c r="T61" s="18"/>
    </row>
    <row r="62" spans="1:20" ht="33">
      <c r="A62" s="4">
        <v>58</v>
      </c>
      <c r="B62" s="64" t="s">
        <v>63</v>
      </c>
      <c r="C62" s="18" t="s">
        <v>373</v>
      </c>
      <c r="D62" s="18" t="s">
        <v>25</v>
      </c>
      <c r="E62" s="63"/>
      <c r="F62" s="18" t="s">
        <v>89</v>
      </c>
      <c r="G62" s="106"/>
      <c r="H62" s="106"/>
      <c r="I62" s="57">
        <f t="shared" si="0"/>
        <v>0</v>
      </c>
      <c r="J62" s="158">
        <v>6001684163</v>
      </c>
      <c r="K62" s="18" t="s">
        <v>409</v>
      </c>
      <c r="L62" s="18" t="s">
        <v>410</v>
      </c>
      <c r="M62" s="18" t="s">
        <v>411</v>
      </c>
      <c r="N62" s="18" t="s">
        <v>415</v>
      </c>
      <c r="O62" s="18">
        <v>7638034811</v>
      </c>
      <c r="P62" s="24">
        <v>43636</v>
      </c>
      <c r="Q62" s="18" t="s">
        <v>110</v>
      </c>
      <c r="R62" s="18"/>
      <c r="S62" s="18"/>
      <c r="T62" s="18"/>
    </row>
    <row r="63" spans="1:20" ht="33">
      <c r="A63" s="4">
        <v>59</v>
      </c>
      <c r="B63" s="64" t="s">
        <v>63</v>
      </c>
      <c r="C63" s="18" t="s">
        <v>374</v>
      </c>
      <c r="D63" s="18" t="s">
        <v>23</v>
      </c>
      <c r="E63" s="74" t="s">
        <v>743</v>
      </c>
      <c r="F63" s="18" t="s">
        <v>91</v>
      </c>
      <c r="G63" s="106"/>
      <c r="H63" s="106"/>
      <c r="I63" s="57">
        <f t="shared" si="0"/>
        <v>0</v>
      </c>
      <c r="J63" s="18">
        <v>9365529646</v>
      </c>
      <c r="K63" s="18" t="s">
        <v>409</v>
      </c>
      <c r="L63" s="18" t="s">
        <v>410</v>
      </c>
      <c r="M63" s="18" t="s">
        <v>411</v>
      </c>
      <c r="N63" s="18" t="s">
        <v>415</v>
      </c>
      <c r="O63" s="18">
        <v>7638034811</v>
      </c>
      <c r="P63" s="24">
        <v>43636</v>
      </c>
      <c r="Q63" s="18" t="s">
        <v>110</v>
      </c>
      <c r="R63" s="18"/>
      <c r="S63" s="18"/>
      <c r="T63" s="18"/>
    </row>
    <row r="64" spans="1:20" ht="33">
      <c r="A64" s="4">
        <v>60</v>
      </c>
      <c r="B64" s="64" t="s">
        <v>63</v>
      </c>
      <c r="C64" s="18" t="s">
        <v>375</v>
      </c>
      <c r="D64" s="18" t="s">
        <v>25</v>
      </c>
      <c r="E64" s="303" t="s">
        <v>744</v>
      </c>
      <c r="F64" s="18" t="s">
        <v>210</v>
      </c>
      <c r="G64" s="106"/>
      <c r="H64" s="106"/>
      <c r="I64" s="57">
        <f t="shared" si="0"/>
        <v>0</v>
      </c>
      <c r="J64" s="18">
        <v>9365890536</v>
      </c>
      <c r="K64" s="18" t="s">
        <v>409</v>
      </c>
      <c r="L64" s="18" t="s">
        <v>410</v>
      </c>
      <c r="M64" s="18" t="s">
        <v>411</v>
      </c>
      <c r="N64" s="18" t="s">
        <v>415</v>
      </c>
      <c r="O64" s="18">
        <v>7638034811</v>
      </c>
      <c r="P64" s="24">
        <v>43637</v>
      </c>
      <c r="Q64" s="18" t="s">
        <v>111</v>
      </c>
      <c r="R64" s="18"/>
      <c r="S64" s="18"/>
      <c r="T64" s="18"/>
    </row>
    <row r="65" spans="1:20" ht="33">
      <c r="A65" s="4">
        <v>61</v>
      </c>
      <c r="B65" s="64" t="s">
        <v>63</v>
      </c>
      <c r="C65" s="65" t="s">
        <v>376</v>
      </c>
      <c r="D65" s="18" t="s">
        <v>25</v>
      </c>
      <c r="E65" s="63"/>
      <c r="F65" s="18" t="s">
        <v>89</v>
      </c>
      <c r="G65" s="106"/>
      <c r="H65" s="106"/>
      <c r="I65" s="57">
        <f t="shared" si="0"/>
        <v>0</v>
      </c>
      <c r="J65" s="18">
        <v>7576964652</v>
      </c>
      <c r="K65" s="18" t="s">
        <v>409</v>
      </c>
      <c r="L65" s="18" t="s">
        <v>410</v>
      </c>
      <c r="M65" s="18" t="s">
        <v>411</v>
      </c>
      <c r="N65" s="18" t="s">
        <v>416</v>
      </c>
      <c r="O65" s="18">
        <v>6001699038</v>
      </c>
      <c r="P65" s="24">
        <v>43638</v>
      </c>
      <c r="Q65" s="18" t="s">
        <v>112</v>
      </c>
      <c r="R65" s="18"/>
      <c r="S65" s="18"/>
      <c r="T65" s="18"/>
    </row>
    <row r="66" spans="1:20" ht="33">
      <c r="A66" s="4">
        <v>62</v>
      </c>
      <c r="B66" s="64" t="s">
        <v>63</v>
      </c>
      <c r="C66" s="18" t="s">
        <v>377</v>
      </c>
      <c r="D66" s="18" t="s">
        <v>23</v>
      </c>
      <c r="E66" s="74" t="s">
        <v>745</v>
      </c>
      <c r="F66" s="18" t="s">
        <v>91</v>
      </c>
      <c r="G66" s="106"/>
      <c r="H66" s="106"/>
      <c r="I66" s="57">
        <f t="shared" si="0"/>
        <v>0</v>
      </c>
      <c r="J66" s="18">
        <v>9957269452</v>
      </c>
      <c r="K66" s="18" t="s">
        <v>409</v>
      </c>
      <c r="L66" s="18" t="s">
        <v>410</v>
      </c>
      <c r="M66" s="18" t="s">
        <v>411</v>
      </c>
      <c r="N66" s="18" t="s">
        <v>416</v>
      </c>
      <c r="O66" s="18">
        <v>6001699038</v>
      </c>
      <c r="P66" s="24">
        <v>43638</v>
      </c>
      <c r="Q66" s="18" t="s">
        <v>112</v>
      </c>
      <c r="R66" s="18"/>
      <c r="S66" s="18"/>
      <c r="T66" s="18"/>
    </row>
    <row r="67" spans="1:20" ht="33">
      <c r="A67" s="4">
        <v>63</v>
      </c>
      <c r="B67" s="64" t="s">
        <v>63</v>
      </c>
      <c r="C67" s="65" t="s">
        <v>378</v>
      </c>
      <c r="D67" s="18" t="s">
        <v>25</v>
      </c>
      <c r="E67" s="63"/>
      <c r="F67" s="18" t="s">
        <v>89</v>
      </c>
      <c r="G67" s="106"/>
      <c r="H67" s="106"/>
      <c r="I67" s="57">
        <f t="shared" si="0"/>
        <v>0</v>
      </c>
      <c r="J67" s="18">
        <v>6900867979</v>
      </c>
      <c r="K67" s="18" t="s">
        <v>409</v>
      </c>
      <c r="L67" s="18" t="s">
        <v>410</v>
      </c>
      <c r="M67" s="18" t="s">
        <v>411</v>
      </c>
      <c r="N67" s="18" t="s">
        <v>416</v>
      </c>
      <c r="O67" s="18">
        <v>6001699038</v>
      </c>
      <c r="P67" s="24">
        <v>43638</v>
      </c>
      <c r="Q67" s="18" t="s">
        <v>112</v>
      </c>
      <c r="R67" s="18"/>
      <c r="S67" s="18"/>
      <c r="T67" s="18"/>
    </row>
    <row r="68" spans="1:20">
      <c r="A68" s="4">
        <v>64</v>
      </c>
      <c r="B68" s="64" t="s">
        <v>63</v>
      </c>
      <c r="C68" s="160" t="s">
        <v>153</v>
      </c>
      <c r="D68" s="18"/>
      <c r="E68" s="63"/>
      <c r="F68" s="18"/>
      <c r="G68" s="106"/>
      <c r="H68" s="106"/>
      <c r="I68" s="57">
        <f t="shared" si="0"/>
        <v>0</v>
      </c>
      <c r="J68" s="18"/>
      <c r="K68" s="18"/>
      <c r="L68" s="18"/>
      <c r="M68" s="18"/>
      <c r="N68" s="18"/>
      <c r="O68" s="18"/>
      <c r="P68" s="24">
        <v>43639</v>
      </c>
      <c r="Q68" s="18" t="s">
        <v>113</v>
      </c>
      <c r="R68" s="18"/>
      <c r="S68" s="18"/>
      <c r="T68" s="18"/>
    </row>
    <row r="69" spans="1:20">
      <c r="A69" s="4">
        <v>65</v>
      </c>
      <c r="B69" s="64" t="s">
        <v>63</v>
      </c>
      <c r="C69" s="65" t="s">
        <v>379</v>
      </c>
      <c r="D69" s="18" t="s">
        <v>25</v>
      </c>
      <c r="E69" s="63">
        <v>18312030216</v>
      </c>
      <c r="F69" s="18" t="s">
        <v>89</v>
      </c>
      <c r="G69" s="106"/>
      <c r="H69" s="106"/>
      <c r="I69" s="57">
        <f t="shared" si="0"/>
        <v>0</v>
      </c>
      <c r="J69" s="18">
        <v>9365712945</v>
      </c>
      <c r="K69" s="18" t="s">
        <v>303</v>
      </c>
      <c r="L69" s="65" t="s">
        <v>304</v>
      </c>
      <c r="M69" s="18">
        <v>8638909770</v>
      </c>
      <c r="N69" s="18" t="s">
        <v>305</v>
      </c>
      <c r="O69" s="18">
        <v>9706204012</v>
      </c>
      <c r="P69" s="24">
        <v>43640</v>
      </c>
      <c r="Q69" s="18" t="s">
        <v>106</v>
      </c>
      <c r="R69" s="18"/>
      <c r="S69" s="18"/>
      <c r="T69" s="18"/>
    </row>
    <row r="70" spans="1:20">
      <c r="A70" s="4">
        <v>66</v>
      </c>
      <c r="B70" s="64" t="s">
        <v>63</v>
      </c>
      <c r="C70" s="65" t="s">
        <v>380</v>
      </c>
      <c r="D70" s="18" t="s">
        <v>25</v>
      </c>
      <c r="E70" s="63"/>
      <c r="F70" s="18" t="s">
        <v>89</v>
      </c>
      <c r="G70" s="106"/>
      <c r="H70" s="106"/>
      <c r="I70" s="57">
        <f t="shared" ref="I70:I133" si="1">SUM(G70:H70)</f>
        <v>0</v>
      </c>
      <c r="J70" s="18"/>
      <c r="K70" s="18" t="s">
        <v>303</v>
      </c>
      <c r="L70" s="65" t="s">
        <v>304</v>
      </c>
      <c r="M70" s="18">
        <v>8638909770</v>
      </c>
      <c r="N70" s="18" t="s">
        <v>305</v>
      </c>
      <c r="O70" s="18">
        <v>9706204012</v>
      </c>
      <c r="P70" s="24">
        <v>43640</v>
      </c>
      <c r="Q70" s="18" t="s">
        <v>106</v>
      </c>
      <c r="R70" s="18"/>
      <c r="S70" s="18"/>
      <c r="T70" s="18"/>
    </row>
    <row r="71" spans="1:20">
      <c r="A71" s="4">
        <v>67</v>
      </c>
      <c r="B71" s="64" t="s">
        <v>63</v>
      </c>
      <c r="C71" s="65" t="s">
        <v>381</v>
      </c>
      <c r="D71" s="18" t="s">
        <v>25</v>
      </c>
      <c r="E71" s="63">
        <v>18290040722</v>
      </c>
      <c r="F71" s="18"/>
      <c r="G71" s="106"/>
      <c r="H71" s="106"/>
      <c r="I71" s="57">
        <f t="shared" si="1"/>
        <v>0</v>
      </c>
      <c r="J71" s="18">
        <v>9401356972</v>
      </c>
      <c r="K71" s="18" t="s">
        <v>303</v>
      </c>
      <c r="L71" s="65" t="s">
        <v>304</v>
      </c>
      <c r="M71" s="18">
        <v>8638909770</v>
      </c>
      <c r="N71" s="18" t="s">
        <v>306</v>
      </c>
      <c r="O71" s="18">
        <v>8011702411</v>
      </c>
      <c r="P71" s="24">
        <v>43641</v>
      </c>
      <c r="Q71" s="18" t="s">
        <v>108</v>
      </c>
      <c r="R71" s="18"/>
      <c r="S71" s="18"/>
      <c r="T71" s="18"/>
    </row>
    <row r="72" spans="1:20">
      <c r="A72" s="4">
        <v>68</v>
      </c>
      <c r="B72" s="64" t="s">
        <v>63</v>
      </c>
      <c r="C72" s="65" t="s">
        <v>382</v>
      </c>
      <c r="D72" s="18" t="s">
        <v>25</v>
      </c>
      <c r="E72" s="63">
        <v>18312030227</v>
      </c>
      <c r="F72" s="18"/>
      <c r="G72" s="63"/>
      <c r="H72" s="63"/>
      <c r="I72" s="57">
        <f t="shared" si="1"/>
        <v>0</v>
      </c>
      <c r="J72" s="18">
        <v>7577009493</v>
      </c>
      <c r="K72" s="18" t="s">
        <v>303</v>
      </c>
      <c r="L72" s="65" t="s">
        <v>304</v>
      </c>
      <c r="M72" s="18">
        <v>8638909770</v>
      </c>
      <c r="N72" s="18" t="s">
        <v>306</v>
      </c>
      <c r="O72" s="18">
        <v>8011702411</v>
      </c>
      <c r="P72" s="24">
        <v>43641</v>
      </c>
      <c r="Q72" s="18" t="s">
        <v>108</v>
      </c>
      <c r="R72" s="18"/>
      <c r="S72" s="18"/>
      <c r="T72" s="18"/>
    </row>
    <row r="73" spans="1:20">
      <c r="A73" s="4">
        <v>69</v>
      </c>
      <c r="B73" s="64" t="s">
        <v>63</v>
      </c>
      <c r="C73" s="159" t="s">
        <v>123</v>
      </c>
      <c r="D73" s="18"/>
      <c r="E73" s="63"/>
      <c r="F73" s="18"/>
      <c r="G73" s="63"/>
      <c r="H73" s="63"/>
      <c r="I73" s="57">
        <f t="shared" si="1"/>
        <v>0</v>
      </c>
      <c r="J73" s="18"/>
      <c r="K73" s="18"/>
      <c r="L73" s="65"/>
      <c r="M73" s="18"/>
      <c r="N73" s="18"/>
      <c r="O73" s="18"/>
      <c r="P73" s="24">
        <v>43642</v>
      </c>
      <c r="Q73" s="18" t="s">
        <v>109</v>
      </c>
      <c r="R73" s="18"/>
      <c r="S73" s="18"/>
      <c r="T73" s="18"/>
    </row>
    <row r="74" spans="1:20" ht="33">
      <c r="A74" s="4">
        <v>70</v>
      </c>
      <c r="B74" s="64" t="s">
        <v>63</v>
      </c>
      <c r="C74" s="65" t="s">
        <v>383</v>
      </c>
      <c r="D74" s="18" t="s">
        <v>25</v>
      </c>
      <c r="E74" s="63">
        <v>18312040724</v>
      </c>
      <c r="F74" s="18" t="s">
        <v>89</v>
      </c>
      <c r="G74" s="63"/>
      <c r="H74" s="63"/>
      <c r="I74" s="57">
        <f t="shared" si="1"/>
        <v>0</v>
      </c>
      <c r="J74" s="18">
        <v>7896028404</v>
      </c>
      <c r="K74" s="18" t="s">
        <v>303</v>
      </c>
      <c r="L74" s="65" t="s">
        <v>304</v>
      </c>
      <c r="M74" s="18">
        <v>8638909770</v>
      </c>
      <c r="N74" s="18" t="s">
        <v>306</v>
      </c>
      <c r="O74" s="18">
        <v>8011702411</v>
      </c>
      <c r="P74" s="24">
        <v>43643</v>
      </c>
      <c r="Q74" s="18" t="s">
        <v>110</v>
      </c>
      <c r="R74" s="18"/>
      <c r="S74" s="18"/>
      <c r="T74" s="18"/>
    </row>
    <row r="75" spans="1:20">
      <c r="A75" s="4">
        <v>71</v>
      </c>
      <c r="B75" s="64" t="s">
        <v>63</v>
      </c>
      <c r="C75" s="65" t="s">
        <v>384</v>
      </c>
      <c r="D75" s="18" t="s">
        <v>25</v>
      </c>
      <c r="E75" s="63">
        <v>18312040717</v>
      </c>
      <c r="F75" s="18" t="s">
        <v>89</v>
      </c>
      <c r="G75" s="63"/>
      <c r="H75" s="63"/>
      <c r="I75" s="57">
        <f t="shared" si="1"/>
        <v>0</v>
      </c>
      <c r="J75" s="18">
        <v>9678121594</v>
      </c>
      <c r="K75" s="18" t="s">
        <v>303</v>
      </c>
      <c r="L75" s="65" t="s">
        <v>304</v>
      </c>
      <c r="M75" s="18">
        <v>8638909770</v>
      </c>
      <c r="N75" s="18" t="s">
        <v>306</v>
      </c>
      <c r="O75" s="18">
        <v>8011702411</v>
      </c>
      <c r="P75" s="24">
        <v>43643</v>
      </c>
      <c r="Q75" s="18" t="s">
        <v>110</v>
      </c>
      <c r="R75" s="18"/>
      <c r="S75" s="18"/>
      <c r="T75" s="18"/>
    </row>
    <row r="76" spans="1:20">
      <c r="A76" s="4">
        <v>72</v>
      </c>
      <c r="B76" s="64" t="s">
        <v>63</v>
      </c>
      <c r="C76" s="65" t="s">
        <v>385</v>
      </c>
      <c r="D76" s="18" t="s">
        <v>25</v>
      </c>
      <c r="E76" s="63">
        <v>18312030213</v>
      </c>
      <c r="F76" s="18" t="s">
        <v>89</v>
      </c>
      <c r="G76" s="63">
        <v>19</v>
      </c>
      <c r="H76" s="63">
        <v>20</v>
      </c>
      <c r="I76" s="57">
        <f t="shared" si="1"/>
        <v>39</v>
      </c>
      <c r="J76" s="18">
        <v>9954553050</v>
      </c>
      <c r="K76" s="18" t="s">
        <v>303</v>
      </c>
      <c r="L76" s="65" t="s">
        <v>320</v>
      </c>
      <c r="M76" s="18">
        <v>7896338835</v>
      </c>
      <c r="N76" s="18" t="s">
        <v>330</v>
      </c>
      <c r="O76" s="18">
        <v>6026219065</v>
      </c>
      <c r="P76" s="24">
        <v>43644</v>
      </c>
      <c r="Q76" s="18" t="s">
        <v>111</v>
      </c>
      <c r="R76" s="18"/>
      <c r="S76" s="18"/>
      <c r="T76" s="18"/>
    </row>
    <row r="77" spans="1:20">
      <c r="A77" s="4">
        <v>73</v>
      </c>
      <c r="B77" s="64" t="s">
        <v>63</v>
      </c>
      <c r="C77" s="65" t="s">
        <v>386</v>
      </c>
      <c r="D77" s="65" t="s">
        <v>25</v>
      </c>
      <c r="E77" s="106">
        <v>18290040719</v>
      </c>
      <c r="F77" s="65" t="s">
        <v>89</v>
      </c>
      <c r="G77" s="106"/>
      <c r="H77" s="106"/>
      <c r="I77" s="57">
        <f t="shared" si="1"/>
        <v>0</v>
      </c>
      <c r="J77" s="65">
        <v>9101361987</v>
      </c>
      <c r="K77" s="18" t="s">
        <v>303</v>
      </c>
      <c r="L77" s="65" t="s">
        <v>304</v>
      </c>
      <c r="M77" s="18">
        <v>8638909770</v>
      </c>
      <c r="N77" s="65" t="s">
        <v>417</v>
      </c>
      <c r="O77" s="65">
        <v>9365619236</v>
      </c>
      <c r="P77" s="24">
        <v>43645</v>
      </c>
      <c r="Q77" s="18" t="s">
        <v>112</v>
      </c>
      <c r="R77" s="18"/>
      <c r="S77" s="18"/>
      <c r="T77" s="18"/>
    </row>
    <row r="78" spans="1:20">
      <c r="A78" s="4">
        <v>74</v>
      </c>
      <c r="B78" s="64" t="s">
        <v>63</v>
      </c>
      <c r="C78" s="160" t="s">
        <v>153</v>
      </c>
      <c r="D78" s="65"/>
      <c r="E78" s="106"/>
      <c r="F78" s="65"/>
      <c r="G78" s="106"/>
      <c r="H78" s="106"/>
      <c r="I78" s="57">
        <f t="shared" si="1"/>
        <v>0</v>
      </c>
      <c r="J78" s="65"/>
      <c r="K78" s="65"/>
      <c r="L78" s="65"/>
      <c r="M78" s="65"/>
      <c r="N78" s="65"/>
      <c r="O78" s="65"/>
      <c r="P78" s="24">
        <v>43646</v>
      </c>
      <c r="Q78" s="18" t="s">
        <v>113</v>
      </c>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74</v>
      </c>
      <c r="D165" s="21"/>
      <c r="E165" s="13"/>
      <c r="F165" s="21"/>
      <c r="G165" s="58">
        <f>SUM(G5:G164)</f>
        <v>1695</v>
      </c>
      <c r="H165" s="58">
        <f>SUM(H5:H164)</f>
        <v>1403</v>
      </c>
      <c r="I165" s="58">
        <f>SUM(I5:I164)</f>
        <v>3098</v>
      </c>
      <c r="J165" s="21"/>
      <c r="K165" s="21"/>
      <c r="L165" s="21"/>
      <c r="M165" s="21"/>
      <c r="N165" s="21"/>
      <c r="O165" s="21"/>
      <c r="P165" s="14"/>
      <c r="Q165" s="21"/>
      <c r="R165" s="21"/>
      <c r="S165" s="21"/>
      <c r="T165" s="12"/>
    </row>
    <row r="166" spans="1:20">
      <c r="A166" s="44" t="s">
        <v>62</v>
      </c>
      <c r="B166" s="10">
        <f>COUNTIF(B$5:B$164,"Team 1")</f>
        <v>33</v>
      </c>
      <c r="C166" s="44" t="s">
        <v>25</v>
      </c>
      <c r="D166" s="10">
        <f>COUNTIF(D5:D164,"Anganwadi")</f>
        <v>24</v>
      </c>
    </row>
    <row r="167" spans="1:20">
      <c r="A167" s="44" t="s">
        <v>63</v>
      </c>
      <c r="B167" s="10">
        <f>COUNTIF(B$6:B$164,"Team 2")</f>
        <v>41</v>
      </c>
      <c r="C167" s="44" t="s">
        <v>23</v>
      </c>
      <c r="D167" s="10">
        <f>COUNTIF(D5:D164,"School")</f>
        <v>18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65" activePane="bottomRight" state="frozen"/>
      <selection pane="topRight" activeCell="C1" sqref="C1"/>
      <selection pane="bottomLeft" activeCell="A5" sqref="A5"/>
      <selection pane="bottomRight" activeCell="H179" sqref="H17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77" t="s">
        <v>70</v>
      </c>
      <c r="B1" s="277"/>
      <c r="C1" s="277"/>
      <c r="D1" s="53"/>
      <c r="E1" s="53"/>
      <c r="F1" s="53"/>
      <c r="G1" s="53"/>
      <c r="H1" s="53"/>
      <c r="I1" s="53"/>
      <c r="J1" s="53"/>
      <c r="K1" s="53"/>
      <c r="L1" s="53"/>
      <c r="M1" s="279"/>
      <c r="N1" s="279"/>
      <c r="O1" s="279"/>
      <c r="P1" s="279"/>
      <c r="Q1" s="279"/>
      <c r="R1" s="279"/>
      <c r="S1" s="279"/>
      <c r="T1" s="279"/>
    </row>
    <row r="2" spans="1:20">
      <c r="A2" s="255" t="s">
        <v>59</v>
      </c>
      <c r="B2" s="256"/>
      <c r="C2" s="256"/>
      <c r="D2" s="25">
        <v>43647</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23" t="s">
        <v>9</v>
      </c>
      <c r="H4" s="23" t="s">
        <v>10</v>
      </c>
      <c r="I4" s="23" t="s">
        <v>11</v>
      </c>
      <c r="J4" s="246"/>
      <c r="K4" s="254"/>
      <c r="L4" s="254"/>
      <c r="M4" s="254"/>
      <c r="N4" s="254"/>
      <c r="O4" s="254"/>
      <c r="P4" s="247"/>
      <c r="Q4" s="247"/>
      <c r="R4" s="246"/>
      <c r="S4" s="246"/>
      <c r="T4" s="246"/>
    </row>
    <row r="5" spans="1:20">
      <c r="A5" s="4">
        <v>1</v>
      </c>
      <c r="B5" s="64" t="s">
        <v>62</v>
      </c>
      <c r="C5" s="55" t="s">
        <v>481</v>
      </c>
      <c r="D5" s="94" t="s">
        <v>25</v>
      </c>
      <c r="E5" s="64"/>
      <c r="F5" s="55" t="s">
        <v>89</v>
      </c>
      <c r="G5" s="64">
        <v>5</v>
      </c>
      <c r="H5" s="64">
        <v>3</v>
      </c>
      <c r="I5" s="57">
        <f>SUM(G5:H5)</f>
        <v>8</v>
      </c>
      <c r="J5" s="94">
        <v>9859826920</v>
      </c>
      <c r="K5" s="18" t="s">
        <v>470</v>
      </c>
      <c r="L5" s="18" t="s">
        <v>471</v>
      </c>
      <c r="M5" s="18">
        <v>9435689230</v>
      </c>
      <c r="N5" s="18" t="s">
        <v>472</v>
      </c>
      <c r="O5" s="18">
        <v>7896371675</v>
      </c>
      <c r="P5" s="49">
        <v>43647</v>
      </c>
      <c r="Q5" s="94" t="s">
        <v>106</v>
      </c>
      <c r="R5" s="48"/>
      <c r="S5" s="18"/>
      <c r="T5" s="18"/>
    </row>
    <row r="6" spans="1:20">
      <c r="A6" s="4">
        <v>2</v>
      </c>
      <c r="B6" s="64" t="s">
        <v>62</v>
      </c>
      <c r="C6" s="55" t="s">
        <v>482</v>
      </c>
      <c r="D6" s="94" t="s">
        <v>25</v>
      </c>
      <c r="E6" s="64"/>
      <c r="F6" s="55" t="s">
        <v>89</v>
      </c>
      <c r="G6" s="64">
        <v>4</v>
      </c>
      <c r="H6" s="64">
        <v>5</v>
      </c>
      <c r="I6" s="57">
        <f t="shared" ref="I6:I69" si="0">SUM(G6:H6)</f>
        <v>9</v>
      </c>
      <c r="J6" s="94">
        <v>9854826920</v>
      </c>
      <c r="K6" s="18" t="s">
        <v>470</v>
      </c>
      <c r="L6" s="18" t="s">
        <v>471</v>
      </c>
      <c r="M6" s="18">
        <v>9435689230</v>
      </c>
      <c r="N6" s="18" t="s">
        <v>472</v>
      </c>
      <c r="O6" s="18">
        <v>7896371675</v>
      </c>
      <c r="P6" s="49">
        <v>43647</v>
      </c>
      <c r="Q6" s="94" t="s">
        <v>106</v>
      </c>
      <c r="R6" s="48"/>
      <c r="S6" s="18"/>
      <c r="T6" s="18"/>
    </row>
    <row r="7" spans="1:20" ht="33">
      <c r="A7" s="4">
        <v>3</v>
      </c>
      <c r="B7" s="64" t="s">
        <v>62</v>
      </c>
      <c r="C7" s="18" t="s">
        <v>483</v>
      </c>
      <c r="D7" s="18" t="s">
        <v>25</v>
      </c>
      <c r="E7" s="63">
        <v>18312031325</v>
      </c>
      <c r="F7" s="18" t="s">
        <v>89</v>
      </c>
      <c r="G7" s="63">
        <v>18</v>
      </c>
      <c r="H7" s="63">
        <v>11</v>
      </c>
      <c r="I7" s="57">
        <f t="shared" si="0"/>
        <v>29</v>
      </c>
      <c r="J7" s="18">
        <v>7896434415</v>
      </c>
      <c r="K7" s="18" t="s">
        <v>572</v>
      </c>
      <c r="L7" s="18" t="s">
        <v>573</v>
      </c>
      <c r="M7" s="18" t="s">
        <v>574</v>
      </c>
      <c r="N7" s="55" t="s">
        <v>575</v>
      </c>
      <c r="O7" s="158">
        <v>9435713236</v>
      </c>
      <c r="P7" s="49">
        <v>43648</v>
      </c>
      <c r="Q7" s="94" t="s">
        <v>108</v>
      </c>
      <c r="R7" s="48"/>
      <c r="S7" s="18"/>
      <c r="T7" s="18"/>
    </row>
    <row r="8" spans="1:20" ht="33">
      <c r="A8" s="4">
        <v>4</v>
      </c>
      <c r="B8" s="64" t="s">
        <v>62</v>
      </c>
      <c r="C8" s="18" t="s">
        <v>484</v>
      </c>
      <c r="D8" s="18" t="s">
        <v>25</v>
      </c>
      <c r="E8" s="63">
        <v>18312031228</v>
      </c>
      <c r="F8" s="18" t="s">
        <v>89</v>
      </c>
      <c r="G8" s="63">
        <v>10</v>
      </c>
      <c r="H8" s="63">
        <v>22</v>
      </c>
      <c r="I8" s="57">
        <f t="shared" si="0"/>
        <v>32</v>
      </c>
      <c r="J8" s="18">
        <v>8724008004</v>
      </c>
      <c r="K8" s="18" t="s">
        <v>572</v>
      </c>
      <c r="L8" s="18" t="s">
        <v>573</v>
      </c>
      <c r="M8" s="18" t="s">
        <v>574</v>
      </c>
      <c r="N8" s="55" t="s">
        <v>575</v>
      </c>
      <c r="O8" s="158">
        <v>9435713236</v>
      </c>
      <c r="P8" s="49">
        <v>43648</v>
      </c>
      <c r="Q8" s="94" t="s">
        <v>108</v>
      </c>
      <c r="R8" s="48"/>
      <c r="S8" s="18"/>
      <c r="T8" s="18"/>
    </row>
    <row r="9" spans="1:20" ht="33">
      <c r="A9" s="4">
        <v>5</v>
      </c>
      <c r="B9" s="64" t="s">
        <v>62</v>
      </c>
      <c r="C9" s="18" t="s">
        <v>485</v>
      </c>
      <c r="D9" s="18" t="s">
        <v>25</v>
      </c>
      <c r="E9" s="63">
        <v>18312031327</v>
      </c>
      <c r="F9" s="18" t="s">
        <v>89</v>
      </c>
      <c r="G9" s="63">
        <v>12</v>
      </c>
      <c r="H9" s="63">
        <v>10</v>
      </c>
      <c r="I9" s="57">
        <f t="shared" si="0"/>
        <v>22</v>
      </c>
      <c r="J9" s="18">
        <v>9101568383</v>
      </c>
      <c r="K9" s="18" t="s">
        <v>572</v>
      </c>
      <c r="L9" s="18" t="s">
        <v>573</v>
      </c>
      <c r="M9" s="18" t="s">
        <v>574</v>
      </c>
      <c r="N9" s="55" t="s">
        <v>575</v>
      </c>
      <c r="O9" s="158">
        <v>9435713236</v>
      </c>
      <c r="P9" s="49">
        <v>43649</v>
      </c>
      <c r="Q9" s="94" t="s">
        <v>109</v>
      </c>
      <c r="R9" s="48"/>
      <c r="S9" s="18"/>
      <c r="T9" s="18"/>
    </row>
    <row r="10" spans="1:20" ht="33">
      <c r="A10" s="4">
        <v>6</v>
      </c>
      <c r="B10" s="64" t="s">
        <v>62</v>
      </c>
      <c r="C10" s="55" t="s">
        <v>486</v>
      </c>
      <c r="D10" s="55" t="s">
        <v>25</v>
      </c>
      <c r="E10" s="301" t="s">
        <v>487</v>
      </c>
      <c r="F10" s="55" t="s">
        <v>89</v>
      </c>
      <c r="G10" s="64">
        <v>6</v>
      </c>
      <c r="H10" s="64">
        <v>7</v>
      </c>
      <c r="I10" s="57">
        <f t="shared" si="0"/>
        <v>13</v>
      </c>
      <c r="J10" s="55">
        <v>9859755075</v>
      </c>
      <c r="K10" s="18" t="s">
        <v>572</v>
      </c>
      <c r="L10" s="18" t="s">
        <v>573</v>
      </c>
      <c r="M10" s="18" t="s">
        <v>574</v>
      </c>
      <c r="N10" s="55" t="s">
        <v>576</v>
      </c>
      <c r="O10" s="158">
        <v>8133071875</v>
      </c>
      <c r="P10" s="49">
        <v>43650</v>
      </c>
      <c r="Q10" s="94" t="s">
        <v>110</v>
      </c>
      <c r="R10" s="48"/>
      <c r="S10" s="18"/>
      <c r="T10" s="18"/>
    </row>
    <row r="11" spans="1:20" ht="33">
      <c r="A11" s="4">
        <v>7</v>
      </c>
      <c r="B11" s="64" t="s">
        <v>62</v>
      </c>
      <c r="C11" s="55" t="s">
        <v>488</v>
      </c>
      <c r="D11" s="55" t="s">
        <v>25</v>
      </c>
      <c r="E11" s="64">
        <v>1832031227</v>
      </c>
      <c r="F11" s="55" t="s">
        <v>89</v>
      </c>
      <c r="G11" s="64">
        <v>9</v>
      </c>
      <c r="H11" s="64">
        <v>8</v>
      </c>
      <c r="I11" s="57">
        <f t="shared" si="0"/>
        <v>17</v>
      </c>
      <c r="J11" s="55">
        <v>7896296338</v>
      </c>
      <c r="K11" s="18" t="s">
        <v>572</v>
      </c>
      <c r="L11" s="18" t="s">
        <v>573</v>
      </c>
      <c r="M11" s="18" t="s">
        <v>574</v>
      </c>
      <c r="N11" s="55" t="s">
        <v>576</v>
      </c>
      <c r="O11" s="158">
        <v>8133071875</v>
      </c>
      <c r="P11" s="49">
        <v>43650</v>
      </c>
      <c r="Q11" s="94" t="s">
        <v>110</v>
      </c>
      <c r="R11" s="48"/>
      <c r="S11" s="18"/>
      <c r="T11" s="18"/>
    </row>
    <row r="12" spans="1:20" ht="33">
      <c r="A12" s="4">
        <v>8</v>
      </c>
      <c r="B12" s="64" t="s">
        <v>62</v>
      </c>
      <c r="C12" s="18" t="s">
        <v>489</v>
      </c>
      <c r="D12" s="18" t="s">
        <v>25</v>
      </c>
      <c r="E12" s="129">
        <v>18312030409</v>
      </c>
      <c r="F12" s="18" t="s">
        <v>89</v>
      </c>
      <c r="G12" s="63">
        <v>13</v>
      </c>
      <c r="H12" s="63">
        <v>19</v>
      </c>
      <c r="I12" s="57">
        <f t="shared" si="0"/>
        <v>32</v>
      </c>
      <c r="J12" s="18">
        <v>6000232224</v>
      </c>
      <c r="K12" s="69" t="s">
        <v>216</v>
      </c>
      <c r="L12" s="93" t="s">
        <v>217</v>
      </c>
      <c r="M12" s="93" t="s">
        <v>218</v>
      </c>
      <c r="N12" s="18" t="s">
        <v>222</v>
      </c>
      <c r="O12" s="18">
        <v>9707206650</v>
      </c>
      <c r="P12" s="49">
        <v>43651</v>
      </c>
      <c r="Q12" s="94" t="s">
        <v>111</v>
      </c>
      <c r="R12" s="48"/>
      <c r="S12" s="18"/>
      <c r="T12" s="18"/>
    </row>
    <row r="13" spans="1:20">
      <c r="A13" s="4">
        <v>9</v>
      </c>
      <c r="B13" s="64" t="s">
        <v>62</v>
      </c>
      <c r="C13" s="18" t="s">
        <v>490</v>
      </c>
      <c r="D13" s="94" t="s">
        <v>25</v>
      </c>
      <c r="E13" s="63"/>
      <c r="F13" s="18" t="s">
        <v>89</v>
      </c>
      <c r="G13" s="63">
        <v>12</v>
      </c>
      <c r="H13" s="63">
        <v>10</v>
      </c>
      <c r="I13" s="57">
        <f t="shared" si="0"/>
        <v>22</v>
      </c>
      <c r="J13" s="94">
        <v>9401170072</v>
      </c>
      <c r="K13" s="18" t="s">
        <v>470</v>
      </c>
      <c r="L13" s="18" t="s">
        <v>471</v>
      </c>
      <c r="M13" s="18">
        <v>9435689230</v>
      </c>
      <c r="N13" s="94" t="s">
        <v>577</v>
      </c>
      <c r="O13" s="94">
        <v>8473828823</v>
      </c>
      <c r="P13" s="49">
        <v>43652</v>
      </c>
      <c r="Q13" s="94" t="s">
        <v>112</v>
      </c>
      <c r="R13" s="48"/>
      <c r="S13" s="18"/>
      <c r="T13" s="18"/>
    </row>
    <row r="14" spans="1:20">
      <c r="A14" s="4">
        <v>10</v>
      </c>
      <c r="B14" s="64" t="s">
        <v>62</v>
      </c>
      <c r="C14" s="18" t="s">
        <v>153</v>
      </c>
      <c r="D14" s="94"/>
      <c r="E14" s="63"/>
      <c r="F14" s="94"/>
      <c r="G14" s="63"/>
      <c r="H14" s="63"/>
      <c r="I14" s="57">
        <f t="shared" si="0"/>
        <v>0</v>
      </c>
      <c r="J14" s="94"/>
      <c r="K14" s="94"/>
      <c r="L14" s="94"/>
      <c r="M14" s="94"/>
      <c r="N14" s="94"/>
      <c r="O14" s="94"/>
      <c r="P14" s="49">
        <v>43653</v>
      </c>
      <c r="Q14" s="94" t="s">
        <v>113</v>
      </c>
      <c r="R14" s="48"/>
      <c r="S14" s="18"/>
      <c r="T14" s="18"/>
    </row>
    <row r="15" spans="1:20" ht="33">
      <c r="A15" s="4">
        <v>11</v>
      </c>
      <c r="B15" s="64" t="s">
        <v>62</v>
      </c>
      <c r="C15" s="18" t="s">
        <v>491</v>
      </c>
      <c r="D15" s="18" t="s">
        <v>25</v>
      </c>
      <c r="E15" s="129">
        <v>18312031224</v>
      </c>
      <c r="F15" s="18" t="s">
        <v>89</v>
      </c>
      <c r="G15" s="63">
        <v>10</v>
      </c>
      <c r="H15" s="63">
        <v>15</v>
      </c>
      <c r="I15" s="57">
        <f t="shared" si="0"/>
        <v>25</v>
      </c>
      <c r="J15" s="18">
        <v>9085769259</v>
      </c>
      <c r="K15" s="18" t="s">
        <v>572</v>
      </c>
      <c r="L15" s="18" t="s">
        <v>573</v>
      </c>
      <c r="M15" s="18" t="s">
        <v>574</v>
      </c>
      <c r="N15" s="18" t="s">
        <v>578</v>
      </c>
      <c r="O15" s="18">
        <v>8011803226</v>
      </c>
      <c r="P15" s="49">
        <v>43654</v>
      </c>
      <c r="Q15" s="94" t="s">
        <v>106</v>
      </c>
      <c r="R15" s="48"/>
      <c r="S15" s="18"/>
      <c r="T15" s="18"/>
    </row>
    <row r="16" spans="1:20">
      <c r="A16" s="4">
        <v>12</v>
      </c>
      <c r="B16" s="64" t="s">
        <v>62</v>
      </c>
      <c r="C16" s="65" t="s">
        <v>492</v>
      </c>
      <c r="D16" s="65" t="s">
        <v>25</v>
      </c>
      <c r="E16" s="105">
        <v>18312030616</v>
      </c>
      <c r="F16" s="65" t="s">
        <v>89</v>
      </c>
      <c r="G16" s="106">
        <v>39</v>
      </c>
      <c r="H16" s="106">
        <v>38</v>
      </c>
      <c r="I16" s="57">
        <f t="shared" si="0"/>
        <v>77</v>
      </c>
      <c r="J16" s="65">
        <v>8812044210</v>
      </c>
      <c r="K16" s="18" t="s">
        <v>295</v>
      </c>
      <c r="L16" s="18" t="s">
        <v>296</v>
      </c>
      <c r="M16" s="18">
        <v>9954181497</v>
      </c>
      <c r="N16" s="18" t="s">
        <v>579</v>
      </c>
      <c r="O16" s="18">
        <v>9854719225</v>
      </c>
      <c r="P16" s="49">
        <v>43655</v>
      </c>
      <c r="Q16" s="94" t="s">
        <v>108</v>
      </c>
      <c r="R16" s="48"/>
      <c r="S16" s="18"/>
      <c r="T16" s="18"/>
    </row>
    <row r="17" spans="1:20">
      <c r="A17" s="4">
        <v>13</v>
      </c>
      <c r="B17" s="64" t="s">
        <v>62</v>
      </c>
      <c r="C17" s="18" t="s">
        <v>123</v>
      </c>
      <c r="D17" s="94"/>
      <c r="E17" s="63"/>
      <c r="F17" s="94"/>
      <c r="G17" s="63"/>
      <c r="H17" s="63"/>
      <c r="I17" s="57">
        <f t="shared" si="0"/>
        <v>0</v>
      </c>
      <c r="J17" s="94"/>
      <c r="K17" s="94"/>
      <c r="L17" s="94"/>
      <c r="M17" s="94"/>
      <c r="N17" s="94"/>
      <c r="O17" s="94"/>
      <c r="P17" s="49">
        <v>43656</v>
      </c>
      <c r="Q17" s="94" t="s">
        <v>109</v>
      </c>
      <c r="R17" s="48"/>
      <c r="S17" s="18"/>
      <c r="T17" s="18"/>
    </row>
    <row r="18" spans="1:20">
      <c r="A18" s="4">
        <v>14</v>
      </c>
      <c r="B18" s="64" t="s">
        <v>62</v>
      </c>
      <c r="C18" s="65" t="s">
        <v>493</v>
      </c>
      <c r="D18" s="18" t="s">
        <v>25</v>
      </c>
      <c r="E18" s="63">
        <v>18310301034</v>
      </c>
      <c r="F18" s="18" t="s">
        <v>89</v>
      </c>
      <c r="G18" s="106">
        <v>35</v>
      </c>
      <c r="H18" s="106">
        <v>21</v>
      </c>
      <c r="I18" s="57">
        <f t="shared" si="0"/>
        <v>56</v>
      </c>
      <c r="J18" s="18">
        <v>8011143340</v>
      </c>
      <c r="K18" s="18" t="s">
        <v>303</v>
      </c>
      <c r="L18" s="65" t="s">
        <v>304</v>
      </c>
      <c r="M18" s="18">
        <v>8638909770</v>
      </c>
      <c r="N18" s="18" t="s">
        <v>329</v>
      </c>
      <c r="O18" s="18">
        <v>7896102038</v>
      </c>
      <c r="P18" s="49">
        <v>43657</v>
      </c>
      <c r="Q18" s="94" t="s">
        <v>110</v>
      </c>
      <c r="R18" s="48"/>
      <c r="S18" s="18"/>
      <c r="T18" s="18"/>
    </row>
    <row r="19" spans="1:20" ht="33">
      <c r="A19" s="4">
        <v>15</v>
      </c>
      <c r="B19" s="64" t="s">
        <v>62</v>
      </c>
      <c r="C19" s="74" t="s">
        <v>494</v>
      </c>
      <c r="D19" s="18" t="s">
        <v>25</v>
      </c>
      <c r="E19" s="129">
        <v>18312030726</v>
      </c>
      <c r="F19" s="18" t="s">
        <v>89</v>
      </c>
      <c r="G19" s="63">
        <v>11</v>
      </c>
      <c r="H19" s="63">
        <v>5</v>
      </c>
      <c r="I19" s="57">
        <f t="shared" si="0"/>
        <v>16</v>
      </c>
      <c r="J19" s="55">
        <v>9707070675</v>
      </c>
      <c r="K19" s="18" t="s">
        <v>298</v>
      </c>
      <c r="L19" s="18" t="s">
        <v>299</v>
      </c>
      <c r="M19" s="18" t="s">
        <v>300</v>
      </c>
      <c r="N19" s="55" t="s">
        <v>325</v>
      </c>
      <c r="O19" s="158">
        <v>9678720372</v>
      </c>
      <c r="P19" s="49">
        <v>43658</v>
      </c>
      <c r="Q19" s="94" t="s">
        <v>111</v>
      </c>
      <c r="R19" s="48"/>
      <c r="S19" s="18"/>
      <c r="T19" s="18"/>
    </row>
    <row r="20" spans="1:20" ht="33">
      <c r="A20" s="4">
        <v>16</v>
      </c>
      <c r="B20" s="64" t="s">
        <v>62</v>
      </c>
      <c r="C20" s="18" t="s">
        <v>495</v>
      </c>
      <c r="D20" s="18" t="s">
        <v>25</v>
      </c>
      <c r="E20" s="129">
        <v>18312030727</v>
      </c>
      <c r="F20" s="18" t="s">
        <v>89</v>
      </c>
      <c r="G20" s="63">
        <v>10</v>
      </c>
      <c r="H20" s="63">
        <v>10</v>
      </c>
      <c r="I20" s="57">
        <f t="shared" si="0"/>
        <v>20</v>
      </c>
      <c r="J20" s="55">
        <v>9957271402</v>
      </c>
      <c r="K20" s="18" t="s">
        <v>298</v>
      </c>
      <c r="L20" s="18" t="s">
        <v>299</v>
      </c>
      <c r="M20" s="18" t="s">
        <v>300</v>
      </c>
      <c r="N20" s="55" t="s">
        <v>325</v>
      </c>
      <c r="O20" s="158">
        <v>9678720372</v>
      </c>
      <c r="P20" s="49">
        <v>43658</v>
      </c>
      <c r="Q20" s="94" t="s">
        <v>111</v>
      </c>
      <c r="R20" s="48"/>
      <c r="S20" s="18"/>
      <c r="T20" s="18"/>
    </row>
    <row r="21" spans="1:20" ht="33">
      <c r="A21" s="4">
        <v>17</v>
      </c>
      <c r="B21" s="64" t="s">
        <v>62</v>
      </c>
      <c r="C21" s="108" t="s">
        <v>496</v>
      </c>
      <c r="D21" s="18" t="s">
        <v>25</v>
      </c>
      <c r="E21" s="129" t="s">
        <v>497</v>
      </c>
      <c r="F21" s="18" t="s">
        <v>89</v>
      </c>
      <c r="G21" s="63">
        <v>8</v>
      </c>
      <c r="H21" s="63">
        <v>4</v>
      </c>
      <c r="I21" s="57">
        <f t="shared" si="0"/>
        <v>12</v>
      </c>
      <c r="J21" s="55">
        <v>9101677071</v>
      </c>
      <c r="K21" s="18" t="s">
        <v>298</v>
      </c>
      <c r="L21" s="18" t="s">
        <v>299</v>
      </c>
      <c r="M21" s="18" t="s">
        <v>300</v>
      </c>
      <c r="N21" s="55" t="s">
        <v>325</v>
      </c>
      <c r="O21" s="158">
        <v>9678720372</v>
      </c>
      <c r="P21" s="49">
        <v>43658</v>
      </c>
      <c r="Q21" s="94" t="s">
        <v>111</v>
      </c>
      <c r="R21" s="48"/>
      <c r="S21" s="18"/>
      <c r="T21" s="18"/>
    </row>
    <row r="22" spans="1:20" ht="33">
      <c r="A22" s="4">
        <v>18</v>
      </c>
      <c r="B22" s="64" t="s">
        <v>62</v>
      </c>
      <c r="C22" s="65" t="s">
        <v>498</v>
      </c>
      <c r="D22" s="65" t="s">
        <v>25</v>
      </c>
      <c r="E22" s="129">
        <v>18312030704</v>
      </c>
      <c r="F22" s="18" t="s">
        <v>89</v>
      </c>
      <c r="G22" s="106">
        <v>5</v>
      </c>
      <c r="H22" s="106">
        <v>5</v>
      </c>
      <c r="I22" s="57">
        <f t="shared" si="0"/>
        <v>10</v>
      </c>
      <c r="J22" s="18">
        <v>6001553161</v>
      </c>
      <c r="K22" s="18" t="s">
        <v>314</v>
      </c>
      <c r="L22" s="18" t="s">
        <v>315</v>
      </c>
      <c r="M22" s="18" t="s">
        <v>316</v>
      </c>
      <c r="N22" s="18" t="s">
        <v>333</v>
      </c>
      <c r="O22" s="18">
        <v>9101738363</v>
      </c>
      <c r="P22" s="49">
        <v>43659</v>
      </c>
      <c r="Q22" s="94" t="s">
        <v>112</v>
      </c>
      <c r="R22" s="48"/>
      <c r="S22" s="18"/>
      <c r="T22" s="18"/>
    </row>
    <row r="23" spans="1:20" ht="33">
      <c r="A23" s="4">
        <v>19</v>
      </c>
      <c r="B23" s="64" t="s">
        <v>62</v>
      </c>
      <c r="C23" s="65" t="s">
        <v>499</v>
      </c>
      <c r="D23" s="65" t="s">
        <v>25</v>
      </c>
      <c r="E23" s="129"/>
      <c r="F23" s="18" t="s">
        <v>89</v>
      </c>
      <c r="G23" s="106">
        <v>5</v>
      </c>
      <c r="H23" s="106">
        <v>6</v>
      </c>
      <c r="I23" s="57">
        <f t="shared" si="0"/>
        <v>11</v>
      </c>
      <c r="J23" s="18">
        <v>7002133883</v>
      </c>
      <c r="K23" s="18" t="s">
        <v>314</v>
      </c>
      <c r="L23" s="18" t="s">
        <v>315</v>
      </c>
      <c r="M23" s="18" t="s">
        <v>316</v>
      </c>
      <c r="N23" s="18" t="s">
        <v>333</v>
      </c>
      <c r="O23" s="18">
        <v>9101738363</v>
      </c>
      <c r="P23" s="49">
        <v>43659</v>
      </c>
      <c r="Q23" s="94" t="s">
        <v>112</v>
      </c>
      <c r="R23" s="48"/>
      <c r="S23" s="18"/>
      <c r="T23" s="18"/>
    </row>
    <row r="24" spans="1:20">
      <c r="A24" s="4">
        <v>20</v>
      </c>
      <c r="B24" s="64" t="s">
        <v>62</v>
      </c>
      <c r="C24" s="18" t="s">
        <v>153</v>
      </c>
      <c r="D24" s="94"/>
      <c r="E24" s="63"/>
      <c r="F24" s="94"/>
      <c r="G24" s="63"/>
      <c r="H24" s="63"/>
      <c r="I24" s="57">
        <f t="shared" si="0"/>
        <v>0</v>
      </c>
      <c r="J24" s="94"/>
      <c r="K24" s="94"/>
      <c r="L24" s="94"/>
      <c r="M24" s="94"/>
      <c r="N24" s="94"/>
      <c r="O24" s="94"/>
      <c r="P24" s="49">
        <v>43660</v>
      </c>
      <c r="Q24" s="94" t="s">
        <v>113</v>
      </c>
      <c r="R24" s="48"/>
      <c r="S24" s="18"/>
      <c r="T24" s="18"/>
    </row>
    <row r="25" spans="1:20">
      <c r="A25" s="4">
        <v>21</v>
      </c>
      <c r="B25" s="64" t="s">
        <v>62</v>
      </c>
      <c r="C25" s="18" t="s">
        <v>500</v>
      </c>
      <c r="D25" s="94" t="s">
        <v>25</v>
      </c>
      <c r="E25" s="63">
        <v>18312030610</v>
      </c>
      <c r="F25" s="18" t="s">
        <v>89</v>
      </c>
      <c r="G25" s="63">
        <v>7</v>
      </c>
      <c r="H25" s="63">
        <v>8</v>
      </c>
      <c r="I25" s="57">
        <f t="shared" si="0"/>
        <v>15</v>
      </c>
      <c r="J25" s="94">
        <v>8724028064</v>
      </c>
      <c r="K25" s="94" t="s">
        <v>580</v>
      </c>
      <c r="L25" s="94" t="s">
        <v>581</v>
      </c>
      <c r="M25" s="94">
        <v>6005833793</v>
      </c>
      <c r="N25" s="94" t="s">
        <v>582</v>
      </c>
      <c r="O25" s="94">
        <v>9401930483</v>
      </c>
      <c r="P25" s="49">
        <v>43661</v>
      </c>
      <c r="Q25" s="94" t="s">
        <v>106</v>
      </c>
      <c r="R25" s="48"/>
      <c r="S25" s="18"/>
      <c r="T25" s="18"/>
    </row>
    <row r="26" spans="1:20">
      <c r="A26" s="4">
        <v>22</v>
      </c>
      <c r="B26" s="64" t="s">
        <v>62</v>
      </c>
      <c r="C26" s="18" t="s">
        <v>501</v>
      </c>
      <c r="D26" s="94" t="s">
        <v>25</v>
      </c>
      <c r="E26" s="63">
        <v>18312030612</v>
      </c>
      <c r="F26" s="18" t="s">
        <v>89</v>
      </c>
      <c r="G26" s="63">
        <v>12</v>
      </c>
      <c r="H26" s="63">
        <v>18</v>
      </c>
      <c r="I26" s="57">
        <f t="shared" si="0"/>
        <v>30</v>
      </c>
      <c r="J26" s="94">
        <v>8011256323</v>
      </c>
      <c r="K26" s="94" t="s">
        <v>580</v>
      </c>
      <c r="L26" s="94" t="s">
        <v>581</v>
      </c>
      <c r="M26" s="94">
        <v>6005833793</v>
      </c>
      <c r="N26" s="94" t="s">
        <v>582</v>
      </c>
      <c r="O26" s="94">
        <v>9401930483</v>
      </c>
      <c r="P26" s="49">
        <v>43661</v>
      </c>
      <c r="Q26" s="94" t="s">
        <v>106</v>
      </c>
      <c r="R26" s="48"/>
      <c r="S26" s="18"/>
      <c r="T26" s="18"/>
    </row>
    <row r="27" spans="1:20" ht="33">
      <c r="A27" s="4">
        <v>23</v>
      </c>
      <c r="B27" s="64" t="s">
        <v>62</v>
      </c>
      <c r="C27" s="18" t="s">
        <v>502</v>
      </c>
      <c r="D27" s="94" t="s">
        <v>25</v>
      </c>
      <c r="E27" s="63">
        <v>18312030604</v>
      </c>
      <c r="F27" s="18" t="s">
        <v>89</v>
      </c>
      <c r="G27" s="63">
        <v>12</v>
      </c>
      <c r="H27" s="63">
        <v>15</v>
      </c>
      <c r="I27" s="57">
        <f t="shared" si="0"/>
        <v>27</v>
      </c>
      <c r="J27" s="94">
        <v>8638695031</v>
      </c>
      <c r="K27" s="94" t="s">
        <v>580</v>
      </c>
      <c r="L27" s="94" t="s">
        <v>581</v>
      </c>
      <c r="M27" s="94">
        <v>6005833793</v>
      </c>
      <c r="N27" s="94" t="s">
        <v>583</v>
      </c>
      <c r="O27" s="94">
        <v>9678280977</v>
      </c>
      <c r="P27" s="49">
        <v>43662</v>
      </c>
      <c r="Q27" s="94" t="s">
        <v>108</v>
      </c>
      <c r="R27" s="48"/>
      <c r="S27" s="18"/>
      <c r="T27" s="18"/>
    </row>
    <row r="28" spans="1:20" ht="33">
      <c r="A28" s="4">
        <v>24</v>
      </c>
      <c r="B28" s="64" t="s">
        <v>62</v>
      </c>
      <c r="C28" s="18" t="s">
        <v>503</v>
      </c>
      <c r="D28" s="94" t="s">
        <v>25</v>
      </c>
      <c r="E28" s="63">
        <v>18312030608</v>
      </c>
      <c r="F28" s="18" t="s">
        <v>89</v>
      </c>
      <c r="G28" s="63">
        <v>7</v>
      </c>
      <c r="H28" s="63">
        <v>8</v>
      </c>
      <c r="I28" s="57">
        <f t="shared" si="0"/>
        <v>15</v>
      </c>
      <c r="J28" s="94">
        <v>6000059118</v>
      </c>
      <c r="K28" s="94" t="s">
        <v>580</v>
      </c>
      <c r="L28" s="94" t="s">
        <v>581</v>
      </c>
      <c r="M28" s="94">
        <v>6005833793</v>
      </c>
      <c r="N28" s="94" t="s">
        <v>583</v>
      </c>
      <c r="O28" s="94">
        <v>9678280977</v>
      </c>
      <c r="P28" s="49">
        <v>43662</v>
      </c>
      <c r="Q28" s="94" t="s">
        <v>108</v>
      </c>
      <c r="R28" s="48"/>
      <c r="S28" s="18"/>
      <c r="T28" s="18"/>
    </row>
    <row r="29" spans="1:20">
      <c r="A29" s="4">
        <v>25</v>
      </c>
      <c r="B29" s="64" t="s">
        <v>62</v>
      </c>
      <c r="C29" s="94" t="s">
        <v>504</v>
      </c>
      <c r="D29" s="94" t="s">
        <v>25</v>
      </c>
      <c r="E29" s="63">
        <v>18312030609</v>
      </c>
      <c r="F29" s="18" t="s">
        <v>89</v>
      </c>
      <c r="G29" s="63">
        <v>10</v>
      </c>
      <c r="H29" s="63">
        <v>4</v>
      </c>
      <c r="I29" s="57">
        <f t="shared" si="0"/>
        <v>14</v>
      </c>
      <c r="J29" s="94">
        <v>9365876001</v>
      </c>
      <c r="K29" s="94" t="s">
        <v>580</v>
      </c>
      <c r="L29" s="94" t="s">
        <v>581</v>
      </c>
      <c r="M29" s="94">
        <v>6005833793</v>
      </c>
      <c r="N29" s="94" t="s">
        <v>583</v>
      </c>
      <c r="O29" s="94">
        <v>9678280977</v>
      </c>
      <c r="P29" s="49">
        <v>43662</v>
      </c>
      <c r="Q29" s="94" t="s">
        <v>108</v>
      </c>
      <c r="R29" s="48"/>
      <c r="S29" s="18"/>
      <c r="T29" s="18"/>
    </row>
    <row r="30" spans="1:20">
      <c r="A30" s="4">
        <v>26</v>
      </c>
      <c r="B30" s="64" t="s">
        <v>62</v>
      </c>
      <c r="C30" s="18" t="s">
        <v>123</v>
      </c>
      <c r="D30" s="94"/>
      <c r="E30" s="63"/>
      <c r="F30" s="18"/>
      <c r="G30" s="63"/>
      <c r="H30" s="63"/>
      <c r="I30" s="57">
        <f t="shared" si="0"/>
        <v>0</v>
      </c>
      <c r="J30" s="94"/>
      <c r="K30" s="94"/>
      <c r="L30" s="94"/>
      <c r="M30" s="94"/>
      <c r="N30" s="94"/>
      <c r="O30" s="94"/>
      <c r="P30" s="49">
        <v>43663</v>
      </c>
      <c r="Q30" s="94" t="s">
        <v>109</v>
      </c>
      <c r="R30" s="48"/>
      <c r="S30" s="18"/>
      <c r="T30" s="18"/>
    </row>
    <row r="31" spans="1:20">
      <c r="A31" s="4">
        <v>27</v>
      </c>
      <c r="B31" s="64" t="s">
        <v>62</v>
      </c>
      <c r="C31" s="18" t="s">
        <v>505</v>
      </c>
      <c r="D31" s="94" t="s">
        <v>25</v>
      </c>
      <c r="E31" s="63">
        <v>18312030603</v>
      </c>
      <c r="F31" s="18" t="s">
        <v>89</v>
      </c>
      <c r="G31" s="63">
        <v>8</v>
      </c>
      <c r="H31" s="63">
        <v>9</v>
      </c>
      <c r="I31" s="57">
        <f t="shared" si="0"/>
        <v>17</v>
      </c>
      <c r="J31" s="94">
        <v>7002202170</v>
      </c>
      <c r="K31" s="94" t="s">
        <v>580</v>
      </c>
      <c r="L31" s="94" t="s">
        <v>581</v>
      </c>
      <c r="M31" s="94">
        <v>6005833793</v>
      </c>
      <c r="N31" s="94" t="s">
        <v>584</v>
      </c>
      <c r="O31" s="94">
        <v>7896208103</v>
      </c>
      <c r="P31" s="49">
        <v>43664</v>
      </c>
      <c r="Q31" s="94" t="s">
        <v>110</v>
      </c>
      <c r="R31" s="48"/>
      <c r="S31" s="18"/>
      <c r="T31" s="18"/>
    </row>
    <row r="32" spans="1:20">
      <c r="A32" s="4">
        <v>28</v>
      </c>
      <c r="B32" s="64" t="s">
        <v>62</v>
      </c>
      <c r="C32" s="18" t="s">
        <v>506</v>
      </c>
      <c r="D32" s="94" t="s">
        <v>25</v>
      </c>
      <c r="E32" s="63">
        <v>18312030606</v>
      </c>
      <c r="F32" s="18" t="s">
        <v>89</v>
      </c>
      <c r="G32" s="63">
        <v>8</v>
      </c>
      <c r="H32" s="63">
        <v>13</v>
      </c>
      <c r="I32" s="57">
        <f t="shared" si="0"/>
        <v>21</v>
      </c>
      <c r="J32" s="94">
        <v>9435560076</v>
      </c>
      <c r="K32" s="94" t="s">
        <v>580</v>
      </c>
      <c r="L32" s="94" t="s">
        <v>581</v>
      </c>
      <c r="M32" s="94">
        <v>6005833793</v>
      </c>
      <c r="N32" s="94" t="s">
        <v>584</v>
      </c>
      <c r="O32" s="94">
        <v>7896208103</v>
      </c>
      <c r="P32" s="49">
        <v>43664</v>
      </c>
      <c r="Q32" s="94" t="s">
        <v>110</v>
      </c>
      <c r="R32" s="48"/>
      <c r="S32" s="18"/>
      <c r="T32" s="18"/>
    </row>
    <row r="33" spans="1:20">
      <c r="A33" s="4">
        <v>29</v>
      </c>
      <c r="B33" s="64" t="s">
        <v>62</v>
      </c>
      <c r="C33" s="158" t="s">
        <v>507</v>
      </c>
      <c r="D33" s="94" t="s">
        <v>25</v>
      </c>
      <c r="E33" s="64">
        <v>18312030607</v>
      </c>
      <c r="F33" s="158" t="s">
        <v>89</v>
      </c>
      <c r="G33" s="64">
        <v>10</v>
      </c>
      <c r="H33" s="64">
        <v>8</v>
      </c>
      <c r="I33" s="57">
        <f t="shared" si="0"/>
        <v>18</v>
      </c>
      <c r="J33" s="55">
        <v>8403959039</v>
      </c>
      <c r="K33" s="94" t="s">
        <v>580</v>
      </c>
      <c r="L33" s="94" t="s">
        <v>581</v>
      </c>
      <c r="M33" s="94">
        <v>6005833793</v>
      </c>
      <c r="N33" s="94" t="s">
        <v>584</v>
      </c>
      <c r="O33" s="94">
        <v>7896208103</v>
      </c>
      <c r="P33" s="49">
        <v>43664</v>
      </c>
      <c r="Q33" s="94" t="s">
        <v>110</v>
      </c>
      <c r="R33" s="48"/>
      <c r="S33" s="18"/>
      <c r="T33" s="18"/>
    </row>
    <row r="34" spans="1:20" ht="33">
      <c r="A34" s="4">
        <v>30</v>
      </c>
      <c r="B34" s="64" t="s">
        <v>62</v>
      </c>
      <c r="C34" s="302" t="s">
        <v>508</v>
      </c>
      <c r="D34" s="94" t="s">
        <v>25</v>
      </c>
      <c r="E34" s="55">
        <v>18312030510</v>
      </c>
      <c r="F34" s="158" t="s">
        <v>89</v>
      </c>
      <c r="G34" s="64">
        <v>21</v>
      </c>
      <c r="H34" s="64">
        <v>13</v>
      </c>
      <c r="I34" s="57">
        <f t="shared" si="0"/>
        <v>34</v>
      </c>
      <c r="J34" s="55">
        <v>8134822817</v>
      </c>
      <c r="K34" s="94" t="s">
        <v>585</v>
      </c>
      <c r="L34" s="94" t="s">
        <v>586</v>
      </c>
      <c r="M34" s="94">
        <v>9101327381</v>
      </c>
      <c r="N34" s="94" t="s">
        <v>587</v>
      </c>
      <c r="O34" s="94">
        <v>9678318681</v>
      </c>
      <c r="P34" s="49">
        <v>43665</v>
      </c>
      <c r="Q34" s="94" t="s">
        <v>111</v>
      </c>
      <c r="R34" s="48"/>
      <c r="S34" s="18"/>
      <c r="T34" s="18"/>
    </row>
    <row r="35" spans="1:20">
      <c r="A35" s="4">
        <v>31</v>
      </c>
      <c r="B35" s="64" t="s">
        <v>62</v>
      </c>
      <c r="C35" s="18" t="s">
        <v>509</v>
      </c>
      <c r="D35" s="94" t="s">
        <v>25</v>
      </c>
      <c r="E35" s="63">
        <v>18312030512</v>
      </c>
      <c r="F35" s="18" t="s">
        <v>89</v>
      </c>
      <c r="G35" s="63">
        <v>11</v>
      </c>
      <c r="H35" s="63">
        <v>12</v>
      </c>
      <c r="I35" s="57">
        <f t="shared" si="0"/>
        <v>23</v>
      </c>
      <c r="J35" s="94"/>
      <c r="K35" s="94" t="s">
        <v>585</v>
      </c>
      <c r="L35" s="94" t="s">
        <v>586</v>
      </c>
      <c r="M35" s="94">
        <v>9101327381</v>
      </c>
      <c r="N35" s="94" t="s">
        <v>587</v>
      </c>
      <c r="O35" s="94">
        <v>9678318681</v>
      </c>
      <c r="P35" s="49">
        <v>43665</v>
      </c>
      <c r="Q35" s="94" t="s">
        <v>111</v>
      </c>
      <c r="R35" s="48"/>
      <c r="S35" s="18"/>
      <c r="T35" s="18"/>
    </row>
    <row r="36" spans="1:20">
      <c r="A36" s="4">
        <v>32</v>
      </c>
      <c r="B36" s="64" t="s">
        <v>62</v>
      </c>
      <c r="C36" s="18" t="s">
        <v>510</v>
      </c>
      <c r="D36" s="94" t="s">
        <v>25</v>
      </c>
      <c r="E36" s="63">
        <v>18312030509</v>
      </c>
      <c r="F36" s="18" t="s">
        <v>89</v>
      </c>
      <c r="G36" s="63">
        <v>13</v>
      </c>
      <c r="H36" s="63">
        <v>12</v>
      </c>
      <c r="I36" s="57">
        <f t="shared" si="0"/>
        <v>25</v>
      </c>
      <c r="J36" s="94"/>
      <c r="K36" s="94" t="s">
        <v>585</v>
      </c>
      <c r="L36" s="94" t="s">
        <v>586</v>
      </c>
      <c r="M36" s="94">
        <v>9101327381</v>
      </c>
      <c r="N36" s="94" t="s">
        <v>587</v>
      </c>
      <c r="O36" s="94">
        <v>9678318681</v>
      </c>
      <c r="P36" s="49">
        <v>43665</v>
      </c>
      <c r="Q36" s="94" t="s">
        <v>111</v>
      </c>
      <c r="R36" s="48"/>
      <c r="S36" s="18"/>
      <c r="T36" s="18"/>
    </row>
    <row r="37" spans="1:20">
      <c r="A37" s="4">
        <v>33</v>
      </c>
      <c r="B37" s="64" t="s">
        <v>62</v>
      </c>
      <c r="C37" s="55" t="s">
        <v>511</v>
      </c>
      <c r="D37" s="94" t="s">
        <v>25</v>
      </c>
      <c r="E37" s="64">
        <v>18312030325</v>
      </c>
      <c r="F37" s="55" t="s">
        <v>89</v>
      </c>
      <c r="G37" s="64">
        <v>18</v>
      </c>
      <c r="H37" s="64">
        <v>14</v>
      </c>
      <c r="I37" s="57">
        <f t="shared" si="0"/>
        <v>32</v>
      </c>
      <c r="J37" s="55">
        <v>8135914419</v>
      </c>
      <c r="K37" s="55" t="s">
        <v>303</v>
      </c>
      <c r="L37" s="55" t="s">
        <v>403</v>
      </c>
      <c r="M37" s="55">
        <v>8876553148</v>
      </c>
      <c r="N37" s="55" t="s">
        <v>588</v>
      </c>
      <c r="O37" s="55">
        <v>8011288603</v>
      </c>
      <c r="P37" s="49">
        <v>43666</v>
      </c>
      <c r="Q37" s="94" t="s">
        <v>112</v>
      </c>
      <c r="R37" s="48"/>
      <c r="S37" s="18"/>
      <c r="T37" s="18"/>
    </row>
    <row r="38" spans="1:20">
      <c r="A38" s="4">
        <v>34</v>
      </c>
      <c r="B38" s="64" t="s">
        <v>62</v>
      </c>
      <c r="C38" s="160" t="s">
        <v>153</v>
      </c>
      <c r="D38" s="18"/>
      <c r="E38" s="63"/>
      <c r="F38" s="18"/>
      <c r="G38" s="63"/>
      <c r="H38" s="63"/>
      <c r="I38" s="57">
        <f t="shared" si="0"/>
        <v>0</v>
      </c>
      <c r="J38" s="18"/>
      <c r="K38" s="18"/>
      <c r="L38" s="18"/>
      <c r="M38" s="18"/>
      <c r="N38" s="18"/>
      <c r="O38" s="18"/>
      <c r="P38" s="49">
        <v>43667</v>
      </c>
      <c r="Q38" s="94" t="s">
        <v>113</v>
      </c>
      <c r="R38" s="48"/>
      <c r="S38" s="18"/>
      <c r="T38" s="18"/>
    </row>
    <row r="39" spans="1:20">
      <c r="A39" s="4">
        <v>35</v>
      </c>
      <c r="B39" s="64" t="s">
        <v>62</v>
      </c>
      <c r="C39" s="18" t="s">
        <v>512</v>
      </c>
      <c r="D39" s="94" t="s">
        <v>25</v>
      </c>
      <c r="E39" s="63">
        <v>18312030516</v>
      </c>
      <c r="F39" s="55" t="s">
        <v>89</v>
      </c>
      <c r="G39" s="63">
        <v>42</v>
      </c>
      <c r="H39" s="63">
        <v>33</v>
      </c>
      <c r="I39" s="57">
        <f t="shared" si="0"/>
        <v>75</v>
      </c>
      <c r="J39" s="18">
        <v>9365662092</v>
      </c>
      <c r="K39" s="94" t="s">
        <v>585</v>
      </c>
      <c r="L39" s="94" t="s">
        <v>586</v>
      </c>
      <c r="M39" s="94">
        <v>9101327381</v>
      </c>
      <c r="N39" s="18" t="s">
        <v>589</v>
      </c>
      <c r="O39" s="18">
        <v>9678490701</v>
      </c>
      <c r="P39" s="49">
        <v>43668</v>
      </c>
      <c r="Q39" s="94" t="s">
        <v>106</v>
      </c>
      <c r="R39" s="48"/>
      <c r="S39" s="18"/>
      <c r="T39" s="18"/>
    </row>
    <row r="40" spans="1:20">
      <c r="A40" s="4">
        <v>36</v>
      </c>
      <c r="B40" s="64" t="s">
        <v>62</v>
      </c>
      <c r="C40" s="18" t="s">
        <v>513</v>
      </c>
      <c r="D40" s="94" t="s">
        <v>25</v>
      </c>
      <c r="E40" s="63">
        <v>18312030517</v>
      </c>
      <c r="F40" s="55" t="s">
        <v>89</v>
      </c>
      <c r="G40" s="63">
        <v>12</v>
      </c>
      <c r="H40" s="63">
        <v>6</v>
      </c>
      <c r="I40" s="57">
        <f t="shared" si="0"/>
        <v>18</v>
      </c>
      <c r="J40" s="18">
        <v>9954538024</v>
      </c>
      <c r="K40" s="94" t="s">
        <v>585</v>
      </c>
      <c r="L40" s="94" t="s">
        <v>586</v>
      </c>
      <c r="M40" s="94">
        <v>9101327381</v>
      </c>
      <c r="N40" s="18" t="s">
        <v>589</v>
      </c>
      <c r="O40" s="18">
        <v>9678490701</v>
      </c>
      <c r="P40" s="49">
        <v>43668</v>
      </c>
      <c r="Q40" s="94" t="s">
        <v>106</v>
      </c>
      <c r="R40" s="48"/>
      <c r="S40" s="18"/>
      <c r="T40" s="18"/>
    </row>
    <row r="41" spans="1:20" ht="33">
      <c r="A41" s="4">
        <v>37</v>
      </c>
      <c r="B41" s="64" t="s">
        <v>62</v>
      </c>
      <c r="C41" s="18" t="s">
        <v>514</v>
      </c>
      <c r="D41" s="94" t="s">
        <v>25</v>
      </c>
      <c r="E41" s="63">
        <v>18312030514</v>
      </c>
      <c r="F41" s="55" t="s">
        <v>89</v>
      </c>
      <c r="G41" s="63">
        <v>12</v>
      </c>
      <c r="H41" s="63">
        <v>11</v>
      </c>
      <c r="I41" s="57">
        <f t="shared" si="0"/>
        <v>23</v>
      </c>
      <c r="J41" s="18">
        <v>9678676898</v>
      </c>
      <c r="K41" s="94" t="s">
        <v>585</v>
      </c>
      <c r="L41" s="94" t="s">
        <v>586</v>
      </c>
      <c r="M41" s="94">
        <v>9101327381</v>
      </c>
      <c r="N41" s="18" t="s">
        <v>589</v>
      </c>
      <c r="O41" s="18">
        <v>9678490701</v>
      </c>
      <c r="P41" s="49">
        <v>43668</v>
      </c>
      <c r="Q41" s="94" t="s">
        <v>106</v>
      </c>
      <c r="R41" s="48"/>
      <c r="S41" s="18"/>
      <c r="T41" s="18"/>
    </row>
    <row r="42" spans="1:20">
      <c r="A42" s="4">
        <v>38</v>
      </c>
      <c r="B42" s="64" t="s">
        <v>62</v>
      </c>
      <c r="C42" s="18" t="s">
        <v>515</v>
      </c>
      <c r="D42" s="94" t="s">
        <v>25</v>
      </c>
      <c r="E42" s="63">
        <v>18312030513</v>
      </c>
      <c r="F42" s="55" t="s">
        <v>89</v>
      </c>
      <c r="G42" s="63">
        <v>19</v>
      </c>
      <c r="H42" s="63">
        <v>11</v>
      </c>
      <c r="I42" s="57">
        <f t="shared" si="0"/>
        <v>30</v>
      </c>
      <c r="J42" s="18">
        <v>9365097492</v>
      </c>
      <c r="K42" s="94" t="s">
        <v>585</v>
      </c>
      <c r="L42" s="94" t="s">
        <v>586</v>
      </c>
      <c r="M42" s="94">
        <v>9101327381</v>
      </c>
      <c r="N42" s="18" t="s">
        <v>590</v>
      </c>
      <c r="O42" s="18">
        <v>8011373476</v>
      </c>
      <c r="P42" s="49">
        <v>43669</v>
      </c>
      <c r="Q42" s="94" t="s">
        <v>108</v>
      </c>
      <c r="R42" s="48"/>
      <c r="S42" s="18"/>
      <c r="T42" s="18"/>
    </row>
    <row r="43" spans="1:20">
      <c r="A43" s="4">
        <v>39</v>
      </c>
      <c r="B43" s="64" t="s">
        <v>62</v>
      </c>
      <c r="C43" s="18" t="s">
        <v>516</v>
      </c>
      <c r="D43" s="94" t="s">
        <v>25</v>
      </c>
      <c r="E43" s="63">
        <v>18312030515</v>
      </c>
      <c r="F43" s="55" t="s">
        <v>89</v>
      </c>
      <c r="G43" s="63">
        <v>23</v>
      </c>
      <c r="H43" s="63">
        <v>21</v>
      </c>
      <c r="I43" s="57">
        <f t="shared" si="0"/>
        <v>44</v>
      </c>
      <c r="J43" s="18">
        <v>9957650323</v>
      </c>
      <c r="K43" s="94" t="s">
        <v>585</v>
      </c>
      <c r="L43" s="94" t="s">
        <v>586</v>
      </c>
      <c r="M43" s="94">
        <v>9101327381</v>
      </c>
      <c r="N43" s="18" t="s">
        <v>590</v>
      </c>
      <c r="O43" s="18">
        <v>8011373476</v>
      </c>
      <c r="P43" s="49">
        <v>43669</v>
      </c>
      <c r="Q43" s="94" t="s">
        <v>108</v>
      </c>
      <c r="R43" s="48"/>
      <c r="S43" s="18"/>
      <c r="T43" s="18"/>
    </row>
    <row r="44" spans="1:20">
      <c r="A44" s="4">
        <v>40</v>
      </c>
      <c r="B44" s="64" t="s">
        <v>62</v>
      </c>
      <c r="C44" s="160" t="s">
        <v>123</v>
      </c>
      <c r="D44" s="18"/>
      <c r="E44" s="63"/>
      <c r="F44" s="18"/>
      <c r="G44" s="63"/>
      <c r="H44" s="63"/>
      <c r="I44" s="57">
        <f t="shared" si="0"/>
        <v>0</v>
      </c>
      <c r="J44" s="18"/>
      <c r="K44" s="18"/>
      <c r="L44" s="18"/>
      <c r="M44" s="18"/>
      <c r="N44" s="18"/>
      <c r="O44" s="18"/>
      <c r="P44" s="49">
        <v>43670</v>
      </c>
      <c r="Q44" s="94" t="s">
        <v>109</v>
      </c>
      <c r="R44" s="48"/>
      <c r="S44" s="18"/>
      <c r="T44" s="18"/>
    </row>
    <row r="45" spans="1:20" ht="33">
      <c r="A45" s="4">
        <v>41</v>
      </c>
      <c r="B45" s="64" t="s">
        <v>62</v>
      </c>
      <c r="C45" s="18" t="s">
        <v>517</v>
      </c>
      <c r="D45" s="94" t="s">
        <v>25</v>
      </c>
      <c r="E45" s="63">
        <v>18290030809</v>
      </c>
      <c r="F45" s="18" t="s">
        <v>89</v>
      </c>
      <c r="G45" s="63">
        <v>1</v>
      </c>
      <c r="H45" s="63">
        <v>3</v>
      </c>
      <c r="I45" s="57">
        <f t="shared" si="0"/>
        <v>4</v>
      </c>
      <c r="J45" s="18">
        <v>7896371676</v>
      </c>
      <c r="K45" s="18" t="s">
        <v>591</v>
      </c>
      <c r="L45" s="18" t="s">
        <v>592</v>
      </c>
      <c r="M45" s="18">
        <v>9954414298</v>
      </c>
      <c r="N45" s="18" t="s">
        <v>593</v>
      </c>
      <c r="O45" s="18">
        <v>9854929676</v>
      </c>
      <c r="P45" s="49">
        <v>43671</v>
      </c>
      <c r="Q45" s="94" t="s">
        <v>110</v>
      </c>
      <c r="R45" s="48"/>
      <c r="S45" s="18"/>
      <c r="T45" s="18"/>
    </row>
    <row r="46" spans="1:20" ht="33">
      <c r="A46" s="4">
        <v>42</v>
      </c>
      <c r="B46" s="64" t="s">
        <v>62</v>
      </c>
      <c r="C46" s="55" t="s">
        <v>518</v>
      </c>
      <c r="D46" s="94" t="s">
        <v>25</v>
      </c>
      <c r="E46" s="64">
        <v>18312030810</v>
      </c>
      <c r="F46" s="55" t="s">
        <v>89</v>
      </c>
      <c r="G46" s="64">
        <v>3</v>
      </c>
      <c r="H46" s="64">
        <v>3</v>
      </c>
      <c r="I46" s="57">
        <f t="shared" si="0"/>
        <v>6</v>
      </c>
      <c r="J46" s="158">
        <v>9957639626</v>
      </c>
      <c r="K46" s="55" t="s">
        <v>591</v>
      </c>
      <c r="L46" s="18" t="s">
        <v>592</v>
      </c>
      <c r="M46" s="18">
        <v>9954414298</v>
      </c>
      <c r="N46" s="18" t="s">
        <v>593</v>
      </c>
      <c r="O46" s="18">
        <v>9854929676</v>
      </c>
      <c r="P46" s="49">
        <v>43671</v>
      </c>
      <c r="Q46" s="94" t="s">
        <v>110</v>
      </c>
      <c r="R46" s="18"/>
      <c r="S46" s="18"/>
      <c r="T46" s="18"/>
    </row>
    <row r="47" spans="1:20" ht="33">
      <c r="A47" s="4">
        <v>43</v>
      </c>
      <c r="B47" s="64" t="s">
        <v>62</v>
      </c>
      <c r="C47" s="55" t="s">
        <v>519</v>
      </c>
      <c r="D47" s="94" t="s">
        <v>25</v>
      </c>
      <c r="E47" s="64">
        <v>18312030806</v>
      </c>
      <c r="F47" s="55" t="s">
        <v>89</v>
      </c>
      <c r="G47" s="64">
        <v>3</v>
      </c>
      <c r="H47" s="64">
        <v>2</v>
      </c>
      <c r="I47" s="57">
        <f t="shared" si="0"/>
        <v>5</v>
      </c>
      <c r="J47" s="158">
        <v>9403769079</v>
      </c>
      <c r="K47" s="55" t="s">
        <v>591</v>
      </c>
      <c r="L47" s="18" t="s">
        <v>592</v>
      </c>
      <c r="M47" s="18">
        <v>9954414298</v>
      </c>
      <c r="N47" s="55" t="s">
        <v>594</v>
      </c>
      <c r="O47" s="55">
        <v>7896152018</v>
      </c>
      <c r="P47" s="49">
        <v>43672</v>
      </c>
      <c r="Q47" s="94" t="s">
        <v>111</v>
      </c>
      <c r="R47" s="18"/>
      <c r="S47" s="18"/>
      <c r="T47" s="18"/>
    </row>
    <row r="48" spans="1:20" ht="33">
      <c r="A48" s="4">
        <v>44</v>
      </c>
      <c r="B48" s="64" t="s">
        <v>62</v>
      </c>
      <c r="C48" s="18" t="s">
        <v>520</v>
      </c>
      <c r="D48" s="94" t="s">
        <v>25</v>
      </c>
      <c r="E48" s="63">
        <v>18312030803</v>
      </c>
      <c r="F48" s="55" t="s">
        <v>89</v>
      </c>
      <c r="G48" s="63">
        <v>2</v>
      </c>
      <c r="H48" s="63">
        <v>3</v>
      </c>
      <c r="I48" s="57">
        <f t="shared" si="0"/>
        <v>5</v>
      </c>
      <c r="J48" s="18">
        <v>70086114608</v>
      </c>
      <c r="K48" s="55" t="s">
        <v>591</v>
      </c>
      <c r="L48" s="18" t="s">
        <v>592</v>
      </c>
      <c r="M48" s="18">
        <v>9954414298</v>
      </c>
      <c r="N48" s="55" t="s">
        <v>594</v>
      </c>
      <c r="O48" s="55">
        <v>7896152018</v>
      </c>
      <c r="P48" s="49">
        <v>43672</v>
      </c>
      <c r="Q48" s="94" t="s">
        <v>111</v>
      </c>
      <c r="R48" s="18"/>
      <c r="S48" s="18"/>
      <c r="T48" s="18"/>
    </row>
    <row r="49" spans="1:20" ht="33">
      <c r="A49" s="4">
        <v>45</v>
      </c>
      <c r="B49" s="64" t="s">
        <v>62</v>
      </c>
      <c r="C49" s="160" t="s">
        <v>521</v>
      </c>
      <c r="D49" s="18" t="s">
        <v>25</v>
      </c>
      <c r="E49" s="63">
        <v>18312030421</v>
      </c>
      <c r="F49" s="18" t="s">
        <v>89</v>
      </c>
      <c r="G49" s="63">
        <v>21</v>
      </c>
      <c r="H49" s="63">
        <v>12</v>
      </c>
      <c r="I49" s="57">
        <f t="shared" si="0"/>
        <v>33</v>
      </c>
      <c r="J49" s="18">
        <v>9101617408</v>
      </c>
      <c r="K49" s="18" t="s">
        <v>595</v>
      </c>
      <c r="L49" s="69" t="s">
        <v>596</v>
      </c>
      <c r="M49" s="18">
        <v>9435504495</v>
      </c>
      <c r="N49" s="18" t="s">
        <v>597</v>
      </c>
      <c r="O49" s="18">
        <v>9957637408</v>
      </c>
      <c r="P49" s="49">
        <v>43673</v>
      </c>
      <c r="Q49" s="94" t="s">
        <v>112</v>
      </c>
      <c r="R49" s="18"/>
      <c r="S49" s="18"/>
      <c r="T49" s="18"/>
    </row>
    <row r="50" spans="1:20">
      <c r="A50" s="4">
        <v>46</v>
      </c>
      <c r="B50" s="64" t="s">
        <v>62</v>
      </c>
      <c r="C50" s="160" t="s">
        <v>153</v>
      </c>
      <c r="D50" s="18"/>
      <c r="E50" s="63"/>
      <c r="F50" s="18"/>
      <c r="G50" s="63"/>
      <c r="H50" s="63"/>
      <c r="I50" s="57">
        <f t="shared" si="0"/>
        <v>0</v>
      </c>
      <c r="J50" s="18"/>
      <c r="K50" s="18"/>
      <c r="L50" s="18"/>
      <c r="M50" s="18"/>
      <c r="N50" s="18"/>
      <c r="O50" s="18"/>
      <c r="P50" s="49">
        <v>43674</v>
      </c>
      <c r="Q50" s="94" t="s">
        <v>113</v>
      </c>
      <c r="R50" s="18"/>
      <c r="S50" s="18"/>
      <c r="T50" s="18"/>
    </row>
    <row r="51" spans="1:20" ht="33">
      <c r="A51" s="4">
        <v>47</v>
      </c>
      <c r="B51" s="64" t="s">
        <v>62</v>
      </c>
      <c r="C51" s="18" t="s">
        <v>522</v>
      </c>
      <c r="D51" s="94" t="s">
        <v>25</v>
      </c>
      <c r="E51" s="63">
        <v>18312030802</v>
      </c>
      <c r="F51" s="18" t="s">
        <v>89</v>
      </c>
      <c r="G51" s="63">
        <v>10</v>
      </c>
      <c r="H51" s="63">
        <v>9</v>
      </c>
      <c r="I51" s="57">
        <f t="shared" si="0"/>
        <v>19</v>
      </c>
      <c r="J51" s="18">
        <v>9435594628</v>
      </c>
      <c r="K51" s="55" t="s">
        <v>591</v>
      </c>
      <c r="L51" s="18" t="s">
        <v>592</v>
      </c>
      <c r="M51" s="18">
        <v>9954414298</v>
      </c>
      <c r="N51" s="18" t="s">
        <v>598</v>
      </c>
      <c r="O51" s="18">
        <v>8812049119</v>
      </c>
      <c r="P51" s="49">
        <v>43675</v>
      </c>
      <c r="Q51" s="94" t="s">
        <v>106</v>
      </c>
      <c r="R51" s="18"/>
      <c r="S51" s="18"/>
      <c r="T51" s="18"/>
    </row>
    <row r="52" spans="1:20" ht="33">
      <c r="A52" s="4">
        <v>48</v>
      </c>
      <c r="B52" s="64" t="s">
        <v>62</v>
      </c>
      <c r="C52" s="18" t="s">
        <v>523</v>
      </c>
      <c r="D52" s="94" t="s">
        <v>25</v>
      </c>
      <c r="E52" s="63">
        <v>18312030811</v>
      </c>
      <c r="F52" s="18" t="s">
        <v>89</v>
      </c>
      <c r="G52" s="63">
        <v>3</v>
      </c>
      <c r="H52" s="63">
        <v>2</v>
      </c>
      <c r="I52" s="57">
        <f t="shared" si="0"/>
        <v>5</v>
      </c>
      <c r="J52" s="18">
        <v>9401081296</v>
      </c>
      <c r="K52" s="55" t="s">
        <v>591</v>
      </c>
      <c r="L52" s="18" t="s">
        <v>592</v>
      </c>
      <c r="M52" s="18">
        <v>9954414298</v>
      </c>
      <c r="N52" s="18" t="s">
        <v>599</v>
      </c>
      <c r="O52" s="18">
        <v>6026219602</v>
      </c>
      <c r="P52" s="49">
        <v>43675</v>
      </c>
      <c r="Q52" s="94" t="s">
        <v>106</v>
      </c>
      <c r="R52" s="18"/>
      <c r="S52" s="18"/>
      <c r="T52" s="18"/>
    </row>
    <row r="53" spans="1:20" ht="33">
      <c r="A53" s="4">
        <v>49</v>
      </c>
      <c r="B53" s="64" t="s">
        <v>62</v>
      </c>
      <c r="C53" s="18" t="s">
        <v>524</v>
      </c>
      <c r="D53" s="94" t="s">
        <v>25</v>
      </c>
      <c r="E53" s="63">
        <v>18312030805</v>
      </c>
      <c r="F53" s="18" t="s">
        <v>89</v>
      </c>
      <c r="G53" s="63">
        <v>2</v>
      </c>
      <c r="H53" s="63">
        <v>4</v>
      </c>
      <c r="I53" s="57">
        <f t="shared" si="0"/>
        <v>6</v>
      </c>
      <c r="J53" s="18">
        <v>9531277925</v>
      </c>
      <c r="K53" s="55" t="s">
        <v>591</v>
      </c>
      <c r="L53" s="18" t="s">
        <v>592</v>
      </c>
      <c r="M53" s="18">
        <v>9954414298</v>
      </c>
      <c r="N53" s="18" t="s">
        <v>600</v>
      </c>
      <c r="O53" s="18">
        <v>9864839221</v>
      </c>
      <c r="P53" s="49">
        <v>43676</v>
      </c>
      <c r="Q53" s="94" t="s">
        <v>108</v>
      </c>
      <c r="R53" s="18"/>
      <c r="S53" s="18"/>
      <c r="T53" s="18"/>
    </row>
    <row r="54" spans="1:20" ht="33">
      <c r="A54" s="4">
        <v>50</v>
      </c>
      <c r="B54" s="64" t="s">
        <v>62</v>
      </c>
      <c r="C54" s="160" t="s">
        <v>525</v>
      </c>
      <c r="D54" s="18" t="s">
        <v>25</v>
      </c>
      <c r="E54" s="63">
        <v>18312030806</v>
      </c>
      <c r="F54" s="18" t="s">
        <v>89</v>
      </c>
      <c r="G54" s="63">
        <v>9</v>
      </c>
      <c r="H54" s="63">
        <v>11</v>
      </c>
      <c r="I54" s="57">
        <f t="shared" si="0"/>
        <v>20</v>
      </c>
      <c r="J54" s="18">
        <v>9854354702</v>
      </c>
      <c r="K54" s="55" t="s">
        <v>591</v>
      </c>
      <c r="L54" s="18" t="s">
        <v>592</v>
      </c>
      <c r="M54" s="18">
        <v>9954414298</v>
      </c>
      <c r="N54" s="18" t="s">
        <v>600</v>
      </c>
      <c r="O54" s="18">
        <v>9864839221</v>
      </c>
      <c r="P54" s="49">
        <v>43676</v>
      </c>
      <c r="Q54" s="94" t="s">
        <v>108</v>
      </c>
      <c r="R54" s="18"/>
      <c r="S54" s="18"/>
      <c r="T54" s="18"/>
    </row>
    <row r="55" spans="1:20">
      <c r="A55" s="4">
        <v>51</v>
      </c>
      <c r="B55" s="64" t="s">
        <v>62</v>
      </c>
      <c r="C55" s="160" t="s">
        <v>123</v>
      </c>
      <c r="D55" s="18"/>
      <c r="E55" s="63"/>
      <c r="F55" s="18"/>
      <c r="G55" s="63"/>
      <c r="H55" s="63"/>
      <c r="I55" s="57">
        <f t="shared" si="0"/>
        <v>0</v>
      </c>
      <c r="J55" s="18"/>
      <c r="K55" s="18"/>
      <c r="L55" s="18"/>
      <c r="M55" s="18"/>
      <c r="N55" s="18"/>
      <c r="O55" s="18"/>
      <c r="P55" s="49">
        <v>43677</v>
      </c>
      <c r="Q55" s="94" t="s">
        <v>109</v>
      </c>
      <c r="R55" s="18"/>
      <c r="S55" s="18"/>
      <c r="T55" s="18"/>
    </row>
    <row r="56" spans="1:20" ht="33">
      <c r="A56" s="4">
        <v>52</v>
      </c>
      <c r="B56" s="64" t="s">
        <v>63</v>
      </c>
      <c r="C56" s="18" t="s">
        <v>526</v>
      </c>
      <c r="D56" s="18" t="s">
        <v>25</v>
      </c>
      <c r="E56" s="63">
        <v>18312030316</v>
      </c>
      <c r="F56" s="18" t="s">
        <v>89</v>
      </c>
      <c r="G56" s="63">
        <v>6</v>
      </c>
      <c r="H56" s="63">
        <v>4</v>
      </c>
      <c r="I56" s="57">
        <f t="shared" si="0"/>
        <v>10</v>
      </c>
      <c r="J56" s="18">
        <v>9957336402</v>
      </c>
      <c r="K56" s="18" t="s">
        <v>601</v>
      </c>
      <c r="L56" s="18" t="s">
        <v>602</v>
      </c>
      <c r="M56" s="18" t="s">
        <v>603</v>
      </c>
      <c r="N56" s="18" t="s">
        <v>604</v>
      </c>
      <c r="O56" s="18">
        <v>99777877135</v>
      </c>
      <c r="P56" s="49">
        <v>43647</v>
      </c>
      <c r="Q56" s="94" t="s">
        <v>106</v>
      </c>
      <c r="R56" s="18"/>
      <c r="S56" s="18"/>
      <c r="T56" s="18"/>
    </row>
    <row r="57" spans="1:20" ht="33">
      <c r="A57" s="4">
        <v>53</v>
      </c>
      <c r="B57" s="64" t="s">
        <v>63</v>
      </c>
      <c r="C57" s="18" t="s">
        <v>527</v>
      </c>
      <c r="D57" s="18" t="s">
        <v>25</v>
      </c>
      <c r="E57" s="63">
        <v>18312030315</v>
      </c>
      <c r="F57" s="18" t="s">
        <v>89</v>
      </c>
      <c r="G57" s="63">
        <v>4</v>
      </c>
      <c r="H57" s="63">
        <v>4</v>
      </c>
      <c r="I57" s="57">
        <f t="shared" si="0"/>
        <v>8</v>
      </c>
      <c r="J57" s="18">
        <v>7896930955</v>
      </c>
      <c r="K57" s="18" t="s">
        <v>601</v>
      </c>
      <c r="L57" s="18" t="s">
        <v>602</v>
      </c>
      <c r="M57" s="18" t="s">
        <v>603</v>
      </c>
      <c r="N57" s="18" t="s">
        <v>604</v>
      </c>
      <c r="O57" s="18">
        <v>99777877135</v>
      </c>
      <c r="P57" s="49">
        <v>43647</v>
      </c>
      <c r="Q57" s="94" t="s">
        <v>106</v>
      </c>
      <c r="R57" s="18"/>
      <c r="S57" s="18"/>
      <c r="T57" s="18"/>
    </row>
    <row r="58" spans="1:20" ht="33">
      <c r="A58" s="4">
        <v>54</v>
      </c>
      <c r="B58" s="64" t="s">
        <v>63</v>
      </c>
      <c r="C58" s="18" t="s">
        <v>528</v>
      </c>
      <c r="D58" s="18" t="s">
        <v>25</v>
      </c>
      <c r="E58" s="63">
        <v>18312030318</v>
      </c>
      <c r="F58" s="18" t="s">
        <v>89</v>
      </c>
      <c r="G58" s="63">
        <v>9</v>
      </c>
      <c r="H58" s="63">
        <v>7</v>
      </c>
      <c r="I58" s="57">
        <f t="shared" si="0"/>
        <v>16</v>
      </c>
      <c r="J58" s="54">
        <v>7896930955</v>
      </c>
      <c r="K58" s="18" t="s">
        <v>601</v>
      </c>
      <c r="L58" s="18" t="s">
        <v>602</v>
      </c>
      <c r="M58" s="18" t="s">
        <v>603</v>
      </c>
      <c r="N58" s="18" t="s">
        <v>604</v>
      </c>
      <c r="O58" s="18">
        <v>99777877135</v>
      </c>
      <c r="P58" s="49">
        <v>43647</v>
      </c>
      <c r="Q58" s="94" t="s">
        <v>106</v>
      </c>
      <c r="R58" s="18"/>
      <c r="S58" s="18"/>
      <c r="T58" s="18"/>
    </row>
    <row r="59" spans="1:20" ht="33">
      <c r="A59" s="4">
        <v>55</v>
      </c>
      <c r="B59" s="64" t="s">
        <v>63</v>
      </c>
      <c r="C59" s="18" t="s">
        <v>529</v>
      </c>
      <c r="D59" s="18" t="s">
        <v>25</v>
      </c>
      <c r="E59" s="63">
        <v>18312030407</v>
      </c>
      <c r="F59" s="18" t="s">
        <v>89</v>
      </c>
      <c r="G59" s="63">
        <v>19</v>
      </c>
      <c r="H59" s="63">
        <v>21</v>
      </c>
      <c r="I59" s="57">
        <f t="shared" si="0"/>
        <v>40</v>
      </c>
      <c r="J59" s="54">
        <v>6000438490</v>
      </c>
      <c r="K59" s="18" t="s">
        <v>601</v>
      </c>
      <c r="L59" s="18" t="s">
        <v>602</v>
      </c>
      <c r="M59" s="18" t="s">
        <v>603</v>
      </c>
      <c r="N59" s="18" t="s">
        <v>605</v>
      </c>
      <c r="O59" s="18">
        <v>9957787135</v>
      </c>
      <c r="P59" s="49">
        <v>43648</v>
      </c>
      <c r="Q59" s="94" t="s">
        <v>108</v>
      </c>
      <c r="R59" s="18"/>
      <c r="S59" s="18"/>
      <c r="T59" s="18"/>
    </row>
    <row r="60" spans="1:20" ht="33">
      <c r="A60" s="4">
        <v>56</v>
      </c>
      <c r="B60" s="64" t="s">
        <v>63</v>
      </c>
      <c r="C60" s="18" t="s">
        <v>530</v>
      </c>
      <c r="D60" s="18" t="s">
        <v>25</v>
      </c>
      <c r="E60" s="63">
        <v>18312080408</v>
      </c>
      <c r="F60" s="18" t="s">
        <v>89</v>
      </c>
      <c r="G60" s="63">
        <v>16</v>
      </c>
      <c r="H60" s="63">
        <v>10</v>
      </c>
      <c r="I60" s="57">
        <f t="shared" si="0"/>
        <v>26</v>
      </c>
      <c r="J60" s="18">
        <v>8876493078</v>
      </c>
      <c r="K60" s="18" t="s">
        <v>601</v>
      </c>
      <c r="L60" s="18" t="s">
        <v>602</v>
      </c>
      <c r="M60" s="18" t="s">
        <v>603</v>
      </c>
      <c r="N60" s="18" t="s">
        <v>605</v>
      </c>
      <c r="O60" s="18">
        <v>9957787135</v>
      </c>
      <c r="P60" s="49">
        <v>43648</v>
      </c>
      <c r="Q60" s="94" t="s">
        <v>108</v>
      </c>
      <c r="R60" s="18"/>
      <c r="S60" s="18"/>
      <c r="T60" s="18"/>
    </row>
    <row r="61" spans="1:20" ht="33">
      <c r="A61" s="4">
        <v>57</v>
      </c>
      <c r="B61" s="64" t="s">
        <v>63</v>
      </c>
      <c r="C61" s="18" t="s">
        <v>531</v>
      </c>
      <c r="D61" s="18" t="s">
        <v>25</v>
      </c>
      <c r="E61" s="63">
        <v>18312080405</v>
      </c>
      <c r="F61" s="18" t="s">
        <v>89</v>
      </c>
      <c r="G61" s="63">
        <v>16</v>
      </c>
      <c r="H61" s="63">
        <v>12</v>
      </c>
      <c r="I61" s="57">
        <f t="shared" si="0"/>
        <v>28</v>
      </c>
      <c r="J61" s="18">
        <v>9401833675</v>
      </c>
      <c r="K61" s="18" t="s">
        <v>601</v>
      </c>
      <c r="L61" s="18" t="s">
        <v>602</v>
      </c>
      <c r="M61" s="18" t="s">
        <v>603</v>
      </c>
      <c r="N61" s="18" t="s">
        <v>606</v>
      </c>
      <c r="O61" s="18">
        <v>9365857947</v>
      </c>
      <c r="P61" s="49">
        <v>43649</v>
      </c>
      <c r="Q61" s="94" t="s">
        <v>109</v>
      </c>
      <c r="R61" s="18"/>
      <c r="S61" s="18"/>
      <c r="T61" s="18"/>
    </row>
    <row r="62" spans="1:20" ht="33">
      <c r="A62" s="4">
        <v>58</v>
      </c>
      <c r="B62" s="64" t="s">
        <v>63</v>
      </c>
      <c r="C62" s="18" t="s">
        <v>532</v>
      </c>
      <c r="D62" s="18" t="s">
        <v>25</v>
      </c>
      <c r="E62" s="63">
        <v>18312080408</v>
      </c>
      <c r="F62" s="18" t="s">
        <v>89</v>
      </c>
      <c r="G62" s="63">
        <v>12</v>
      </c>
      <c r="H62" s="63">
        <v>18</v>
      </c>
      <c r="I62" s="57">
        <f t="shared" si="0"/>
        <v>30</v>
      </c>
      <c r="J62" s="18">
        <v>9435576829</v>
      </c>
      <c r="K62" s="18" t="s">
        <v>601</v>
      </c>
      <c r="L62" s="18" t="s">
        <v>602</v>
      </c>
      <c r="M62" s="18" t="s">
        <v>603</v>
      </c>
      <c r="N62" s="18" t="s">
        <v>607</v>
      </c>
      <c r="O62" s="18">
        <v>9085587196</v>
      </c>
      <c r="P62" s="94" t="s">
        <v>110</v>
      </c>
      <c r="Q62" s="94"/>
      <c r="R62" s="18"/>
      <c r="S62" s="18"/>
      <c r="T62" s="18"/>
    </row>
    <row r="63" spans="1:20" ht="33">
      <c r="A63" s="4">
        <v>59</v>
      </c>
      <c r="B63" s="64" t="s">
        <v>63</v>
      </c>
      <c r="C63" s="18" t="s">
        <v>533</v>
      </c>
      <c r="D63" s="18" t="s">
        <v>25</v>
      </c>
      <c r="E63" s="63">
        <v>1831030317</v>
      </c>
      <c r="F63" s="18" t="s">
        <v>89</v>
      </c>
      <c r="G63" s="63">
        <v>4</v>
      </c>
      <c r="H63" s="63">
        <v>8</v>
      </c>
      <c r="I63" s="57">
        <f t="shared" si="0"/>
        <v>12</v>
      </c>
      <c r="J63" s="18">
        <v>8402963898</v>
      </c>
      <c r="K63" s="18" t="s">
        <v>601</v>
      </c>
      <c r="L63" s="18" t="s">
        <v>602</v>
      </c>
      <c r="M63" s="18" t="s">
        <v>603</v>
      </c>
      <c r="N63" s="18" t="s">
        <v>607</v>
      </c>
      <c r="O63" s="18">
        <v>9085587196</v>
      </c>
      <c r="P63" s="49">
        <v>43650</v>
      </c>
      <c r="Q63" s="94" t="s">
        <v>110</v>
      </c>
      <c r="R63" s="18"/>
      <c r="S63" s="18"/>
      <c r="T63" s="18"/>
    </row>
    <row r="64" spans="1:20">
      <c r="A64" s="4">
        <v>60</v>
      </c>
      <c r="B64" s="64" t="s">
        <v>63</v>
      </c>
      <c r="C64" s="18" t="s">
        <v>534</v>
      </c>
      <c r="D64" s="18" t="s">
        <v>25</v>
      </c>
      <c r="E64" s="63">
        <v>18312030914</v>
      </c>
      <c r="F64" s="18" t="s">
        <v>89</v>
      </c>
      <c r="G64" s="63">
        <v>21</v>
      </c>
      <c r="H64" s="63">
        <v>22</v>
      </c>
      <c r="I64" s="57">
        <f t="shared" si="0"/>
        <v>43</v>
      </c>
      <c r="J64" s="18">
        <v>96788480084</v>
      </c>
      <c r="K64" s="69" t="s">
        <v>608</v>
      </c>
      <c r="L64" s="18" t="s">
        <v>609</v>
      </c>
      <c r="M64" s="18">
        <v>9101651243</v>
      </c>
      <c r="N64" s="18" t="s">
        <v>610</v>
      </c>
      <c r="O64" s="18">
        <v>8876846074</v>
      </c>
      <c r="P64" s="49">
        <v>43651</v>
      </c>
      <c r="Q64" s="94" t="s">
        <v>111</v>
      </c>
      <c r="R64" s="18"/>
      <c r="S64" s="18"/>
      <c r="T64" s="18"/>
    </row>
    <row r="65" spans="1:20">
      <c r="A65" s="4">
        <v>61</v>
      </c>
      <c r="B65" s="64" t="s">
        <v>63</v>
      </c>
      <c r="C65" s="18" t="s">
        <v>535</v>
      </c>
      <c r="D65" s="18" t="s">
        <v>25</v>
      </c>
      <c r="E65" s="63">
        <v>18312030913</v>
      </c>
      <c r="F65" s="18" t="s">
        <v>89</v>
      </c>
      <c r="G65" s="63">
        <v>10</v>
      </c>
      <c r="H65" s="63">
        <v>9</v>
      </c>
      <c r="I65" s="57">
        <f t="shared" si="0"/>
        <v>19</v>
      </c>
      <c r="J65" s="18">
        <v>9101265801</v>
      </c>
      <c r="K65" s="69" t="s">
        <v>608</v>
      </c>
      <c r="L65" s="18" t="s">
        <v>609</v>
      </c>
      <c r="M65" s="18">
        <v>9101651243</v>
      </c>
      <c r="N65" s="18" t="s">
        <v>610</v>
      </c>
      <c r="O65" s="18">
        <v>8876846074</v>
      </c>
      <c r="P65" s="49">
        <v>43651</v>
      </c>
      <c r="Q65" s="94" t="s">
        <v>111</v>
      </c>
      <c r="R65" s="18"/>
      <c r="S65" s="18"/>
      <c r="T65" s="18"/>
    </row>
    <row r="66" spans="1:20" ht="33">
      <c r="A66" s="4">
        <v>62</v>
      </c>
      <c r="B66" s="64" t="s">
        <v>63</v>
      </c>
      <c r="C66" s="18" t="s">
        <v>536</v>
      </c>
      <c r="D66" s="18" t="s">
        <v>25</v>
      </c>
      <c r="E66" s="63">
        <v>18312030901</v>
      </c>
      <c r="F66" s="18" t="s">
        <v>89</v>
      </c>
      <c r="G66" s="63">
        <v>10</v>
      </c>
      <c r="H66" s="63">
        <v>24</v>
      </c>
      <c r="I66" s="57">
        <f t="shared" si="0"/>
        <v>34</v>
      </c>
      <c r="J66" s="18">
        <v>8011303856</v>
      </c>
      <c r="K66" s="69" t="s">
        <v>608</v>
      </c>
      <c r="L66" s="18" t="s">
        <v>609</v>
      </c>
      <c r="M66" s="18">
        <v>9101651243</v>
      </c>
      <c r="N66" s="18" t="s">
        <v>610</v>
      </c>
      <c r="O66" s="18">
        <v>8876846074</v>
      </c>
      <c r="P66" s="49">
        <v>43652</v>
      </c>
      <c r="Q66" s="94" t="s">
        <v>112</v>
      </c>
      <c r="R66" s="18"/>
      <c r="S66" s="18"/>
      <c r="T66" s="18"/>
    </row>
    <row r="67" spans="1:20">
      <c r="A67" s="4">
        <v>63</v>
      </c>
      <c r="B67" s="64" t="s">
        <v>63</v>
      </c>
      <c r="C67" s="160" t="s">
        <v>153</v>
      </c>
      <c r="D67" s="18"/>
      <c r="E67" s="63"/>
      <c r="F67" s="18"/>
      <c r="G67" s="63"/>
      <c r="H67" s="63"/>
      <c r="I67" s="57">
        <f t="shared" si="0"/>
        <v>0</v>
      </c>
      <c r="J67" s="18"/>
      <c r="K67" s="18"/>
      <c r="L67" s="18"/>
      <c r="M67" s="18"/>
      <c r="N67" s="18"/>
      <c r="O67" s="18"/>
      <c r="P67" s="49">
        <v>43653</v>
      </c>
      <c r="Q67" s="94" t="s">
        <v>113</v>
      </c>
      <c r="R67" s="18"/>
      <c r="S67" s="18"/>
      <c r="T67" s="18"/>
    </row>
    <row r="68" spans="1:20">
      <c r="A68" s="4">
        <v>64</v>
      </c>
      <c r="B68" s="64" t="s">
        <v>63</v>
      </c>
      <c r="C68" s="160" t="s">
        <v>537</v>
      </c>
      <c r="D68" s="18" t="s">
        <v>25</v>
      </c>
      <c r="E68" s="63">
        <v>18312030923</v>
      </c>
      <c r="F68" s="18" t="s">
        <v>89</v>
      </c>
      <c r="G68" s="63">
        <v>22</v>
      </c>
      <c r="H68" s="63">
        <v>15</v>
      </c>
      <c r="I68" s="57">
        <f t="shared" si="0"/>
        <v>37</v>
      </c>
      <c r="J68" s="18">
        <v>7896744882</v>
      </c>
      <c r="K68" s="55" t="s">
        <v>608</v>
      </c>
      <c r="L68" s="18" t="s">
        <v>609</v>
      </c>
      <c r="M68" s="18">
        <v>9101651243</v>
      </c>
      <c r="N68" s="18" t="s">
        <v>611</v>
      </c>
      <c r="O68" s="18">
        <v>9954602876</v>
      </c>
      <c r="P68" s="49">
        <v>43654</v>
      </c>
      <c r="Q68" s="94" t="s">
        <v>106</v>
      </c>
      <c r="R68" s="18"/>
      <c r="S68" s="18"/>
      <c r="T68" s="18"/>
    </row>
    <row r="69" spans="1:20">
      <c r="A69" s="4">
        <v>65</v>
      </c>
      <c r="B69" s="64" t="s">
        <v>63</v>
      </c>
      <c r="C69" s="18" t="s">
        <v>538</v>
      </c>
      <c r="D69" s="18" t="s">
        <v>25</v>
      </c>
      <c r="E69" s="63">
        <v>1831293922</v>
      </c>
      <c r="F69" s="18" t="s">
        <v>89</v>
      </c>
      <c r="G69" s="63">
        <v>13</v>
      </c>
      <c r="H69" s="63">
        <v>12</v>
      </c>
      <c r="I69" s="57">
        <f t="shared" si="0"/>
        <v>25</v>
      </c>
      <c r="J69" s="18">
        <v>9365942028</v>
      </c>
      <c r="K69" s="55" t="s">
        <v>608</v>
      </c>
      <c r="L69" s="18" t="s">
        <v>609</v>
      </c>
      <c r="M69" s="18">
        <v>9101651243</v>
      </c>
      <c r="N69" s="18" t="s">
        <v>611</v>
      </c>
      <c r="O69" s="18">
        <v>9954602876</v>
      </c>
      <c r="P69" s="49">
        <v>43654</v>
      </c>
      <c r="Q69" s="94" t="s">
        <v>106</v>
      </c>
      <c r="R69" s="18"/>
      <c r="S69" s="18"/>
      <c r="T69" s="18"/>
    </row>
    <row r="70" spans="1:20" ht="33">
      <c r="A70" s="4">
        <v>66</v>
      </c>
      <c r="B70" s="64" t="s">
        <v>63</v>
      </c>
      <c r="C70" s="18" t="s">
        <v>539</v>
      </c>
      <c r="D70" s="18" t="s">
        <v>25</v>
      </c>
      <c r="E70" s="63">
        <v>18310307014</v>
      </c>
      <c r="F70" s="18" t="s">
        <v>89</v>
      </c>
      <c r="G70" s="63">
        <v>17</v>
      </c>
      <c r="H70" s="63">
        <v>15</v>
      </c>
      <c r="I70" s="57">
        <f t="shared" ref="I70:I133" si="1">SUM(G70:H70)</f>
        <v>32</v>
      </c>
      <c r="J70" s="18">
        <v>6001029891</v>
      </c>
      <c r="K70" s="55" t="s">
        <v>608</v>
      </c>
      <c r="L70" s="18" t="s">
        <v>609</v>
      </c>
      <c r="M70" s="18">
        <v>9101651243</v>
      </c>
      <c r="N70" s="18" t="s">
        <v>611</v>
      </c>
      <c r="O70" s="18">
        <v>9954602876</v>
      </c>
      <c r="P70" s="49">
        <v>43654</v>
      </c>
      <c r="Q70" s="94" t="s">
        <v>106</v>
      </c>
      <c r="R70" s="18"/>
      <c r="S70" s="18"/>
      <c r="T70" s="18"/>
    </row>
    <row r="71" spans="1:20" ht="33">
      <c r="A71" s="4">
        <v>67</v>
      </c>
      <c r="B71" s="64" t="s">
        <v>63</v>
      </c>
      <c r="C71" s="18" t="s">
        <v>540</v>
      </c>
      <c r="D71" s="18" t="s">
        <v>25</v>
      </c>
      <c r="E71" s="63">
        <v>18312030903</v>
      </c>
      <c r="F71" s="18" t="s">
        <v>89</v>
      </c>
      <c r="G71" s="63">
        <v>19</v>
      </c>
      <c r="H71" s="63">
        <v>8</v>
      </c>
      <c r="I71" s="57">
        <f t="shared" si="1"/>
        <v>27</v>
      </c>
      <c r="J71" s="18">
        <v>789602783</v>
      </c>
      <c r="K71" s="55" t="s">
        <v>612</v>
      </c>
      <c r="L71" s="18" t="s">
        <v>613</v>
      </c>
      <c r="M71" s="18" t="s">
        <v>614</v>
      </c>
      <c r="N71" s="18" t="s">
        <v>615</v>
      </c>
      <c r="O71" s="18">
        <v>9957643913</v>
      </c>
      <c r="P71" s="49">
        <v>43655</v>
      </c>
      <c r="Q71" s="94" t="s">
        <v>108</v>
      </c>
      <c r="R71" s="18"/>
      <c r="S71" s="18"/>
      <c r="T71" s="18"/>
    </row>
    <row r="72" spans="1:20" ht="33">
      <c r="A72" s="4">
        <v>68</v>
      </c>
      <c r="B72" s="64" t="s">
        <v>63</v>
      </c>
      <c r="C72" s="18" t="s">
        <v>541</v>
      </c>
      <c r="D72" s="18" t="s">
        <v>25</v>
      </c>
      <c r="E72" s="63">
        <v>18312030905</v>
      </c>
      <c r="F72" s="18" t="s">
        <v>89</v>
      </c>
      <c r="G72" s="63">
        <v>8</v>
      </c>
      <c r="H72" s="63">
        <v>5</v>
      </c>
      <c r="I72" s="57">
        <f t="shared" si="1"/>
        <v>13</v>
      </c>
      <c r="J72" s="18">
        <v>6901875920</v>
      </c>
      <c r="K72" s="55" t="s">
        <v>612</v>
      </c>
      <c r="L72" s="18" t="s">
        <v>613</v>
      </c>
      <c r="M72" s="18" t="s">
        <v>614</v>
      </c>
      <c r="N72" s="18" t="s">
        <v>615</v>
      </c>
      <c r="O72" s="18">
        <v>9957643913</v>
      </c>
      <c r="P72" s="49">
        <v>43655</v>
      </c>
      <c r="Q72" s="94" t="s">
        <v>108</v>
      </c>
      <c r="R72" s="18"/>
      <c r="S72" s="18"/>
      <c r="T72" s="18"/>
    </row>
    <row r="73" spans="1:20" ht="33">
      <c r="A73" s="4">
        <v>69</v>
      </c>
      <c r="B73" s="64" t="s">
        <v>63</v>
      </c>
      <c r="C73" s="18" t="s">
        <v>542</v>
      </c>
      <c r="D73" s="18" t="s">
        <v>25</v>
      </c>
      <c r="E73" s="63">
        <v>18312030904</v>
      </c>
      <c r="F73" s="18" t="s">
        <v>89</v>
      </c>
      <c r="G73" s="63">
        <v>4</v>
      </c>
      <c r="H73" s="63">
        <v>6</v>
      </c>
      <c r="I73" s="57">
        <f t="shared" si="1"/>
        <v>10</v>
      </c>
      <c r="J73" s="18">
        <v>6901364473</v>
      </c>
      <c r="K73" s="55" t="s">
        <v>612</v>
      </c>
      <c r="L73" s="18" t="s">
        <v>613</v>
      </c>
      <c r="M73" s="18" t="s">
        <v>614</v>
      </c>
      <c r="N73" s="18" t="s">
        <v>615</v>
      </c>
      <c r="O73" s="18">
        <v>9957643913</v>
      </c>
      <c r="P73" s="49">
        <v>43655</v>
      </c>
      <c r="Q73" s="94" t="s">
        <v>108</v>
      </c>
      <c r="R73" s="18"/>
      <c r="S73" s="18"/>
      <c r="T73" s="18"/>
    </row>
    <row r="74" spans="1:20">
      <c r="A74" s="4">
        <v>70</v>
      </c>
      <c r="B74" s="64" t="s">
        <v>63</v>
      </c>
      <c r="C74" s="160" t="s">
        <v>123</v>
      </c>
      <c r="D74" s="18"/>
      <c r="E74" s="63"/>
      <c r="F74" s="18"/>
      <c r="G74" s="63"/>
      <c r="H74" s="63"/>
      <c r="I74" s="57">
        <f t="shared" si="1"/>
        <v>0</v>
      </c>
      <c r="J74" s="18"/>
      <c r="K74" s="18"/>
      <c r="L74" s="18"/>
      <c r="M74" s="18"/>
      <c r="N74" s="18"/>
      <c r="O74" s="18"/>
      <c r="P74" s="49">
        <v>43656</v>
      </c>
      <c r="Q74" s="94" t="s">
        <v>109</v>
      </c>
      <c r="R74" s="18"/>
      <c r="S74" s="18"/>
      <c r="T74" s="18"/>
    </row>
    <row r="75" spans="1:20">
      <c r="A75" s="4">
        <v>71</v>
      </c>
      <c r="B75" s="64" t="s">
        <v>63</v>
      </c>
      <c r="C75" s="18" t="s">
        <v>543</v>
      </c>
      <c r="D75" s="18" t="s">
        <v>25</v>
      </c>
      <c r="E75" s="63">
        <v>18312030927</v>
      </c>
      <c r="F75" s="18" t="s">
        <v>89</v>
      </c>
      <c r="G75" s="63">
        <v>21</v>
      </c>
      <c r="H75" s="63">
        <v>19</v>
      </c>
      <c r="I75" s="57">
        <f t="shared" si="1"/>
        <v>40</v>
      </c>
      <c r="J75" s="18">
        <v>7896036841</v>
      </c>
      <c r="K75" s="18" t="s">
        <v>616</v>
      </c>
      <c r="L75" s="18" t="s">
        <v>617</v>
      </c>
      <c r="M75" s="18">
        <v>9365201005</v>
      </c>
      <c r="N75" s="18" t="s">
        <v>618</v>
      </c>
      <c r="O75" s="18">
        <v>6002400851</v>
      </c>
      <c r="P75" s="49">
        <v>43657</v>
      </c>
      <c r="Q75" s="94" t="s">
        <v>110</v>
      </c>
      <c r="R75" s="18"/>
      <c r="S75" s="18"/>
      <c r="T75" s="18"/>
    </row>
    <row r="76" spans="1:20">
      <c r="A76" s="4">
        <v>72</v>
      </c>
      <c r="B76" s="64" t="s">
        <v>63</v>
      </c>
      <c r="C76" s="55" t="s">
        <v>544</v>
      </c>
      <c r="D76" s="18" t="s">
        <v>25</v>
      </c>
      <c r="E76" s="63">
        <v>18312030928</v>
      </c>
      <c r="F76" s="18" t="s">
        <v>89</v>
      </c>
      <c r="G76" s="63">
        <v>15</v>
      </c>
      <c r="H76" s="63">
        <v>16</v>
      </c>
      <c r="I76" s="57">
        <f t="shared" si="1"/>
        <v>31</v>
      </c>
      <c r="J76" s="18">
        <v>6001390931</v>
      </c>
      <c r="K76" s="18" t="s">
        <v>616</v>
      </c>
      <c r="L76" s="18" t="s">
        <v>617</v>
      </c>
      <c r="M76" s="18">
        <v>9365201005</v>
      </c>
      <c r="N76" s="18" t="s">
        <v>619</v>
      </c>
      <c r="O76" s="18">
        <v>8812068498</v>
      </c>
      <c r="P76" s="49">
        <v>43657</v>
      </c>
      <c r="Q76" s="94" t="s">
        <v>110</v>
      </c>
      <c r="R76" s="18"/>
      <c r="S76" s="18"/>
      <c r="T76" s="18"/>
    </row>
    <row r="77" spans="1:20">
      <c r="A77" s="4">
        <v>73</v>
      </c>
      <c r="B77" s="64" t="s">
        <v>63</v>
      </c>
      <c r="C77" s="18" t="s">
        <v>545</v>
      </c>
      <c r="D77" s="18" t="s">
        <v>25</v>
      </c>
      <c r="E77" s="63">
        <v>18312031001</v>
      </c>
      <c r="F77" s="18" t="s">
        <v>89</v>
      </c>
      <c r="G77" s="63">
        <v>29</v>
      </c>
      <c r="H77" s="63">
        <v>41</v>
      </c>
      <c r="I77" s="57">
        <f t="shared" si="1"/>
        <v>70</v>
      </c>
      <c r="J77" s="18">
        <v>70028494483</v>
      </c>
      <c r="K77" s="18" t="s">
        <v>616</v>
      </c>
      <c r="L77" s="18" t="s">
        <v>617</v>
      </c>
      <c r="M77" s="18">
        <v>9365201005</v>
      </c>
      <c r="N77" s="18" t="s">
        <v>620</v>
      </c>
      <c r="O77" s="18">
        <v>6001039258</v>
      </c>
      <c r="P77" s="49">
        <v>43658</v>
      </c>
      <c r="Q77" s="94" t="s">
        <v>111</v>
      </c>
      <c r="R77" s="18"/>
      <c r="S77" s="18"/>
      <c r="T77" s="18"/>
    </row>
    <row r="78" spans="1:20">
      <c r="A78" s="4">
        <v>74</v>
      </c>
      <c r="B78" s="64" t="s">
        <v>63</v>
      </c>
      <c r="C78" s="18" t="s">
        <v>546</v>
      </c>
      <c r="D78" s="18" t="s">
        <v>25</v>
      </c>
      <c r="E78" s="63">
        <v>18312030921</v>
      </c>
      <c r="F78" s="18" t="s">
        <v>89</v>
      </c>
      <c r="G78" s="63">
        <v>13</v>
      </c>
      <c r="H78" s="63">
        <v>13</v>
      </c>
      <c r="I78" s="57">
        <f t="shared" si="1"/>
        <v>26</v>
      </c>
      <c r="J78" s="18">
        <v>8011535574</v>
      </c>
      <c r="K78" s="69" t="s">
        <v>608</v>
      </c>
      <c r="L78" s="18" t="s">
        <v>609</v>
      </c>
      <c r="M78" s="18">
        <v>9101651243</v>
      </c>
      <c r="N78" s="18" t="s">
        <v>621</v>
      </c>
      <c r="O78" s="18">
        <v>9957423437</v>
      </c>
      <c r="P78" s="49">
        <v>43659</v>
      </c>
      <c r="Q78" s="94" t="s">
        <v>112</v>
      </c>
      <c r="R78" s="18"/>
      <c r="S78" s="18"/>
      <c r="T78" s="18"/>
    </row>
    <row r="79" spans="1:20">
      <c r="A79" s="4">
        <v>75</v>
      </c>
      <c r="B79" s="64" t="s">
        <v>63</v>
      </c>
      <c r="C79" s="160" t="s">
        <v>153</v>
      </c>
      <c r="D79" s="18"/>
      <c r="E79" s="63"/>
      <c r="F79" s="18"/>
      <c r="G79" s="63"/>
      <c r="H79" s="63"/>
      <c r="I79" s="57">
        <f t="shared" si="1"/>
        <v>0</v>
      </c>
      <c r="J79" s="18"/>
      <c r="K79" s="18"/>
      <c r="L79" s="18"/>
      <c r="M79" s="18"/>
      <c r="N79" s="18"/>
      <c r="O79" s="18"/>
      <c r="P79" s="49">
        <v>43660</v>
      </c>
      <c r="Q79" s="94" t="s">
        <v>113</v>
      </c>
      <c r="R79" s="18"/>
      <c r="S79" s="18"/>
      <c r="T79" s="18"/>
    </row>
    <row r="80" spans="1:20" ht="33">
      <c r="A80" s="4">
        <v>76</v>
      </c>
      <c r="B80" s="64" t="s">
        <v>63</v>
      </c>
      <c r="C80" s="18" t="s">
        <v>547</v>
      </c>
      <c r="D80" s="18" t="s">
        <v>25</v>
      </c>
      <c r="E80" s="63">
        <v>18312030305</v>
      </c>
      <c r="F80" s="18" t="s">
        <v>89</v>
      </c>
      <c r="G80" s="63">
        <v>7</v>
      </c>
      <c r="H80" s="63">
        <v>8</v>
      </c>
      <c r="I80" s="57">
        <f t="shared" si="1"/>
        <v>15</v>
      </c>
      <c r="J80" s="18">
        <v>9957112627</v>
      </c>
      <c r="K80" s="18" t="s">
        <v>622</v>
      </c>
      <c r="L80" s="18" t="s">
        <v>623</v>
      </c>
      <c r="M80" s="18" t="s">
        <v>624</v>
      </c>
      <c r="N80" s="18" t="s">
        <v>625</v>
      </c>
      <c r="O80" s="18">
        <v>9365271453</v>
      </c>
      <c r="P80" s="49">
        <v>43661</v>
      </c>
      <c r="Q80" s="94" t="s">
        <v>106</v>
      </c>
      <c r="R80" s="18"/>
      <c r="S80" s="18"/>
      <c r="T80" s="18"/>
    </row>
    <row r="81" spans="1:20" ht="33">
      <c r="A81" s="4">
        <v>77</v>
      </c>
      <c r="B81" s="64" t="s">
        <v>63</v>
      </c>
      <c r="C81" s="18" t="s">
        <v>548</v>
      </c>
      <c r="D81" s="18" t="s">
        <v>25</v>
      </c>
      <c r="E81" s="63">
        <v>18312030306</v>
      </c>
      <c r="F81" s="18" t="s">
        <v>89</v>
      </c>
      <c r="G81" s="63">
        <v>7</v>
      </c>
      <c r="H81" s="63">
        <v>10</v>
      </c>
      <c r="I81" s="57">
        <f t="shared" si="1"/>
        <v>17</v>
      </c>
      <c r="J81" s="18">
        <v>7577989230</v>
      </c>
      <c r="K81" s="18" t="s">
        <v>622</v>
      </c>
      <c r="L81" s="18" t="s">
        <v>623</v>
      </c>
      <c r="M81" s="18" t="s">
        <v>624</v>
      </c>
      <c r="N81" s="18" t="s">
        <v>625</v>
      </c>
      <c r="O81" s="18">
        <v>9365271453</v>
      </c>
      <c r="P81" s="49">
        <v>43661</v>
      </c>
      <c r="Q81" s="94" t="s">
        <v>106</v>
      </c>
      <c r="R81" s="18"/>
      <c r="S81" s="18"/>
      <c r="T81" s="18"/>
    </row>
    <row r="82" spans="1:20" ht="33">
      <c r="A82" s="4">
        <v>78</v>
      </c>
      <c r="B82" s="64" t="s">
        <v>63</v>
      </c>
      <c r="C82" s="18" t="s">
        <v>549</v>
      </c>
      <c r="D82" s="18" t="s">
        <v>25</v>
      </c>
      <c r="E82" s="63">
        <v>18312030307</v>
      </c>
      <c r="F82" s="18" t="s">
        <v>89</v>
      </c>
      <c r="G82" s="63">
        <v>2</v>
      </c>
      <c r="H82" s="63">
        <v>8</v>
      </c>
      <c r="I82" s="57">
        <f t="shared" si="1"/>
        <v>10</v>
      </c>
      <c r="J82" s="18">
        <v>8638018715</v>
      </c>
      <c r="K82" s="18" t="s">
        <v>622</v>
      </c>
      <c r="L82" s="18" t="s">
        <v>623</v>
      </c>
      <c r="M82" s="18" t="s">
        <v>624</v>
      </c>
      <c r="N82" s="18" t="s">
        <v>625</v>
      </c>
      <c r="O82" s="18">
        <v>9365271453</v>
      </c>
      <c r="P82" s="49">
        <v>43661</v>
      </c>
      <c r="Q82" s="94" t="s">
        <v>106</v>
      </c>
      <c r="R82" s="18"/>
      <c r="S82" s="18"/>
      <c r="T82" s="18"/>
    </row>
    <row r="83" spans="1:20" ht="33">
      <c r="A83" s="4">
        <v>79</v>
      </c>
      <c r="B83" s="64" t="s">
        <v>63</v>
      </c>
      <c r="C83" s="18" t="s">
        <v>550</v>
      </c>
      <c r="D83" s="18" t="s">
        <v>25</v>
      </c>
      <c r="E83" s="63">
        <v>18312030312</v>
      </c>
      <c r="F83" s="18" t="s">
        <v>89</v>
      </c>
      <c r="G83" s="63">
        <v>6</v>
      </c>
      <c r="H83" s="63">
        <v>4</v>
      </c>
      <c r="I83" s="57">
        <f t="shared" si="1"/>
        <v>10</v>
      </c>
      <c r="J83" s="18">
        <v>9365907990</v>
      </c>
      <c r="K83" s="18" t="s">
        <v>622</v>
      </c>
      <c r="L83" s="18" t="s">
        <v>623</v>
      </c>
      <c r="M83" s="18" t="s">
        <v>624</v>
      </c>
      <c r="N83" s="18" t="s">
        <v>626</v>
      </c>
      <c r="O83" s="18">
        <v>8721940994</v>
      </c>
      <c r="P83" s="49">
        <v>43662</v>
      </c>
      <c r="Q83" s="94" t="s">
        <v>108</v>
      </c>
      <c r="R83" s="18"/>
      <c r="S83" s="18"/>
      <c r="T83" s="18"/>
    </row>
    <row r="84" spans="1:20" ht="33">
      <c r="A84" s="4">
        <v>80</v>
      </c>
      <c r="B84" s="64" t="s">
        <v>63</v>
      </c>
      <c r="C84" s="18" t="s">
        <v>551</v>
      </c>
      <c r="D84" s="18" t="s">
        <v>25</v>
      </c>
      <c r="E84" s="63">
        <v>18312030310</v>
      </c>
      <c r="F84" s="18" t="s">
        <v>89</v>
      </c>
      <c r="G84" s="63">
        <v>4</v>
      </c>
      <c r="H84" s="63">
        <v>5</v>
      </c>
      <c r="I84" s="57">
        <f t="shared" si="1"/>
        <v>9</v>
      </c>
      <c r="J84" s="18">
        <v>8638151670</v>
      </c>
      <c r="K84" s="18" t="s">
        <v>622</v>
      </c>
      <c r="L84" s="18" t="s">
        <v>623</v>
      </c>
      <c r="M84" s="18" t="s">
        <v>624</v>
      </c>
      <c r="N84" s="18" t="s">
        <v>626</v>
      </c>
      <c r="O84" s="18">
        <v>8721940994</v>
      </c>
      <c r="P84" s="49">
        <v>43662</v>
      </c>
      <c r="Q84" s="94" t="s">
        <v>108</v>
      </c>
      <c r="R84" s="18"/>
      <c r="S84" s="18"/>
      <c r="T84" s="18"/>
    </row>
    <row r="85" spans="1:20" ht="33">
      <c r="A85" s="4">
        <v>81</v>
      </c>
      <c r="B85" s="64" t="s">
        <v>63</v>
      </c>
      <c r="C85" s="18" t="s">
        <v>552</v>
      </c>
      <c r="D85" s="18" t="s">
        <v>25</v>
      </c>
      <c r="E85" s="63">
        <v>18312030310</v>
      </c>
      <c r="F85" s="18" t="s">
        <v>89</v>
      </c>
      <c r="G85" s="63">
        <v>7</v>
      </c>
      <c r="H85" s="63">
        <v>9</v>
      </c>
      <c r="I85" s="57">
        <f t="shared" si="1"/>
        <v>16</v>
      </c>
      <c r="J85" s="18">
        <v>7896438601</v>
      </c>
      <c r="K85" s="18" t="s">
        <v>622</v>
      </c>
      <c r="L85" s="18" t="s">
        <v>623</v>
      </c>
      <c r="M85" s="18" t="s">
        <v>624</v>
      </c>
      <c r="N85" s="18" t="s">
        <v>626</v>
      </c>
      <c r="O85" s="18">
        <v>8721940994</v>
      </c>
      <c r="P85" s="49">
        <v>43662</v>
      </c>
      <c r="Q85" s="94" t="s">
        <v>108</v>
      </c>
      <c r="R85" s="18"/>
      <c r="S85" s="18"/>
      <c r="T85" s="18"/>
    </row>
    <row r="86" spans="1:20">
      <c r="A86" s="4">
        <v>82</v>
      </c>
      <c r="B86" s="64" t="s">
        <v>63</v>
      </c>
      <c r="C86" s="160" t="s">
        <v>123</v>
      </c>
      <c r="D86" s="18"/>
      <c r="E86" s="63"/>
      <c r="F86" s="18"/>
      <c r="G86" s="63"/>
      <c r="H86" s="63"/>
      <c r="I86" s="57">
        <f t="shared" si="1"/>
        <v>0</v>
      </c>
      <c r="J86" s="18"/>
      <c r="K86" s="18"/>
      <c r="L86" s="18"/>
      <c r="M86" s="18"/>
      <c r="N86" s="18"/>
      <c r="O86" s="18"/>
      <c r="P86" s="49">
        <v>43663</v>
      </c>
      <c r="Q86" s="94" t="s">
        <v>109</v>
      </c>
      <c r="R86" s="18"/>
      <c r="S86" s="18"/>
      <c r="T86" s="18"/>
    </row>
    <row r="87" spans="1:20" ht="33">
      <c r="A87" s="4">
        <v>83</v>
      </c>
      <c r="B87" s="64" t="s">
        <v>63</v>
      </c>
      <c r="C87" s="160" t="s">
        <v>553</v>
      </c>
      <c r="D87" s="18" t="s">
        <v>25</v>
      </c>
      <c r="E87" s="63">
        <v>18312030314</v>
      </c>
      <c r="F87" s="18" t="s">
        <v>89</v>
      </c>
      <c r="G87" s="63">
        <v>7</v>
      </c>
      <c r="H87" s="63">
        <v>9</v>
      </c>
      <c r="I87" s="57">
        <f t="shared" si="1"/>
        <v>16</v>
      </c>
      <c r="J87" s="18">
        <v>8876480538</v>
      </c>
      <c r="K87" s="18" t="s">
        <v>622</v>
      </c>
      <c r="L87" s="18" t="s">
        <v>623</v>
      </c>
      <c r="M87" s="18" t="s">
        <v>624</v>
      </c>
      <c r="N87" s="18" t="s">
        <v>627</v>
      </c>
      <c r="O87" s="18">
        <v>8011132618</v>
      </c>
      <c r="P87" s="49">
        <v>43664</v>
      </c>
      <c r="Q87" s="94" t="s">
        <v>110</v>
      </c>
      <c r="R87" s="18"/>
      <c r="S87" s="18"/>
      <c r="T87" s="18"/>
    </row>
    <row r="88" spans="1:20" ht="33">
      <c r="A88" s="4">
        <v>84</v>
      </c>
      <c r="B88" s="64" t="s">
        <v>63</v>
      </c>
      <c r="C88" s="55" t="s">
        <v>554</v>
      </c>
      <c r="D88" s="55" t="s">
        <v>25</v>
      </c>
      <c r="E88" s="63">
        <v>18312030319</v>
      </c>
      <c r="F88" s="55" t="s">
        <v>89</v>
      </c>
      <c r="G88" s="64">
        <v>5</v>
      </c>
      <c r="H88" s="64">
        <v>3</v>
      </c>
      <c r="I88" s="57">
        <f t="shared" si="1"/>
        <v>8</v>
      </c>
      <c r="J88" s="158">
        <v>9706265684</v>
      </c>
      <c r="K88" s="18" t="s">
        <v>622</v>
      </c>
      <c r="L88" s="18" t="s">
        <v>623</v>
      </c>
      <c r="M88" s="18" t="s">
        <v>624</v>
      </c>
      <c r="N88" s="18" t="s">
        <v>627</v>
      </c>
      <c r="O88" s="18">
        <v>8011132618</v>
      </c>
      <c r="P88" s="49">
        <v>43664</v>
      </c>
      <c r="Q88" s="94" t="s">
        <v>110</v>
      </c>
      <c r="R88" s="18"/>
      <c r="S88" s="18"/>
      <c r="T88" s="18"/>
    </row>
    <row r="89" spans="1:20" ht="33">
      <c r="A89" s="4">
        <v>85</v>
      </c>
      <c r="B89" s="64" t="s">
        <v>63</v>
      </c>
      <c r="C89" s="55" t="s">
        <v>555</v>
      </c>
      <c r="D89" s="55" t="s">
        <v>25</v>
      </c>
      <c r="E89" s="63"/>
      <c r="F89" s="55" t="s">
        <v>89</v>
      </c>
      <c r="G89" s="64">
        <v>32</v>
      </c>
      <c r="H89" s="64">
        <v>21</v>
      </c>
      <c r="I89" s="57">
        <f t="shared" si="1"/>
        <v>53</v>
      </c>
      <c r="J89" s="158">
        <v>7896223422</v>
      </c>
      <c r="K89" s="94" t="s">
        <v>628</v>
      </c>
      <c r="L89" s="94" t="s">
        <v>629</v>
      </c>
      <c r="M89" s="94" t="s">
        <v>630</v>
      </c>
      <c r="N89" s="18" t="s">
        <v>631</v>
      </c>
      <c r="O89" s="18">
        <v>7399721205</v>
      </c>
      <c r="P89" s="49">
        <v>43665</v>
      </c>
      <c r="Q89" s="94" t="s">
        <v>111</v>
      </c>
      <c r="R89" s="18"/>
      <c r="S89" s="18"/>
      <c r="T89" s="18"/>
    </row>
    <row r="90" spans="1:20" ht="33">
      <c r="A90" s="4">
        <v>86</v>
      </c>
      <c r="B90" s="64" t="s">
        <v>63</v>
      </c>
      <c r="C90" s="18" t="s">
        <v>556</v>
      </c>
      <c r="D90" s="18" t="s">
        <v>25</v>
      </c>
      <c r="E90" s="63"/>
      <c r="F90" s="18" t="s">
        <v>89</v>
      </c>
      <c r="G90" s="63">
        <v>22</v>
      </c>
      <c r="H90" s="63">
        <v>26</v>
      </c>
      <c r="I90" s="57">
        <f t="shared" si="1"/>
        <v>48</v>
      </c>
      <c r="J90" s="18">
        <v>9577440306</v>
      </c>
      <c r="K90" s="94" t="s">
        <v>628</v>
      </c>
      <c r="L90" s="94" t="s">
        <v>629</v>
      </c>
      <c r="M90" s="94" t="s">
        <v>630</v>
      </c>
      <c r="N90" s="55" t="s">
        <v>632</v>
      </c>
      <c r="O90" s="55">
        <v>9706376772</v>
      </c>
      <c r="P90" s="49">
        <v>43665</v>
      </c>
      <c r="Q90" s="94" t="s">
        <v>111</v>
      </c>
      <c r="R90" s="18"/>
      <c r="S90" s="18"/>
      <c r="T90" s="18"/>
    </row>
    <row r="91" spans="1:20">
      <c r="A91" s="4">
        <v>87</v>
      </c>
      <c r="B91" s="64" t="s">
        <v>63</v>
      </c>
      <c r="C91" s="55" t="s">
        <v>557</v>
      </c>
      <c r="D91" s="18" t="s">
        <v>25</v>
      </c>
      <c r="E91" s="63">
        <v>18312031002</v>
      </c>
      <c r="F91" s="18" t="s">
        <v>89</v>
      </c>
      <c r="G91" s="63">
        <v>13</v>
      </c>
      <c r="H91" s="63">
        <v>12</v>
      </c>
      <c r="I91" s="57">
        <f t="shared" si="1"/>
        <v>25</v>
      </c>
      <c r="J91" s="18">
        <v>6900869485</v>
      </c>
      <c r="K91" s="18" t="s">
        <v>616</v>
      </c>
      <c r="L91" s="18" t="s">
        <v>617</v>
      </c>
      <c r="M91" s="18">
        <v>9365201005</v>
      </c>
      <c r="N91" s="18" t="s">
        <v>633</v>
      </c>
      <c r="O91" s="18">
        <v>6002247193</v>
      </c>
      <c r="P91" s="49">
        <v>43666</v>
      </c>
      <c r="Q91" s="94" t="s">
        <v>112</v>
      </c>
      <c r="R91" s="18"/>
      <c r="S91" s="18"/>
      <c r="T91" s="18"/>
    </row>
    <row r="92" spans="1:20">
      <c r="A92" s="4">
        <v>88</v>
      </c>
      <c r="B92" s="64" t="s">
        <v>63</v>
      </c>
      <c r="C92" s="18" t="s">
        <v>153</v>
      </c>
      <c r="D92" s="18"/>
      <c r="E92" s="63"/>
      <c r="F92" s="18"/>
      <c r="G92" s="63"/>
      <c r="H92" s="63"/>
      <c r="I92" s="57">
        <f t="shared" si="1"/>
        <v>0</v>
      </c>
      <c r="J92" s="18"/>
      <c r="K92" s="18"/>
      <c r="L92" s="18"/>
      <c r="M92" s="18"/>
      <c r="N92" s="18"/>
      <c r="O92" s="18"/>
      <c r="P92" s="49">
        <v>43667</v>
      </c>
      <c r="Q92" s="94" t="s">
        <v>113</v>
      </c>
      <c r="R92" s="18"/>
      <c r="S92" s="18"/>
      <c r="T92" s="18"/>
    </row>
    <row r="93" spans="1:20">
      <c r="A93" s="4">
        <v>89</v>
      </c>
      <c r="B93" s="64" t="s">
        <v>63</v>
      </c>
      <c r="C93" s="18" t="s">
        <v>558</v>
      </c>
      <c r="D93" s="18" t="s">
        <v>25</v>
      </c>
      <c r="E93" s="63">
        <v>18312030907</v>
      </c>
      <c r="F93" s="18" t="s">
        <v>89</v>
      </c>
      <c r="G93" s="63">
        <v>15</v>
      </c>
      <c r="H93" s="63">
        <v>19</v>
      </c>
      <c r="I93" s="57">
        <f t="shared" si="1"/>
        <v>34</v>
      </c>
      <c r="J93" s="18">
        <v>6001213433</v>
      </c>
      <c r="K93" s="69" t="s">
        <v>608</v>
      </c>
      <c r="L93" s="18" t="s">
        <v>609</v>
      </c>
      <c r="M93" s="18">
        <v>9101651243</v>
      </c>
      <c r="N93" s="18" t="s">
        <v>634</v>
      </c>
      <c r="O93" s="18">
        <v>8011534369</v>
      </c>
      <c r="P93" s="49">
        <v>43668</v>
      </c>
      <c r="Q93" s="94" t="s">
        <v>106</v>
      </c>
      <c r="R93" s="18"/>
      <c r="S93" s="18"/>
      <c r="T93" s="18"/>
    </row>
    <row r="94" spans="1:20" ht="33">
      <c r="A94" s="4">
        <v>90</v>
      </c>
      <c r="B94" s="64" t="s">
        <v>63</v>
      </c>
      <c r="C94" s="18" t="s">
        <v>559</v>
      </c>
      <c r="D94" s="18" t="s">
        <v>25</v>
      </c>
      <c r="E94" s="63">
        <v>18312030908</v>
      </c>
      <c r="F94" s="18" t="s">
        <v>89</v>
      </c>
      <c r="G94" s="63">
        <v>13</v>
      </c>
      <c r="H94" s="63">
        <v>13</v>
      </c>
      <c r="I94" s="57">
        <f t="shared" si="1"/>
        <v>26</v>
      </c>
      <c r="J94" s="18">
        <v>8011245966</v>
      </c>
      <c r="K94" s="69" t="s">
        <v>608</v>
      </c>
      <c r="L94" s="18" t="s">
        <v>609</v>
      </c>
      <c r="M94" s="18">
        <v>9101651243</v>
      </c>
      <c r="N94" s="18" t="s">
        <v>635</v>
      </c>
      <c r="O94" s="18">
        <v>7086157563</v>
      </c>
      <c r="P94" s="49">
        <v>43669</v>
      </c>
      <c r="Q94" s="94" t="s">
        <v>108</v>
      </c>
      <c r="R94" s="18"/>
      <c r="S94" s="18"/>
      <c r="T94" s="18"/>
    </row>
    <row r="95" spans="1:20">
      <c r="A95" s="4">
        <v>91</v>
      </c>
      <c r="B95" s="64" t="s">
        <v>63</v>
      </c>
      <c r="C95" s="18" t="s">
        <v>560</v>
      </c>
      <c r="D95" s="18" t="s">
        <v>25</v>
      </c>
      <c r="E95" s="63">
        <v>18312030909</v>
      </c>
      <c r="F95" s="18" t="s">
        <v>89</v>
      </c>
      <c r="G95" s="63">
        <v>12</v>
      </c>
      <c r="H95" s="63">
        <v>8</v>
      </c>
      <c r="I95" s="57">
        <f t="shared" si="1"/>
        <v>20</v>
      </c>
      <c r="J95" s="18">
        <v>9859341496</v>
      </c>
      <c r="K95" s="69" t="s">
        <v>608</v>
      </c>
      <c r="L95" s="18" t="s">
        <v>609</v>
      </c>
      <c r="M95" s="18">
        <v>9101651243</v>
      </c>
      <c r="N95" s="18" t="s">
        <v>635</v>
      </c>
      <c r="O95" s="18">
        <v>7086157563</v>
      </c>
      <c r="P95" s="49">
        <v>43669</v>
      </c>
      <c r="Q95" s="94" t="s">
        <v>108</v>
      </c>
      <c r="R95" s="18"/>
      <c r="S95" s="18"/>
      <c r="T95" s="18"/>
    </row>
    <row r="96" spans="1:20">
      <c r="A96" s="4">
        <v>92</v>
      </c>
      <c r="B96" s="64" t="s">
        <v>63</v>
      </c>
      <c r="C96" s="18" t="s">
        <v>561</v>
      </c>
      <c r="D96" s="18" t="s">
        <v>25</v>
      </c>
      <c r="E96" s="63">
        <v>18312030906</v>
      </c>
      <c r="F96" s="18" t="s">
        <v>89</v>
      </c>
      <c r="G96" s="63">
        <v>23</v>
      </c>
      <c r="H96" s="63">
        <v>14</v>
      </c>
      <c r="I96" s="57">
        <f t="shared" si="1"/>
        <v>37</v>
      </c>
      <c r="J96" s="18">
        <v>9957674464</v>
      </c>
      <c r="K96" s="69" t="s">
        <v>608</v>
      </c>
      <c r="L96" s="18" t="s">
        <v>609</v>
      </c>
      <c r="M96" s="18">
        <v>9101651243</v>
      </c>
      <c r="N96" s="18" t="s">
        <v>635</v>
      </c>
      <c r="O96" s="18">
        <v>7086157563</v>
      </c>
      <c r="P96" s="49">
        <v>43669</v>
      </c>
      <c r="Q96" s="94" t="s">
        <v>108</v>
      </c>
      <c r="R96" s="18"/>
      <c r="S96" s="18"/>
      <c r="T96" s="18"/>
    </row>
    <row r="97" spans="1:20">
      <c r="A97" s="4">
        <v>93</v>
      </c>
      <c r="B97" s="64" t="s">
        <v>63</v>
      </c>
      <c r="C97" s="18" t="s">
        <v>123</v>
      </c>
      <c r="D97" s="18"/>
      <c r="E97" s="63"/>
      <c r="F97" s="18"/>
      <c r="G97" s="63"/>
      <c r="H97" s="63"/>
      <c r="I97" s="57">
        <f t="shared" si="1"/>
        <v>0</v>
      </c>
      <c r="J97" s="18"/>
      <c r="K97" s="18"/>
      <c r="L97" s="18"/>
      <c r="M97" s="18"/>
      <c r="N97" s="18"/>
      <c r="O97" s="18"/>
      <c r="P97" s="49">
        <v>43670</v>
      </c>
      <c r="Q97" s="94" t="s">
        <v>109</v>
      </c>
      <c r="R97" s="18"/>
      <c r="S97" s="18"/>
      <c r="T97" s="18"/>
    </row>
    <row r="98" spans="1:20" ht="33">
      <c r="A98" s="4">
        <v>94</v>
      </c>
      <c r="B98" s="64" t="s">
        <v>63</v>
      </c>
      <c r="C98" s="55" t="s">
        <v>562</v>
      </c>
      <c r="D98" s="94" t="s">
        <v>25</v>
      </c>
      <c r="E98" s="64">
        <v>18312031901</v>
      </c>
      <c r="F98" s="55" t="s">
        <v>89</v>
      </c>
      <c r="G98" s="64">
        <v>14</v>
      </c>
      <c r="H98" s="64">
        <v>8</v>
      </c>
      <c r="I98" s="57">
        <f t="shared" si="1"/>
        <v>22</v>
      </c>
      <c r="J98" s="158">
        <v>9678382041</v>
      </c>
      <c r="K98" s="55" t="s">
        <v>612</v>
      </c>
      <c r="L98" s="18" t="s">
        <v>613</v>
      </c>
      <c r="M98" s="18" t="s">
        <v>614</v>
      </c>
      <c r="N98" s="55" t="s">
        <v>636</v>
      </c>
      <c r="O98" s="55">
        <v>9401165696</v>
      </c>
      <c r="P98" s="49">
        <v>43671</v>
      </c>
      <c r="Q98" s="94" t="s">
        <v>110</v>
      </c>
      <c r="R98" s="18"/>
      <c r="S98" s="18"/>
      <c r="T98" s="18"/>
    </row>
    <row r="99" spans="1:20" ht="33">
      <c r="A99" s="4">
        <v>95</v>
      </c>
      <c r="B99" s="64" t="s">
        <v>63</v>
      </c>
      <c r="C99" s="55" t="s">
        <v>563</v>
      </c>
      <c r="D99" s="94" t="s">
        <v>25</v>
      </c>
      <c r="E99" s="64">
        <v>18312030302</v>
      </c>
      <c r="F99" s="55" t="s">
        <v>89</v>
      </c>
      <c r="G99" s="64">
        <v>5</v>
      </c>
      <c r="H99" s="64">
        <v>7</v>
      </c>
      <c r="I99" s="57">
        <f t="shared" si="1"/>
        <v>12</v>
      </c>
      <c r="J99" s="158">
        <v>7086815149</v>
      </c>
      <c r="K99" s="55" t="s">
        <v>612</v>
      </c>
      <c r="L99" s="18" t="s">
        <v>613</v>
      </c>
      <c r="M99" s="18" t="s">
        <v>614</v>
      </c>
      <c r="N99" s="55" t="s">
        <v>636</v>
      </c>
      <c r="O99" s="55">
        <v>9401165696</v>
      </c>
      <c r="P99" s="49">
        <v>43671</v>
      </c>
      <c r="Q99" s="94" t="s">
        <v>110</v>
      </c>
      <c r="R99" s="18"/>
      <c r="S99" s="18"/>
      <c r="T99" s="18"/>
    </row>
    <row r="100" spans="1:20" ht="33">
      <c r="A100" s="4">
        <v>96</v>
      </c>
      <c r="B100" s="64" t="s">
        <v>63</v>
      </c>
      <c r="C100" s="18" t="s">
        <v>564</v>
      </c>
      <c r="D100" s="94" t="s">
        <v>25</v>
      </c>
      <c r="E100" s="63">
        <v>183120300808</v>
      </c>
      <c r="F100" s="55" t="s">
        <v>89</v>
      </c>
      <c r="G100" s="63">
        <v>12</v>
      </c>
      <c r="H100" s="63">
        <v>10</v>
      </c>
      <c r="I100" s="57">
        <f t="shared" si="1"/>
        <v>22</v>
      </c>
      <c r="J100" s="18">
        <v>8135071449</v>
      </c>
      <c r="K100" s="55" t="s">
        <v>612</v>
      </c>
      <c r="L100" s="18" t="s">
        <v>613</v>
      </c>
      <c r="M100" s="18" t="s">
        <v>614</v>
      </c>
      <c r="N100" s="55" t="s">
        <v>636</v>
      </c>
      <c r="O100" s="55">
        <v>9401165696</v>
      </c>
      <c r="P100" s="49">
        <v>43671</v>
      </c>
      <c r="Q100" s="94" t="s">
        <v>110</v>
      </c>
      <c r="R100" s="18"/>
      <c r="S100" s="18"/>
      <c r="T100" s="18"/>
    </row>
    <row r="101" spans="1:20">
      <c r="A101" s="4">
        <v>97</v>
      </c>
      <c r="B101" s="64" t="s">
        <v>63</v>
      </c>
      <c r="C101" s="18" t="s">
        <v>565</v>
      </c>
      <c r="D101" s="18" t="s">
        <v>25</v>
      </c>
      <c r="E101" s="63">
        <v>18312031004</v>
      </c>
      <c r="F101" s="18" t="s">
        <v>89</v>
      </c>
      <c r="G101" s="63">
        <v>13</v>
      </c>
      <c r="H101" s="63">
        <v>18</v>
      </c>
      <c r="I101" s="57">
        <f t="shared" si="1"/>
        <v>31</v>
      </c>
      <c r="J101" s="18">
        <v>8402923880</v>
      </c>
      <c r="K101" s="18" t="s">
        <v>616</v>
      </c>
      <c r="L101" s="18" t="s">
        <v>617</v>
      </c>
      <c r="M101" s="18">
        <v>9365201005</v>
      </c>
      <c r="N101" s="18" t="s">
        <v>637</v>
      </c>
      <c r="O101" s="18">
        <v>9365414766</v>
      </c>
      <c r="P101" s="49">
        <v>43672</v>
      </c>
      <c r="Q101" s="94" t="s">
        <v>111</v>
      </c>
      <c r="R101" s="18"/>
      <c r="S101" s="18"/>
      <c r="T101" s="18"/>
    </row>
    <row r="102" spans="1:20">
      <c r="A102" s="4">
        <v>98</v>
      </c>
      <c r="B102" s="64" t="s">
        <v>63</v>
      </c>
      <c r="C102" s="18" t="s">
        <v>566</v>
      </c>
      <c r="D102" s="18" t="s">
        <v>25</v>
      </c>
      <c r="E102" s="63">
        <v>18312031003</v>
      </c>
      <c r="F102" s="18" t="s">
        <v>89</v>
      </c>
      <c r="G102" s="63">
        <v>12</v>
      </c>
      <c r="H102" s="63">
        <v>8</v>
      </c>
      <c r="I102" s="57">
        <f t="shared" si="1"/>
        <v>20</v>
      </c>
      <c r="J102" s="18">
        <v>8638565402</v>
      </c>
      <c r="K102" s="18" t="s">
        <v>616</v>
      </c>
      <c r="L102" s="18" t="s">
        <v>617</v>
      </c>
      <c r="M102" s="18">
        <v>9365201005</v>
      </c>
      <c r="N102" s="18" t="s">
        <v>637</v>
      </c>
      <c r="O102" s="18">
        <v>9365414766</v>
      </c>
      <c r="P102" s="49">
        <v>43672</v>
      </c>
      <c r="Q102" s="94" t="s">
        <v>111</v>
      </c>
      <c r="R102" s="18"/>
      <c r="S102" s="18"/>
      <c r="T102" s="18"/>
    </row>
    <row r="103" spans="1:20">
      <c r="A103" s="4">
        <v>99</v>
      </c>
      <c r="B103" s="64" t="s">
        <v>63</v>
      </c>
      <c r="C103" s="18" t="s">
        <v>567</v>
      </c>
      <c r="D103" s="18" t="s">
        <v>25</v>
      </c>
      <c r="E103" s="63"/>
      <c r="F103" s="18" t="s">
        <v>89</v>
      </c>
      <c r="G103" s="63">
        <v>24</v>
      </c>
      <c r="H103" s="63">
        <v>10</v>
      </c>
      <c r="I103" s="57">
        <f t="shared" si="1"/>
        <v>34</v>
      </c>
      <c r="J103" s="18">
        <v>9957406203</v>
      </c>
      <c r="K103" s="69" t="s">
        <v>608</v>
      </c>
      <c r="L103" s="18" t="s">
        <v>609</v>
      </c>
      <c r="M103" s="18">
        <v>9101651243</v>
      </c>
      <c r="N103" s="18" t="s">
        <v>610</v>
      </c>
      <c r="O103" s="18">
        <v>8876846074</v>
      </c>
      <c r="P103" s="49">
        <v>43673</v>
      </c>
      <c r="Q103" s="94" t="s">
        <v>112</v>
      </c>
      <c r="R103" s="18"/>
      <c r="S103" s="18"/>
      <c r="T103" s="18"/>
    </row>
    <row r="104" spans="1:20">
      <c r="A104" s="4">
        <v>100</v>
      </c>
      <c r="B104" s="64" t="s">
        <v>63</v>
      </c>
      <c r="C104" s="160" t="s">
        <v>153</v>
      </c>
      <c r="D104" s="18"/>
      <c r="E104" s="63"/>
      <c r="F104" s="18"/>
      <c r="G104" s="63"/>
      <c r="H104" s="63"/>
      <c r="I104" s="57">
        <f t="shared" si="1"/>
        <v>0</v>
      </c>
      <c r="J104" s="18"/>
      <c r="K104" s="18"/>
      <c r="L104" s="18"/>
      <c r="M104" s="18"/>
      <c r="N104" s="18"/>
      <c r="O104" s="18"/>
      <c r="P104" s="49">
        <v>43674</v>
      </c>
      <c r="Q104" s="94" t="s">
        <v>113</v>
      </c>
      <c r="R104" s="18"/>
      <c r="S104" s="18"/>
      <c r="T104" s="18"/>
    </row>
    <row r="105" spans="1:20" ht="33">
      <c r="A105" s="4">
        <v>101</v>
      </c>
      <c r="B105" s="64" t="s">
        <v>63</v>
      </c>
      <c r="C105" s="18" t="s">
        <v>568</v>
      </c>
      <c r="D105" s="18" t="s">
        <v>25</v>
      </c>
      <c r="E105" s="63"/>
      <c r="F105" s="18" t="s">
        <v>89</v>
      </c>
      <c r="G105" s="63">
        <v>23</v>
      </c>
      <c r="H105" s="63">
        <v>28</v>
      </c>
      <c r="I105" s="57">
        <f t="shared" si="1"/>
        <v>51</v>
      </c>
      <c r="J105" s="18">
        <v>9126677305</v>
      </c>
      <c r="K105" s="18" t="s">
        <v>638</v>
      </c>
      <c r="L105" s="18" t="s">
        <v>639</v>
      </c>
      <c r="M105" s="18" t="s">
        <v>640</v>
      </c>
      <c r="N105" s="18" t="s">
        <v>641</v>
      </c>
      <c r="O105" s="18">
        <v>7575943353</v>
      </c>
      <c r="P105" s="49">
        <v>43675</v>
      </c>
      <c r="Q105" s="94" t="s">
        <v>106</v>
      </c>
      <c r="R105" s="18"/>
      <c r="S105" s="18"/>
      <c r="T105" s="18"/>
    </row>
    <row r="106" spans="1:20" ht="33">
      <c r="A106" s="4">
        <v>102</v>
      </c>
      <c r="B106" s="64" t="s">
        <v>63</v>
      </c>
      <c r="C106" s="18" t="s">
        <v>569</v>
      </c>
      <c r="D106" s="18" t="s">
        <v>25</v>
      </c>
      <c r="E106" s="63"/>
      <c r="F106" s="18" t="s">
        <v>89</v>
      </c>
      <c r="G106" s="63">
        <v>32</v>
      </c>
      <c r="H106" s="63">
        <v>24</v>
      </c>
      <c r="I106" s="57">
        <f t="shared" si="1"/>
        <v>56</v>
      </c>
      <c r="J106" s="18">
        <v>6000451359</v>
      </c>
      <c r="K106" s="18" t="s">
        <v>638</v>
      </c>
      <c r="L106" s="18" t="s">
        <v>639</v>
      </c>
      <c r="M106" s="18" t="s">
        <v>640</v>
      </c>
      <c r="N106" s="18" t="s">
        <v>641</v>
      </c>
      <c r="O106" s="18">
        <v>7575943353</v>
      </c>
      <c r="P106" s="49">
        <v>43675</v>
      </c>
      <c r="Q106" s="94" t="s">
        <v>106</v>
      </c>
      <c r="R106" s="18"/>
      <c r="S106" s="18"/>
      <c r="T106" s="18"/>
    </row>
    <row r="107" spans="1:20" ht="33">
      <c r="A107" s="4">
        <v>103</v>
      </c>
      <c r="B107" s="64" t="s">
        <v>63</v>
      </c>
      <c r="C107" s="18" t="s">
        <v>570</v>
      </c>
      <c r="D107" s="18" t="s">
        <v>25</v>
      </c>
      <c r="E107" s="63">
        <v>18312031304</v>
      </c>
      <c r="F107" s="18" t="s">
        <v>89</v>
      </c>
      <c r="G107" s="63">
        <v>8</v>
      </c>
      <c r="H107" s="63">
        <v>9</v>
      </c>
      <c r="I107" s="57">
        <f t="shared" si="1"/>
        <v>17</v>
      </c>
      <c r="J107" s="18">
        <v>9864577715</v>
      </c>
      <c r="K107" s="18" t="s">
        <v>642</v>
      </c>
      <c r="L107" s="18" t="s">
        <v>643</v>
      </c>
      <c r="M107" s="18" t="s">
        <v>644</v>
      </c>
      <c r="N107" s="18" t="s">
        <v>645</v>
      </c>
      <c r="O107" s="18">
        <v>7086312203</v>
      </c>
      <c r="P107" s="49">
        <v>43676</v>
      </c>
      <c r="Q107" s="94" t="s">
        <v>108</v>
      </c>
      <c r="R107" s="18"/>
      <c r="S107" s="18"/>
      <c r="T107" s="18"/>
    </row>
    <row r="108" spans="1:20" ht="33">
      <c r="A108" s="4">
        <v>104</v>
      </c>
      <c r="B108" s="64" t="s">
        <v>63</v>
      </c>
      <c r="C108" s="18" t="s">
        <v>571</v>
      </c>
      <c r="D108" s="18" t="s">
        <v>25</v>
      </c>
      <c r="E108" s="63">
        <v>18312031307</v>
      </c>
      <c r="F108" s="18" t="s">
        <v>89</v>
      </c>
      <c r="G108" s="63">
        <v>4</v>
      </c>
      <c r="H108" s="63">
        <v>6</v>
      </c>
      <c r="I108" s="57">
        <f t="shared" si="1"/>
        <v>10</v>
      </c>
      <c r="J108" s="18">
        <v>8724893382</v>
      </c>
      <c r="K108" s="18" t="s">
        <v>642</v>
      </c>
      <c r="L108" s="18" t="s">
        <v>643</v>
      </c>
      <c r="M108" s="18" t="s">
        <v>644</v>
      </c>
      <c r="N108" s="18" t="s">
        <v>645</v>
      </c>
      <c r="O108" s="18">
        <v>7086312203</v>
      </c>
      <c r="P108" s="49">
        <v>43676</v>
      </c>
      <c r="Q108" s="94" t="s">
        <v>108</v>
      </c>
      <c r="R108" s="18"/>
      <c r="S108" s="18"/>
      <c r="T108" s="18"/>
    </row>
    <row r="109" spans="1:20">
      <c r="A109" s="4">
        <v>105</v>
      </c>
      <c r="B109" s="17"/>
      <c r="C109" s="18"/>
      <c r="D109" s="18"/>
      <c r="E109" s="19"/>
      <c r="F109" s="18"/>
      <c r="G109" s="19"/>
      <c r="H109" s="19"/>
      <c r="I109" s="57">
        <f t="shared" si="1"/>
        <v>0</v>
      </c>
      <c r="J109" s="18"/>
      <c r="K109" s="18"/>
      <c r="L109" s="18"/>
      <c r="M109" s="18"/>
      <c r="N109" s="18"/>
      <c r="O109" s="18"/>
      <c r="P109" s="49">
        <v>43677</v>
      </c>
      <c r="Q109" s="94" t="s">
        <v>109</v>
      </c>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104</v>
      </c>
      <c r="D165" s="21"/>
      <c r="E165" s="13"/>
      <c r="F165" s="21"/>
      <c r="G165" s="58">
        <f>SUM(G5:G164)</f>
        <v>1121</v>
      </c>
      <c r="H165" s="58">
        <f>SUM(H5:H164)</f>
        <v>1050</v>
      </c>
      <c r="I165" s="58">
        <f>SUM(I5:I164)</f>
        <v>2171</v>
      </c>
      <c r="J165" s="21"/>
      <c r="K165" s="21"/>
      <c r="L165" s="21"/>
      <c r="M165" s="21"/>
      <c r="N165" s="21"/>
      <c r="O165" s="21"/>
      <c r="P165" s="14"/>
      <c r="Q165" s="21"/>
      <c r="R165" s="21"/>
      <c r="S165" s="21"/>
      <c r="T165" s="12"/>
    </row>
    <row r="166" spans="1:20">
      <c r="A166" s="44" t="s">
        <v>62</v>
      </c>
      <c r="B166" s="10">
        <f>COUNTIF(B$5:B$164,"Team 1")</f>
        <v>51</v>
      </c>
      <c r="C166" s="44" t="s">
        <v>25</v>
      </c>
      <c r="D166" s="10">
        <f>COUNTIF(D5:D164,"Anganwadi")</f>
        <v>89</v>
      </c>
    </row>
    <row r="167" spans="1:20">
      <c r="A167" s="44" t="s">
        <v>63</v>
      </c>
      <c r="B167" s="10">
        <f>COUNTIF(B$6:B$164,"Team 2")</f>
        <v>53</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53" activePane="bottomRight" state="frozen"/>
      <selection pane="topRight" activeCell="C1" sqref="C1"/>
      <selection pane="bottomLeft" activeCell="A5" sqref="A5"/>
      <selection pane="bottomRight" activeCell="A166" sqref="A16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77" t="s">
        <v>70</v>
      </c>
      <c r="B1" s="277"/>
      <c r="C1" s="277"/>
      <c r="D1" s="53"/>
      <c r="E1" s="53"/>
      <c r="F1" s="53"/>
      <c r="G1" s="53"/>
      <c r="H1" s="53"/>
      <c r="I1" s="53"/>
      <c r="J1" s="53"/>
      <c r="K1" s="53"/>
      <c r="L1" s="53"/>
      <c r="M1" s="53"/>
      <c r="N1" s="53"/>
      <c r="O1" s="53"/>
      <c r="P1" s="53"/>
      <c r="Q1" s="53"/>
      <c r="R1" s="53"/>
      <c r="S1" s="53"/>
    </row>
    <row r="2" spans="1:20">
      <c r="A2" s="255" t="s">
        <v>59</v>
      </c>
      <c r="B2" s="256"/>
      <c r="C2" s="256"/>
      <c r="D2" s="25">
        <v>43678</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23" t="s">
        <v>9</v>
      </c>
      <c r="H4" s="23" t="s">
        <v>10</v>
      </c>
      <c r="I4" s="23" t="s">
        <v>11</v>
      </c>
      <c r="J4" s="246"/>
      <c r="K4" s="254"/>
      <c r="L4" s="254"/>
      <c r="M4" s="254"/>
      <c r="N4" s="254"/>
      <c r="O4" s="254"/>
      <c r="P4" s="247"/>
      <c r="Q4" s="247"/>
      <c r="R4" s="246"/>
      <c r="S4" s="246"/>
      <c r="T4" s="246"/>
    </row>
    <row r="5" spans="1:20">
      <c r="A5" s="4">
        <v>1</v>
      </c>
      <c r="B5" s="64" t="s">
        <v>62</v>
      </c>
      <c r="C5" s="113" t="s">
        <v>418</v>
      </c>
      <c r="D5" s="92" t="s">
        <v>23</v>
      </c>
      <c r="E5" s="182" t="s">
        <v>419</v>
      </c>
      <c r="F5" s="182" t="s">
        <v>91</v>
      </c>
      <c r="G5" s="192">
        <v>43</v>
      </c>
      <c r="H5" s="192">
        <v>34</v>
      </c>
      <c r="I5" s="57">
        <f>SUM(G5:H5)</f>
        <v>77</v>
      </c>
      <c r="J5" s="182">
        <v>9435096705</v>
      </c>
      <c r="K5" s="92" t="s">
        <v>408</v>
      </c>
      <c r="L5" s="92"/>
      <c r="M5" s="92"/>
      <c r="N5" s="92"/>
      <c r="O5" s="92"/>
      <c r="P5" s="49">
        <v>43678</v>
      </c>
      <c r="Q5" s="92" t="s">
        <v>110</v>
      </c>
      <c r="R5" s="92"/>
      <c r="S5" s="18" t="s">
        <v>107</v>
      </c>
      <c r="T5" s="18"/>
    </row>
    <row r="6" spans="1:20">
      <c r="A6" s="4">
        <v>2</v>
      </c>
      <c r="B6" s="64" t="s">
        <v>62</v>
      </c>
      <c r="C6" s="113" t="s">
        <v>420</v>
      </c>
      <c r="D6" s="92" t="s">
        <v>23</v>
      </c>
      <c r="E6" s="182" t="s">
        <v>421</v>
      </c>
      <c r="F6" s="182" t="s">
        <v>161</v>
      </c>
      <c r="G6" s="63">
        <v>45</v>
      </c>
      <c r="H6" s="63">
        <v>41</v>
      </c>
      <c r="I6" s="57">
        <f t="shared" ref="I6:I69" si="0">SUM(G6:H6)</f>
        <v>86</v>
      </c>
      <c r="J6" s="182">
        <v>9435478242</v>
      </c>
      <c r="K6" s="92" t="s">
        <v>408</v>
      </c>
      <c r="L6" s="92"/>
      <c r="M6" s="92"/>
      <c r="N6" s="92"/>
      <c r="O6" s="92"/>
      <c r="P6" s="49">
        <v>43679</v>
      </c>
      <c r="Q6" s="92" t="s">
        <v>111</v>
      </c>
      <c r="R6" s="92"/>
      <c r="S6" s="18" t="s">
        <v>107</v>
      </c>
      <c r="T6" s="18"/>
    </row>
    <row r="7" spans="1:20">
      <c r="A7" s="4">
        <v>3</v>
      </c>
      <c r="B7" s="64" t="s">
        <v>62</v>
      </c>
      <c r="C7" s="73" t="s">
        <v>422</v>
      </c>
      <c r="D7" s="92" t="s">
        <v>23</v>
      </c>
      <c r="E7" s="182" t="s">
        <v>423</v>
      </c>
      <c r="F7" s="92" t="s">
        <v>161</v>
      </c>
      <c r="G7" s="193">
        <v>43</v>
      </c>
      <c r="H7" s="193">
        <v>28</v>
      </c>
      <c r="I7" s="57">
        <f t="shared" si="0"/>
        <v>71</v>
      </c>
      <c r="J7" s="182">
        <v>9435352557</v>
      </c>
      <c r="K7" s="92" t="s">
        <v>408</v>
      </c>
      <c r="L7" s="92"/>
      <c r="M7" s="92"/>
      <c r="N7" s="92"/>
      <c r="O7" s="92"/>
      <c r="P7" s="49">
        <v>43680</v>
      </c>
      <c r="Q7" s="92" t="s">
        <v>112</v>
      </c>
      <c r="R7" s="92"/>
      <c r="S7" s="18" t="s">
        <v>107</v>
      </c>
      <c r="T7" s="18"/>
    </row>
    <row r="8" spans="1:20">
      <c r="A8" s="4">
        <v>4</v>
      </c>
      <c r="B8" s="64" t="s">
        <v>62</v>
      </c>
      <c r="C8" s="160" t="s">
        <v>153</v>
      </c>
      <c r="D8" s="92"/>
      <c r="E8" s="63"/>
      <c r="F8" s="92"/>
      <c r="G8" s="63"/>
      <c r="H8" s="63"/>
      <c r="I8" s="57">
        <f t="shared" si="0"/>
        <v>0</v>
      </c>
      <c r="J8" s="55"/>
      <c r="K8" s="55"/>
      <c r="L8" s="55"/>
      <c r="M8" s="55"/>
      <c r="N8" s="55"/>
      <c r="O8" s="55"/>
      <c r="P8" s="49">
        <v>43681</v>
      </c>
      <c r="Q8" s="92" t="s">
        <v>113</v>
      </c>
      <c r="R8" s="92"/>
      <c r="S8" s="18" t="s">
        <v>107</v>
      </c>
      <c r="T8" s="18"/>
    </row>
    <row r="9" spans="1:20" ht="33">
      <c r="A9" s="4">
        <v>5</v>
      </c>
      <c r="B9" s="64" t="s">
        <v>62</v>
      </c>
      <c r="C9" s="92" t="s">
        <v>424</v>
      </c>
      <c r="D9" s="92" t="s">
        <v>23</v>
      </c>
      <c r="E9" s="74" t="s">
        <v>425</v>
      </c>
      <c r="F9" s="18" t="s">
        <v>161</v>
      </c>
      <c r="G9" s="63">
        <v>103</v>
      </c>
      <c r="H9" s="63">
        <v>85</v>
      </c>
      <c r="I9" s="57">
        <f t="shared" si="0"/>
        <v>188</v>
      </c>
      <c r="J9" s="182">
        <v>9435670678</v>
      </c>
      <c r="K9" s="92" t="s">
        <v>408</v>
      </c>
      <c r="L9" s="92"/>
      <c r="M9" s="92"/>
      <c r="N9" s="92"/>
      <c r="O9" s="92"/>
      <c r="P9" s="49">
        <v>43682</v>
      </c>
      <c r="Q9" s="92" t="s">
        <v>106</v>
      </c>
      <c r="R9" s="92"/>
      <c r="S9" s="18" t="s">
        <v>107</v>
      </c>
      <c r="T9" s="18"/>
    </row>
    <row r="10" spans="1:20">
      <c r="A10" s="4">
        <v>6</v>
      </c>
      <c r="B10" s="64" t="s">
        <v>62</v>
      </c>
      <c r="C10" s="18" t="s">
        <v>426</v>
      </c>
      <c r="D10" s="92" t="s">
        <v>25</v>
      </c>
      <c r="E10" s="63"/>
      <c r="F10" s="18" t="s">
        <v>89</v>
      </c>
      <c r="G10" s="63">
        <v>21</v>
      </c>
      <c r="H10" s="63">
        <v>12</v>
      </c>
      <c r="I10" s="57">
        <f t="shared" si="0"/>
        <v>33</v>
      </c>
      <c r="J10" s="92"/>
      <c r="K10" s="92" t="s">
        <v>408</v>
      </c>
      <c r="L10" s="92"/>
      <c r="M10" s="92"/>
      <c r="N10" s="92"/>
      <c r="O10" s="92"/>
      <c r="P10" s="49">
        <v>43683</v>
      </c>
      <c r="Q10" s="92" t="s">
        <v>108</v>
      </c>
      <c r="R10" s="92"/>
      <c r="S10" s="18" t="s">
        <v>107</v>
      </c>
      <c r="T10" s="18"/>
    </row>
    <row r="11" spans="1:20">
      <c r="A11" s="4">
        <v>7</v>
      </c>
      <c r="B11" s="64" t="s">
        <v>62</v>
      </c>
      <c r="C11" s="113" t="s">
        <v>427</v>
      </c>
      <c r="D11" s="92" t="s">
        <v>23</v>
      </c>
      <c r="E11" s="182" t="s">
        <v>428</v>
      </c>
      <c r="F11" s="18" t="s">
        <v>91</v>
      </c>
      <c r="G11" s="63">
        <v>0</v>
      </c>
      <c r="H11" s="63">
        <v>72</v>
      </c>
      <c r="I11" s="57">
        <f t="shared" si="0"/>
        <v>72</v>
      </c>
      <c r="J11" s="182">
        <v>9854986368</v>
      </c>
      <c r="K11" s="92" t="s">
        <v>408</v>
      </c>
      <c r="L11" s="92"/>
      <c r="M11" s="92"/>
      <c r="N11" s="92"/>
      <c r="O11" s="92"/>
      <c r="P11" s="49"/>
      <c r="Q11" s="92"/>
      <c r="R11" s="92"/>
      <c r="S11" s="18" t="s">
        <v>107</v>
      </c>
      <c r="T11" s="18"/>
    </row>
    <row r="12" spans="1:20">
      <c r="A12" s="4">
        <v>8</v>
      </c>
      <c r="B12" s="64" t="s">
        <v>62</v>
      </c>
      <c r="C12" s="113" t="s">
        <v>123</v>
      </c>
      <c r="D12" s="92"/>
      <c r="E12" s="69"/>
      <c r="F12" s="92"/>
      <c r="G12" s="63"/>
      <c r="H12" s="63"/>
      <c r="I12" s="57">
        <f t="shared" si="0"/>
        <v>0</v>
      </c>
      <c r="J12" s="182"/>
      <c r="K12" s="92"/>
      <c r="L12" s="92"/>
      <c r="M12" s="92"/>
      <c r="N12" s="92"/>
      <c r="O12" s="92"/>
      <c r="P12" s="49">
        <v>43684</v>
      </c>
      <c r="Q12" s="92" t="s">
        <v>109</v>
      </c>
      <c r="R12" s="92"/>
      <c r="S12" s="18" t="s">
        <v>107</v>
      </c>
      <c r="T12" s="18"/>
    </row>
    <row r="13" spans="1:20" ht="30.75">
      <c r="A13" s="4">
        <v>9</v>
      </c>
      <c r="B13" s="64" t="s">
        <v>62</v>
      </c>
      <c r="C13" s="127" t="s">
        <v>429</v>
      </c>
      <c r="D13" s="92" t="s">
        <v>23</v>
      </c>
      <c r="E13" s="182" t="s">
        <v>430</v>
      </c>
      <c r="F13" s="92" t="s">
        <v>161</v>
      </c>
      <c r="G13" s="63">
        <v>0</v>
      </c>
      <c r="H13" s="63">
        <v>102</v>
      </c>
      <c r="I13" s="57">
        <f t="shared" si="0"/>
        <v>102</v>
      </c>
      <c r="J13" s="182">
        <v>9401520008</v>
      </c>
      <c r="K13" s="92" t="s">
        <v>408</v>
      </c>
      <c r="L13" s="92"/>
      <c r="M13" s="92"/>
      <c r="N13" s="92"/>
      <c r="O13" s="92"/>
      <c r="P13" s="49">
        <v>43685</v>
      </c>
      <c r="Q13" s="92" t="s">
        <v>110</v>
      </c>
      <c r="R13" s="92"/>
      <c r="S13" s="18" t="s">
        <v>107</v>
      </c>
      <c r="T13" s="18"/>
    </row>
    <row r="14" spans="1:20" ht="30.75">
      <c r="A14" s="4">
        <v>10</v>
      </c>
      <c r="B14" s="64" t="s">
        <v>62</v>
      </c>
      <c r="C14" s="127" t="s">
        <v>431</v>
      </c>
      <c r="D14" s="92" t="s">
        <v>23</v>
      </c>
      <c r="E14" s="182" t="s">
        <v>432</v>
      </c>
      <c r="F14" s="92" t="s">
        <v>161</v>
      </c>
      <c r="G14" s="63">
        <v>21</v>
      </c>
      <c r="H14" s="63">
        <v>18</v>
      </c>
      <c r="I14" s="57">
        <f t="shared" si="0"/>
        <v>39</v>
      </c>
      <c r="J14" s="182">
        <v>9435492009</v>
      </c>
      <c r="K14" s="92" t="s">
        <v>408</v>
      </c>
      <c r="L14" s="92"/>
      <c r="M14" s="92"/>
      <c r="N14" s="92"/>
      <c r="O14" s="92"/>
      <c r="P14" s="49">
        <v>43686</v>
      </c>
      <c r="Q14" s="92" t="s">
        <v>111</v>
      </c>
      <c r="R14" s="92"/>
      <c r="S14" s="18" t="s">
        <v>107</v>
      </c>
      <c r="T14" s="18"/>
    </row>
    <row r="15" spans="1:20">
      <c r="A15" s="4">
        <v>11</v>
      </c>
      <c r="B15" s="64" t="s">
        <v>62</v>
      </c>
      <c r="C15" s="18" t="s">
        <v>433</v>
      </c>
      <c r="D15" s="92" t="s">
        <v>23</v>
      </c>
      <c r="E15" s="74" t="s">
        <v>434</v>
      </c>
      <c r="F15" s="92" t="s">
        <v>91</v>
      </c>
      <c r="G15" s="63">
        <v>0</v>
      </c>
      <c r="H15" s="63">
        <v>35</v>
      </c>
      <c r="I15" s="57">
        <f t="shared" si="0"/>
        <v>35</v>
      </c>
      <c r="J15" s="182">
        <v>7757933100</v>
      </c>
      <c r="K15" s="92" t="s">
        <v>408</v>
      </c>
      <c r="L15" s="92"/>
      <c r="M15" s="92"/>
      <c r="N15" s="92"/>
      <c r="O15" s="92"/>
      <c r="P15" s="49">
        <v>43687</v>
      </c>
      <c r="Q15" s="92" t="s">
        <v>112</v>
      </c>
      <c r="R15" s="92"/>
      <c r="S15" s="18" t="s">
        <v>107</v>
      </c>
      <c r="T15" s="18"/>
    </row>
    <row r="16" spans="1:20">
      <c r="A16" s="4">
        <v>12</v>
      </c>
      <c r="B16" s="64" t="s">
        <v>62</v>
      </c>
      <c r="C16" s="194" t="s">
        <v>153</v>
      </c>
      <c r="D16" s="55"/>
      <c r="E16" s="64"/>
      <c r="F16" s="55"/>
      <c r="G16" s="64"/>
      <c r="H16" s="64"/>
      <c r="I16" s="57">
        <f t="shared" si="0"/>
        <v>0</v>
      </c>
      <c r="J16" s="55"/>
      <c r="K16" s="55"/>
      <c r="L16" s="55"/>
      <c r="M16" s="55"/>
      <c r="N16" s="55"/>
      <c r="O16" s="55"/>
      <c r="P16" s="49">
        <v>43688</v>
      </c>
      <c r="Q16" s="92" t="s">
        <v>113</v>
      </c>
      <c r="R16" s="92"/>
      <c r="S16" s="18" t="s">
        <v>107</v>
      </c>
      <c r="T16" s="18"/>
    </row>
    <row r="17" spans="1:20">
      <c r="A17" s="4">
        <v>13</v>
      </c>
      <c r="B17" s="64" t="s">
        <v>62</v>
      </c>
      <c r="C17" s="160" t="s">
        <v>153</v>
      </c>
      <c r="D17" s="92"/>
      <c r="E17" s="63"/>
      <c r="F17" s="92"/>
      <c r="G17" s="63"/>
      <c r="H17" s="63"/>
      <c r="I17" s="57">
        <f t="shared" si="0"/>
        <v>0</v>
      </c>
      <c r="J17" s="92"/>
      <c r="K17" s="92"/>
      <c r="L17" s="92"/>
      <c r="M17" s="92"/>
      <c r="N17" s="92"/>
      <c r="O17" s="92"/>
      <c r="P17" s="49">
        <v>43689</v>
      </c>
      <c r="Q17" s="92" t="s">
        <v>106</v>
      </c>
      <c r="R17" s="92"/>
      <c r="S17" s="18" t="s">
        <v>107</v>
      </c>
      <c r="T17" s="18"/>
    </row>
    <row r="18" spans="1:20">
      <c r="A18" s="4">
        <v>14</v>
      </c>
      <c r="B18" s="64" t="s">
        <v>62</v>
      </c>
      <c r="C18" s="113" t="s">
        <v>435</v>
      </c>
      <c r="D18" s="92" t="s">
        <v>23</v>
      </c>
      <c r="E18" s="182" t="s">
        <v>436</v>
      </c>
      <c r="F18" s="195" t="s">
        <v>91</v>
      </c>
      <c r="G18" s="182">
        <v>25</v>
      </c>
      <c r="H18" s="63">
        <v>13</v>
      </c>
      <c r="I18" s="57">
        <f t="shared" si="0"/>
        <v>38</v>
      </c>
      <c r="J18" s="182">
        <v>9435050774</v>
      </c>
      <c r="K18" s="92" t="s">
        <v>408</v>
      </c>
      <c r="L18" s="92"/>
      <c r="M18" s="92"/>
      <c r="N18" s="92"/>
      <c r="O18" s="92"/>
      <c r="P18" s="49">
        <v>43690</v>
      </c>
      <c r="Q18" s="92" t="s">
        <v>108</v>
      </c>
      <c r="R18" s="92"/>
      <c r="S18" s="18" t="s">
        <v>107</v>
      </c>
      <c r="T18" s="18"/>
    </row>
    <row r="19" spans="1:20" ht="30.75">
      <c r="A19" s="4">
        <v>15</v>
      </c>
      <c r="B19" s="64" t="s">
        <v>62</v>
      </c>
      <c r="C19" s="127" t="s">
        <v>437</v>
      </c>
      <c r="D19" s="92" t="s">
        <v>23</v>
      </c>
      <c r="E19" s="182" t="s">
        <v>438</v>
      </c>
      <c r="F19" s="92" t="s">
        <v>161</v>
      </c>
      <c r="G19" s="63">
        <v>7</v>
      </c>
      <c r="H19" s="63">
        <v>3</v>
      </c>
      <c r="I19" s="57">
        <f t="shared" si="0"/>
        <v>10</v>
      </c>
      <c r="J19" s="182">
        <v>9435525737</v>
      </c>
      <c r="K19" s="92" t="s">
        <v>408</v>
      </c>
      <c r="L19" s="92"/>
      <c r="M19" s="92"/>
      <c r="N19" s="92"/>
      <c r="O19" s="92"/>
      <c r="P19" s="49">
        <v>43691</v>
      </c>
      <c r="Q19" s="92" t="s">
        <v>109</v>
      </c>
      <c r="R19" s="92"/>
      <c r="S19" s="18" t="s">
        <v>107</v>
      </c>
      <c r="T19" s="18"/>
    </row>
    <row r="20" spans="1:20">
      <c r="A20" s="4">
        <v>16</v>
      </c>
      <c r="B20" s="64" t="s">
        <v>62</v>
      </c>
      <c r="C20" s="159" t="s">
        <v>153</v>
      </c>
      <c r="D20" s="92"/>
      <c r="E20" s="63"/>
      <c r="F20" s="92"/>
      <c r="G20" s="63"/>
      <c r="H20" s="63"/>
      <c r="I20" s="57">
        <f t="shared" si="0"/>
        <v>0</v>
      </c>
      <c r="J20" s="92"/>
      <c r="K20" s="92"/>
      <c r="L20" s="92"/>
      <c r="M20" s="92"/>
      <c r="N20" s="92"/>
      <c r="O20" s="92"/>
      <c r="P20" s="49">
        <v>43692</v>
      </c>
      <c r="Q20" s="92" t="s">
        <v>110</v>
      </c>
      <c r="R20" s="92"/>
      <c r="S20" s="18" t="s">
        <v>107</v>
      </c>
      <c r="T20" s="18"/>
    </row>
    <row r="21" spans="1:20" ht="30.75">
      <c r="A21" s="4">
        <v>17</v>
      </c>
      <c r="B21" s="64" t="s">
        <v>62</v>
      </c>
      <c r="C21" s="127" t="s">
        <v>439</v>
      </c>
      <c r="D21" s="92" t="s">
        <v>23</v>
      </c>
      <c r="E21" s="182" t="s">
        <v>440</v>
      </c>
      <c r="F21" s="18" t="s">
        <v>161</v>
      </c>
      <c r="G21" s="63">
        <v>0</v>
      </c>
      <c r="H21" s="63">
        <v>172</v>
      </c>
      <c r="I21" s="57">
        <f t="shared" si="0"/>
        <v>172</v>
      </c>
      <c r="J21" s="182">
        <v>9854037839</v>
      </c>
      <c r="K21" s="92" t="s">
        <v>408</v>
      </c>
      <c r="L21" s="92"/>
      <c r="M21" s="92"/>
      <c r="N21" s="92"/>
      <c r="O21" s="92"/>
      <c r="P21" s="49">
        <v>43693</v>
      </c>
      <c r="Q21" s="92" t="s">
        <v>111</v>
      </c>
      <c r="R21" s="92"/>
      <c r="S21" s="18" t="s">
        <v>107</v>
      </c>
      <c r="T21" s="18"/>
    </row>
    <row r="22" spans="1:20" ht="30.75">
      <c r="A22" s="4">
        <v>18</v>
      </c>
      <c r="B22" s="64" t="s">
        <v>62</v>
      </c>
      <c r="C22" s="127" t="s">
        <v>439</v>
      </c>
      <c r="D22" s="55"/>
      <c r="E22" s="182" t="s">
        <v>440</v>
      </c>
      <c r="F22" s="158" t="s">
        <v>161</v>
      </c>
      <c r="G22" s="64"/>
      <c r="H22" s="64"/>
      <c r="I22" s="57">
        <f t="shared" si="0"/>
        <v>0</v>
      </c>
      <c r="J22" s="182">
        <v>9854037839</v>
      </c>
      <c r="K22" s="92" t="s">
        <v>408</v>
      </c>
      <c r="L22" s="92"/>
      <c r="M22" s="92"/>
      <c r="N22" s="92"/>
      <c r="O22" s="92"/>
      <c r="P22" s="49">
        <v>43694</v>
      </c>
      <c r="Q22" s="92" t="s">
        <v>112</v>
      </c>
      <c r="R22" s="92"/>
      <c r="S22" s="18" t="s">
        <v>107</v>
      </c>
      <c r="T22" s="18"/>
    </row>
    <row r="23" spans="1:20">
      <c r="A23" s="4">
        <v>19</v>
      </c>
      <c r="B23" s="64" t="s">
        <v>62</v>
      </c>
      <c r="C23" s="194" t="s">
        <v>153</v>
      </c>
      <c r="D23" s="55"/>
      <c r="E23" s="64"/>
      <c r="F23" s="158"/>
      <c r="G23" s="64"/>
      <c r="H23" s="64"/>
      <c r="I23" s="57">
        <f t="shared" si="0"/>
        <v>0</v>
      </c>
      <c r="J23" s="55"/>
      <c r="K23" s="55"/>
      <c r="L23" s="55"/>
      <c r="M23" s="55"/>
      <c r="N23" s="55"/>
      <c r="O23" s="55"/>
      <c r="P23" s="49">
        <v>43695</v>
      </c>
      <c r="Q23" s="92" t="s">
        <v>113</v>
      </c>
      <c r="R23" s="92"/>
      <c r="S23" s="18" t="s">
        <v>107</v>
      </c>
      <c r="T23" s="18"/>
    </row>
    <row r="24" spans="1:20">
      <c r="A24" s="4">
        <v>20</v>
      </c>
      <c r="B24" s="64" t="s">
        <v>62</v>
      </c>
      <c r="C24" s="74" t="s">
        <v>441</v>
      </c>
      <c r="D24" s="92" t="s">
        <v>23</v>
      </c>
      <c r="E24" s="74" t="s">
        <v>442</v>
      </c>
      <c r="F24" s="18" t="s">
        <v>91</v>
      </c>
      <c r="G24" s="63">
        <v>189</v>
      </c>
      <c r="H24" s="63">
        <v>178</v>
      </c>
      <c r="I24" s="57">
        <f t="shared" si="0"/>
        <v>367</v>
      </c>
      <c r="J24" s="182">
        <v>9435353288</v>
      </c>
      <c r="K24" s="92" t="s">
        <v>408</v>
      </c>
      <c r="L24" s="92"/>
      <c r="M24" s="92"/>
      <c r="N24" s="92"/>
      <c r="O24" s="92"/>
      <c r="P24" s="49">
        <v>43696</v>
      </c>
      <c r="Q24" s="92" t="s">
        <v>106</v>
      </c>
      <c r="R24" s="92"/>
      <c r="S24" s="18" t="s">
        <v>107</v>
      </c>
      <c r="T24" s="18"/>
    </row>
    <row r="25" spans="1:20">
      <c r="A25" s="4">
        <v>21</v>
      </c>
      <c r="B25" s="64" t="s">
        <v>62</v>
      </c>
      <c r="C25" s="194" t="s">
        <v>153</v>
      </c>
      <c r="D25" s="55"/>
      <c r="E25" s="64"/>
      <c r="F25" s="158"/>
      <c r="G25" s="64"/>
      <c r="H25" s="64"/>
      <c r="I25" s="57">
        <f t="shared" si="0"/>
        <v>0</v>
      </c>
      <c r="J25" s="55"/>
      <c r="K25" s="55"/>
      <c r="L25" s="55"/>
      <c r="M25" s="55"/>
      <c r="N25" s="55"/>
      <c r="O25" s="55"/>
      <c r="P25" s="49">
        <v>43697</v>
      </c>
      <c r="Q25" s="92" t="s">
        <v>108</v>
      </c>
      <c r="R25" s="18"/>
      <c r="S25" s="18" t="s">
        <v>107</v>
      </c>
      <c r="T25" s="18"/>
    </row>
    <row r="26" spans="1:20">
      <c r="A26" s="4">
        <v>22</v>
      </c>
      <c r="B26" s="64" t="s">
        <v>62</v>
      </c>
      <c r="C26" s="74" t="s">
        <v>441</v>
      </c>
      <c r="D26" s="18"/>
      <c r="E26" s="74" t="s">
        <v>442</v>
      </c>
      <c r="F26" s="18" t="s">
        <v>91</v>
      </c>
      <c r="G26" s="63"/>
      <c r="H26" s="63"/>
      <c r="I26" s="57">
        <f t="shared" si="0"/>
        <v>0</v>
      </c>
      <c r="J26" s="182">
        <v>9435353288</v>
      </c>
      <c r="K26" s="92" t="s">
        <v>408</v>
      </c>
      <c r="L26" s="18"/>
      <c r="M26" s="18"/>
      <c r="N26" s="18"/>
      <c r="O26" s="18"/>
      <c r="P26" s="49">
        <v>43698</v>
      </c>
      <c r="Q26" s="92" t="s">
        <v>109</v>
      </c>
      <c r="R26" s="18"/>
      <c r="S26" s="18" t="s">
        <v>107</v>
      </c>
      <c r="T26" s="18"/>
    </row>
    <row r="27" spans="1:20">
      <c r="A27" s="4">
        <v>23</v>
      </c>
      <c r="B27" s="64" t="s">
        <v>62</v>
      </c>
      <c r="C27" s="18" t="s">
        <v>443</v>
      </c>
      <c r="D27" s="18" t="s">
        <v>25</v>
      </c>
      <c r="E27" s="63"/>
      <c r="F27" s="18" t="s">
        <v>89</v>
      </c>
      <c r="G27" s="63">
        <v>22</v>
      </c>
      <c r="H27" s="63">
        <v>18</v>
      </c>
      <c r="I27" s="57">
        <f t="shared" si="0"/>
        <v>40</v>
      </c>
      <c r="J27" s="18"/>
      <c r="K27" s="18"/>
      <c r="L27" s="18"/>
      <c r="M27" s="18"/>
      <c r="N27" s="18"/>
      <c r="O27" s="18"/>
      <c r="P27" s="49">
        <v>43699</v>
      </c>
      <c r="Q27" s="92" t="s">
        <v>110</v>
      </c>
      <c r="R27" s="18"/>
      <c r="S27" s="18" t="s">
        <v>107</v>
      </c>
      <c r="T27" s="18"/>
    </row>
    <row r="28" spans="1:20">
      <c r="A28" s="4">
        <v>24</v>
      </c>
      <c r="B28" s="64" t="s">
        <v>62</v>
      </c>
      <c r="C28" s="74" t="s">
        <v>444</v>
      </c>
      <c r="D28" s="18" t="s">
        <v>23</v>
      </c>
      <c r="E28" s="74" t="s">
        <v>362</v>
      </c>
      <c r="F28" s="18" t="s">
        <v>91</v>
      </c>
      <c r="G28" s="63">
        <v>109</v>
      </c>
      <c r="H28" s="63">
        <v>76</v>
      </c>
      <c r="I28" s="57">
        <f t="shared" si="0"/>
        <v>185</v>
      </c>
      <c r="J28" s="74">
        <v>9854255495</v>
      </c>
      <c r="K28" s="92" t="s">
        <v>467</v>
      </c>
      <c r="L28" s="18"/>
      <c r="M28" s="18"/>
      <c r="N28" s="18"/>
      <c r="O28" s="18"/>
      <c r="P28" s="49">
        <v>43700</v>
      </c>
      <c r="Q28" s="92" t="s">
        <v>111</v>
      </c>
      <c r="R28" s="18"/>
      <c r="S28" s="18" t="s">
        <v>107</v>
      </c>
      <c r="T28" s="18"/>
    </row>
    <row r="29" spans="1:20">
      <c r="A29" s="4">
        <v>25</v>
      </c>
      <c r="B29" s="64" t="s">
        <v>62</v>
      </c>
      <c r="C29" s="160" t="s">
        <v>153</v>
      </c>
      <c r="D29" s="18"/>
      <c r="E29" s="63"/>
      <c r="F29" s="18"/>
      <c r="G29" s="63"/>
      <c r="H29" s="63"/>
      <c r="I29" s="57">
        <f t="shared" si="0"/>
        <v>0</v>
      </c>
      <c r="J29" s="18"/>
      <c r="K29" s="18"/>
      <c r="L29" s="18"/>
      <c r="M29" s="18"/>
      <c r="N29" s="18"/>
      <c r="O29" s="18"/>
      <c r="P29" s="49">
        <v>43701</v>
      </c>
      <c r="Q29" s="92" t="s">
        <v>112</v>
      </c>
      <c r="R29" s="18"/>
      <c r="S29" s="18" t="s">
        <v>107</v>
      </c>
      <c r="T29" s="18"/>
    </row>
    <row r="30" spans="1:20">
      <c r="A30" s="4">
        <v>26</v>
      </c>
      <c r="B30" s="64" t="s">
        <v>62</v>
      </c>
      <c r="C30" s="174" t="s">
        <v>153</v>
      </c>
      <c r="D30" s="55"/>
      <c r="E30" s="64"/>
      <c r="F30" s="158"/>
      <c r="G30" s="64"/>
      <c r="H30" s="64"/>
      <c r="I30" s="57">
        <f t="shared" si="0"/>
        <v>0</v>
      </c>
      <c r="J30" s="55"/>
      <c r="K30" s="55"/>
      <c r="L30" s="55"/>
      <c r="M30" s="55"/>
      <c r="N30" s="55"/>
      <c r="O30" s="55"/>
      <c r="P30" s="49">
        <v>43702</v>
      </c>
      <c r="Q30" s="92" t="s">
        <v>113</v>
      </c>
      <c r="R30" s="18"/>
      <c r="S30" s="18" t="s">
        <v>107</v>
      </c>
      <c r="T30" s="18"/>
    </row>
    <row r="31" spans="1:20">
      <c r="A31" s="4">
        <v>27</v>
      </c>
      <c r="B31" s="64" t="s">
        <v>62</v>
      </c>
      <c r="C31" s="18" t="s">
        <v>445</v>
      </c>
      <c r="D31" s="18" t="s">
        <v>25</v>
      </c>
      <c r="E31" s="63"/>
      <c r="F31" s="18" t="s">
        <v>89</v>
      </c>
      <c r="G31" s="63"/>
      <c r="H31" s="63"/>
      <c r="I31" s="57">
        <f t="shared" si="0"/>
        <v>0</v>
      </c>
      <c r="J31" s="18"/>
      <c r="K31" s="18"/>
      <c r="L31" s="18"/>
      <c r="M31" s="18"/>
      <c r="N31" s="18"/>
      <c r="O31" s="18"/>
      <c r="P31" s="49">
        <v>43703</v>
      </c>
      <c r="Q31" s="92" t="s">
        <v>106</v>
      </c>
      <c r="R31" s="18"/>
      <c r="S31" s="18" t="s">
        <v>107</v>
      </c>
      <c r="T31" s="18"/>
    </row>
    <row r="32" spans="1:20">
      <c r="A32" s="4">
        <v>28</v>
      </c>
      <c r="B32" s="64" t="s">
        <v>62</v>
      </c>
      <c r="C32" s="113" t="s">
        <v>446</v>
      </c>
      <c r="D32" s="18" t="s">
        <v>23</v>
      </c>
      <c r="E32" s="74" t="s">
        <v>447</v>
      </c>
      <c r="F32" s="18" t="s">
        <v>91</v>
      </c>
      <c r="G32" s="63">
        <v>82</v>
      </c>
      <c r="H32" s="63">
        <v>51</v>
      </c>
      <c r="I32" s="57">
        <f t="shared" si="0"/>
        <v>133</v>
      </c>
      <c r="J32" s="182">
        <v>9854192578</v>
      </c>
      <c r="K32" s="92" t="s">
        <v>408</v>
      </c>
      <c r="L32" s="18"/>
      <c r="M32" s="18"/>
      <c r="N32" s="18"/>
      <c r="O32" s="18"/>
      <c r="P32" s="49">
        <v>43704</v>
      </c>
      <c r="Q32" s="92" t="s">
        <v>108</v>
      </c>
      <c r="R32" s="18"/>
      <c r="S32" s="18" t="s">
        <v>107</v>
      </c>
      <c r="T32" s="18"/>
    </row>
    <row r="33" spans="1:20">
      <c r="A33" s="4">
        <v>29</v>
      </c>
      <c r="B33" s="64" t="s">
        <v>62</v>
      </c>
      <c r="C33" s="160" t="s">
        <v>123</v>
      </c>
      <c r="D33" s="18"/>
      <c r="E33" s="63"/>
      <c r="F33" s="18"/>
      <c r="G33" s="63"/>
      <c r="H33" s="63"/>
      <c r="I33" s="57">
        <f t="shared" si="0"/>
        <v>0</v>
      </c>
      <c r="J33" s="18"/>
      <c r="K33" s="18"/>
      <c r="L33" s="18"/>
      <c r="M33" s="18"/>
      <c r="N33" s="18"/>
      <c r="O33" s="18"/>
      <c r="P33" s="49">
        <v>43705</v>
      </c>
      <c r="Q33" s="92" t="s">
        <v>109</v>
      </c>
      <c r="R33" s="18"/>
      <c r="S33" s="18" t="s">
        <v>107</v>
      </c>
      <c r="T33" s="18"/>
    </row>
    <row r="34" spans="1:20">
      <c r="A34" s="4">
        <v>30</v>
      </c>
      <c r="B34" s="64" t="s">
        <v>62</v>
      </c>
      <c r="C34" s="18" t="s">
        <v>448</v>
      </c>
      <c r="D34" s="18" t="s">
        <v>23</v>
      </c>
      <c r="E34" s="63"/>
      <c r="F34" s="18" t="s">
        <v>98</v>
      </c>
      <c r="G34" s="63"/>
      <c r="H34" s="63">
        <v>194</v>
      </c>
      <c r="I34" s="57">
        <f t="shared" si="0"/>
        <v>194</v>
      </c>
      <c r="J34" s="18"/>
      <c r="K34" s="18" t="s">
        <v>468</v>
      </c>
      <c r="L34" s="18" t="s">
        <v>469</v>
      </c>
      <c r="M34" s="18"/>
      <c r="N34" s="18"/>
      <c r="O34" s="18"/>
      <c r="P34" s="49">
        <v>43706</v>
      </c>
      <c r="Q34" s="92" t="s">
        <v>110</v>
      </c>
      <c r="R34" s="18"/>
      <c r="S34" s="18" t="s">
        <v>107</v>
      </c>
      <c r="T34" s="18"/>
    </row>
    <row r="35" spans="1:20">
      <c r="A35" s="4">
        <v>31</v>
      </c>
      <c r="B35" s="64" t="s">
        <v>62</v>
      </c>
      <c r="C35" s="18" t="s">
        <v>448</v>
      </c>
      <c r="D35" s="18"/>
      <c r="E35" s="63"/>
      <c r="F35" s="18"/>
      <c r="G35" s="63"/>
      <c r="H35" s="63"/>
      <c r="I35" s="57">
        <f t="shared" si="0"/>
        <v>0</v>
      </c>
      <c r="J35" s="18"/>
      <c r="K35" s="18"/>
      <c r="L35" s="18"/>
      <c r="M35" s="18"/>
      <c r="N35" s="18"/>
      <c r="O35" s="18"/>
      <c r="P35" s="49">
        <v>43707</v>
      </c>
      <c r="Q35" s="92" t="s">
        <v>111</v>
      </c>
      <c r="R35" s="18"/>
      <c r="S35" s="18" t="s">
        <v>107</v>
      </c>
      <c r="T35" s="18"/>
    </row>
    <row r="36" spans="1:20">
      <c r="A36" s="4">
        <v>32</v>
      </c>
      <c r="B36" s="64" t="s">
        <v>62</v>
      </c>
      <c r="C36" s="18" t="s">
        <v>449</v>
      </c>
      <c r="D36" s="18" t="s">
        <v>23</v>
      </c>
      <c r="E36" s="63">
        <v>183102030814</v>
      </c>
      <c r="F36" s="18" t="s">
        <v>91</v>
      </c>
      <c r="G36" s="63">
        <v>12</v>
      </c>
      <c r="H36" s="63">
        <v>8</v>
      </c>
      <c r="I36" s="57">
        <f t="shared" si="0"/>
        <v>20</v>
      </c>
      <c r="J36" s="78">
        <v>9101141645</v>
      </c>
      <c r="K36" s="18" t="s">
        <v>470</v>
      </c>
      <c r="L36" s="18" t="s">
        <v>471</v>
      </c>
      <c r="M36" s="18">
        <v>9435689230</v>
      </c>
      <c r="N36" s="18" t="s">
        <v>472</v>
      </c>
      <c r="O36" s="18">
        <v>7896371675</v>
      </c>
      <c r="P36" s="49">
        <v>43708</v>
      </c>
      <c r="Q36" s="92" t="s">
        <v>112</v>
      </c>
      <c r="R36" s="18"/>
      <c r="S36" s="18" t="s">
        <v>107</v>
      </c>
      <c r="T36" s="18"/>
    </row>
    <row r="37" spans="1:20">
      <c r="A37" s="4">
        <v>33</v>
      </c>
      <c r="B37" s="64" t="s">
        <v>62</v>
      </c>
      <c r="C37" s="18" t="s">
        <v>450</v>
      </c>
      <c r="D37" s="18" t="s">
        <v>23</v>
      </c>
      <c r="E37" s="63">
        <v>183102030826</v>
      </c>
      <c r="F37" s="18" t="s">
        <v>91</v>
      </c>
      <c r="G37" s="63">
        <v>11</v>
      </c>
      <c r="H37" s="63">
        <v>9</v>
      </c>
      <c r="I37" s="57">
        <f t="shared" si="0"/>
        <v>20</v>
      </c>
      <c r="J37" s="78">
        <v>8638620078</v>
      </c>
      <c r="K37" s="18" t="s">
        <v>470</v>
      </c>
      <c r="L37" s="18" t="s">
        <v>471</v>
      </c>
      <c r="M37" s="18">
        <v>9435689230</v>
      </c>
      <c r="N37" s="18" t="s">
        <v>472</v>
      </c>
      <c r="O37" s="18">
        <v>7896371675</v>
      </c>
      <c r="P37" s="49">
        <v>43708</v>
      </c>
      <c r="Q37" s="92" t="s">
        <v>112</v>
      </c>
      <c r="R37" s="18"/>
      <c r="S37" s="18" t="s">
        <v>107</v>
      </c>
      <c r="T37" s="18"/>
    </row>
    <row r="38" spans="1:20">
      <c r="A38" s="4">
        <v>34</v>
      </c>
      <c r="B38" s="64" t="s">
        <v>63</v>
      </c>
      <c r="C38" s="55" t="s">
        <v>451</v>
      </c>
      <c r="D38" s="18" t="s">
        <v>23</v>
      </c>
      <c r="E38" s="64"/>
      <c r="F38" s="158" t="s">
        <v>98</v>
      </c>
      <c r="G38" s="64">
        <v>108</v>
      </c>
      <c r="H38" s="64">
        <v>89</v>
      </c>
      <c r="I38" s="57">
        <f t="shared" si="0"/>
        <v>197</v>
      </c>
      <c r="J38" s="78">
        <v>9864965922</v>
      </c>
      <c r="K38" s="18" t="s">
        <v>470</v>
      </c>
      <c r="L38" s="18" t="s">
        <v>471</v>
      </c>
      <c r="M38" s="18">
        <v>9435689230</v>
      </c>
      <c r="N38" s="18" t="s">
        <v>472</v>
      </c>
      <c r="O38" s="18">
        <v>7896371675</v>
      </c>
      <c r="P38" s="49">
        <v>43678</v>
      </c>
      <c r="Q38" s="92" t="s">
        <v>110</v>
      </c>
      <c r="R38" s="18"/>
      <c r="S38" s="18" t="s">
        <v>107</v>
      </c>
      <c r="T38" s="18"/>
    </row>
    <row r="39" spans="1:20">
      <c r="A39" s="4">
        <v>35</v>
      </c>
      <c r="B39" s="64" t="s">
        <v>63</v>
      </c>
      <c r="C39" s="55" t="s">
        <v>451</v>
      </c>
      <c r="D39" s="92"/>
      <c r="E39" s="63"/>
      <c r="F39" s="92"/>
      <c r="G39" s="63"/>
      <c r="H39" s="63"/>
      <c r="I39" s="57">
        <f t="shared" si="0"/>
        <v>0</v>
      </c>
      <c r="J39" s="92"/>
      <c r="K39" s="92"/>
      <c r="L39" s="92"/>
      <c r="M39" s="92"/>
      <c r="N39" s="92"/>
      <c r="O39" s="92"/>
      <c r="P39" s="49">
        <v>43679</v>
      </c>
      <c r="Q39" s="92" t="s">
        <v>111</v>
      </c>
      <c r="R39" s="18"/>
      <c r="S39" s="18" t="s">
        <v>107</v>
      </c>
      <c r="T39" s="18"/>
    </row>
    <row r="40" spans="1:20">
      <c r="A40" s="4">
        <v>36</v>
      </c>
      <c r="B40" s="64" t="s">
        <v>63</v>
      </c>
      <c r="C40" s="55" t="s">
        <v>452</v>
      </c>
      <c r="D40" s="18" t="s">
        <v>25</v>
      </c>
      <c r="E40" s="63">
        <v>183112030817</v>
      </c>
      <c r="F40" s="18" t="s">
        <v>89</v>
      </c>
      <c r="G40" s="63">
        <v>10</v>
      </c>
      <c r="H40" s="63">
        <v>10</v>
      </c>
      <c r="I40" s="57">
        <f t="shared" si="0"/>
        <v>20</v>
      </c>
      <c r="J40" s="92">
        <v>9678442885</v>
      </c>
      <c r="K40" s="18" t="s">
        <v>470</v>
      </c>
      <c r="L40" s="18" t="s">
        <v>471</v>
      </c>
      <c r="M40" s="18">
        <v>9435689230</v>
      </c>
      <c r="N40" s="92" t="s">
        <v>473</v>
      </c>
      <c r="O40" s="92">
        <v>7086352565</v>
      </c>
      <c r="P40" s="49">
        <v>43680</v>
      </c>
      <c r="Q40" s="92"/>
      <c r="R40" s="18"/>
      <c r="S40" s="18" t="s">
        <v>107</v>
      </c>
      <c r="T40" s="18"/>
    </row>
    <row r="41" spans="1:20">
      <c r="A41" s="4">
        <v>37</v>
      </c>
      <c r="B41" s="64" t="s">
        <v>63</v>
      </c>
      <c r="C41" s="18" t="s">
        <v>453</v>
      </c>
      <c r="D41" s="18" t="s">
        <v>23</v>
      </c>
      <c r="E41" s="63"/>
      <c r="F41" s="18"/>
      <c r="G41" s="63"/>
      <c r="H41" s="63"/>
      <c r="I41" s="57">
        <f t="shared" si="0"/>
        <v>0</v>
      </c>
      <c r="J41" s="92"/>
      <c r="K41" s="18" t="s">
        <v>470</v>
      </c>
      <c r="L41" s="18" t="s">
        <v>471</v>
      </c>
      <c r="M41" s="18">
        <v>9435689230</v>
      </c>
      <c r="N41" s="92" t="s">
        <v>473</v>
      </c>
      <c r="O41" s="92">
        <v>7086352565</v>
      </c>
      <c r="P41" s="49">
        <v>43680</v>
      </c>
      <c r="Q41" s="92" t="s">
        <v>112</v>
      </c>
      <c r="R41" s="18"/>
      <c r="S41" s="18" t="s">
        <v>107</v>
      </c>
      <c r="T41" s="18"/>
    </row>
    <row r="42" spans="1:20">
      <c r="A42" s="4">
        <v>38</v>
      </c>
      <c r="B42" s="64" t="s">
        <v>63</v>
      </c>
      <c r="C42" s="160" t="s">
        <v>153</v>
      </c>
      <c r="D42" s="18"/>
      <c r="E42" s="63"/>
      <c r="F42" s="18"/>
      <c r="G42" s="63"/>
      <c r="H42" s="63"/>
      <c r="I42" s="57">
        <f t="shared" si="0"/>
        <v>0</v>
      </c>
      <c r="J42" s="55"/>
      <c r="K42" s="55"/>
      <c r="L42" s="55"/>
      <c r="M42" s="55"/>
      <c r="N42" s="55"/>
      <c r="O42" s="55"/>
      <c r="P42" s="49">
        <v>43681</v>
      </c>
      <c r="Q42" s="92" t="s">
        <v>113</v>
      </c>
      <c r="R42" s="18"/>
      <c r="S42" s="18" t="s">
        <v>107</v>
      </c>
      <c r="T42" s="18"/>
    </row>
    <row r="43" spans="1:20" ht="33">
      <c r="A43" s="4">
        <v>39</v>
      </c>
      <c r="B43" s="64" t="s">
        <v>63</v>
      </c>
      <c r="C43" s="92" t="s">
        <v>424</v>
      </c>
      <c r="D43" s="18" t="s">
        <v>23</v>
      </c>
      <c r="E43" s="74" t="s">
        <v>425</v>
      </c>
      <c r="F43" s="18" t="s">
        <v>161</v>
      </c>
      <c r="G43" s="63">
        <v>103</v>
      </c>
      <c r="H43" s="63">
        <v>85</v>
      </c>
      <c r="I43" s="57">
        <f t="shared" si="0"/>
        <v>188</v>
      </c>
      <c r="J43" s="182">
        <v>9435670678</v>
      </c>
      <c r="K43" s="92" t="s">
        <v>408</v>
      </c>
      <c r="L43" s="92"/>
      <c r="M43" s="92"/>
      <c r="N43" s="92"/>
      <c r="O43" s="92"/>
      <c r="P43" s="49">
        <v>43682</v>
      </c>
      <c r="Q43" s="92" t="s">
        <v>106</v>
      </c>
      <c r="R43" s="18"/>
      <c r="S43" s="18" t="s">
        <v>107</v>
      </c>
      <c r="T43" s="18"/>
    </row>
    <row r="44" spans="1:20">
      <c r="A44" s="4">
        <v>40</v>
      </c>
      <c r="B44" s="64" t="s">
        <v>63</v>
      </c>
      <c r="C44" s="18" t="s">
        <v>454</v>
      </c>
      <c r="D44" s="18" t="s">
        <v>23</v>
      </c>
      <c r="E44" s="63"/>
      <c r="F44" s="18" t="s">
        <v>98</v>
      </c>
      <c r="G44" s="63">
        <v>378</v>
      </c>
      <c r="H44" s="63">
        <v>0</v>
      </c>
      <c r="I44" s="57">
        <f t="shared" si="0"/>
        <v>378</v>
      </c>
      <c r="J44" s="92">
        <v>9435350280</v>
      </c>
      <c r="K44" s="92" t="s">
        <v>468</v>
      </c>
      <c r="L44" s="92" t="s">
        <v>474</v>
      </c>
      <c r="M44" s="92"/>
      <c r="N44" s="92"/>
      <c r="O44" s="92"/>
      <c r="P44" s="49">
        <v>43683</v>
      </c>
      <c r="Q44" s="92" t="s">
        <v>108</v>
      </c>
      <c r="R44" s="18"/>
      <c r="S44" s="18" t="s">
        <v>107</v>
      </c>
      <c r="T44" s="18"/>
    </row>
    <row r="45" spans="1:20">
      <c r="A45" s="4">
        <v>41</v>
      </c>
      <c r="B45" s="64" t="s">
        <v>63</v>
      </c>
      <c r="C45" s="18" t="s">
        <v>123</v>
      </c>
      <c r="D45" s="18"/>
      <c r="E45" s="63"/>
      <c r="F45" s="18"/>
      <c r="G45" s="63"/>
      <c r="H45" s="63"/>
      <c r="I45" s="57">
        <f t="shared" si="0"/>
        <v>0</v>
      </c>
      <c r="J45" s="92"/>
      <c r="K45" s="92"/>
      <c r="L45" s="92"/>
      <c r="M45" s="92"/>
      <c r="N45" s="92"/>
      <c r="O45" s="92"/>
      <c r="P45" s="49">
        <v>43684</v>
      </c>
      <c r="Q45" s="92" t="s">
        <v>109</v>
      </c>
      <c r="R45" s="18"/>
      <c r="S45" s="18" t="s">
        <v>107</v>
      </c>
      <c r="T45" s="18"/>
    </row>
    <row r="46" spans="1:20">
      <c r="A46" s="4">
        <v>42</v>
      </c>
      <c r="B46" s="64" t="s">
        <v>63</v>
      </c>
      <c r="C46" s="18" t="s">
        <v>454</v>
      </c>
      <c r="D46" s="18"/>
      <c r="E46" s="63"/>
      <c r="F46" s="18" t="s">
        <v>98</v>
      </c>
      <c r="G46" s="63"/>
      <c r="H46" s="63"/>
      <c r="I46" s="57">
        <f t="shared" si="0"/>
        <v>0</v>
      </c>
      <c r="J46" s="92">
        <v>9435350280</v>
      </c>
      <c r="K46" s="92" t="s">
        <v>468</v>
      </c>
      <c r="L46" s="92" t="s">
        <v>474</v>
      </c>
      <c r="M46" s="92"/>
      <c r="N46" s="92"/>
      <c r="O46" s="92"/>
      <c r="P46" s="49">
        <v>43685</v>
      </c>
      <c r="Q46" s="92" t="s">
        <v>110</v>
      </c>
      <c r="R46" s="18"/>
      <c r="S46" s="18" t="s">
        <v>107</v>
      </c>
      <c r="T46" s="18"/>
    </row>
    <row r="47" spans="1:20">
      <c r="A47" s="4">
        <v>43</v>
      </c>
      <c r="B47" s="64" t="s">
        <v>63</v>
      </c>
      <c r="C47" s="18" t="s">
        <v>454</v>
      </c>
      <c r="D47" s="18"/>
      <c r="E47" s="63"/>
      <c r="F47" s="18" t="s">
        <v>98</v>
      </c>
      <c r="G47" s="63"/>
      <c r="H47" s="63"/>
      <c r="I47" s="57">
        <f t="shared" si="0"/>
        <v>0</v>
      </c>
      <c r="J47" s="92">
        <v>9435350280</v>
      </c>
      <c r="K47" s="92" t="s">
        <v>468</v>
      </c>
      <c r="L47" s="92" t="s">
        <v>474</v>
      </c>
      <c r="M47" s="92"/>
      <c r="N47" s="92"/>
      <c r="O47" s="92"/>
      <c r="P47" s="49">
        <v>43686</v>
      </c>
      <c r="Q47" s="92" t="s">
        <v>111</v>
      </c>
      <c r="R47" s="18"/>
      <c r="S47" s="18" t="s">
        <v>107</v>
      </c>
      <c r="T47" s="18"/>
    </row>
    <row r="48" spans="1:20">
      <c r="A48" s="4">
        <v>44</v>
      </c>
      <c r="B48" s="64" t="s">
        <v>63</v>
      </c>
      <c r="C48" s="18" t="s">
        <v>454</v>
      </c>
      <c r="D48" s="18"/>
      <c r="E48" s="63"/>
      <c r="F48" s="18" t="s">
        <v>98</v>
      </c>
      <c r="G48" s="63"/>
      <c r="H48" s="63"/>
      <c r="I48" s="57">
        <f t="shared" si="0"/>
        <v>0</v>
      </c>
      <c r="J48" s="92">
        <v>9435350280</v>
      </c>
      <c r="K48" s="92" t="s">
        <v>468</v>
      </c>
      <c r="L48" s="92" t="s">
        <v>474</v>
      </c>
      <c r="M48" s="92"/>
      <c r="N48" s="92"/>
      <c r="O48" s="92"/>
      <c r="P48" s="49">
        <v>43687</v>
      </c>
      <c r="Q48" s="92" t="s">
        <v>112</v>
      </c>
      <c r="R48" s="18"/>
      <c r="S48" s="18" t="s">
        <v>107</v>
      </c>
      <c r="T48" s="18"/>
    </row>
    <row r="49" spans="1:20">
      <c r="A49" s="4">
        <v>45</v>
      </c>
      <c r="B49" s="64" t="s">
        <v>63</v>
      </c>
      <c r="C49" s="174" t="s">
        <v>153</v>
      </c>
      <c r="D49" s="158"/>
      <c r="E49" s="64"/>
      <c r="F49" s="158"/>
      <c r="G49" s="64"/>
      <c r="H49" s="64"/>
      <c r="I49" s="57">
        <f t="shared" si="0"/>
        <v>0</v>
      </c>
      <c r="J49" s="55"/>
      <c r="K49" s="55"/>
      <c r="L49" s="55"/>
      <c r="M49" s="55"/>
      <c r="N49" s="55"/>
      <c r="O49" s="55"/>
      <c r="P49" s="49">
        <v>43688</v>
      </c>
      <c r="Q49" s="92" t="s">
        <v>113</v>
      </c>
      <c r="R49" s="18"/>
      <c r="S49" s="18" t="s">
        <v>107</v>
      </c>
      <c r="T49" s="18"/>
    </row>
    <row r="50" spans="1:20">
      <c r="A50" s="4">
        <v>46</v>
      </c>
      <c r="B50" s="64" t="s">
        <v>63</v>
      </c>
      <c r="C50" s="160" t="s">
        <v>153</v>
      </c>
      <c r="D50" s="18"/>
      <c r="E50" s="63"/>
      <c r="F50" s="18"/>
      <c r="G50" s="63"/>
      <c r="H50" s="63"/>
      <c r="I50" s="57">
        <f t="shared" si="0"/>
        <v>0</v>
      </c>
      <c r="J50" s="92"/>
      <c r="K50" s="92"/>
      <c r="L50" s="92"/>
      <c r="M50" s="92"/>
      <c r="N50" s="92"/>
      <c r="O50" s="92"/>
      <c r="P50" s="49">
        <v>43689</v>
      </c>
      <c r="Q50" s="92" t="s">
        <v>106</v>
      </c>
      <c r="R50" s="18"/>
      <c r="S50" s="18" t="s">
        <v>107</v>
      </c>
      <c r="T50" s="18"/>
    </row>
    <row r="51" spans="1:20">
      <c r="A51" s="4">
        <v>47</v>
      </c>
      <c r="B51" s="64" t="s">
        <v>63</v>
      </c>
      <c r="C51" s="18" t="s">
        <v>455</v>
      </c>
      <c r="D51" s="18" t="s">
        <v>25</v>
      </c>
      <c r="E51" s="63"/>
      <c r="F51" s="18" t="s">
        <v>89</v>
      </c>
      <c r="G51" s="63">
        <v>21</v>
      </c>
      <c r="H51" s="63">
        <v>12</v>
      </c>
      <c r="I51" s="57">
        <f t="shared" si="0"/>
        <v>33</v>
      </c>
      <c r="J51" s="92"/>
      <c r="K51" s="92" t="s">
        <v>468</v>
      </c>
      <c r="L51" s="92" t="s">
        <v>474</v>
      </c>
      <c r="M51" s="92"/>
      <c r="N51" s="92"/>
      <c r="O51" s="92"/>
      <c r="P51" s="49">
        <v>43690</v>
      </c>
      <c r="Q51" s="92" t="s">
        <v>108</v>
      </c>
      <c r="R51" s="18"/>
      <c r="S51" s="18" t="s">
        <v>107</v>
      </c>
      <c r="T51" s="18"/>
    </row>
    <row r="52" spans="1:20">
      <c r="A52" s="4">
        <v>48</v>
      </c>
      <c r="B52" s="64" t="s">
        <v>63</v>
      </c>
      <c r="C52" s="18" t="s">
        <v>456</v>
      </c>
      <c r="D52" s="18" t="s">
        <v>23</v>
      </c>
      <c r="E52" s="63"/>
      <c r="F52" s="18" t="s">
        <v>91</v>
      </c>
      <c r="G52" s="63">
        <v>174</v>
      </c>
      <c r="H52" s="63">
        <v>123</v>
      </c>
      <c r="I52" s="57">
        <f t="shared" si="0"/>
        <v>297</v>
      </c>
      <c r="J52" s="92"/>
      <c r="K52" s="92" t="s">
        <v>468</v>
      </c>
      <c r="L52" s="92" t="s">
        <v>474</v>
      </c>
      <c r="M52" s="92"/>
      <c r="N52" s="92"/>
      <c r="O52" s="92"/>
      <c r="P52" s="49">
        <v>43690</v>
      </c>
      <c r="Q52" s="92" t="s">
        <v>108</v>
      </c>
      <c r="R52" s="18"/>
      <c r="S52" s="18" t="s">
        <v>107</v>
      </c>
      <c r="T52" s="18"/>
    </row>
    <row r="53" spans="1:20">
      <c r="A53" s="4">
        <v>49</v>
      </c>
      <c r="B53" s="64" t="s">
        <v>63</v>
      </c>
      <c r="C53" s="18" t="s">
        <v>123</v>
      </c>
      <c r="D53" s="92"/>
      <c r="E53" s="63"/>
      <c r="F53" s="92"/>
      <c r="G53" s="63"/>
      <c r="H53" s="63"/>
      <c r="I53" s="57">
        <f t="shared" si="0"/>
        <v>0</v>
      </c>
      <c r="J53" s="92"/>
      <c r="K53" s="92"/>
      <c r="L53" s="92"/>
      <c r="M53" s="92"/>
      <c r="N53" s="92"/>
      <c r="O53" s="92"/>
      <c r="P53" s="49">
        <v>43691</v>
      </c>
      <c r="Q53" s="92" t="s">
        <v>109</v>
      </c>
      <c r="R53" s="18"/>
      <c r="S53" s="18" t="s">
        <v>107</v>
      </c>
      <c r="T53" s="18"/>
    </row>
    <row r="54" spans="1:20">
      <c r="A54" s="4">
        <v>50</v>
      </c>
      <c r="B54" s="64" t="s">
        <v>63</v>
      </c>
      <c r="C54" s="160" t="s">
        <v>153</v>
      </c>
      <c r="D54" s="92"/>
      <c r="E54" s="63"/>
      <c r="F54" s="92"/>
      <c r="G54" s="63"/>
      <c r="H54" s="63"/>
      <c r="I54" s="57">
        <f t="shared" si="0"/>
        <v>0</v>
      </c>
      <c r="J54" s="92"/>
      <c r="K54" s="92"/>
      <c r="L54" s="92"/>
      <c r="M54" s="92"/>
      <c r="N54" s="92"/>
      <c r="O54" s="92"/>
      <c r="P54" s="49">
        <v>43692</v>
      </c>
      <c r="Q54" s="92" t="s">
        <v>110</v>
      </c>
      <c r="R54" s="18"/>
      <c r="S54" s="18" t="s">
        <v>107</v>
      </c>
      <c r="T54" s="18"/>
    </row>
    <row r="55" spans="1:20">
      <c r="A55" s="4">
        <v>51</v>
      </c>
      <c r="B55" s="64" t="s">
        <v>63</v>
      </c>
      <c r="C55" s="18" t="s">
        <v>456</v>
      </c>
      <c r="D55" s="92"/>
      <c r="E55" s="63"/>
      <c r="F55" s="92" t="s">
        <v>91</v>
      </c>
      <c r="G55" s="63"/>
      <c r="H55" s="63"/>
      <c r="I55" s="57">
        <f t="shared" si="0"/>
        <v>0</v>
      </c>
      <c r="J55" s="92"/>
      <c r="K55" s="92" t="s">
        <v>468</v>
      </c>
      <c r="L55" s="92" t="s">
        <v>474</v>
      </c>
      <c r="M55" s="92"/>
      <c r="N55" s="92"/>
      <c r="O55" s="92"/>
      <c r="P55" s="49">
        <v>43693</v>
      </c>
      <c r="Q55" s="92" t="s">
        <v>111</v>
      </c>
      <c r="R55" s="18"/>
      <c r="S55" s="18" t="s">
        <v>107</v>
      </c>
      <c r="T55" s="18"/>
    </row>
    <row r="56" spans="1:20">
      <c r="A56" s="4">
        <v>52</v>
      </c>
      <c r="B56" s="64" t="s">
        <v>63</v>
      </c>
      <c r="C56" s="18" t="s">
        <v>456</v>
      </c>
      <c r="D56" s="92"/>
      <c r="E56" s="63"/>
      <c r="F56" s="92" t="s">
        <v>91</v>
      </c>
      <c r="G56" s="63"/>
      <c r="H56" s="63"/>
      <c r="I56" s="57">
        <f t="shared" si="0"/>
        <v>0</v>
      </c>
      <c r="J56" s="92"/>
      <c r="K56" s="92" t="s">
        <v>468</v>
      </c>
      <c r="L56" s="92" t="s">
        <v>474</v>
      </c>
      <c r="M56" s="92"/>
      <c r="N56" s="92"/>
      <c r="O56" s="92"/>
      <c r="P56" s="49">
        <v>43694</v>
      </c>
      <c r="Q56" s="92" t="s">
        <v>112</v>
      </c>
      <c r="R56" s="18"/>
      <c r="S56" s="18" t="s">
        <v>107</v>
      </c>
      <c r="T56" s="18"/>
    </row>
    <row r="57" spans="1:20">
      <c r="A57" s="4">
        <v>53</v>
      </c>
      <c r="B57" s="64" t="s">
        <v>63</v>
      </c>
      <c r="C57" s="174" t="s">
        <v>153</v>
      </c>
      <c r="D57" s="55"/>
      <c r="E57" s="64"/>
      <c r="F57" s="55"/>
      <c r="G57" s="64"/>
      <c r="H57" s="64"/>
      <c r="I57" s="57">
        <f t="shared" si="0"/>
        <v>0</v>
      </c>
      <c r="J57" s="55"/>
      <c r="K57" s="55"/>
      <c r="L57" s="55"/>
      <c r="M57" s="55"/>
      <c r="N57" s="55"/>
      <c r="O57" s="55"/>
      <c r="P57" s="49">
        <v>43695</v>
      </c>
      <c r="Q57" s="92" t="s">
        <v>113</v>
      </c>
      <c r="R57" s="18"/>
      <c r="S57" s="18" t="s">
        <v>107</v>
      </c>
      <c r="T57" s="18"/>
    </row>
    <row r="58" spans="1:20">
      <c r="A58" s="4">
        <v>54</v>
      </c>
      <c r="B58" s="64" t="s">
        <v>63</v>
      </c>
      <c r="C58" s="74" t="s">
        <v>441</v>
      </c>
      <c r="D58" s="92"/>
      <c r="E58" s="74" t="s">
        <v>442</v>
      </c>
      <c r="F58" s="92" t="s">
        <v>91</v>
      </c>
      <c r="G58" s="63">
        <v>151</v>
      </c>
      <c r="H58" s="63">
        <v>132</v>
      </c>
      <c r="I58" s="57">
        <f t="shared" si="0"/>
        <v>283</v>
      </c>
      <c r="J58" s="182">
        <v>9435353288</v>
      </c>
      <c r="K58" s="92" t="s">
        <v>408</v>
      </c>
      <c r="L58" s="92"/>
      <c r="M58" s="92"/>
      <c r="N58" s="92"/>
      <c r="O58" s="92"/>
      <c r="P58" s="49">
        <v>43696</v>
      </c>
      <c r="Q58" s="92" t="s">
        <v>106</v>
      </c>
      <c r="R58" s="18"/>
      <c r="S58" s="18" t="s">
        <v>107</v>
      </c>
      <c r="T58" s="18"/>
    </row>
    <row r="59" spans="1:20">
      <c r="A59" s="4">
        <v>55</v>
      </c>
      <c r="B59" s="64" t="s">
        <v>63</v>
      </c>
      <c r="C59" s="174" t="s">
        <v>153</v>
      </c>
      <c r="D59" s="55"/>
      <c r="E59" s="64"/>
      <c r="F59" s="55"/>
      <c r="G59" s="64"/>
      <c r="H59" s="64"/>
      <c r="I59" s="57">
        <f t="shared" si="0"/>
        <v>0</v>
      </c>
      <c r="J59" s="55"/>
      <c r="K59" s="55"/>
      <c r="L59" s="55"/>
      <c r="M59" s="55"/>
      <c r="N59" s="55"/>
      <c r="O59" s="55"/>
      <c r="P59" s="49">
        <v>43697</v>
      </c>
      <c r="Q59" s="92" t="s">
        <v>108</v>
      </c>
      <c r="R59" s="18"/>
      <c r="S59" s="18" t="s">
        <v>107</v>
      </c>
      <c r="T59" s="18"/>
    </row>
    <row r="60" spans="1:20">
      <c r="A60" s="4">
        <v>56</v>
      </c>
      <c r="B60" s="64" t="s">
        <v>63</v>
      </c>
      <c r="C60" s="74" t="s">
        <v>441</v>
      </c>
      <c r="D60" s="18"/>
      <c r="E60" s="74" t="s">
        <v>442</v>
      </c>
      <c r="F60" s="18" t="s">
        <v>91</v>
      </c>
      <c r="G60" s="63"/>
      <c r="H60" s="63"/>
      <c r="I60" s="57">
        <f t="shared" si="0"/>
        <v>0</v>
      </c>
      <c r="J60" s="182">
        <v>9435353288</v>
      </c>
      <c r="K60" s="92" t="s">
        <v>408</v>
      </c>
      <c r="L60" s="18"/>
      <c r="M60" s="18"/>
      <c r="N60" s="18"/>
      <c r="O60" s="18"/>
      <c r="P60" s="49">
        <v>43698</v>
      </c>
      <c r="Q60" s="92" t="s">
        <v>109</v>
      </c>
      <c r="R60" s="18"/>
      <c r="S60" s="18" t="s">
        <v>107</v>
      </c>
      <c r="T60" s="18"/>
    </row>
    <row r="61" spans="1:20">
      <c r="A61" s="4">
        <v>57</v>
      </c>
      <c r="B61" s="64" t="s">
        <v>63</v>
      </c>
      <c r="C61" s="18" t="s">
        <v>457</v>
      </c>
      <c r="D61" s="18" t="s">
        <v>25</v>
      </c>
      <c r="E61" s="63"/>
      <c r="F61" s="18" t="s">
        <v>89</v>
      </c>
      <c r="G61" s="63">
        <v>12</v>
      </c>
      <c r="H61" s="63">
        <v>13</v>
      </c>
      <c r="I61" s="57">
        <f t="shared" si="0"/>
        <v>25</v>
      </c>
      <c r="J61" s="18"/>
      <c r="K61" s="92" t="s">
        <v>468</v>
      </c>
      <c r="L61" s="92" t="s">
        <v>474</v>
      </c>
      <c r="M61" s="18"/>
      <c r="N61" s="18"/>
      <c r="O61" s="18"/>
      <c r="P61" s="262" t="s">
        <v>475</v>
      </c>
      <c r="Q61" s="265" t="s">
        <v>476</v>
      </c>
      <c r="R61" s="18"/>
      <c r="S61" s="18" t="s">
        <v>107</v>
      </c>
      <c r="T61" s="18"/>
    </row>
    <row r="62" spans="1:20">
      <c r="A62" s="4">
        <v>58</v>
      </c>
      <c r="B62" s="64" t="s">
        <v>63</v>
      </c>
      <c r="C62" s="18" t="s">
        <v>458</v>
      </c>
      <c r="D62" s="18" t="s">
        <v>23</v>
      </c>
      <c r="E62" s="63"/>
      <c r="F62" s="18" t="s">
        <v>91</v>
      </c>
      <c r="G62" s="63">
        <v>98</v>
      </c>
      <c r="H62" s="63">
        <v>71</v>
      </c>
      <c r="I62" s="57">
        <f t="shared" si="0"/>
        <v>169</v>
      </c>
      <c r="J62" s="18"/>
      <c r="K62" s="92" t="s">
        <v>468</v>
      </c>
      <c r="L62" s="92" t="s">
        <v>474</v>
      </c>
      <c r="M62" s="18"/>
      <c r="N62" s="18"/>
      <c r="O62" s="18"/>
      <c r="P62" s="264"/>
      <c r="Q62" s="267"/>
      <c r="R62" s="18"/>
      <c r="S62" s="18" t="s">
        <v>107</v>
      </c>
      <c r="T62" s="18"/>
    </row>
    <row r="63" spans="1:20">
      <c r="A63" s="4">
        <v>59</v>
      </c>
      <c r="B63" s="64" t="s">
        <v>63</v>
      </c>
      <c r="C63" s="160" t="s">
        <v>153</v>
      </c>
      <c r="D63" s="18"/>
      <c r="E63" s="63"/>
      <c r="F63" s="18"/>
      <c r="G63" s="63"/>
      <c r="H63" s="63"/>
      <c r="I63" s="57">
        <f t="shared" si="0"/>
        <v>0</v>
      </c>
      <c r="J63" s="18"/>
      <c r="K63" s="18"/>
      <c r="L63" s="18"/>
      <c r="M63" s="18"/>
      <c r="N63" s="18"/>
      <c r="O63" s="18"/>
      <c r="P63" s="49">
        <v>43701</v>
      </c>
      <c r="Q63" s="92" t="s">
        <v>112</v>
      </c>
      <c r="R63" s="18"/>
      <c r="S63" s="18" t="s">
        <v>107</v>
      </c>
      <c r="T63" s="18"/>
    </row>
    <row r="64" spans="1:20">
      <c r="A64" s="4">
        <v>60</v>
      </c>
      <c r="B64" s="64" t="s">
        <v>63</v>
      </c>
      <c r="C64" s="174" t="s">
        <v>153</v>
      </c>
      <c r="D64" s="55"/>
      <c r="E64" s="64"/>
      <c r="F64" s="55"/>
      <c r="G64" s="64"/>
      <c r="H64" s="64"/>
      <c r="I64" s="57">
        <f t="shared" si="0"/>
        <v>0</v>
      </c>
      <c r="J64" s="55"/>
      <c r="K64" s="55"/>
      <c r="L64" s="55"/>
      <c r="M64" s="55"/>
      <c r="N64" s="55"/>
      <c r="O64" s="55"/>
      <c r="P64" s="49">
        <v>43702</v>
      </c>
      <c r="Q64" s="92" t="s">
        <v>113</v>
      </c>
      <c r="R64" s="18"/>
      <c r="S64" s="18" t="s">
        <v>107</v>
      </c>
      <c r="T64" s="18"/>
    </row>
    <row r="65" spans="1:20">
      <c r="A65" s="4">
        <v>61</v>
      </c>
      <c r="B65" s="64" t="s">
        <v>63</v>
      </c>
      <c r="C65" s="18" t="s">
        <v>459</v>
      </c>
      <c r="D65" s="18" t="s">
        <v>25</v>
      </c>
      <c r="E65" s="63"/>
      <c r="F65" s="18" t="s">
        <v>89</v>
      </c>
      <c r="G65" s="63">
        <v>13</v>
      </c>
      <c r="H65" s="63">
        <v>12</v>
      </c>
      <c r="I65" s="57">
        <f t="shared" si="0"/>
        <v>25</v>
      </c>
      <c r="J65" s="18"/>
      <c r="K65" s="92" t="s">
        <v>468</v>
      </c>
      <c r="L65" s="92" t="s">
        <v>474</v>
      </c>
      <c r="M65" s="18"/>
      <c r="N65" s="18"/>
      <c r="O65" s="18"/>
      <c r="P65" s="262" t="s">
        <v>477</v>
      </c>
      <c r="Q65" s="92" t="s">
        <v>106</v>
      </c>
      <c r="R65" s="18"/>
      <c r="S65" s="18" t="s">
        <v>107</v>
      </c>
      <c r="T65" s="18"/>
    </row>
    <row r="66" spans="1:20">
      <c r="A66" s="4">
        <v>62</v>
      </c>
      <c r="B66" s="64" t="s">
        <v>63</v>
      </c>
      <c r="C66" s="18" t="s">
        <v>460</v>
      </c>
      <c r="D66" s="18" t="s">
        <v>23</v>
      </c>
      <c r="E66" s="63"/>
      <c r="F66" s="18" t="s">
        <v>91</v>
      </c>
      <c r="G66" s="63">
        <v>125</v>
      </c>
      <c r="H66" s="63">
        <v>73</v>
      </c>
      <c r="I66" s="57">
        <f t="shared" si="0"/>
        <v>198</v>
      </c>
      <c r="J66" s="18"/>
      <c r="K66" s="92" t="s">
        <v>468</v>
      </c>
      <c r="L66" s="92" t="s">
        <v>474</v>
      </c>
      <c r="M66" s="18"/>
      <c r="N66" s="18"/>
      <c r="O66" s="18"/>
      <c r="P66" s="264"/>
      <c r="Q66" s="92" t="s">
        <v>108</v>
      </c>
      <c r="R66" s="18"/>
      <c r="S66" s="18" t="s">
        <v>107</v>
      </c>
      <c r="T66" s="18"/>
    </row>
    <row r="67" spans="1:20">
      <c r="A67" s="4">
        <v>63</v>
      </c>
      <c r="B67" s="64" t="s">
        <v>63</v>
      </c>
      <c r="C67" s="18" t="s">
        <v>123</v>
      </c>
      <c r="D67" s="18"/>
      <c r="E67" s="63"/>
      <c r="F67" s="18"/>
      <c r="G67" s="63"/>
      <c r="H67" s="63"/>
      <c r="I67" s="57">
        <f t="shared" si="0"/>
        <v>0</v>
      </c>
      <c r="J67" s="18"/>
      <c r="K67" s="18"/>
      <c r="L67" s="18"/>
      <c r="M67" s="18"/>
      <c r="N67" s="18"/>
      <c r="O67" s="18"/>
      <c r="P67" s="49">
        <v>43705</v>
      </c>
      <c r="Q67" s="92" t="s">
        <v>109</v>
      </c>
      <c r="R67" s="18"/>
      <c r="S67" s="18" t="s">
        <v>107</v>
      </c>
      <c r="T67" s="18"/>
    </row>
    <row r="68" spans="1:20">
      <c r="A68" s="4">
        <v>64</v>
      </c>
      <c r="B68" s="64" t="s">
        <v>63</v>
      </c>
      <c r="C68" s="18" t="s">
        <v>461</v>
      </c>
      <c r="D68" s="18" t="s">
        <v>25</v>
      </c>
      <c r="E68" s="63">
        <v>18312030816</v>
      </c>
      <c r="F68" s="18" t="s">
        <v>89</v>
      </c>
      <c r="G68" s="63">
        <v>18</v>
      </c>
      <c r="H68" s="63">
        <v>12</v>
      </c>
      <c r="I68" s="57">
        <f t="shared" si="0"/>
        <v>30</v>
      </c>
      <c r="J68" s="18">
        <v>9678752622</v>
      </c>
      <c r="K68" s="18" t="s">
        <v>470</v>
      </c>
      <c r="L68" s="18" t="s">
        <v>471</v>
      </c>
      <c r="M68" s="18">
        <v>9435689230</v>
      </c>
      <c r="N68" s="18" t="s">
        <v>478</v>
      </c>
      <c r="O68" s="18">
        <v>9531342120</v>
      </c>
      <c r="P68" s="49">
        <v>43706</v>
      </c>
      <c r="Q68" s="92" t="s">
        <v>110</v>
      </c>
      <c r="R68" s="18"/>
      <c r="S68" s="18" t="s">
        <v>107</v>
      </c>
      <c r="T68" s="18"/>
    </row>
    <row r="69" spans="1:20">
      <c r="A69" s="4">
        <v>65</v>
      </c>
      <c r="B69" s="64" t="s">
        <v>63</v>
      </c>
      <c r="C69" s="18" t="s">
        <v>462</v>
      </c>
      <c r="D69" s="18" t="s">
        <v>23</v>
      </c>
      <c r="E69" s="63"/>
      <c r="F69" s="18" t="s">
        <v>91</v>
      </c>
      <c r="G69" s="63">
        <v>21</v>
      </c>
      <c r="H69" s="63">
        <v>18</v>
      </c>
      <c r="I69" s="57">
        <f t="shared" si="0"/>
        <v>39</v>
      </c>
      <c r="J69" s="18">
        <v>9954011783</v>
      </c>
      <c r="K69" s="18" t="s">
        <v>470</v>
      </c>
      <c r="L69" s="18" t="s">
        <v>471</v>
      </c>
      <c r="M69" s="18">
        <v>9435689230</v>
      </c>
      <c r="N69" s="18" t="s">
        <v>478</v>
      </c>
      <c r="O69" s="18">
        <v>9531342120</v>
      </c>
      <c r="P69" s="49">
        <v>43706</v>
      </c>
      <c r="Q69" s="92" t="s">
        <v>110</v>
      </c>
      <c r="R69" s="18"/>
      <c r="S69" s="18" t="s">
        <v>107</v>
      </c>
      <c r="T69" s="18"/>
    </row>
    <row r="70" spans="1:20">
      <c r="A70" s="4">
        <v>66</v>
      </c>
      <c r="B70" s="64" t="s">
        <v>63</v>
      </c>
      <c r="C70" s="18" t="s">
        <v>463</v>
      </c>
      <c r="D70" s="18" t="s">
        <v>25</v>
      </c>
      <c r="E70" s="63">
        <v>18312030020</v>
      </c>
      <c r="F70" s="18" t="s">
        <v>89</v>
      </c>
      <c r="G70" s="63">
        <v>9</v>
      </c>
      <c r="H70" s="63">
        <v>6</v>
      </c>
      <c r="I70" s="57">
        <f t="shared" ref="I70:I133" si="1">SUM(G70:H70)</f>
        <v>15</v>
      </c>
      <c r="J70" s="18">
        <v>967840032</v>
      </c>
      <c r="K70" s="18" t="s">
        <v>470</v>
      </c>
      <c r="L70" s="18" t="s">
        <v>471</v>
      </c>
      <c r="M70" s="18">
        <v>9435689230</v>
      </c>
      <c r="N70" s="18" t="s">
        <v>479</v>
      </c>
      <c r="O70" s="18">
        <v>6026219611</v>
      </c>
      <c r="P70" s="49">
        <v>43707</v>
      </c>
      <c r="Q70" s="92" t="s">
        <v>111</v>
      </c>
      <c r="R70" s="18"/>
      <c r="S70" s="18" t="s">
        <v>107</v>
      </c>
      <c r="T70" s="18"/>
    </row>
    <row r="71" spans="1:20">
      <c r="A71" s="4">
        <v>67</v>
      </c>
      <c r="B71" s="64" t="s">
        <v>63</v>
      </c>
      <c r="C71" s="18" t="s">
        <v>464</v>
      </c>
      <c r="D71" s="18" t="s">
        <v>23</v>
      </c>
      <c r="E71" s="63"/>
      <c r="F71" s="18" t="s">
        <v>91</v>
      </c>
      <c r="G71" s="63">
        <v>33</v>
      </c>
      <c r="H71" s="63">
        <v>21</v>
      </c>
      <c r="I71" s="57">
        <f t="shared" si="1"/>
        <v>54</v>
      </c>
      <c r="J71" s="18">
        <v>9577425865</v>
      </c>
      <c r="K71" s="18" t="s">
        <v>470</v>
      </c>
      <c r="L71" s="18" t="s">
        <v>471</v>
      </c>
      <c r="M71" s="18">
        <v>9435689230</v>
      </c>
      <c r="N71" s="18" t="s">
        <v>479</v>
      </c>
      <c r="O71" s="18">
        <v>6026219611</v>
      </c>
      <c r="P71" s="49">
        <v>43707</v>
      </c>
      <c r="Q71" s="92" t="s">
        <v>111</v>
      </c>
      <c r="R71" s="18"/>
      <c r="S71" s="18" t="s">
        <v>107</v>
      </c>
      <c r="T71" s="18"/>
    </row>
    <row r="72" spans="1:20">
      <c r="A72" s="4">
        <v>68</v>
      </c>
      <c r="B72" s="64" t="s">
        <v>63</v>
      </c>
      <c r="C72" s="18" t="s">
        <v>465</v>
      </c>
      <c r="D72" s="18" t="s">
        <v>25</v>
      </c>
      <c r="E72" s="63"/>
      <c r="F72" s="18" t="s">
        <v>89</v>
      </c>
      <c r="G72" s="63">
        <v>12</v>
      </c>
      <c r="H72" s="63">
        <v>13</v>
      </c>
      <c r="I72" s="57">
        <f t="shared" si="1"/>
        <v>25</v>
      </c>
      <c r="J72" s="18">
        <v>9435692730</v>
      </c>
      <c r="K72" s="18" t="s">
        <v>470</v>
      </c>
      <c r="L72" s="18" t="s">
        <v>471</v>
      </c>
      <c r="M72" s="18">
        <v>9435689230</v>
      </c>
      <c r="N72" s="18" t="s">
        <v>480</v>
      </c>
      <c r="O72" s="18">
        <v>8472823655</v>
      </c>
      <c r="P72" s="49">
        <v>43708</v>
      </c>
      <c r="Q72" s="92" t="s">
        <v>112</v>
      </c>
      <c r="R72" s="18"/>
      <c r="S72" s="18" t="s">
        <v>107</v>
      </c>
      <c r="T72" s="18"/>
    </row>
    <row r="73" spans="1:20">
      <c r="A73" s="4">
        <v>69</v>
      </c>
      <c r="B73" s="64" t="s">
        <v>63</v>
      </c>
      <c r="C73" s="18" t="s">
        <v>466</v>
      </c>
      <c r="D73" s="18" t="s">
        <v>23</v>
      </c>
      <c r="E73" s="63">
        <v>18170311501</v>
      </c>
      <c r="F73" s="18" t="s">
        <v>91</v>
      </c>
      <c r="G73" s="63">
        <v>36</v>
      </c>
      <c r="H73" s="63">
        <v>23</v>
      </c>
      <c r="I73" s="57">
        <f t="shared" si="1"/>
        <v>59</v>
      </c>
      <c r="J73" s="18">
        <v>9954028914</v>
      </c>
      <c r="K73" s="18" t="s">
        <v>470</v>
      </c>
      <c r="L73" s="18" t="s">
        <v>471</v>
      </c>
      <c r="M73" s="18">
        <v>9435689230</v>
      </c>
      <c r="N73" s="18" t="s">
        <v>480</v>
      </c>
      <c r="O73" s="18">
        <v>8472823655</v>
      </c>
      <c r="P73" s="49">
        <v>43708</v>
      </c>
      <c r="Q73" s="92" t="s">
        <v>112</v>
      </c>
      <c r="R73" s="18"/>
      <c r="S73" s="18" t="s">
        <v>107</v>
      </c>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48"/>
      <c r="D78" s="48"/>
      <c r="E78" s="19"/>
      <c r="F78" s="48"/>
      <c r="G78" s="19"/>
      <c r="H78" s="19"/>
      <c r="I78" s="57">
        <f t="shared" si="1"/>
        <v>0</v>
      </c>
      <c r="J78" s="48"/>
      <c r="K78" s="48"/>
      <c r="L78" s="48"/>
      <c r="M78" s="48"/>
      <c r="N78" s="48"/>
      <c r="O78" s="4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69</v>
      </c>
      <c r="D165" s="21"/>
      <c r="E165" s="13"/>
      <c r="F165" s="21"/>
      <c r="G165" s="58">
        <f>SUM(G5:G164)</f>
        <v>2055</v>
      </c>
      <c r="H165" s="58">
        <f>SUM(H5:H164)</f>
        <v>1862</v>
      </c>
      <c r="I165" s="58">
        <f>SUM(I5:I164)</f>
        <v>3917</v>
      </c>
      <c r="J165" s="21"/>
      <c r="K165" s="21"/>
      <c r="L165" s="21"/>
      <c r="M165" s="21"/>
      <c r="N165" s="21"/>
      <c r="O165" s="21"/>
      <c r="P165" s="14"/>
      <c r="Q165" s="21"/>
      <c r="R165" s="21"/>
      <c r="S165" s="21"/>
      <c r="T165" s="12"/>
    </row>
    <row r="166" spans="1:20">
      <c r="A166" s="44" t="s">
        <v>62</v>
      </c>
      <c r="B166" s="10">
        <f>COUNTIF(B$5:B$164,"Team 1")</f>
        <v>33</v>
      </c>
      <c r="C166" s="44" t="s">
        <v>25</v>
      </c>
      <c r="D166" s="10">
        <f>COUNTIF(D5:D164,"Anganwadi")</f>
        <v>10</v>
      </c>
    </row>
    <row r="167" spans="1:20">
      <c r="A167" s="44" t="s">
        <v>63</v>
      </c>
      <c r="B167" s="10">
        <f>COUNTIF(B$6:B$164,"Team 2")</f>
        <v>36</v>
      </c>
      <c r="C167" s="44" t="s">
        <v>23</v>
      </c>
      <c r="D167" s="10">
        <f>COUNTIF(D5:D164,"School")</f>
        <v>27</v>
      </c>
    </row>
  </sheetData>
  <sheetProtection password="8527" sheet="1" objects="1" scenarios="1"/>
  <mergeCells count="23">
    <mergeCell ref="R3:R4"/>
    <mergeCell ref="S3:S4"/>
    <mergeCell ref="E3:E4"/>
    <mergeCell ref="F3:F4"/>
    <mergeCell ref="G3:I3"/>
    <mergeCell ref="J3:J4"/>
    <mergeCell ref="K3:K4"/>
    <mergeCell ref="P61:P62"/>
    <mergeCell ref="Q61:Q62"/>
    <mergeCell ref="P65:P66"/>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53" activePane="bottomRight" state="frozen"/>
      <selection pane="topRight" activeCell="C1" sqref="C1"/>
      <selection pane="bottomLeft" activeCell="A5" sqref="A5"/>
      <selection pane="bottomRight" activeCell="V88" sqref="V8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77" t="s">
        <v>70</v>
      </c>
      <c r="B1" s="277"/>
      <c r="C1" s="277"/>
      <c r="D1" s="53"/>
      <c r="E1" s="53"/>
      <c r="F1" s="53"/>
      <c r="G1" s="53"/>
      <c r="H1" s="53"/>
      <c r="I1" s="53"/>
      <c r="J1" s="53"/>
      <c r="K1" s="53"/>
      <c r="L1" s="53"/>
      <c r="M1" s="279"/>
      <c r="N1" s="279"/>
      <c r="O1" s="279"/>
      <c r="P1" s="279"/>
      <c r="Q1" s="279"/>
      <c r="R1" s="279"/>
      <c r="S1" s="279"/>
      <c r="T1" s="279"/>
    </row>
    <row r="2" spans="1:20">
      <c r="A2" s="255" t="s">
        <v>59</v>
      </c>
      <c r="B2" s="256"/>
      <c r="C2" s="256"/>
      <c r="D2" s="25">
        <v>43709</v>
      </c>
      <c r="E2" s="22"/>
      <c r="F2" s="22"/>
      <c r="G2" s="22"/>
      <c r="H2" s="22"/>
      <c r="I2" s="22"/>
      <c r="J2" s="22"/>
      <c r="K2" s="22"/>
      <c r="L2" s="22"/>
      <c r="M2" s="22"/>
      <c r="N2" s="22"/>
      <c r="O2" s="22"/>
      <c r="P2" s="22"/>
      <c r="Q2" s="22"/>
      <c r="R2" s="22"/>
      <c r="S2" s="22"/>
    </row>
    <row r="3" spans="1:20" ht="24" customHeight="1">
      <c r="A3" s="247" t="s">
        <v>14</v>
      </c>
      <c r="B3" s="253" t="s">
        <v>61</v>
      </c>
      <c r="C3" s="246" t="s">
        <v>7</v>
      </c>
      <c r="D3" s="246" t="s">
        <v>55</v>
      </c>
      <c r="E3" s="246" t="s">
        <v>16</v>
      </c>
      <c r="F3" s="257" t="s">
        <v>17</v>
      </c>
      <c r="G3" s="246" t="s">
        <v>8</v>
      </c>
      <c r="H3" s="246"/>
      <c r="I3" s="246"/>
      <c r="J3" s="246" t="s">
        <v>31</v>
      </c>
      <c r="K3" s="253" t="s">
        <v>33</v>
      </c>
      <c r="L3" s="253" t="s">
        <v>50</v>
      </c>
      <c r="M3" s="253" t="s">
        <v>51</v>
      </c>
      <c r="N3" s="253" t="s">
        <v>34</v>
      </c>
      <c r="O3" s="253" t="s">
        <v>35</v>
      </c>
      <c r="P3" s="247" t="s">
        <v>54</v>
      </c>
      <c r="Q3" s="246" t="s">
        <v>52</v>
      </c>
      <c r="R3" s="246" t="s">
        <v>32</v>
      </c>
      <c r="S3" s="246" t="s">
        <v>53</v>
      </c>
      <c r="T3" s="246" t="s">
        <v>13</v>
      </c>
    </row>
    <row r="4" spans="1:20" ht="25.5" customHeight="1">
      <c r="A4" s="247"/>
      <c r="B4" s="258"/>
      <c r="C4" s="246"/>
      <c r="D4" s="246"/>
      <c r="E4" s="246"/>
      <c r="F4" s="257"/>
      <c r="G4" s="23" t="s">
        <v>9</v>
      </c>
      <c r="H4" s="23" t="s">
        <v>10</v>
      </c>
      <c r="I4" s="23" t="s">
        <v>11</v>
      </c>
      <c r="J4" s="246"/>
      <c r="K4" s="254"/>
      <c r="L4" s="254"/>
      <c r="M4" s="254"/>
      <c r="N4" s="254"/>
      <c r="O4" s="254"/>
      <c r="P4" s="247"/>
      <c r="Q4" s="247"/>
      <c r="R4" s="246"/>
      <c r="S4" s="246"/>
      <c r="T4" s="246"/>
    </row>
    <row r="5" spans="1:20">
      <c r="A5" s="4">
        <v>1</v>
      </c>
      <c r="B5" s="64" t="s">
        <v>62</v>
      </c>
      <c r="C5" s="174" t="s">
        <v>153</v>
      </c>
      <c r="D5" s="94"/>
      <c r="E5" s="64"/>
      <c r="F5" s="55"/>
      <c r="G5" s="64"/>
      <c r="H5" s="64"/>
      <c r="I5" s="59">
        <f>SUM(G5:H5)</f>
        <v>0</v>
      </c>
      <c r="J5" s="94"/>
      <c r="K5" s="94"/>
      <c r="L5" s="94"/>
      <c r="M5" s="94"/>
      <c r="N5" s="94"/>
      <c r="O5" s="94"/>
      <c r="P5" s="49">
        <v>43709</v>
      </c>
      <c r="Q5" s="94" t="s">
        <v>113</v>
      </c>
      <c r="R5" s="48"/>
      <c r="S5" s="18"/>
      <c r="T5" s="18"/>
    </row>
    <row r="6" spans="1:20" ht="33">
      <c r="A6" s="4">
        <v>2</v>
      </c>
      <c r="B6" s="64" t="s">
        <v>62</v>
      </c>
      <c r="C6" s="55" t="s">
        <v>646</v>
      </c>
      <c r="D6" s="55" t="s">
        <v>23</v>
      </c>
      <c r="E6" s="64">
        <v>18170301801</v>
      </c>
      <c r="F6" s="55" t="s">
        <v>91</v>
      </c>
      <c r="G6" s="64">
        <v>37</v>
      </c>
      <c r="H6" s="64">
        <v>26</v>
      </c>
      <c r="I6" s="59">
        <f t="shared" ref="I6:I69" si="0">SUM(G6:H6)</f>
        <v>63</v>
      </c>
      <c r="J6" s="55">
        <v>9435713236</v>
      </c>
      <c r="K6" s="18" t="s">
        <v>572</v>
      </c>
      <c r="L6" s="18" t="s">
        <v>573</v>
      </c>
      <c r="M6" s="18" t="s">
        <v>574</v>
      </c>
      <c r="N6" s="55" t="s">
        <v>575</v>
      </c>
      <c r="O6" s="158">
        <v>9435713236</v>
      </c>
      <c r="P6" s="49">
        <v>43710</v>
      </c>
      <c r="Q6" s="94" t="s">
        <v>106</v>
      </c>
      <c r="R6" s="48"/>
      <c r="S6" s="18"/>
      <c r="T6" s="18"/>
    </row>
    <row r="7" spans="1:20">
      <c r="A7" s="4">
        <v>3</v>
      </c>
      <c r="B7" s="64" t="s">
        <v>62</v>
      </c>
      <c r="C7" s="55" t="s">
        <v>647</v>
      </c>
      <c r="D7" s="55" t="s">
        <v>23</v>
      </c>
      <c r="E7" s="64"/>
      <c r="F7" s="55" t="s">
        <v>91</v>
      </c>
      <c r="G7" s="64">
        <v>23</v>
      </c>
      <c r="H7" s="64">
        <v>24</v>
      </c>
      <c r="I7" s="59">
        <f t="shared" si="0"/>
        <v>47</v>
      </c>
      <c r="J7" s="55">
        <v>8471948812</v>
      </c>
      <c r="K7" s="18" t="s">
        <v>470</v>
      </c>
      <c r="L7" s="18" t="s">
        <v>471</v>
      </c>
      <c r="M7" s="18">
        <v>9435689230</v>
      </c>
      <c r="N7" s="55" t="s">
        <v>713</v>
      </c>
      <c r="O7" s="158">
        <v>9678280738</v>
      </c>
      <c r="P7" s="49">
        <v>43711</v>
      </c>
      <c r="Q7" s="94" t="s">
        <v>108</v>
      </c>
      <c r="R7" s="48"/>
      <c r="S7" s="18"/>
      <c r="T7" s="18"/>
    </row>
    <row r="8" spans="1:20" ht="33">
      <c r="A8" s="4">
        <v>4</v>
      </c>
      <c r="B8" s="64" t="s">
        <v>62</v>
      </c>
      <c r="C8" s="18" t="s">
        <v>648</v>
      </c>
      <c r="D8" s="55" t="s">
        <v>23</v>
      </c>
      <c r="E8" s="63"/>
      <c r="F8" s="18" t="s">
        <v>91</v>
      </c>
      <c r="G8" s="63">
        <v>21</v>
      </c>
      <c r="H8" s="63">
        <v>11</v>
      </c>
      <c r="I8" s="59">
        <f t="shared" si="0"/>
        <v>32</v>
      </c>
      <c r="J8" s="94" t="s">
        <v>714</v>
      </c>
      <c r="K8" s="18" t="s">
        <v>470</v>
      </c>
      <c r="L8" s="18" t="s">
        <v>471</v>
      </c>
      <c r="M8" s="18">
        <v>9435689230</v>
      </c>
      <c r="N8" s="55" t="s">
        <v>713</v>
      </c>
      <c r="O8" s="158">
        <v>9678280738</v>
      </c>
      <c r="P8" s="49">
        <v>43711</v>
      </c>
      <c r="Q8" s="94" t="s">
        <v>108</v>
      </c>
      <c r="R8" s="48"/>
      <c r="S8" s="18"/>
      <c r="T8" s="18"/>
    </row>
    <row r="9" spans="1:20">
      <c r="A9" s="4">
        <v>5</v>
      </c>
      <c r="B9" s="64" t="s">
        <v>62</v>
      </c>
      <c r="C9" s="18" t="s">
        <v>123</v>
      </c>
      <c r="D9" s="94"/>
      <c r="E9" s="63"/>
      <c r="F9" s="94"/>
      <c r="G9" s="63"/>
      <c r="H9" s="63"/>
      <c r="I9" s="59">
        <f t="shared" si="0"/>
        <v>0</v>
      </c>
      <c r="J9" s="55"/>
      <c r="K9" s="55"/>
      <c r="L9" s="55"/>
      <c r="M9" s="55"/>
      <c r="N9" s="55"/>
      <c r="O9" s="55"/>
      <c r="P9" s="49">
        <v>43712</v>
      </c>
      <c r="Q9" s="94" t="s">
        <v>109</v>
      </c>
      <c r="R9" s="48"/>
      <c r="S9" s="18"/>
      <c r="T9" s="18"/>
    </row>
    <row r="10" spans="1:20" ht="33">
      <c r="A10" s="4">
        <v>6</v>
      </c>
      <c r="B10" s="64" t="s">
        <v>62</v>
      </c>
      <c r="C10" s="160" t="s">
        <v>649</v>
      </c>
      <c r="D10" s="18"/>
      <c r="E10" s="63"/>
      <c r="F10" s="94"/>
      <c r="G10" s="63"/>
      <c r="H10" s="63"/>
      <c r="I10" s="59">
        <f t="shared" si="0"/>
        <v>0</v>
      </c>
      <c r="J10" s="64"/>
      <c r="K10" s="94"/>
      <c r="L10" s="149"/>
      <c r="M10" s="94"/>
      <c r="N10" s="94"/>
      <c r="O10" s="94"/>
      <c r="P10" s="49">
        <v>43713</v>
      </c>
      <c r="Q10" s="94" t="s">
        <v>110</v>
      </c>
      <c r="R10" s="48"/>
      <c r="S10" s="18"/>
      <c r="T10" s="18"/>
    </row>
    <row r="11" spans="1:20" ht="33">
      <c r="A11" s="4">
        <v>7</v>
      </c>
      <c r="B11" s="64" t="s">
        <v>62</v>
      </c>
      <c r="C11" s="18" t="s">
        <v>650</v>
      </c>
      <c r="D11" s="18" t="s">
        <v>23</v>
      </c>
      <c r="E11" s="63"/>
      <c r="F11" s="18" t="s">
        <v>161</v>
      </c>
      <c r="G11" s="63">
        <v>76</v>
      </c>
      <c r="H11" s="63">
        <v>65</v>
      </c>
      <c r="I11" s="59">
        <f t="shared" si="0"/>
        <v>141</v>
      </c>
      <c r="J11" s="94" t="s">
        <v>747</v>
      </c>
      <c r="K11" s="18" t="s">
        <v>73</v>
      </c>
      <c r="L11" s="65" t="s">
        <v>715</v>
      </c>
      <c r="M11" s="18">
        <v>8876553148</v>
      </c>
      <c r="N11" s="18" t="s">
        <v>716</v>
      </c>
      <c r="O11" s="18">
        <v>9954760717</v>
      </c>
      <c r="P11" s="49">
        <v>43714</v>
      </c>
      <c r="Q11" s="94" t="s">
        <v>111</v>
      </c>
      <c r="R11" s="48"/>
      <c r="S11" s="18"/>
      <c r="T11" s="18"/>
    </row>
    <row r="12" spans="1:20" ht="33">
      <c r="A12" s="4">
        <v>8</v>
      </c>
      <c r="B12" s="64" t="s">
        <v>62</v>
      </c>
      <c r="C12" s="18" t="s">
        <v>651</v>
      </c>
      <c r="D12" s="18" t="s">
        <v>25</v>
      </c>
      <c r="E12" s="63">
        <v>18170310701</v>
      </c>
      <c r="F12" s="18" t="s">
        <v>91</v>
      </c>
      <c r="G12" s="63">
        <v>11</v>
      </c>
      <c r="H12" s="63">
        <v>6</v>
      </c>
      <c r="I12" s="59">
        <f t="shared" si="0"/>
        <v>17</v>
      </c>
      <c r="J12" s="94">
        <v>9495595639</v>
      </c>
      <c r="K12" s="55" t="s">
        <v>591</v>
      </c>
      <c r="L12" s="18" t="s">
        <v>592</v>
      </c>
      <c r="M12" s="18">
        <v>9954414298</v>
      </c>
      <c r="N12" s="18" t="s">
        <v>717</v>
      </c>
      <c r="O12" s="94">
        <v>8812040119</v>
      </c>
      <c r="P12" s="49">
        <v>43715</v>
      </c>
      <c r="Q12" s="94" t="s">
        <v>112</v>
      </c>
      <c r="R12" s="48"/>
      <c r="S12" s="18"/>
      <c r="T12" s="18"/>
    </row>
    <row r="13" spans="1:20" ht="33">
      <c r="A13" s="4">
        <v>9</v>
      </c>
      <c r="B13" s="64" t="s">
        <v>62</v>
      </c>
      <c r="C13" s="18" t="s">
        <v>652</v>
      </c>
      <c r="D13" s="18" t="s">
        <v>23</v>
      </c>
      <c r="E13" s="63">
        <v>18170310202</v>
      </c>
      <c r="F13" s="18" t="s">
        <v>161</v>
      </c>
      <c r="G13" s="63">
        <v>0</v>
      </c>
      <c r="H13" s="63">
        <v>40</v>
      </c>
      <c r="I13" s="59">
        <f t="shared" si="0"/>
        <v>40</v>
      </c>
      <c r="J13" s="94">
        <v>9101273560</v>
      </c>
      <c r="K13" s="55" t="s">
        <v>591</v>
      </c>
      <c r="L13" s="18" t="s">
        <v>592</v>
      </c>
      <c r="M13" s="18">
        <v>9954414298</v>
      </c>
      <c r="N13" s="18" t="s">
        <v>593</v>
      </c>
      <c r="O13" s="18">
        <v>9854929676</v>
      </c>
      <c r="P13" s="49">
        <v>43715</v>
      </c>
      <c r="Q13" s="94" t="s">
        <v>112</v>
      </c>
      <c r="R13" s="48"/>
      <c r="S13" s="18"/>
      <c r="T13" s="18"/>
    </row>
    <row r="14" spans="1:20">
      <c r="A14" s="4">
        <v>10</v>
      </c>
      <c r="B14" s="64" t="s">
        <v>62</v>
      </c>
      <c r="C14" s="160" t="s">
        <v>153</v>
      </c>
      <c r="D14" s="18"/>
      <c r="E14" s="63"/>
      <c r="F14" s="94"/>
      <c r="G14" s="63"/>
      <c r="H14" s="63"/>
      <c r="I14" s="59">
        <f t="shared" si="0"/>
        <v>0</v>
      </c>
      <c r="J14" s="94"/>
      <c r="K14" s="94"/>
      <c r="L14" s="94"/>
      <c r="M14" s="94"/>
      <c r="N14" s="94"/>
      <c r="O14" s="94"/>
      <c r="P14" s="49">
        <v>43716</v>
      </c>
      <c r="Q14" s="94" t="s">
        <v>113</v>
      </c>
      <c r="R14" s="48"/>
      <c r="S14" s="18"/>
      <c r="T14" s="18"/>
    </row>
    <row r="15" spans="1:20">
      <c r="A15" s="4">
        <v>11</v>
      </c>
      <c r="B15" s="64" t="s">
        <v>62</v>
      </c>
      <c r="C15" s="18" t="s">
        <v>653</v>
      </c>
      <c r="D15" s="18" t="s">
        <v>25</v>
      </c>
      <c r="E15" s="63">
        <v>18312030611</v>
      </c>
      <c r="F15" s="94" t="s">
        <v>89</v>
      </c>
      <c r="G15" s="63">
        <v>7</v>
      </c>
      <c r="H15" s="63">
        <v>6</v>
      </c>
      <c r="I15" s="59">
        <f t="shared" si="0"/>
        <v>13</v>
      </c>
      <c r="J15" s="94">
        <v>9401177116</v>
      </c>
      <c r="K15" s="94" t="s">
        <v>580</v>
      </c>
      <c r="L15" s="94" t="s">
        <v>581</v>
      </c>
      <c r="M15" s="94">
        <v>6005833793</v>
      </c>
      <c r="N15" s="94" t="s">
        <v>582</v>
      </c>
      <c r="O15" s="94">
        <v>9401930483</v>
      </c>
      <c r="P15" s="49">
        <v>43717</v>
      </c>
      <c r="Q15" s="94" t="s">
        <v>106</v>
      </c>
      <c r="R15" s="48"/>
      <c r="S15" s="18"/>
      <c r="T15" s="18"/>
    </row>
    <row r="16" spans="1:20">
      <c r="A16" s="4">
        <v>12</v>
      </c>
      <c r="B16" s="64" t="s">
        <v>62</v>
      </c>
      <c r="C16" s="18" t="s">
        <v>654</v>
      </c>
      <c r="D16" s="18" t="s">
        <v>23</v>
      </c>
      <c r="E16" s="63">
        <v>18170309301</v>
      </c>
      <c r="F16" s="94" t="s">
        <v>91</v>
      </c>
      <c r="G16" s="63">
        <v>32</v>
      </c>
      <c r="H16" s="63">
        <v>54</v>
      </c>
      <c r="I16" s="59">
        <f t="shared" si="0"/>
        <v>86</v>
      </c>
      <c r="J16" s="94">
        <v>6000218054</v>
      </c>
      <c r="K16" s="94" t="s">
        <v>580</v>
      </c>
      <c r="L16" s="94" t="s">
        <v>581</v>
      </c>
      <c r="M16" s="94">
        <v>6005833793</v>
      </c>
      <c r="N16" s="94" t="s">
        <v>582</v>
      </c>
      <c r="O16" s="94">
        <v>9401930483</v>
      </c>
      <c r="P16" s="49">
        <v>43717</v>
      </c>
      <c r="Q16" s="94" t="s">
        <v>106</v>
      </c>
      <c r="R16" s="48"/>
      <c r="S16" s="18"/>
      <c r="T16" s="18"/>
    </row>
    <row r="17" spans="1:20" ht="33">
      <c r="A17" s="4">
        <v>13</v>
      </c>
      <c r="B17" s="64" t="s">
        <v>62</v>
      </c>
      <c r="C17" s="18" t="s">
        <v>655</v>
      </c>
      <c r="D17" s="18" t="s">
        <v>23</v>
      </c>
      <c r="E17" s="63"/>
      <c r="F17" s="94" t="s">
        <v>91</v>
      </c>
      <c r="G17" s="63">
        <v>64</v>
      </c>
      <c r="H17" s="63">
        <v>54</v>
      </c>
      <c r="I17" s="59">
        <f t="shared" si="0"/>
        <v>118</v>
      </c>
      <c r="J17" s="94">
        <v>9864573630</v>
      </c>
      <c r="K17" s="55" t="s">
        <v>591</v>
      </c>
      <c r="L17" s="18" t="s">
        <v>592</v>
      </c>
      <c r="M17" s="18">
        <v>9954414298</v>
      </c>
      <c r="N17" s="94" t="s">
        <v>717</v>
      </c>
      <c r="O17" s="94">
        <v>8812040119</v>
      </c>
      <c r="P17" s="49">
        <v>43718</v>
      </c>
      <c r="Q17" s="94" t="s">
        <v>108</v>
      </c>
      <c r="R17" s="48"/>
      <c r="S17" s="18"/>
      <c r="T17" s="18"/>
    </row>
    <row r="18" spans="1:20">
      <c r="A18" s="4">
        <v>14</v>
      </c>
      <c r="B18" s="64" t="s">
        <v>62</v>
      </c>
      <c r="C18" s="55" t="s">
        <v>123</v>
      </c>
      <c r="D18" s="158"/>
      <c r="E18" s="64"/>
      <c r="F18" s="55"/>
      <c r="G18" s="64"/>
      <c r="H18" s="64"/>
      <c r="I18" s="59">
        <f t="shared" si="0"/>
        <v>0</v>
      </c>
      <c r="J18" s="55"/>
      <c r="K18" s="55"/>
      <c r="L18" s="55"/>
      <c r="M18" s="55"/>
      <c r="N18" s="55"/>
      <c r="O18" s="55"/>
      <c r="P18" s="49">
        <v>43719</v>
      </c>
      <c r="Q18" s="94" t="s">
        <v>109</v>
      </c>
      <c r="R18" s="48"/>
      <c r="S18" s="18"/>
      <c r="T18" s="18"/>
    </row>
    <row r="19" spans="1:20">
      <c r="A19" s="4">
        <v>15</v>
      </c>
      <c r="B19" s="64" t="s">
        <v>62</v>
      </c>
      <c r="C19" s="18" t="s">
        <v>656</v>
      </c>
      <c r="D19" s="18" t="s">
        <v>23</v>
      </c>
      <c r="E19" s="63">
        <v>18170308502</v>
      </c>
      <c r="F19" s="94" t="s">
        <v>91</v>
      </c>
      <c r="G19" s="63">
        <v>49</v>
      </c>
      <c r="H19" s="63">
        <v>55</v>
      </c>
      <c r="I19" s="59">
        <f t="shared" si="0"/>
        <v>104</v>
      </c>
      <c r="J19" s="94">
        <v>8486804392</v>
      </c>
      <c r="K19" s="94" t="s">
        <v>580</v>
      </c>
      <c r="L19" s="94" t="s">
        <v>581</v>
      </c>
      <c r="M19" s="94">
        <v>6005833793</v>
      </c>
      <c r="N19" s="94" t="s">
        <v>583</v>
      </c>
      <c r="O19" s="94">
        <v>9678280977</v>
      </c>
      <c r="P19" s="49">
        <v>43720</v>
      </c>
      <c r="Q19" s="94" t="s">
        <v>110</v>
      </c>
      <c r="R19" s="48"/>
      <c r="S19" s="18"/>
      <c r="T19" s="18"/>
    </row>
    <row r="20" spans="1:20">
      <c r="A20" s="4">
        <v>16</v>
      </c>
      <c r="B20" s="64" t="s">
        <v>62</v>
      </c>
      <c r="C20" s="18" t="s">
        <v>657</v>
      </c>
      <c r="D20" s="18" t="s">
        <v>25</v>
      </c>
      <c r="E20" s="63">
        <v>18312030605</v>
      </c>
      <c r="F20" s="94" t="s">
        <v>89</v>
      </c>
      <c r="G20" s="63">
        <v>7</v>
      </c>
      <c r="H20" s="63">
        <v>9</v>
      </c>
      <c r="I20" s="59">
        <f t="shared" si="0"/>
        <v>16</v>
      </c>
      <c r="J20" s="94">
        <v>8724029043</v>
      </c>
      <c r="K20" s="94" t="s">
        <v>580</v>
      </c>
      <c r="L20" s="94" t="s">
        <v>581</v>
      </c>
      <c r="M20" s="94">
        <v>6005833793</v>
      </c>
      <c r="N20" s="94" t="s">
        <v>718</v>
      </c>
      <c r="O20" s="94">
        <v>9957641939</v>
      </c>
      <c r="P20" s="49">
        <v>43721</v>
      </c>
      <c r="Q20" s="94" t="s">
        <v>111</v>
      </c>
      <c r="R20" s="48"/>
      <c r="S20" s="18"/>
      <c r="T20" s="18"/>
    </row>
    <row r="21" spans="1:20" ht="33">
      <c r="A21" s="4">
        <v>17</v>
      </c>
      <c r="B21" s="64" t="s">
        <v>62</v>
      </c>
      <c r="C21" s="18" t="s">
        <v>658</v>
      </c>
      <c r="D21" s="18" t="s">
        <v>23</v>
      </c>
      <c r="E21" s="63">
        <v>18170308501</v>
      </c>
      <c r="F21" s="94" t="s">
        <v>91</v>
      </c>
      <c r="G21" s="63">
        <v>129</v>
      </c>
      <c r="H21" s="63">
        <v>127</v>
      </c>
      <c r="I21" s="59">
        <f t="shared" si="0"/>
        <v>256</v>
      </c>
      <c r="J21" s="94">
        <v>9954804524</v>
      </c>
      <c r="K21" s="94" t="s">
        <v>580</v>
      </c>
      <c r="L21" s="94" t="s">
        <v>581</v>
      </c>
      <c r="M21" s="94">
        <v>6005833793</v>
      </c>
      <c r="N21" s="94" t="s">
        <v>718</v>
      </c>
      <c r="O21" s="94">
        <v>9957641939</v>
      </c>
      <c r="P21" s="49">
        <v>43722</v>
      </c>
      <c r="Q21" s="94" t="s">
        <v>112</v>
      </c>
      <c r="R21" s="48"/>
      <c r="S21" s="18"/>
      <c r="T21" s="18"/>
    </row>
    <row r="22" spans="1:20">
      <c r="A22" s="4">
        <v>18</v>
      </c>
      <c r="B22" s="64" t="s">
        <v>62</v>
      </c>
      <c r="C22" s="160" t="s">
        <v>153</v>
      </c>
      <c r="D22" s="94"/>
      <c r="E22" s="63"/>
      <c r="F22" s="94"/>
      <c r="G22" s="63"/>
      <c r="H22" s="63"/>
      <c r="I22" s="59">
        <f t="shared" si="0"/>
        <v>0</v>
      </c>
      <c r="J22" s="94"/>
      <c r="K22" s="94"/>
      <c r="L22" s="94"/>
      <c r="M22" s="94"/>
      <c r="N22" s="94"/>
      <c r="O22" s="94"/>
      <c r="P22" s="49">
        <v>43723</v>
      </c>
      <c r="Q22" s="94" t="s">
        <v>113</v>
      </c>
      <c r="R22" s="48"/>
      <c r="S22" s="18"/>
      <c r="T22" s="18"/>
    </row>
    <row r="23" spans="1:20" ht="33">
      <c r="A23" s="4">
        <v>19</v>
      </c>
      <c r="B23" s="64" t="s">
        <v>62</v>
      </c>
      <c r="C23" s="18" t="s">
        <v>658</v>
      </c>
      <c r="D23" s="94" t="s">
        <v>23</v>
      </c>
      <c r="E23" s="63">
        <v>18170308501</v>
      </c>
      <c r="F23" s="94" t="s">
        <v>91</v>
      </c>
      <c r="G23" s="63"/>
      <c r="H23" s="63"/>
      <c r="I23" s="59">
        <f t="shared" si="0"/>
        <v>0</v>
      </c>
      <c r="J23" s="94">
        <v>9954804524</v>
      </c>
      <c r="K23" s="94" t="s">
        <v>580</v>
      </c>
      <c r="L23" s="94" t="s">
        <v>581</v>
      </c>
      <c r="M23" s="94">
        <v>6005833793</v>
      </c>
      <c r="N23" s="94" t="s">
        <v>718</v>
      </c>
      <c r="O23" s="94">
        <v>9957641939</v>
      </c>
      <c r="P23" s="49">
        <v>43724</v>
      </c>
      <c r="Q23" s="94" t="s">
        <v>106</v>
      </c>
      <c r="R23" s="48"/>
      <c r="S23" s="18"/>
      <c r="T23" s="18"/>
    </row>
    <row r="24" spans="1:20">
      <c r="A24" s="4">
        <v>20</v>
      </c>
      <c r="B24" s="64" t="s">
        <v>62</v>
      </c>
      <c r="C24" s="160" t="s">
        <v>659</v>
      </c>
      <c r="D24" s="94"/>
      <c r="E24" s="63"/>
      <c r="F24" s="94"/>
      <c r="G24" s="63"/>
      <c r="H24" s="63"/>
      <c r="I24" s="59">
        <f t="shared" si="0"/>
        <v>0</v>
      </c>
      <c r="J24" s="94"/>
      <c r="K24" s="94"/>
      <c r="L24" s="94"/>
      <c r="M24" s="94"/>
      <c r="N24" s="94"/>
      <c r="O24" s="94"/>
      <c r="P24" s="49">
        <v>43725</v>
      </c>
      <c r="Q24" s="94" t="s">
        <v>108</v>
      </c>
      <c r="R24" s="48"/>
      <c r="S24" s="18"/>
      <c r="T24" s="18"/>
    </row>
    <row r="25" spans="1:20">
      <c r="A25" s="4">
        <v>21</v>
      </c>
      <c r="B25" s="64" t="s">
        <v>62</v>
      </c>
      <c r="C25" s="55" t="s">
        <v>123</v>
      </c>
      <c r="D25" s="55"/>
      <c r="E25" s="64"/>
      <c r="F25" s="55"/>
      <c r="G25" s="64"/>
      <c r="H25" s="64"/>
      <c r="I25" s="59">
        <f t="shared" si="0"/>
        <v>0</v>
      </c>
      <c r="J25" s="55"/>
      <c r="K25" s="55"/>
      <c r="L25" s="55"/>
      <c r="M25" s="55"/>
      <c r="N25" s="55"/>
      <c r="O25" s="55"/>
      <c r="P25" s="49">
        <v>43726</v>
      </c>
      <c r="Q25" s="94" t="s">
        <v>109</v>
      </c>
      <c r="R25" s="48"/>
      <c r="S25" s="18"/>
      <c r="T25" s="18"/>
    </row>
    <row r="26" spans="1:20" ht="33">
      <c r="A26" s="4">
        <v>22</v>
      </c>
      <c r="B26" s="64" t="s">
        <v>62</v>
      </c>
      <c r="C26" s="18" t="s">
        <v>660</v>
      </c>
      <c r="D26" s="94" t="s">
        <v>23</v>
      </c>
      <c r="E26" s="63">
        <v>181703207</v>
      </c>
      <c r="F26" s="94" t="s">
        <v>98</v>
      </c>
      <c r="G26" s="63">
        <v>198</v>
      </c>
      <c r="H26" s="63">
        <v>238</v>
      </c>
      <c r="I26" s="59">
        <f t="shared" si="0"/>
        <v>436</v>
      </c>
      <c r="J26" s="94">
        <v>9707036139</v>
      </c>
      <c r="K26" s="55" t="s">
        <v>591</v>
      </c>
      <c r="L26" s="18" t="s">
        <v>592</v>
      </c>
      <c r="M26" s="18">
        <v>9954414298</v>
      </c>
      <c r="N26" s="94" t="s">
        <v>717</v>
      </c>
      <c r="O26" s="94">
        <v>8812040119</v>
      </c>
      <c r="P26" s="49">
        <v>43727</v>
      </c>
      <c r="Q26" s="94" t="s">
        <v>110</v>
      </c>
      <c r="R26" s="48"/>
      <c r="S26" s="18"/>
      <c r="T26" s="18"/>
    </row>
    <row r="27" spans="1:20" ht="33">
      <c r="A27" s="4">
        <v>23</v>
      </c>
      <c r="B27" s="64" t="s">
        <v>62</v>
      </c>
      <c r="C27" s="18" t="s">
        <v>660</v>
      </c>
      <c r="D27" s="55"/>
      <c r="E27" s="64"/>
      <c r="F27" s="55"/>
      <c r="G27" s="64"/>
      <c r="H27" s="64"/>
      <c r="I27" s="59">
        <f t="shared" si="0"/>
        <v>0</v>
      </c>
      <c r="J27" s="94">
        <v>9707036139</v>
      </c>
      <c r="K27" s="55" t="s">
        <v>591</v>
      </c>
      <c r="L27" s="18" t="s">
        <v>592</v>
      </c>
      <c r="M27" s="18">
        <v>9954414298</v>
      </c>
      <c r="N27" s="94" t="s">
        <v>717</v>
      </c>
      <c r="O27" s="94">
        <v>8812040119</v>
      </c>
      <c r="P27" s="49">
        <v>43728</v>
      </c>
      <c r="Q27" s="94" t="s">
        <v>111</v>
      </c>
      <c r="R27" s="48"/>
      <c r="S27" s="18"/>
      <c r="T27" s="18"/>
    </row>
    <row r="28" spans="1:20" ht="33">
      <c r="A28" s="4">
        <v>24</v>
      </c>
      <c r="B28" s="64" t="s">
        <v>62</v>
      </c>
      <c r="C28" s="18" t="s">
        <v>660</v>
      </c>
      <c r="D28" s="18"/>
      <c r="E28" s="63"/>
      <c r="F28" s="18"/>
      <c r="G28" s="63"/>
      <c r="H28" s="63"/>
      <c r="I28" s="59">
        <f t="shared" si="0"/>
        <v>0</v>
      </c>
      <c r="J28" s="94">
        <v>9707036139</v>
      </c>
      <c r="K28" s="55" t="s">
        <v>591</v>
      </c>
      <c r="L28" s="18" t="s">
        <v>592</v>
      </c>
      <c r="M28" s="18">
        <v>9954414298</v>
      </c>
      <c r="N28" s="94" t="s">
        <v>717</v>
      </c>
      <c r="O28" s="94">
        <v>8812040119</v>
      </c>
      <c r="P28" s="49">
        <v>43729</v>
      </c>
      <c r="Q28" s="94" t="s">
        <v>112</v>
      </c>
      <c r="R28" s="48"/>
      <c r="S28" s="18"/>
      <c r="T28" s="18"/>
    </row>
    <row r="29" spans="1:20">
      <c r="A29" s="4">
        <v>25</v>
      </c>
      <c r="B29" s="64" t="s">
        <v>62</v>
      </c>
      <c r="C29" s="160" t="s">
        <v>153</v>
      </c>
      <c r="D29" s="18"/>
      <c r="E29" s="63"/>
      <c r="F29" s="18"/>
      <c r="G29" s="63"/>
      <c r="H29" s="63"/>
      <c r="I29" s="59">
        <f t="shared" si="0"/>
        <v>0</v>
      </c>
      <c r="J29" s="94"/>
      <c r="K29" s="55"/>
      <c r="L29" s="18"/>
      <c r="M29" s="18"/>
      <c r="N29" s="94"/>
      <c r="O29" s="94"/>
      <c r="P29" s="49">
        <v>43730</v>
      </c>
      <c r="Q29" s="94" t="s">
        <v>113</v>
      </c>
      <c r="R29" s="48"/>
      <c r="S29" s="18"/>
      <c r="T29" s="18"/>
    </row>
    <row r="30" spans="1:20" ht="33">
      <c r="A30" s="4">
        <v>26</v>
      </c>
      <c r="B30" s="64" t="s">
        <v>62</v>
      </c>
      <c r="C30" s="18" t="s">
        <v>660</v>
      </c>
      <c r="D30" s="18"/>
      <c r="E30" s="63"/>
      <c r="F30" s="18"/>
      <c r="G30" s="63"/>
      <c r="H30" s="63"/>
      <c r="I30" s="59">
        <f t="shared" si="0"/>
        <v>0</v>
      </c>
      <c r="J30" s="94">
        <v>9707036139</v>
      </c>
      <c r="K30" s="55" t="s">
        <v>591</v>
      </c>
      <c r="L30" s="18" t="s">
        <v>592</v>
      </c>
      <c r="M30" s="18">
        <v>9954414298</v>
      </c>
      <c r="N30" s="94" t="s">
        <v>717</v>
      </c>
      <c r="O30" s="94">
        <v>8812040119</v>
      </c>
      <c r="P30" s="49">
        <v>43731</v>
      </c>
      <c r="Q30" s="94" t="s">
        <v>106</v>
      </c>
      <c r="R30" s="48"/>
      <c r="S30" s="18"/>
      <c r="T30" s="18"/>
    </row>
    <row r="31" spans="1:20" ht="33">
      <c r="A31" s="4">
        <v>27</v>
      </c>
      <c r="B31" s="64" t="s">
        <v>62</v>
      </c>
      <c r="C31" s="18" t="s">
        <v>661</v>
      </c>
      <c r="D31" s="18" t="s">
        <v>23</v>
      </c>
      <c r="E31" s="63">
        <v>18170310603</v>
      </c>
      <c r="F31" s="18" t="s">
        <v>210</v>
      </c>
      <c r="G31" s="63">
        <v>19</v>
      </c>
      <c r="H31" s="63">
        <v>8</v>
      </c>
      <c r="I31" s="59">
        <f t="shared" si="0"/>
        <v>27</v>
      </c>
      <c r="J31" s="94">
        <v>9957727618</v>
      </c>
      <c r="K31" s="55" t="s">
        <v>591</v>
      </c>
      <c r="L31" s="18" t="s">
        <v>592</v>
      </c>
      <c r="M31" s="18">
        <v>9954414298</v>
      </c>
      <c r="N31" s="94" t="s">
        <v>719</v>
      </c>
      <c r="O31" s="94">
        <v>9864837221</v>
      </c>
      <c r="P31" s="49">
        <v>43732</v>
      </c>
      <c r="Q31" s="94" t="s">
        <v>108</v>
      </c>
      <c r="R31" s="48"/>
      <c r="S31" s="18"/>
      <c r="T31" s="18"/>
    </row>
    <row r="32" spans="1:20" ht="33">
      <c r="A32" s="4">
        <v>28</v>
      </c>
      <c r="B32" s="64" t="s">
        <v>62</v>
      </c>
      <c r="C32" s="18" t="s">
        <v>662</v>
      </c>
      <c r="D32" s="18" t="s">
        <v>23</v>
      </c>
      <c r="E32" s="63">
        <v>1817031060</v>
      </c>
      <c r="F32" s="18" t="s">
        <v>91</v>
      </c>
      <c r="G32" s="63">
        <v>9</v>
      </c>
      <c r="H32" s="63">
        <v>5</v>
      </c>
      <c r="I32" s="59">
        <f t="shared" si="0"/>
        <v>14</v>
      </c>
      <c r="J32" s="94">
        <v>6900430304</v>
      </c>
      <c r="K32" s="55" t="s">
        <v>591</v>
      </c>
      <c r="L32" s="18" t="s">
        <v>592</v>
      </c>
      <c r="M32" s="18">
        <v>9954414298</v>
      </c>
      <c r="N32" s="94" t="s">
        <v>719</v>
      </c>
      <c r="O32" s="94">
        <v>9864837221</v>
      </c>
      <c r="P32" s="49">
        <v>43732</v>
      </c>
      <c r="Q32" s="94" t="s">
        <v>108</v>
      </c>
      <c r="R32" s="48"/>
      <c r="S32" s="18"/>
      <c r="T32" s="18"/>
    </row>
    <row r="33" spans="1:20" ht="33">
      <c r="A33" s="4">
        <v>29</v>
      </c>
      <c r="B33" s="64" t="s">
        <v>62</v>
      </c>
      <c r="C33" s="18" t="s">
        <v>663</v>
      </c>
      <c r="D33" s="18" t="s">
        <v>23</v>
      </c>
      <c r="E33" s="63">
        <v>1817031602</v>
      </c>
      <c r="F33" s="18" t="s">
        <v>91</v>
      </c>
      <c r="G33" s="63">
        <v>5</v>
      </c>
      <c r="H33" s="63">
        <v>3</v>
      </c>
      <c r="I33" s="59">
        <f t="shared" si="0"/>
        <v>8</v>
      </c>
      <c r="J33" s="18">
        <v>9435494046</v>
      </c>
      <c r="K33" s="55" t="s">
        <v>591</v>
      </c>
      <c r="L33" s="18" t="s">
        <v>592</v>
      </c>
      <c r="M33" s="18">
        <v>9954414298</v>
      </c>
      <c r="N33" s="94" t="s">
        <v>719</v>
      </c>
      <c r="O33" s="94">
        <v>9864837221</v>
      </c>
      <c r="P33" s="49">
        <v>43732</v>
      </c>
      <c r="Q33" s="94" t="s">
        <v>108</v>
      </c>
      <c r="R33" s="48"/>
      <c r="S33" s="18"/>
      <c r="T33" s="18"/>
    </row>
    <row r="34" spans="1:20">
      <c r="A34" s="4">
        <v>30</v>
      </c>
      <c r="B34" s="64" t="s">
        <v>62</v>
      </c>
      <c r="C34" s="55" t="s">
        <v>123</v>
      </c>
      <c r="D34" s="55"/>
      <c r="E34" s="64"/>
      <c r="F34" s="55"/>
      <c r="G34" s="64"/>
      <c r="H34" s="64"/>
      <c r="I34" s="59">
        <f t="shared" si="0"/>
        <v>0</v>
      </c>
      <c r="J34" s="55"/>
      <c r="K34" s="55"/>
      <c r="L34" s="55"/>
      <c r="M34" s="55"/>
      <c r="N34" s="55"/>
      <c r="O34" s="55"/>
      <c r="P34" s="49">
        <v>43733</v>
      </c>
      <c r="Q34" s="94" t="s">
        <v>109</v>
      </c>
      <c r="R34" s="48"/>
      <c r="S34" s="18"/>
      <c r="T34" s="18"/>
    </row>
    <row r="35" spans="1:20">
      <c r="A35" s="4">
        <v>31</v>
      </c>
      <c r="B35" s="64" t="s">
        <v>62</v>
      </c>
      <c r="C35" s="55" t="s">
        <v>664</v>
      </c>
      <c r="D35" s="55" t="s">
        <v>25</v>
      </c>
      <c r="E35" s="64"/>
      <c r="F35" s="55" t="s">
        <v>89</v>
      </c>
      <c r="G35" s="64">
        <v>4</v>
      </c>
      <c r="H35" s="64">
        <v>5</v>
      </c>
      <c r="I35" s="59">
        <f t="shared" si="0"/>
        <v>9</v>
      </c>
      <c r="J35" s="55"/>
      <c r="K35" s="55" t="s">
        <v>616</v>
      </c>
      <c r="L35" s="55" t="s">
        <v>617</v>
      </c>
      <c r="M35" s="55">
        <v>9365201005</v>
      </c>
      <c r="N35" s="55" t="s">
        <v>720</v>
      </c>
      <c r="O35" s="55">
        <v>8403980370</v>
      </c>
      <c r="P35" s="49">
        <v>43734</v>
      </c>
      <c r="Q35" s="94" t="s">
        <v>110</v>
      </c>
      <c r="R35" s="48"/>
      <c r="S35" s="18"/>
      <c r="T35" s="18"/>
    </row>
    <row r="36" spans="1:20">
      <c r="A36" s="4">
        <v>32</v>
      </c>
      <c r="B36" s="64" t="s">
        <v>62</v>
      </c>
      <c r="C36" s="55" t="s">
        <v>665</v>
      </c>
      <c r="D36" s="55" t="s">
        <v>25</v>
      </c>
      <c r="E36" s="64">
        <v>18312030926</v>
      </c>
      <c r="F36" s="55" t="s">
        <v>89</v>
      </c>
      <c r="G36" s="64">
        <v>6</v>
      </c>
      <c r="H36" s="64">
        <v>8</v>
      </c>
      <c r="I36" s="59">
        <f t="shared" si="0"/>
        <v>14</v>
      </c>
      <c r="J36" s="55">
        <v>6000614053</v>
      </c>
      <c r="K36" s="55" t="s">
        <v>616</v>
      </c>
      <c r="L36" s="55" t="s">
        <v>617</v>
      </c>
      <c r="M36" s="55">
        <v>9365201005</v>
      </c>
      <c r="N36" s="55" t="s">
        <v>720</v>
      </c>
      <c r="O36" s="55">
        <v>8403980370</v>
      </c>
      <c r="P36" s="49">
        <v>43734</v>
      </c>
      <c r="Q36" s="94" t="s">
        <v>110</v>
      </c>
      <c r="R36" s="48"/>
      <c r="S36" s="18"/>
      <c r="T36" s="18"/>
    </row>
    <row r="37" spans="1:20">
      <c r="A37" s="4">
        <v>33</v>
      </c>
      <c r="B37" s="64" t="s">
        <v>62</v>
      </c>
      <c r="C37" s="18" t="s">
        <v>666</v>
      </c>
      <c r="D37" s="18" t="s">
        <v>23</v>
      </c>
      <c r="E37" s="63">
        <v>18170310903</v>
      </c>
      <c r="F37" s="18" t="s">
        <v>91</v>
      </c>
      <c r="G37" s="63">
        <v>10</v>
      </c>
      <c r="H37" s="63">
        <v>20</v>
      </c>
      <c r="I37" s="59">
        <f t="shared" si="0"/>
        <v>30</v>
      </c>
      <c r="J37" s="18">
        <v>9613037707</v>
      </c>
      <c r="K37" s="55" t="s">
        <v>616</v>
      </c>
      <c r="L37" s="55" t="s">
        <v>617</v>
      </c>
      <c r="M37" s="55">
        <v>9365201005</v>
      </c>
      <c r="N37" s="55" t="s">
        <v>720</v>
      </c>
      <c r="O37" s="55">
        <v>8403980370</v>
      </c>
      <c r="P37" s="49">
        <v>43734</v>
      </c>
      <c r="Q37" s="94" t="s">
        <v>110</v>
      </c>
      <c r="R37" s="48"/>
      <c r="S37" s="18"/>
      <c r="T37" s="18"/>
    </row>
    <row r="38" spans="1:20">
      <c r="A38" s="4">
        <v>34</v>
      </c>
      <c r="B38" s="64" t="s">
        <v>62</v>
      </c>
      <c r="C38" s="18" t="s">
        <v>667</v>
      </c>
      <c r="D38" s="18" t="s">
        <v>23</v>
      </c>
      <c r="E38" s="63">
        <v>18170310901</v>
      </c>
      <c r="F38" s="18" t="s">
        <v>91</v>
      </c>
      <c r="G38" s="63">
        <v>102</v>
      </c>
      <c r="H38" s="63">
        <v>124</v>
      </c>
      <c r="I38" s="59">
        <f t="shared" si="0"/>
        <v>226</v>
      </c>
      <c r="J38" s="18">
        <v>93656552110</v>
      </c>
      <c r="K38" s="55" t="s">
        <v>616</v>
      </c>
      <c r="L38" s="55" t="s">
        <v>617</v>
      </c>
      <c r="M38" s="55">
        <v>9365201005</v>
      </c>
      <c r="N38" s="18" t="s">
        <v>721</v>
      </c>
      <c r="O38" s="18">
        <v>8812068498</v>
      </c>
      <c r="P38" s="49">
        <v>43735</v>
      </c>
      <c r="Q38" s="94" t="s">
        <v>111</v>
      </c>
      <c r="R38" s="48"/>
      <c r="S38" s="18"/>
      <c r="T38" s="18"/>
    </row>
    <row r="39" spans="1:20">
      <c r="A39" s="4">
        <v>35</v>
      </c>
      <c r="B39" s="64" t="s">
        <v>62</v>
      </c>
      <c r="C39" s="18" t="s">
        <v>667</v>
      </c>
      <c r="D39" s="18"/>
      <c r="E39" s="63"/>
      <c r="F39" s="18"/>
      <c r="G39" s="63"/>
      <c r="H39" s="63"/>
      <c r="I39" s="59">
        <f t="shared" si="0"/>
        <v>0</v>
      </c>
      <c r="J39" s="18"/>
      <c r="K39" s="55" t="s">
        <v>616</v>
      </c>
      <c r="L39" s="55" t="s">
        <v>617</v>
      </c>
      <c r="M39" s="55">
        <v>9365201005</v>
      </c>
      <c r="N39" s="18" t="s">
        <v>721</v>
      </c>
      <c r="O39" s="18">
        <v>8812068498</v>
      </c>
      <c r="P39" s="49">
        <v>43736</v>
      </c>
      <c r="Q39" s="94" t="s">
        <v>112</v>
      </c>
      <c r="R39" s="48"/>
      <c r="S39" s="18"/>
      <c r="T39" s="18"/>
    </row>
    <row r="40" spans="1:20">
      <c r="A40" s="4">
        <v>36</v>
      </c>
      <c r="B40" s="64" t="s">
        <v>62</v>
      </c>
      <c r="C40" s="160" t="s">
        <v>153</v>
      </c>
      <c r="D40" s="18"/>
      <c r="E40" s="63"/>
      <c r="F40" s="18"/>
      <c r="G40" s="63"/>
      <c r="H40" s="63"/>
      <c r="I40" s="59">
        <f t="shared" si="0"/>
        <v>0</v>
      </c>
      <c r="J40" s="18"/>
      <c r="K40" s="18"/>
      <c r="L40" s="18"/>
      <c r="M40" s="18"/>
      <c r="N40" s="18"/>
      <c r="O40" s="18"/>
      <c r="P40" s="49">
        <v>43737</v>
      </c>
      <c r="Q40" s="94" t="s">
        <v>113</v>
      </c>
      <c r="R40" s="48"/>
      <c r="S40" s="18"/>
      <c r="T40" s="18"/>
    </row>
    <row r="41" spans="1:20">
      <c r="A41" s="4">
        <v>37</v>
      </c>
      <c r="B41" s="64" t="s">
        <v>62</v>
      </c>
      <c r="C41" s="160" t="s">
        <v>668</v>
      </c>
      <c r="D41" s="18" t="s">
        <v>25</v>
      </c>
      <c r="E41" s="63"/>
      <c r="F41" s="18" t="s">
        <v>89</v>
      </c>
      <c r="G41" s="63">
        <v>12</v>
      </c>
      <c r="H41" s="63">
        <v>12</v>
      </c>
      <c r="I41" s="59">
        <f t="shared" si="0"/>
        <v>24</v>
      </c>
      <c r="J41" s="18"/>
      <c r="K41" s="55" t="s">
        <v>616</v>
      </c>
      <c r="L41" s="55" t="s">
        <v>617</v>
      </c>
      <c r="M41" s="55">
        <v>9365201005</v>
      </c>
      <c r="N41" s="18" t="s">
        <v>722</v>
      </c>
      <c r="O41" s="18">
        <v>6000617600</v>
      </c>
      <c r="P41" s="49">
        <v>43738</v>
      </c>
      <c r="Q41" s="94" t="s">
        <v>106</v>
      </c>
      <c r="R41" s="48"/>
      <c r="S41" s="18"/>
      <c r="T41" s="18"/>
    </row>
    <row r="42" spans="1:20">
      <c r="A42" s="4">
        <v>38</v>
      </c>
      <c r="B42" s="64" t="s">
        <v>62</v>
      </c>
      <c r="C42" s="18" t="s">
        <v>669</v>
      </c>
      <c r="D42" s="18" t="s">
        <v>23</v>
      </c>
      <c r="E42" s="63">
        <v>18170316503</v>
      </c>
      <c r="F42" s="18" t="s">
        <v>91</v>
      </c>
      <c r="G42" s="63">
        <v>29</v>
      </c>
      <c r="H42" s="63">
        <v>27</v>
      </c>
      <c r="I42" s="59">
        <f t="shared" si="0"/>
        <v>56</v>
      </c>
      <c r="J42" s="18">
        <v>7638838324</v>
      </c>
      <c r="K42" s="55" t="s">
        <v>616</v>
      </c>
      <c r="L42" s="55" t="s">
        <v>617</v>
      </c>
      <c r="M42" s="55">
        <v>9365201005</v>
      </c>
      <c r="N42" s="18" t="s">
        <v>722</v>
      </c>
      <c r="O42" s="18">
        <v>6000617600</v>
      </c>
      <c r="P42" s="49">
        <v>43738</v>
      </c>
      <c r="Q42" s="94" t="s">
        <v>106</v>
      </c>
      <c r="R42" s="48"/>
      <c r="S42" s="18"/>
      <c r="T42" s="18"/>
    </row>
    <row r="43" spans="1:20">
      <c r="A43" s="4">
        <v>39</v>
      </c>
      <c r="B43" s="64" t="s">
        <v>62</v>
      </c>
      <c r="C43" s="18" t="s">
        <v>670</v>
      </c>
      <c r="D43" s="18" t="s">
        <v>25</v>
      </c>
      <c r="E43" s="63">
        <v>183120310011</v>
      </c>
      <c r="F43" s="18" t="s">
        <v>89</v>
      </c>
      <c r="G43" s="63">
        <v>9</v>
      </c>
      <c r="H43" s="63">
        <v>11</v>
      </c>
      <c r="I43" s="59">
        <f t="shared" si="0"/>
        <v>20</v>
      </c>
      <c r="J43" s="18">
        <v>9101844388</v>
      </c>
      <c r="K43" s="55" t="s">
        <v>616</v>
      </c>
      <c r="L43" s="55" t="s">
        <v>617</v>
      </c>
      <c r="M43" s="55">
        <v>9365201005</v>
      </c>
      <c r="N43" s="18" t="s">
        <v>722</v>
      </c>
      <c r="O43" s="18">
        <v>6000617600</v>
      </c>
      <c r="P43" s="49">
        <v>43738</v>
      </c>
      <c r="Q43" s="94" t="s">
        <v>106</v>
      </c>
      <c r="R43" s="48"/>
      <c r="S43" s="18"/>
      <c r="T43" s="18"/>
    </row>
    <row r="44" spans="1:20">
      <c r="A44" s="4">
        <v>40</v>
      </c>
      <c r="B44" s="64" t="s">
        <v>62</v>
      </c>
      <c r="C44" s="18" t="s">
        <v>671</v>
      </c>
      <c r="D44" s="18" t="s">
        <v>23</v>
      </c>
      <c r="E44" s="63"/>
      <c r="F44" s="18" t="s">
        <v>91</v>
      </c>
      <c r="G44" s="63">
        <v>21</v>
      </c>
      <c r="H44" s="63">
        <v>12</v>
      </c>
      <c r="I44" s="59">
        <f t="shared" si="0"/>
        <v>33</v>
      </c>
      <c r="J44" s="18"/>
      <c r="K44" s="55" t="s">
        <v>616</v>
      </c>
      <c r="L44" s="55" t="s">
        <v>617</v>
      </c>
      <c r="M44" s="55">
        <v>9365201005</v>
      </c>
      <c r="N44" s="18" t="s">
        <v>722</v>
      </c>
      <c r="O44" s="18">
        <v>6000617600</v>
      </c>
      <c r="P44" s="49">
        <v>43738</v>
      </c>
      <c r="Q44" s="94" t="s">
        <v>106</v>
      </c>
      <c r="R44" s="48"/>
      <c r="S44" s="18"/>
      <c r="T44" s="18"/>
    </row>
    <row r="45" spans="1:20">
      <c r="A45" s="4">
        <v>41</v>
      </c>
      <c r="B45" s="64" t="s">
        <v>63</v>
      </c>
      <c r="C45" s="174" t="s">
        <v>153</v>
      </c>
      <c r="D45" s="94"/>
      <c r="E45" s="64"/>
      <c r="F45" s="55"/>
      <c r="G45" s="64"/>
      <c r="H45" s="64"/>
      <c r="I45" s="59">
        <f t="shared" si="0"/>
        <v>0</v>
      </c>
      <c r="J45" s="94"/>
      <c r="K45" s="94"/>
      <c r="L45" s="94"/>
      <c r="M45" s="94"/>
      <c r="N45" s="94"/>
      <c r="O45" s="94"/>
      <c r="P45" s="49">
        <v>43709</v>
      </c>
      <c r="Q45" s="94" t="s">
        <v>113</v>
      </c>
      <c r="R45" s="48"/>
      <c r="S45" s="18"/>
      <c r="T45" s="18"/>
    </row>
    <row r="46" spans="1:20" ht="33">
      <c r="A46" s="4">
        <v>42</v>
      </c>
      <c r="B46" s="64" t="s">
        <v>63</v>
      </c>
      <c r="C46" s="158" t="s">
        <v>672</v>
      </c>
      <c r="D46" s="166" t="s">
        <v>25</v>
      </c>
      <c r="E46" s="64">
        <v>18312031309</v>
      </c>
      <c r="F46" s="55" t="s">
        <v>89</v>
      </c>
      <c r="G46" s="64">
        <v>25</v>
      </c>
      <c r="H46" s="64">
        <v>18</v>
      </c>
      <c r="I46" s="59">
        <f t="shared" si="0"/>
        <v>43</v>
      </c>
      <c r="J46" s="94">
        <v>9707713783</v>
      </c>
      <c r="K46" s="94" t="s">
        <v>723</v>
      </c>
      <c r="L46" s="18" t="s">
        <v>643</v>
      </c>
      <c r="M46" s="18" t="s">
        <v>644</v>
      </c>
      <c r="N46" s="94" t="s">
        <v>724</v>
      </c>
      <c r="O46" s="94" t="s">
        <v>725</v>
      </c>
      <c r="P46" s="49">
        <v>43710</v>
      </c>
      <c r="Q46" s="94" t="s">
        <v>106</v>
      </c>
      <c r="R46" s="48"/>
      <c r="S46" s="18"/>
      <c r="T46" s="18"/>
    </row>
    <row r="47" spans="1:20" ht="33">
      <c r="A47" s="4">
        <v>43</v>
      </c>
      <c r="B47" s="64" t="s">
        <v>63</v>
      </c>
      <c r="C47" s="18" t="s">
        <v>673</v>
      </c>
      <c r="D47" s="166" t="s">
        <v>23</v>
      </c>
      <c r="E47" s="63">
        <v>18170301403</v>
      </c>
      <c r="F47" s="18" t="s">
        <v>91</v>
      </c>
      <c r="G47" s="63">
        <v>9</v>
      </c>
      <c r="H47" s="63">
        <v>12</v>
      </c>
      <c r="I47" s="59">
        <f t="shared" si="0"/>
        <v>21</v>
      </c>
      <c r="J47" s="94">
        <v>9954215228</v>
      </c>
      <c r="K47" s="94" t="s">
        <v>723</v>
      </c>
      <c r="L47" s="18" t="s">
        <v>643</v>
      </c>
      <c r="M47" s="18" t="s">
        <v>644</v>
      </c>
      <c r="N47" s="94" t="s">
        <v>724</v>
      </c>
      <c r="O47" s="94" t="s">
        <v>725</v>
      </c>
      <c r="P47" s="49">
        <v>43710</v>
      </c>
      <c r="Q47" s="94" t="s">
        <v>106</v>
      </c>
      <c r="R47" s="48"/>
      <c r="S47" s="18"/>
      <c r="T47" s="18"/>
    </row>
    <row r="48" spans="1:20" ht="33">
      <c r="A48" s="4">
        <v>44</v>
      </c>
      <c r="B48" s="64" t="s">
        <v>63</v>
      </c>
      <c r="C48" s="18" t="s">
        <v>674</v>
      </c>
      <c r="D48" s="166" t="s">
        <v>25</v>
      </c>
      <c r="E48" s="63">
        <v>18312031308</v>
      </c>
      <c r="F48" s="18" t="s">
        <v>89</v>
      </c>
      <c r="G48" s="63">
        <v>13</v>
      </c>
      <c r="H48" s="63">
        <v>17</v>
      </c>
      <c r="I48" s="59">
        <f t="shared" si="0"/>
        <v>30</v>
      </c>
      <c r="J48" s="94">
        <v>9101824768</v>
      </c>
      <c r="K48" s="94" t="s">
        <v>723</v>
      </c>
      <c r="L48" s="18" t="s">
        <v>643</v>
      </c>
      <c r="M48" s="18" t="s">
        <v>644</v>
      </c>
      <c r="N48" s="94" t="s">
        <v>726</v>
      </c>
      <c r="O48" s="94">
        <v>7578825702</v>
      </c>
      <c r="P48" s="49">
        <v>43711</v>
      </c>
      <c r="Q48" s="94" t="s">
        <v>108</v>
      </c>
      <c r="R48" s="48"/>
      <c r="S48" s="18"/>
      <c r="T48" s="18"/>
    </row>
    <row r="49" spans="1:20" ht="33">
      <c r="A49" s="4">
        <v>45</v>
      </c>
      <c r="B49" s="64" t="s">
        <v>63</v>
      </c>
      <c r="C49" s="18" t="s">
        <v>675</v>
      </c>
      <c r="D49" s="166" t="s">
        <v>23</v>
      </c>
      <c r="E49" s="63"/>
      <c r="F49" s="18" t="s">
        <v>91</v>
      </c>
      <c r="G49" s="63">
        <v>40</v>
      </c>
      <c r="H49" s="63">
        <v>49</v>
      </c>
      <c r="I49" s="59">
        <f t="shared" si="0"/>
        <v>89</v>
      </c>
      <c r="J49" s="94">
        <v>9476544630</v>
      </c>
      <c r="K49" s="94" t="s">
        <v>723</v>
      </c>
      <c r="L49" s="18" t="s">
        <v>643</v>
      </c>
      <c r="M49" s="18" t="s">
        <v>644</v>
      </c>
      <c r="N49" s="94" t="s">
        <v>726</v>
      </c>
      <c r="O49" s="94">
        <v>7578825702</v>
      </c>
      <c r="P49" s="49">
        <v>43711</v>
      </c>
      <c r="Q49" s="94" t="s">
        <v>108</v>
      </c>
      <c r="R49" s="48"/>
      <c r="S49" s="18"/>
      <c r="T49" s="18"/>
    </row>
    <row r="50" spans="1:20">
      <c r="A50" s="4">
        <v>46</v>
      </c>
      <c r="B50" s="64" t="s">
        <v>63</v>
      </c>
      <c r="C50" s="18" t="s">
        <v>123</v>
      </c>
      <c r="D50" s="166"/>
      <c r="E50" s="63"/>
      <c r="F50" s="18"/>
      <c r="G50" s="63"/>
      <c r="H50" s="63"/>
      <c r="I50" s="59">
        <f t="shared" si="0"/>
        <v>0</v>
      </c>
      <c r="J50" s="55"/>
      <c r="K50" s="55"/>
      <c r="L50" s="55"/>
      <c r="M50" s="55"/>
      <c r="N50" s="55"/>
      <c r="O50" s="55"/>
      <c r="P50" s="49">
        <v>43712</v>
      </c>
      <c r="Q50" s="94" t="s">
        <v>109</v>
      </c>
      <c r="R50" s="48"/>
      <c r="S50" s="18"/>
      <c r="T50" s="18"/>
    </row>
    <row r="51" spans="1:20">
      <c r="A51" s="4">
        <v>47</v>
      </c>
      <c r="B51" s="64" t="s">
        <v>63</v>
      </c>
      <c r="C51" s="18" t="s">
        <v>676</v>
      </c>
      <c r="D51" s="166"/>
      <c r="E51" s="63"/>
      <c r="F51" s="18"/>
      <c r="G51" s="63"/>
      <c r="H51" s="63"/>
      <c r="I51" s="59">
        <f t="shared" si="0"/>
        <v>0</v>
      </c>
      <c r="J51" s="64"/>
      <c r="K51" s="94"/>
      <c r="L51" s="94"/>
      <c r="M51" s="94"/>
      <c r="N51" s="94"/>
      <c r="O51" s="94"/>
      <c r="P51" s="49">
        <v>43713</v>
      </c>
      <c r="Q51" s="94" t="s">
        <v>110</v>
      </c>
      <c r="R51" s="48"/>
      <c r="S51" s="18"/>
      <c r="T51" s="18"/>
    </row>
    <row r="52" spans="1:20" ht="33">
      <c r="A52" s="4">
        <v>48</v>
      </c>
      <c r="B52" s="64" t="s">
        <v>63</v>
      </c>
      <c r="C52" s="18" t="s">
        <v>677</v>
      </c>
      <c r="D52" s="166" t="s">
        <v>25</v>
      </c>
      <c r="E52" s="63">
        <v>18312031001</v>
      </c>
      <c r="F52" s="18" t="s">
        <v>89</v>
      </c>
      <c r="G52" s="63">
        <v>6</v>
      </c>
      <c r="H52" s="63">
        <v>6</v>
      </c>
      <c r="I52" s="59">
        <f t="shared" si="0"/>
        <v>12</v>
      </c>
      <c r="J52" s="64">
        <v>9854281405</v>
      </c>
      <c r="K52" s="94" t="s">
        <v>723</v>
      </c>
      <c r="L52" s="18" t="s">
        <v>643</v>
      </c>
      <c r="M52" s="18" t="s">
        <v>644</v>
      </c>
      <c r="N52" s="94" t="s">
        <v>727</v>
      </c>
      <c r="O52" s="94">
        <v>8811871885</v>
      </c>
      <c r="P52" s="49">
        <v>43714</v>
      </c>
      <c r="Q52" s="94" t="s">
        <v>111</v>
      </c>
      <c r="R52" s="48"/>
      <c r="S52" s="18"/>
      <c r="T52" s="18"/>
    </row>
    <row r="53" spans="1:20" ht="33">
      <c r="A53" s="4">
        <v>49</v>
      </c>
      <c r="B53" s="64" t="s">
        <v>63</v>
      </c>
      <c r="C53" s="18" t="s">
        <v>678</v>
      </c>
      <c r="D53" s="166" t="s">
        <v>23</v>
      </c>
      <c r="E53" s="63">
        <v>18170313502</v>
      </c>
      <c r="F53" s="18" t="s">
        <v>91</v>
      </c>
      <c r="G53" s="63">
        <v>31</v>
      </c>
      <c r="H53" s="63">
        <v>34</v>
      </c>
      <c r="I53" s="59">
        <f t="shared" si="0"/>
        <v>65</v>
      </c>
      <c r="J53" s="94">
        <v>8876950024</v>
      </c>
      <c r="K53" s="94" t="s">
        <v>723</v>
      </c>
      <c r="L53" s="18" t="s">
        <v>643</v>
      </c>
      <c r="M53" s="18" t="s">
        <v>644</v>
      </c>
      <c r="N53" s="94" t="s">
        <v>727</v>
      </c>
      <c r="O53" s="94">
        <v>8811871885</v>
      </c>
      <c r="P53" s="49">
        <v>43714</v>
      </c>
      <c r="Q53" s="94" t="s">
        <v>111</v>
      </c>
      <c r="R53" s="48"/>
      <c r="S53" s="18"/>
      <c r="T53" s="18"/>
    </row>
    <row r="54" spans="1:20" ht="33">
      <c r="A54" s="4">
        <v>50</v>
      </c>
      <c r="B54" s="64" t="s">
        <v>63</v>
      </c>
      <c r="C54" s="18" t="s">
        <v>679</v>
      </c>
      <c r="D54" s="166" t="s">
        <v>23</v>
      </c>
      <c r="E54" s="63">
        <v>18170301404</v>
      </c>
      <c r="F54" s="18" t="s">
        <v>210</v>
      </c>
      <c r="G54" s="63">
        <v>30</v>
      </c>
      <c r="H54" s="63">
        <v>22</v>
      </c>
      <c r="I54" s="59">
        <f t="shared" si="0"/>
        <v>52</v>
      </c>
      <c r="J54" s="94">
        <v>9707535509</v>
      </c>
      <c r="K54" s="94" t="s">
        <v>723</v>
      </c>
      <c r="L54" s="18" t="s">
        <v>643</v>
      </c>
      <c r="M54" s="18" t="s">
        <v>644</v>
      </c>
      <c r="N54" s="94" t="s">
        <v>728</v>
      </c>
      <c r="O54" s="94">
        <v>9577565298</v>
      </c>
      <c r="P54" s="49">
        <v>43715</v>
      </c>
      <c r="Q54" s="94" t="s">
        <v>112</v>
      </c>
      <c r="R54" s="48"/>
      <c r="S54" s="18"/>
      <c r="T54" s="18"/>
    </row>
    <row r="55" spans="1:20">
      <c r="A55" s="4">
        <v>51</v>
      </c>
      <c r="B55" s="64" t="s">
        <v>63</v>
      </c>
      <c r="C55" s="160" t="s">
        <v>153</v>
      </c>
      <c r="D55" s="94"/>
      <c r="E55" s="63"/>
      <c r="F55" s="94"/>
      <c r="G55" s="63"/>
      <c r="H55" s="63"/>
      <c r="I55" s="59">
        <f t="shared" si="0"/>
        <v>0</v>
      </c>
      <c r="J55" s="94"/>
      <c r="K55" s="94"/>
      <c r="L55" s="94"/>
      <c r="M55" s="94"/>
      <c r="N55" s="94"/>
      <c r="O55" s="94"/>
      <c r="P55" s="49">
        <v>43716</v>
      </c>
      <c r="Q55" s="94" t="s">
        <v>113</v>
      </c>
      <c r="R55" s="48"/>
      <c r="S55" s="18"/>
      <c r="T55" s="18"/>
    </row>
    <row r="56" spans="1:20" ht="33">
      <c r="A56" s="4">
        <v>52</v>
      </c>
      <c r="B56" s="64" t="s">
        <v>63</v>
      </c>
      <c r="C56" s="18" t="s">
        <v>680</v>
      </c>
      <c r="D56" s="18" t="s">
        <v>23</v>
      </c>
      <c r="E56" s="63"/>
      <c r="F56" s="18" t="s">
        <v>161</v>
      </c>
      <c r="G56" s="63">
        <v>45</v>
      </c>
      <c r="H56" s="63">
        <v>32</v>
      </c>
      <c r="I56" s="59">
        <f t="shared" si="0"/>
        <v>77</v>
      </c>
      <c r="J56" s="94">
        <v>9859833306</v>
      </c>
      <c r="K56" s="18" t="s">
        <v>409</v>
      </c>
      <c r="L56" s="18" t="s">
        <v>410</v>
      </c>
      <c r="M56" s="18" t="s">
        <v>411</v>
      </c>
      <c r="N56" s="94" t="s">
        <v>414</v>
      </c>
      <c r="O56" s="94">
        <v>9854663970</v>
      </c>
      <c r="P56" s="49">
        <v>43717</v>
      </c>
      <c r="Q56" s="94" t="s">
        <v>106</v>
      </c>
      <c r="R56" s="48"/>
      <c r="S56" s="18"/>
      <c r="T56" s="18"/>
    </row>
    <row r="57" spans="1:20" ht="33">
      <c r="A57" s="4">
        <v>53</v>
      </c>
      <c r="B57" s="64" t="s">
        <v>63</v>
      </c>
      <c r="C57" s="18" t="s">
        <v>681</v>
      </c>
      <c r="D57" s="18" t="s">
        <v>23</v>
      </c>
      <c r="E57" s="74" t="s">
        <v>682</v>
      </c>
      <c r="F57" s="18" t="s">
        <v>210</v>
      </c>
      <c r="G57" s="63">
        <v>32</v>
      </c>
      <c r="H57" s="63">
        <v>27</v>
      </c>
      <c r="I57" s="59">
        <f t="shared" si="0"/>
        <v>59</v>
      </c>
      <c r="J57" s="94">
        <v>9706239015</v>
      </c>
      <c r="K57" s="18" t="s">
        <v>409</v>
      </c>
      <c r="L57" s="18" t="s">
        <v>410</v>
      </c>
      <c r="M57" s="18" t="s">
        <v>411</v>
      </c>
      <c r="N57" s="94" t="s">
        <v>416</v>
      </c>
      <c r="O57" s="94">
        <v>600169038</v>
      </c>
      <c r="P57" s="49">
        <v>43718</v>
      </c>
      <c r="Q57" s="94" t="s">
        <v>108</v>
      </c>
      <c r="R57" s="48"/>
      <c r="S57" s="18"/>
      <c r="T57" s="18"/>
    </row>
    <row r="58" spans="1:20">
      <c r="A58" s="4">
        <v>54</v>
      </c>
      <c r="B58" s="64" t="s">
        <v>63</v>
      </c>
      <c r="C58" s="55" t="s">
        <v>123</v>
      </c>
      <c r="D58" s="158"/>
      <c r="E58" s="64"/>
      <c r="F58" s="158"/>
      <c r="G58" s="64"/>
      <c r="H58" s="64"/>
      <c r="I58" s="59">
        <f t="shared" si="0"/>
        <v>0</v>
      </c>
      <c r="J58" s="55"/>
      <c r="K58" s="55"/>
      <c r="L58" s="55"/>
      <c r="M58" s="55"/>
      <c r="N58" s="55"/>
      <c r="O58" s="55"/>
      <c r="P58" s="49">
        <v>43719</v>
      </c>
      <c r="Q58" s="94" t="s">
        <v>109</v>
      </c>
      <c r="R58" s="48"/>
      <c r="S58" s="18"/>
      <c r="T58" s="18"/>
    </row>
    <row r="59" spans="1:20" ht="33">
      <c r="A59" s="4">
        <v>55</v>
      </c>
      <c r="B59" s="64" t="s">
        <v>63</v>
      </c>
      <c r="C59" s="68" t="s">
        <v>683</v>
      </c>
      <c r="D59" s="158" t="s">
        <v>25</v>
      </c>
      <c r="E59" s="64"/>
      <c r="F59" s="158" t="s">
        <v>89</v>
      </c>
      <c r="G59" s="64">
        <v>12</v>
      </c>
      <c r="H59" s="64">
        <v>6</v>
      </c>
      <c r="I59" s="59">
        <f t="shared" si="0"/>
        <v>18</v>
      </c>
      <c r="J59" s="55">
        <v>9854679239</v>
      </c>
      <c r="K59" s="18" t="s">
        <v>409</v>
      </c>
      <c r="L59" s="18" t="s">
        <v>410</v>
      </c>
      <c r="M59" s="18" t="s">
        <v>411</v>
      </c>
      <c r="N59" s="55" t="s">
        <v>729</v>
      </c>
      <c r="O59" s="55">
        <v>6000978847</v>
      </c>
      <c r="P59" s="49">
        <v>43720</v>
      </c>
      <c r="Q59" s="94" t="s">
        <v>110</v>
      </c>
      <c r="R59" s="48"/>
      <c r="S59" s="18"/>
      <c r="T59" s="18"/>
    </row>
    <row r="60" spans="1:20" ht="33">
      <c r="A60" s="4">
        <v>56</v>
      </c>
      <c r="B60" s="64" t="s">
        <v>63</v>
      </c>
      <c r="C60" s="55" t="s">
        <v>684</v>
      </c>
      <c r="D60" s="158" t="s">
        <v>23</v>
      </c>
      <c r="E60" s="74" t="s">
        <v>685</v>
      </c>
      <c r="F60" s="158" t="s">
        <v>91</v>
      </c>
      <c r="G60" s="64">
        <v>23</v>
      </c>
      <c r="H60" s="64">
        <v>21</v>
      </c>
      <c r="I60" s="59">
        <f t="shared" si="0"/>
        <v>44</v>
      </c>
      <c r="J60" s="55">
        <v>9678006719</v>
      </c>
      <c r="K60" s="18" t="s">
        <v>409</v>
      </c>
      <c r="L60" s="18" t="s">
        <v>410</v>
      </c>
      <c r="M60" s="18" t="s">
        <v>411</v>
      </c>
      <c r="N60" s="55" t="s">
        <v>729</v>
      </c>
      <c r="O60" s="55">
        <v>6000978847</v>
      </c>
      <c r="P60" s="49">
        <v>43720</v>
      </c>
      <c r="Q60" s="94" t="s">
        <v>110</v>
      </c>
      <c r="R60" s="48"/>
      <c r="S60" s="18"/>
      <c r="T60" s="18"/>
    </row>
    <row r="61" spans="1:20" ht="33">
      <c r="A61" s="4">
        <v>57</v>
      </c>
      <c r="B61" s="64" t="s">
        <v>63</v>
      </c>
      <c r="C61" s="18" t="s">
        <v>686</v>
      </c>
      <c r="D61" s="18" t="s">
        <v>25</v>
      </c>
      <c r="E61" s="63"/>
      <c r="F61" s="18" t="s">
        <v>89</v>
      </c>
      <c r="G61" s="63">
        <v>21</v>
      </c>
      <c r="H61" s="63">
        <v>12</v>
      </c>
      <c r="I61" s="59">
        <f t="shared" si="0"/>
        <v>33</v>
      </c>
      <c r="J61" s="94">
        <v>8638022809</v>
      </c>
      <c r="K61" s="18" t="s">
        <v>409</v>
      </c>
      <c r="L61" s="18" t="s">
        <v>410</v>
      </c>
      <c r="M61" s="18" t="s">
        <v>411</v>
      </c>
      <c r="N61" s="55" t="s">
        <v>729</v>
      </c>
      <c r="O61" s="55">
        <v>6000978847</v>
      </c>
      <c r="P61" s="49">
        <v>43720</v>
      </c>
      <c r="Q61" s="94" t="s">
        <v>110</v>
      </c>
      <c r="R61" s="48"/>
      <c r="S61" s="18"/>
      <c r="T61" s="18"/>
    </row>
    <row r="62" spans="1:20" ht="33">
      <c r="A62" s="4">
        <v>58</v>
      </c>
      <c r="B62" s="64" t="s">
        <v>63</v>
      </c>
      <c r="C62" s="18" t="s">
        <v>687</v>
      </c>
      <c r="D62" s="94" t="s">
        <v>23</v>
      </c>
      <c r="E62" s="74" t="s">
        <v>688</v>
      </c>
      <c r="F62" s="94" t="s">
        <v>161</v>
      </c>
      <c r="G62" s="63">
        <v>45</v>
      </c>
      <c r="H62" s="63">
        <v>43</v>
      </c>
      <c r="I62" s="59">
        <f t="shared" si="0"/>
        <v>88</v>
      </c>
      <c r="J62" s="94">
        <v>9101312925</v>
      </c>
      <c r="K62" s="94" t="s">
        <v>628</v>
      </c>
      <c r="L62" s="94" t="s">
        <v>629</v>
      </c>
      <c r="M62" s="94" t="s">
        <v>630</v>
      </c>
      <c r="N62" s="94" t="s">
        <v>730</v>
      </c>
      <c r="O62" s="94">
        <v>8011180952</v>
      </c>
      <c r="P62" s="49">
        <v>43721</v>
      </c>
      <c r="Q62" s="94" t="s">
        <v>111</v>
      </c>
      <c r="R62" s="48"/>
      <c r="S62" s="18"/>
      <c r="T62" s="18"/>
    </row>
    <row r="63" spans="1:20" ht="33">
      <c r="A63" s="4">
        <v>59</v>
      </c>
      <c r="B63" s="64" t="s">
        <v>63</v>
      </c>
      <c r="C63" s="18" t="s">
        <v>689</v>
      </c>
      <c r="D63" s="18" t="s">
        <v>23</v>
      </c>
      <c r="E63" s="74" t="s">
        <v>690</v>
      </c>
      <c r="F63" s="18" t="s">
        <v>91</v>
      </c>
      <c r="G63" s="63">
        <v>43</v>
      </c>
      <c r="H63" s="63">
        <v>23</v>
      </c>
      <c r="I63" s="59">
        <f t="shared" si="0"/>
        <v>66</v>
      </c>
      <c r="J63" s="94">
        <v>8135926590</v>
      </c>
      <c r="K63" s="18" t="s">
        <v>409</v>
      </c>
      <c r="L63" s="18" t="s">
        <v>410</v>
      </c>
      <c r="M63" s="18" t="s">
        <v>411</v>
      </c>
      <c r="N63" s="94" t="s">
        <v>415</v>
      </c>
      <c r="O63" s="94">
        <v>7638034811</v>
      </c>
      <c r="P63" s="49">
        <v>43722</v>
      </c>
      <c r="Q63" s="94" t="s">
        <v>112</v>
      </c>
      <c r="R63" s="48"/>
      <c r="S63" s="18"/>
      <c r="T63" s="18"/>
    </row>
    <row r="64" spans="1:20">
      <c r="A64" s="4">
        <v>60</v>
      </c>
      <c r="B64" s="64" t="s">
        <v>63</v>
      </c>
      <c r="C64" s="18" t="s">
        <v>153</v>
      </c>
      <c r="D64" s="18"/>
      <c r="E64" s="63"/>
      <c r="F64" s="94"/>
      <c r="G64" s="63"/>
      <c r="H64" s="63"/>
      <c r="I64" s="59">
        <f t="shared" si="0"/>
        <v>0</v>
      </c>
      <c r="J64" s="94"/>
      <c r="K64" s="94"/>
      <c r="L64" s="94"/>
      <c r="M64" s="94"/>
      <c r="N64" s="94"/>
      <c r="O64" s="94"/>
      <c r="P64" s="49">
        <v>43723</v>
      </c>
      <c r="Q64" s="94" t="s">
        <v>113</v>
      </c>
      <c r="R64" s="48"/>
      <c r="S64" s="18"/>
      <c r="T64" s="18"/>
    </row>
    <row r="65" spans="1:20" ht="33">
      <c r="A65" s="4">
        <v>61</v>
      </c>
      <c r="B65" s="64" t="s">
        <v>63</v>
      </c>
      <c r="C65" s="18" t="s">
        <v>691</v>
      </c>
      <c r="D65" s="18" t="s">
        <v>25</v>
      </c>
      <c r="E65" s="63"/>
      <c r="F65" s="94" t="s">
        <v>89</v>
      </c>
      <c r="G65" s="63">
        <v>21</v>
      </c>
      <c r="H65" s="63">
        <v>12</v>
      </c>
      <c r="I65" s="59">
        <f t="shared" si="0"/>
        <v>33</v>
      </c>
      <c r="J65" s="94">
        <v>8753890090</v>
      </c>
      <c r="K65" s="94" t="s">
        <v>628</v>
      </c>
      <c r="L65" s="94" t="s">
        <v>629</v>
      </c>
      <c r="M65" s="94" t="s">
        <v>630</v>
      </c>
      <c r="N65" s="94" t="s">
        <v>730</v>
      </c>
      <c r="O65" s="94">
        <v>8011180952</v>
      </c>
      <c r="P65" s="49">
        <v>43724</v>
      </c>
      <c r="Q65" s="94" t="s">
        <v>106</v>
      </c>
      <c r="R65" s="48"/>
      <c r="S65" s="18"/>
      <c r="T65" s="18"/>
    </row>
    <row r="66" spans="1:20" ht="33">
      <c r="A66" s="4">
        <v>62</v>
      </c>
      <c r="B66" s="64" t="s">
        <v>63</v>
      </c>
      <c r="C66" s="18" t="s">
        <v>692</v>
      </c>
      <c r="D66" s="18" t="s">
        <v>23</v>
      </c>
      <c r="E66" s="74" t="s">
        <v>693</v>
      </c>
      <c r="F66" s="94" t="s">
        <v>91</v>
      </c>
      <c r="G66" s="63">
        <v>13</v>
      </c>
      <c r="H66" s="63">
        <v>11</v>
      </c>
      <c r="I66" s="59">
        <f t="shared" si="0"/>
        <v>24</v>
      </c>
      <c r="J66" s="94" t="s">
        <v>731</v>
      </c>
      <c r="K66" s="94" t="s">
        <v>628</v>
      </c>
      <c r="L66" s="94" t="s">
        <v>629</v>
      </c>
      <c r="M66" s="94" t="s">
        <v>630</v>
      </c>
      <c r="N66" s="94" t="s">
        <v>730</v>
      </c>
      <c r="O66" s="94">
        <v>8011180952</v>
      </c>
      <c r="P66" s="49">
        <v>43724</v>
      </c>
      <c r="Q66" s="94" t="s">
        <v>106</v>
      </c>
      <c r="R66" s="48"/>
      <c r="S66" s="18"/>
      <c r="T66" s="18"/>
    </row>
    <row r="67" spans="1:20">
      <c r="A67" s="4">
        <v>63</v>
      </c>
      <c r="B67" s="64" t="s">
        <v>63</v>
      </c>
      <c r="C67" s="18" t="s">
        <v>659</v>
      </c>
      <c r="D67" s="18"/>
      <c r="E67" s="63"/>
      <c r="F67" s="94"/>
      <c r="G67" s="63"/>
      <c r="H67" s="63"/>
      <c r="I67" s="59">
        <f t="shared" si="0"/>
        <v>0</v>
      </c>
      <c r="J67" s="94"/>
      <c r="K67" s="94"/>
      <c r="L67" s="94"/>
      <c r="M67" s="94"/>
      <c r="N67" s="94"/>
      <c r="O67" s="94"/>
      <c r="P67" s="49">
        <v>43725</v>
      </c>
      <c r="Q67" s="94" t="s">
        <v>108</v>
      </c>
      <c r="R67" s="48"/>
      <c r="S67" s="18"/>
      <c r="T67" s="18"/>
    </row>
    <row r="68" spans="1:20">
      <c r="A68" s="4">
        <v>64</v>
      </c>
      <c r="B68" s="64" t="s">
        <v>63</v>
      </c>
      <c r="C68" s="55" t="s">
        <v>123</v>
      </c>
      <c r="D68" s="158"/>
      <c r="E68" s="64"/>
      <c r="F68" s="55"/>
      <c r="G68" s="64"/>
      <c r="H68" s="64"/>
      <c r="I68" s="59">
        <f t="shared" si="0"/>
        <v>0</v>
      </c>
      <c r="J68" s="55"/>
      <c r="K68" s="55"/>
      <c r="L68" s="55"/>
      <c r="M68" s="55"/>
      <c r="N68" s="55"/>
      <c r="O68" s="55"/>
      <c r="P68" s="49">
        <v>43726</v>
      </c>
      <c r="Q68" s="94" t="s">
        <v>109</v>
      </c>
      <c r="R68" s="48"/>
      <c r="S68" s="18"/>
      <c r="T68" s="18"/>
    </row>
    <row r="69" spans="1:20" ht="33">
      <c r="A69" s="4">
        <v>65</v>
      </c>
      <c r="B69" s="64" t="s">
        <v>63</v>
      </c>
      <c r="C69" s="55" t="s">
        <v>694</v>
      </c>
      <c r="D69" s="158" t="s">
        <v>23</v>
      </c>
      <c r="E69" s="74" t="s">
        <v>695</v>
      </c>
      <c r="F69" s="55" t="s">
        <v>91</v>
      </c>
      <c r="G69" s="64">
        <v>43</v>
      </c>
      <c r="H69" s="64">
        <v>23</v>
      </c>
      <c r="I69" s="59">
        <f t="shared" si="0"/>
        <v>66</v>
      </c>
      <c r="J69" s="68" t="s">
        <v>732</v>
      </c>
      <c r="K69" s="94" t="s">
        <v>628</v>
      </c>
      <c r="L69" s="94" t="s">
        <v>629</v>
      </c>
      <c r="M69" s="94" t="s">
        <v>630</v>
      </c>
      <c r="N69" s="55" t="s">
        <v>733</v>
      </c>
      <c r="O69" s="55">
        <v>7399721205</v>
      </c>
      <c r="P69" s="49">
        <v>43727</v>
      </c>
      <c r="Q69" s="94" t="s">
        <v>110</v>
      </c>
      <c r="R69" s="48"/>
      <c r="S69" s="18"/>
      <c r="T69" s="18"/>
    </row>
    <row r="70" spans="1:20" ht="33">
      <c r="A70" s="4">
        <v>66</v>
      </c>
      <c r="B70" s="64" t="s">
        <v>63</v>
      </c>
      <c r="C70" s="18" t="s">
        <v>696</v>
      </c>
      <c r="D70" s="18" t="s">
        <v>25</v>
      </c>
      <c r="E70" s="63"/>
      <c r="F70" s="94" t="s">
        <v>89</v>
      </c>
      <c r="G70" s="63">
        <v>21</v>
      </c>
      <c r="H70" s="63">
        <v>13</v>
      </c>
      <c r="I70" s="59">
        <f t="shared" ref="I70:I133" si="1">SUM(G70:H70)</f>
        <v>34</v>
      </c>
      <c r="J70" s="94">
        <v>7399767714</v>
      </c>
      <c r="K70" s="94" t="s">
        <v>628</v>
      </c>
      <c r="L70" s="94" t="s">
        <v>629</v>
      </c>
      <c r="M70" s="94" t="s">
        <v>630</v>
      </c>
      <c r="N70" s="55" t="s">
        <v>733</v>
      </c>
      <c r="O70" s="55">
        <v>7399721205</v>
      </c>
      <c r="P70" s="49">
        <v>43727</v>
      </c>
      <c r="Q70" s="94" t="s">
        <v>110</v>
      </c>
      <c r="R70" s="48"/>
      <c r="S70" s="18"/>
      <c r="T70" s="18"/>
    </row>
    <row r="71" spans="1:20" ht="33">
      <c r="A71" s="4">
        <v>67</v>
      </c>
      <c r="B71" s="64" t="s">
        <v>63</v>
      </c>
      <c r="C71" s="18" t="s">
        <v>697</v>
      </c>
      <c r="D71" s="18" t="s">
        <v>23</v>
      </c>
      <c r="E71" s="113">
        <v>18170313801</v>
      </c>
      <c r="F71" s="94" t="s">
        <v>91</v>
      </c>
      <c r="G71" s="63">
        <v>32</v>
      </c>
      <c r="H71" s="63">
        <v>21</v>
      </c>
      <c r="I71" s="59">
        <f t="shared" si="1"/>
        <v>53</v>
      </c>
      <c r="J71" s="94" t="s">
        <v>734</v>
      </c>
      <c r="K71" s="94" t="s">
        <v>628</v>
      </c>
      <c r="L71" s="94" t="s">
        <v>629</v>
      </c>
      <c r="M71" s="94" t="s">
        <v>630</v>
      </c>
      <c r="N71" s="55" t="s">
        <v>632</v>
      </c>
      <c r="O71" s="55">
        <v>9706376772</v>
      </c>
      <c r="P71" s="49">
        <v>43728</v>
      </c>
      <c r="Q71" s="94" t="s">
        <v>111</v>
      </c>
      <c r="R71" s="48"/>
      <c r="S71" s="18"/>
      <c r="T71" s="18"/>
    </row>
    <row r="72" spans="1:20" ht="33">
      <c r="A72" s="4">
        <v>68</v>
      </c>
      <c r="B72" s="64" t="s">
        <v>63</v>
      </c>
      <c r="C72" s="68" t="s">
        <v>698</v>
      </c>
      <c r="D72" s="158" t="s">
        <v>25</v>
      </c>
      <c r="E72" s="64"/>
      <c r="F72" s="55" t="s">
        <v>89</v>
      </c>
      <c r="G72" s="64">
        <v>12</v>
      </c>
      <c r="H72" s="64">
        <v>11</v>
      </c>
      <c r="I72" s="59">
        <f t="shared" si="1"/>
        <v>23</v>
      </c>
      <c r="J72" s="55">
        <v>9613547355</v>
      </c>
      <c r="K72" s="94" t="s">
        <v>628</v>
      </c>
      <c r="L72" s="94" t="s">
        <v>629</v>
      </c>
      <c r="M72" s="94" t="s">
        <v>630</v>
      </c>
      <c r="N72" s="55" t="s">
        <v>632</v>
      </c>
      <c r="O72" s="55">
        <v>9706376772</v>
      </c>
      <c r="P72" s="49">
        <v>43728</v>
      </c>
      <c r="Q72" s="94" t="s">
        <v>111</v>
      </c>
      <c r="R72" s="48"/>
      <c r="S72" s="18"/>
      <c r="T72" s="18"/>
    </row>
    <row r="73" spans="1:20" ht="33">
      <c r="A73" s="4">
        <v>69</v>
      </c>
      <c r="B73" s="64" t="s">
        <v>63</v>
      </c>
      <c r="C73" s="18" t="s">
        <v>699</v>
      </c>
      <c r="D73" s="18" t="s">
        <v>23</v>
      </c>
      <c r="E73" s="63"/>
      <c r="F73" s="18" t="s">
        <v>161</v>
      </c>
      <c r="G73" s="63">
        <v>45</v>
      </c>
      <c r="H73" s="63">
        <v>43</v>
      </c>
      <c r="I73" s="59">
        <f t="shared" si="1"/>
        <v>88</v>
      </c>
      <c r="J73" s="18"/>
      <c r="K73" s="94" t="s">
        <v>628</v>
      </c>
      <c r="L73" s="94" t="s">
        <v>629</v>
      </c>
      <c r="M73" s="94" t="s">
        <v>630</v>
      </c>
      <c r="N73" s="55" t="s">
        <v>632</v>
      </c>
      <c r="O73" s="55">
        <v>9706376772</v>
      </c>
      <c r="P73" s="49">
        <v>43729</v>
      </c>
      <c r="Q73" s="94" t="s">
        <v>112</v>
      </c>
      <c r="R73" s="18"/>
      <c r="S73" s="18"/>
      <c r="T73" s="18"/>
    </row>
    <row r="74" spans="1:20">
      <c r="A74" s="4">
        <v>70</v>
      </c>
      <c r="B74" s="64" t="s">
        <v>63</v>
      </c>
      <c r="C74" s="18" t="s">
        <v>153</v>
      </c>
      <c r="D74" s="18"/>
      <c r="E74" s="63"/>
      <c r="F74" s="18"/>
      <c r="G74" s="63"/>
      <c r="H74" s="63"/>
      <c r="I74" s="59">
        <f t="shared" si="1"/>
        <v>0</v>
      </c>
      <c r="J74" s="18"/>
      <c r="K74" s="18"/>
      <c r="L74" s="18"/>
      <c r="M74" s="18"/>
      <c r="N74" s="18"/>
      <c r="O74" s="18"/>
      <c r="P74" s="49">
        <v>43730</v>
      </c>
      <c r="Q74" s="94" t="s">
        <v>113</v>
      </c>
      <c r="R74" s="18"/>
      <c r="S74" s="18"/>
      <c r="T74" s="18"/>
    </row>
    <row r="75" spans="1:20" ht="33">
      <c r="A75" s="4">
        <v>71</v>
      </c>
      <c r="B75" s="64" t="s">
        <v>63</v>
      </c>
      <c r="C75" s="18" t="s">
        <v>700</v>
      </c>
      <c r="D75" s="18" t="s">
        <v>25</v>
      </c>
      <c r="E75" s="63"/>
      <c r="F75" s="18" t="s">
        <v>89</v>
      </c>
      <c r="G75" s="63">
        <v>21</v>
      </c>
      <c r="H75" s="63">
        <v>11</v>
      </c>
      <c r="I75" s="59">
        <f t="shared" si="1"/>
        <v>32</v>
      </c>
      <c r="J75" s="18">
        <v>9957699846</v>
      </c>
      <c r="K75" s="94" t="s">
        <v>628</v>
      </c>
      <c r="L75" s="94" t="s">
        <v>629</v>
      </c>
      <c r="M75" s="94" t="s">
        <v>630</v>
      </c>
      <c r="N75" s="18" t="s">
        <v>730</v>
      </c>
      <c r="O75" s="94">
        <v>8011180952</v>
      </c>
      <c r="P75" s="49">
        <v>43731</v>
      </c>
      <c r="Q75" s="94" t="s">
        <v>106</v>
      </c>
      <c r="R75" s="18"/>
      <c r="S75" s="18"/>
      <c r="T75" s="18"/>
    </row>
    <row r="76" spans="1:20" ht="33">
      <c r="A76" s="4">
        <v>72</v>
      </c>
      <c r="B76" s="64" t="s">
        <v>63</v>
      </c>
      <c r="C76" s="18" t="s">
        <v>701</v>
      </c>
      <c r="D76" s="18" t="s">
        <v>23</v>
      </c>
      <c r="E76" s="63"/>
      <c r="F76" s="18" t="s">
        <v>91</v>
      </c>
      <c r="G76" s="63">
        <v>32</v>
      </c>
      <c r="H76" s="63">
        <v>23</v>
      </c>
      <c r="I76" s="59">
        <f t="shared" si="1"/>
        <v>55</v>
      </c>
      <c r="J76" s="18">
        <v>9859645443</v>
      </c>
      <c r="K76" s="94" t="s">
        <v>628</v>
      </c>
      <c r="L76" s="94" t="s">
        <v>629</v>
      </c>
      <c r="M76" s="94" t="s">
        <v>630</v>
      </c>
      <c r="N76" s="18" t="s">
        <v>730</v>
      </c>
      <c r="O76" s="94">
        <v>8011180952</v>
      </c>
      <c r="P76" s="49">
        <v>43731</v>
      </c>
      <c r="Q76" s="94" t="s">
        <v>106</v>
      </c>
      <c r="R76" s="18"/>
      <c r="S76" s="18"/>
      <c r="T76" s="18"/>
    </row>
    <row r="77" spans="1:20" ht="33">
      <c r="A77" s="4">
        <v>73</v>
      </c>
      <c r="B77" s="64" t="s">
        <v>63</v>
      </c>
      <c r="C77" s="18" t="s">
        <v>702</v>
      </c>
      <c r="D77" s="18" t="s">
        <v>25</v>
      </c>
      <c r="E77" s="63"/>
      <c r="F77" s="18" t="s">
        <v>89</v>
      </c>
      <c r="G77" s="63">
        <v>23</v>
      </c>
      <c r="H77" s="63">
        <v>22</v>
      </c>
      <c r="I77" s="59">
        <f t="shared" si="1"/>
        <v>45</v>
      </c>
      <c r="J77" s="18">
        <v>8486464180</v>
      </c>
      <c r="K77" s="94" t="s">
        <v>628</v>
      </c>
      <c r="L77" s="94" t="s">
        <v>629</v>
      </c>
      <c r="M77" s="94" t="s">
        <v>630</v>
      </c>
      <c r="N77" s="18" t="s">
        <v>735</v>
      </c>
      <c r="O77" s="94">
        <v>8474892522</v>
      </c>
      <c r="P77" s="49">
        <v>43732</v>
      </c>
      <c r="Q77" s="94" t="s">
        <v>108</v>
      </c>
      <c r="R77" s="18"/>
      <c r="S77" s="18"/>
      <c r="T77" s="18"/>
    </row>
    <row r="78" spans="1:20" ht="33">
      <c r="A78" s="4">
        <v>74</v>
      </c>
      <c r="B78" s="64" t="s">
        <v>63</v>
      </c>
      <c r="C78" s="18" t="s">
        <v>703</v>
      </c>
      <c r="D78" s="18" t="s">
        <v>23</v>
      </c>
      <c r="E78" s="63"/>
      <c r="F78" s="18" t="s">
        <v>91</v>
      </c>
      <c r="G78" s="63">
        <v>24</v>
      </c>
      <c r="H78" s="63">
        <v>21</v>
      </c>
      <c r="I78" s="59">
        <f t="shared" si="1"/>
        <v>45</v>
      </c>
      <c r="J78" s="18"/>
      <c r="K78" s="94" t="s">
        <v>628</v>
      </c>
      <c r="L78" s="94" t="s">
        <v>629</v>
      </c>
      <c r="M78" s="94" t="s">
        <v>630</v>
      </c>
      <c r="N78" s="18" t="s">
        <v>735</v>
      </c>
      <c r="O78" s="94">
        <v>8474892522</v>
      </c>
      <c r="P78" s="49">
        <v>43732</v>
      </c>
      <c r="Q78" s="94" t="s">
        <v>108</v>
      </c>
      <c r="R78" s="18"/>
      <c r="S78" s="18"/>
      <c r="T78" s="18"/>
    </row>
    <row r="79" spans="1:20">
      <c r="A79" s="4">
        <v>75</v>
      </c>
      <c r="B79" s="64" t="s">
        <v>63</v>
      </c>
      <c r="C79" s="55" t="s">
        <v>123</v>
      </c>
      <c r="D79" s="55"/>
      <c r="E79" s="64"/>
      <c r="F79" s="55"/>
      <c r="G79" s="64"/>
      <c r="H79" s="64"/>
      <c r="I79" s="59">
        <f t="shared" si="1"/>
        <v>0</v>
      </c>
      <c r="J79" s="55"/>
      <c r="K79" s="55"/>
      <c r="L79" s="55"/>
      <c r="M79" s="55"/>
      <c r="N79" s="55"/>
      <c r="O79" s="55"/>
      <c r="P79" s="49">
        <v>43733</v>
      </c>
      <c r="Q79" s="94" t="s">
        <v>109</v>
      </c>
      <c r="R79" s="18"/>
      <c r="S79" s="18"/>
      <c r="T79" s="18"/>
    </row>
    <row r="80" spans="1:20" ht="33">
      <c r="A80" s="4">
        <v>76</v>
      </c>
      <c r="B80" s="64" t="s">
        <v>63</v>
      </c>
      <c r="C80" s="55" t="s">
        <v>704</v>
      </c>
      <c r="D80" s="55" t="s">
        <v>25</v>
      </c>
      <c r="E80" s="64"/>
      <c r="F80" s="55" t="s">
        <v>89</v>
      </c>
      <c r="G80" s="64">
        <v>29</v>
      </c>
      <c r="H80" s="64">
        <v>22</v>
      </c>
      <c r="I80" s="59">
        <f t="shared" si="1"/>
        <v>51</v>
      </c>
      <c r="J80" s="55">
        <v>9706534808</v>
      </c>
      <c r="K80" s="94" t="s">
        <v>628</v>
      </c>
      <c r="L80" s="94" t="s">
        <v>629</v>
      </c>
      <c r="M80" s="94" t="s">
        <v>630</v>
      </c>
      <c r="N80" s="18" t="s">
        <v>735</v>
      </c>
      <c r="O80" s="94">
        <v>8474892522</v>
      </c>
      <c r="P80" s="49">
        <v>43734</v>
      </c>
      <c r="Q80" s="94" t="s">
        <v>110</v>
      </c>
      <c r="R80" s="18"/>
      <c r="S80" s="18"/>
      <c r="T80" s="18"/>
    </row>
    <row r="81" spans="1:20" ht="33">
      <c r="A81" s="4">
        <v>77</v>
      </c>
      <c r="B81" s="64" t="s">
        <v>63</v>
      </c>
      <c r="C81" s="18" t="s">
        <v>705</v>
      </c>
      <c r="D81" s="18" t="s">
        <v>23</v>
      </c>
      <c r="E81" s="63">
        <v>18170313810</v>
      </c>
      <c r="F81" s="18" t="s">
        <v>91</v>
      </c>
      <c r="G81" s="63">
        <v>23</v>
      </c>
      <c r="H81" s="63">
        <v>22</v>
      </c>
      <c r="I81" s="59">
        <f t="shared" si="1"/>
        <v>45</v>
      </c>
      <c r="J81" s="18">
        <v>86388503104</v>
      </c>
      <c r="K81" s="94" t="s">
        <v>628</v>
      </c>
      <c r="L81" s="94" t="s">
        <v>629</v>
      </c>
      <c r="M81" s="94" t="s">
        <v>630</v>
      </c>
      <c r="N81" s="18" t="s">
        <v>735</v>
      </c>
      <c r="O81" s="94">
        <v>8474892522</v>
      </c>
      <c r="P81" s="49">
        <v>43734</v>
      </c>
      <c r="Q81" s="94" t="s">
        <v>110</v>
      </c>
      <c r="R81" s="18"/>
      <c r="S81" s="18"/>
      <c r="T81" s="18"/>
    </row>
    <row r="82" spans="1:20" ht="33">
      <c r="A82" s="4">
        <v>78</v>
      </c>
      <c r="B82" s="64" t="s">
        <v>63</v>
      </c>
      <c r="C82" s="18" t="s">
        <v>706</v>
      </c>
      <c r="D82" s="18" t="s">
        <v>25</v>
      </c>
      <c r="E82" s="63"/>
      <c r="F82" s="18" t="s">
        <v>89</v>
      </c>
      <c r="G82" s="63">
        <v>23</v>
      </c>
      <c r="H82" s="63">
        <v>21</v>
      </c>
      <c r="I82" s="59">
        <f t="shared" si="1"/>
        <v>44</v>
      </c>
      <c r="J82" s="18">
        <v>7636036106</v>
      </c>
      <c r="K82" s="94" t="s">
        <v>628</v>
      </c>
      <c r="L82" s="94" t="s">
        <v>629</v>
      </c>
      <c r="M82" s="94" t="s">
        <v>630</v>
      </c>
      <c r="N82" s="18" t="s">
        <v>631</v>
      </c>
      <c r="O82" s="94">
        <v>7399721205</v>
      </c>
      <c r="P82" s="49">
        <v>43735</v>
      </c>
      <c r="Q82" s="94" t="s">
        <v>111</v>
      </c>
      <c r="R82" s="18"/>
      <c r="S82" s="18"/>
      <c r="T82" s="18"/>
    </row>
    <row r="83" spans="1:20" ht="33">
      <c r="A83" s="4">
        <v>79</v>
      </c>
      <c r="B83" s="64" t="s">
        <v>63</v>
      </c>
      <c r="C83" s="18" t="s">
        <v>707</v>
      </c>
      <c r="D83" s="18" t="s">
        <v>23</v>
      </c>
      <c r="E83" s="113" t="s">
        <v>708</v>
      </c>
      <c r="F83" s="18" t="s">
        <v>91</v>
      </c>
      <c r="G83" s="63">
        <v>63</v>
      </c>
      <c r="H83" s="63">
        <v>45</v>
      </c>
      <c r="I83" s="59">
        <f t="shared" si="1"/>
        <v>108</v>
      </c>
      <c r="J83" s="18" t="s">
        <v>736</v>
      </c>
      <c r="K83" s="94" t="s">
        <v>628</v>
      </c>
      <c r="L83" s="94" t="s">
        <v>629</v>
      </c>
      <c r="M83" s="94" t="s">
        <v>630</v>
      </c>
      <c r="N83" s="18" t="s">
        <v>631</v>
      </c>
      <c r="O83" s="94">
        <v>7399721205</v>
      </c>
      <c r="P83" s="49">
        <v>43735</v>
      </c>
      <c r="Q83" s="94" t="s">
        <v>111</v>
      </c>
      <c r="R83" s="18"/>
      <c r="S83" s="18"/>
      <c r="T83" s="18"/>
    </row>
    <row r="84" spans="1:20" ht="33">
      <c r="A84" s="4">
        <v>80</v>
      </c>
      <c r="B84" s="64" t="s">
        <v>63</v>
      </c>
      <c r="C84" s="18" t="s">
        <v>709</v>
      </c>
      <c r="D84" s="18" t="s">
        <v>25</v>
      </c>
      <c r="E84" s="63"/>
      <c r="F84" s="18" t="s">
        <v>89</v>
      </c>
      <c r="G84" s="63">
        <v>21</v>
      </c>
      <c r="H84" s="63">
        <v>32</v>
      </c>
      <c r="I84" s="59">
        <f t="shared" si="1"/>
        <v>53</v>
      </c>
      <c r="J84" s="18">
        <v>8876923074</v>
      </c>
      <c r="K84" s="94" t="s">
        <v>628</v>
      </c>
      <c r="L84" s="94" t="s">
        <v>629</v>
      </c>
      <c r="M84" s="94" t="s">
        <v>630</v>
      </c>
      <c r="N84" s="18" t="s">
        <v>631</v>
      </c>
      <c r="O84" s="94">
        <v>7399721205</v>
      </c>
      <c r="P84" s="49">
        <v>43736</v>
      </c>
      <c r="Q84" s="94" t="s">
        <v>112</v>
      </c>
      <c r="R84" s="18"/>
      <c r="S84" s="18"/>
      <c r="T84" s="18"/>
    </row>
    <row r="85" spans="1:20">
      <c r="A85" s="4">
        <v>81</v>
      </c>
      <c r="B85" s="64" t="s">
        <v>63</v>
      </c>
      <c r="C85" s="18" t="s">
        <v>153</v>
      </c>
      <c r="D85" s="18"/>
      <c r="E85" s="63"/>
      <c r="F85" s="18"/>
      <c r="G85" s="63"/>
      <c r="H85" s="63"/>
      <c r="I85" s="59">
        <f t="shared" si="1"/>
        <v>0</v>
      </c>
      <c r="J85" s="18"/>
      <c r="K85" s="18"/>
      <c r="L85" s="18"/>
      <c r="M85" s="18"/>
      <c r="N85" s="18"/>
      <c r="O85" s="18"/>
      <c r="P85" s="49">
        <v>43737</v>
      </c>
      <c r="Q85" s="94" t="s">
        <v>113</v>
      </c>
      <c r="R85" s="18"/>
      <c r="S85" s="18"/>
      <c r="T85" s="18"/>
    </row>
    <row r="86" spans="1:20" ht="33">
      <c r="A86" s="4">
        <v>82</v>
      </c>
      <c r="B86" s="64" t="s">
        <v>63</v>
      </c>
      <c r="C86" s="18" t="s">
        <v>710</v>
      </c>
      <c r="D86" s="18" t="s">
        <v>25</v>
      </c>
      <c r="E86" s="63"/>
      <c r="F86" s="18" t="s">
        <v>89</v>
      </c>
      <c r="G86" s="63">
        <v>34</v>
      </c>
      <c r="H86" s="63">
        <v>31</v>
      </c>
      <c r="I86" s="59">
        <f t="shared" si="1"/>
        <v>65</v>
      </c>
      <c r="J86" s="18">
        <v>9613360511</v>
      </c>
      <c r="K86" s="94" t="s">
        <v>628</v>
      </c>
      <c r="L86" s="94" t="s">
        <v>629</v>
      </c>
      <c r="M86" s="94" t="s">
        <v>630</v>
      </c>
      <c r="N86" s="18" t="s">
        <v>737</v>
      </c>
      <c r="O86" s="18">
        <v>97067569846</v>
      </c>
      <c r="P86" s="49">
        <v>43738</v>
      </c>
      <c r="Q86" s="94" t="s">
        <v>106</v>
      </c>
      <c r="R86" s="18"/>
      <c r="S86" s="18"/>
      <c r="T86" s="18"/>
    </row>
    <row r="87" spans="1:20" ht="33">
      <c r="A87" s="4">
        <v>83</v>
      </c>
      <c r="B87" s="64" t="s">
        <v>63</v>
      </c>
      <c r="C87" s="18" t="s">
        <v>711</v>
      </c>
      <c r="D87" s="18" t="s">
        <v>23</v>
      </c>
      <c r="E87" s="113" t="s">
        <v>712</v>
      </c>
      <c r="F87" s="18" t="s">
        <v>91</v>
      </c>
      <c r="G87" s="63">
        <v>54</v>
      </c>
      <c r="H87" s="63">
        <v>34</v>
      </c>
      <c r="I87" s="59">
        <f t="shared" si="1"/>
        <v>88</v>
      </c>
      <c r="J87" s="18" t="s">
        <v>738</v>
      </c>
      <c r="K87" s="94" t="s">
        <v>628</v>
      </c>
      <c r="L87" s="94" t="s">
        <v>629</v>
      </c>
      <c r="M87" s="94" t="s">
        <v>630</v>
      </c>
      <c r="N87" s="18" t="s">
        <v>737</v>
      </c>
      <c r="O87" s="18">
        <v>97067569846</v>
      </c>
      <c r="P87" s="49">
        <v>43738</v>
      </c>
      <c r="Q87" s="94" t="s">
        <v>106</v>
      </c>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48"/>
      <c r="D98" s="4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82</v>
      </c>
      <c r="D165" s="21"/>
      <c r="E165" s="13"/>
      <c r="F165" s="21"/>
      <c r="G165" s="58">
        <f>SUM(G6:G164)</f>
        <v>1789</v>
      </c>
      <c r="H165" s="58">
        <f>SUM(H6:H164)</f>
        <v>1690</v>
      </c>
      <c r="I165" s="58">
        <f>SUM(I6:I164)</f>
        <v>3479</v>
      </c>
      <c r="J165" s="21"/>
      <c r="K165" s="21"/>
      <c r="L165" s="21"/>
      <c r="M165" s="21"/>
      <c r="N165" s="21"/>
      <c r="O165" s="21"/>
      <c r="P165" s="14"/>
      <c r="Q165" s="21"/>
      <c r="R165" s="21"/>
      <c r="S165" s="21"/>
      <c r="T165" s="12"/>
    </row>
    <row r="166" spans="1:20">
      <c r="A166" s="44" t="s">
        <v>62</v>
      </c>
      <c r="B166" s="10">
        <f>COUNTIF(B$5:B$164,"Team 1")</f>
        <v>40</v>
      </c>
      <c r="C166" s="44" t="s">
        <v>25</v>
      </c>
      <c r="D166" s="10">
        <f>COUNTIF(D6:D164,"Anganwadi")</f>
        <v>21</v>
      </c>
    </row>
    <row r="167" spans="1:20">
      <c r="A167" s="44" t="s">
        <v>63</v>
      </c>
      <c r="B167" s="10">
        <f>COUNTIF(B$6:B$164,"Team 2")</f>
        <v>43</v>
      </c>
      <c r="C167" s="44" t="s">
        <v>23</v>
      </c>
      <c r="D167" s="10">
        <f>COUNTIF(D6:D164,"School")</f>
        <v>36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3" workbookViewId="0">
      <selection activeCell="F18" sqref="F18:F1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81" t="s">
        <v>71</v>
      </c>
      <c r="B1" s="281"/>
      <c r="C1" s="281"/>
      <c r="D1" s="281"/>
      <c r="E1" s="281"/>
      <c r="F1" s="282"/>
      <c r="G1" s="282"/>
      <c r="H1" s="282"/>
      <c r="I1" s="282"/>
      <c r="J1" s="282"/>
    </row>
    <row r="2" spans="1:11" ht="25.5">
      <c r="A2" s="283" t="s">
        <v>0</v>
      </c>
      <c r="B2" s="284"/>
      <c r="C2" s="285" t="str">
        <f>'Block at a Glance'!C2:D2</f>
        <v>ASSAM</v>
      </c>
      <c r="D2" s="286"/>
      <c r="E2" s="27" t="s">
        <v>1</v>
      </c>
      <c r="F2" s="287" t="s">
        <v>72</v>
      </c>
      <c r="G2" s="288"/>
      <c r="H2" s="28" t="s">
        <v>24</v>
      </c>
      <c r="I2" s="287" t="s">
        <v>73</v>
      </c>
      <c r="J2" s="288"/>
    </row>
    <row r="3" spans="1:11" ht="28.5" customHeight="1">
      <c r="A3" s="292" t="s">
        <v>66</v>
      </c>
      <c r="B3" s="292"/>
      <c r="C3" s="292"/>
      <c r="D3" s="292"/>
      <c r="E3" s="292"/>
      <c r="F3" s="292"/>
      <c r="G3" s="292"/>
      <c r="H3" s="292"/>
      <c r="I3" s="292"/>
      <c r="J3" s="292"/>
    </row>
    <row r="4" spans="1:11">
      <c r="A4" s="291" t="s">
        <v>27</v>
      </c>
      <c r="B4" s="290" t="s">
        <v>28</v>
      </c>
      <c r="C4" s="289" t="s">
        <v>29</v>
      </c>
      <c r="D4" s="289" t="s">
        <v>36</v>
      </c>
      <c r="E4" s="289"/>
      <c r="F4" s="289"/>
      <c r="G4" s="289" t="s">
        <v>30</v>
      </c>
      <c r="H4" s="289" t="s">
        <v>37</v>
      </c>
      <c r="I4" s="289"/>
      <c r="J4" s="289"/>
    </row>
    <row r="5" spans="1:11" ht="22.5" customHeight="1">
      <c r="A5" s="291"/>
      <c r="B5" s="290"/>
      <c r="C5" s="289"/>
      <c r="D5" s="29" t="s">
        <v>9</v>
      </c>
      <c r="E5" s="29" t="s">
        <v>10</v>
      </c>
      <c r="F5" s="29" t="s">
        <v>11</v>
      </c>
      <c r="G5" s="289"/>
      <c r="H5" s="29" t="s">
        <v>9</v>
      </c>
      <c r="I5" s="29" t="s">
        <v>10</v>
      </c>
      <c r="J5" s="29" t="s">
        <v>11</v>
      </c>
    </row>
    <row r="6" spans="1:11" ht="22.5" customHeight="1">
      <c r="A6" s="45">
        <v>1</v>
      </c>
      <c r="B6" s="60">
        <v>43556</v>
      </c>
      <c r="C6" s="31">
        <f>COUNTIFS('April-19'!D$5:D$164,"Anganwadi")</f>
        <v>38</v>
      </c>
      <c r="D6" s="32">
        <f>SUMIF('April-19'!$D$5:$D$164,"Anganwadi",'April-19'!$G$5:$G$164)</f>
        <v>437</v>
      </c>
      <c r="E6" s="32">
        <f>SUMIF('April-19'!$D$5:$D$164,"Anganwadi",'April-19'!$H$5:$H$164)</f>
        <v>347</v>
      </c>
      <c r="F6" s="32">
        <f>+D6+E6</f>
        <v>784</v>
      </c>
      <c r="G6" s="31">
        <f>COUNTIF('April-19'!D5:D164,"School")</f>
        <v>35</v>
      </c>
      <c r="H6" s="32">
        <f>SUMIF('April-19'!$D$5:$D$164,"School",'April-19'!$G$5:$G$164)</f>
        <v>984</v>
      </c>
      <c r="I6" s="32">
        <f>SUMIF('April-19'!$D$5:$D$164,"School",'April-19'!$H$5:$H$164)</f>
        <v>1301</v>
      </c>
      <c r="J6" s="32">
        <f>+H6+I6</f>
        <v>2285</v>
      </c>
      <c r="K6" s="33"/>
    </row>
    <row r="7" spans="1:11" ht="22.5" customHeight="1">
      <c r="A7" s="30">
        <v>2</v>
      </c>
      <c r="B7" s="61">
        <v>43601</v>
      </c>
      <c r="C7" s="31">
        <f>COUNTIF('May-19'!D5:D164,"Anganwadi")</f>
        <v>20</v>
      </c>
      <c r="D7" s="32">
        <f>SUMIF('May-19'!$D$5:$D$164,"Anganwadi",'May-19'!$G$5:$G$164)</f>
        <v>333</v>
      </c>
      <c r="E7" s="32">
        <f>SUMIF('May-19'!$D$5:$D$164,"Anganwadi",'May-19'!$H$5:$H$164)</f>
        <v>278</v>
      </c>
      <c r="F7" s="32">
        <f t="shared" ref="F7:F11" si="0">+D7+E7</f>
        <v>611</v>
      </c>
      <c r="G7" s="31">
        <f>COUNTIF('May-19'!D5:D164,"School")</f>
        <v>33</v>
      </c>
      <c r="H7" s="32">
        <f>SUMIF('May-19'!$D$5:$D$164,"School",'May-19'!$G$5:$G$164)</f>
        <v>1427</v>
      </c>
      <c r="I7" s="32">
        <f>SUMIF('May-19'!$D$5:$D$164,"School",'May-19'!$H$5:$H$164)</f>
        <v>1763</v>
      </c>
      <c r="J7" s="32">
        <f t="shared" ref="J7:J11" si="1">+H7+I7</f>
        <v>3190</v>
      </c>
    </row>
    <row r="8" spans="1:11" ht="22.5" customHeight="1">
      <c r="A8" s="30">
        <v>3</v>
      </c>
      <c r="B8" s="61">
        <v>43632</v>
      </c>
      <c r="C8" s="31">
        <f>COUNTIF('Jun-19'!D5:D164,"Anganwadi")</f>
        <v>24</v>
      </c>
      <c r="D8" s="32">
        <f>SUMIF('Jun-19'!$D$5:$D$164,"Anganwadi",'Jun-19'!$G$5:$G$164)</f>
        <v>119</v>
      </c>
      <c r="E8" s="32">
        <f>SUMIF('Jun-19'!$D$5:$D$164,"Anganwadi",'Jun-19'!$H$5:$H$164)</f>
        <v>109</v>
      </c>
      <c r="F8" s="32">
        <f t="shared" si="0"/>
        <v>228</v>
      </c>
      <c r="G8" s="31">
        <f>COUNTIF('Jun-19'!D5:D164,"School")</f>
        <v>18</v>
      </c>
      <c r="H8" s="32">
        <f>SUMIF('Jun-19'!$D$5:$D$164,"School",'Jun-19'!$G$5:$G$164)</f>
        <v>1576</v>
      </c>
      <c r="I8" s="32">
        <f>SUMIF('Jun-19'!$D$5:$D$164,"School",'Jun-19'!$H$5:$H$164)</f>
        <v>1294</v>
      </c>
      <c r="J8" s="32">
        <f t="shared" si="1"/>
        <v>2870</v>
      </c>
    </row>
    <row r="9" spans="1:11" ht="22.5" customHeight="1">
      <c r="A9" s="30">
        <v>4</v>
      </c>
      <c r="B9" s="61">
        <v>43662</v>
      </c>
      <c r="C9" s="31">
        <f>COUNTIF('Jul-19'!D5:D164,"Anganwadi")</f>
        <v>89</v>
      </c>
      <c r="D9" s="32">
        <f>SUMIF('Jul-19'!$D$5:$D$164,"Anganwadi",'Jul-19'!$G$5:$G$164)</f>
        <v>1121</v>
      </c>
      <c r="E9" s="32">
        <f>SUMIF('Jul-19'!$D$5:$D$164,"Anganwadi",'Jul-19'!$H$5:$H$164)</f>
        <v>1050</v>
      </c>
      <c r="F9" s="32">
        <f t="shared" si="0"/>
        <v>2171</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10</v>
      </c>
      <c r="D10" s="32">
        <f>SUMIF('Aug-19'!$D$5:$D$164,"Anganwadi",'Aug-19'!$G$5:$G$164)</f>
        <v>138</v>
      </c>
      <c r="E10" s="32">
        <f>SUMIF('Aug-19'!$D$5:$D$164,"Anganwadi",'Aug-19'!$H$5:$H$164)</f>
        <v>108</v>
      </c>
      <c r="F10" s="32">
        <f t="shared" si="0"/>
        <v>246</v>
      </c>
      <c r="G10" s="31">
        <f>COUNTIF('Aug-19'!D5:D164,"School")</f>
        <v>27</v>
      </c>
      <c r="H10" s="32">
        <f>SUMIF('Aug-19'!$D$5:$D$164,"School",'Aug-19'!$G$5:$G$164)</f>
        <v>1766</v>
      </c>
      <c r="I10" s="32">
        <f>SUMIF('Aug-19'!$D$5:$D$164,"School",'Aug-19'!$H$5:$H$164)</f>
        <v>1622</v>
      </c>
      <c r="J10" s="32">
        <f t="shared" si="1"/>
        <v>3388</v>
      </c>
    </row>
    <row r="11" spans="1:11" ht="22.5" customHeight="1">
      <c r="A11" s="30">
        <v>6</v>
      </c>
      <c r="B11" s="61">
        <v>43724</v>
      </c>
      <c r="C11" s="31">
        <f>COUNTIF('Sep-19'!D6:D164,"Anganwadi")</f>
        <v>21</v>
      </c>
      <c r="D11" s="32">
        <f>SUMIF('Sep-19'!$D$6:$D$164,"Anganwadi",'Sep-19'!$G$6:$G$164)</f>
        <v>338</v>
      </c>
      <c r="E11" s="32">
        <f>SUMIF('Sep-19'!$D$6:$D$164,"Anganwadi",'Sep-19'!$H$6:$H$164)</f>
        <v>291</v>
      </c>
      <c r="F11" s="32">
        <f t="shared" si="0"/>
        <v>629</v>
      </c>
      <c r="G11" s="31">
        <f>COUNTIF('Sep-19'!D6:D164,"School")</f>
        <v>36</v>
      </c>
      <c r="H11" s="32">
        <f>SUMIF('Sep-19'!$D$6:$D$164,"School",'Sep-19'!$G$6:$G$164)</f>
        <v>1451</v>
      </c>
      <c r="I11" s="32">
        <f>SUMIF('Sep-19'!$D$6:$D$164,"School",'Sep-19'!$H$6:$H$164)</f>
        <v>1399</v>
      </c>
      <c r="J11" s="32">
        <f t="shared" si="1"/>
        <v>2850</v>
      </c>
    </row>
    <row r="12" spans="1:11" ht="19.5" customHeight="1">
      <c r="A12" s="280" t="s">
        <v>38</v>
      </c>
      <c r="B12" s="280"/>
      <c r="C12" s="34">
        <f>SUM(C6:C11)</f>
        <v>202</v>
      </c>
      <c r="D12" s="34">
        <f t="shared" ref="D12:J12" si="2">SUM(D6:D11)</f>
        <v>2486</v>
      </c>
      <c r="E12" s="34">
        <f t="shared" si="2"/>
        <v>2183</v>
      </c>
      <c r="F12" s="34">
        <f t="shared" si="2"/>
        <v>4669</v>
      </c>
      <c r="G12" s="34">
        <f t="shared" si="2"/>
        <v>149</v>
      </c>
      <c r="H12" s="34">
        <f t="shared" si="2"/>
        <v>7204</v>
      </c>
      <c r="I12" s="34">
        <f t="shared" si="2"/>
        <v>7379</v>
      </c>
      <c r="J12" s="34">
        <f t="shared" si="2"/>
        <v>14583</v>
      </c>
    </row>
    <row r="14" spans="1:11">
      <c r="A14" s="296" t="s">
        <v>67</v>
      </c>
      <c r="B14" s="296"/>
      <c r="C14" s="296"/>
      <c r="D14" s="296"/>
      <c r="E14" s="296"/>
      <c r="F14" s="296"/>
    </row>
    <row r="15" spans="1:11" ht="82.5">
      <c r="A15" s="43" t="s">
        <v>27</v>
      </c>
      <c r="B15" s="42" t="s">
        <v>28</v>
      </c>
      <c r="C15" s="46" t="s">
        <v>64</v>
      </c>
      <c r="D15" s="41" t="s">
        <v>29</v>
      </c>
      <c r="E15" s="41" t="s">
        <v>30</v>
      </c>
      <c r="F15" s="41" t="s">
        <v>65</v>
      </c>
    </row>
    <row r="16" spans="1:11">
      <c r="A16" s="299">
        <v>1</v>
      </c>
      <c r="B16" s="297">
        <v>43571</v>
      </c>
      <c r="C16" s="47" t="s">
        <v>62</v>
      </c>
      <c r="D16" s="31">
        <f>COUNTIFS('April-19'!B$5:B$164,"Team 1",'April-19'!D$5:D$164,"Anganwadi")</f>
        <v>17</v>
      </c>
      <c r="E16" s="31">
        <f>COUNTIFS('April-19'!B$5:B$164,"Team 1",'April-19'!D$5:D$164,"School")</f>
        <v>16</v>
      </c>
      <c r="F16" s="32">
        <f>SUMIF('April-19'!$B$5:$B$164,"Team 1",'April-19'!$I$5:$I$164)</f>
        <v>1546</v>
      </c>
    </row>
    <row r="17" spans="1:6">
      <c r="A17" s="300"/>
      <c r="B17" s="298"/>
      <c r="C17" s="47" t="s">
        <v>63</v>
      </c>
      <c r="D17" s="31">
        <f>COUNTIFS('April-19'!B$5:B$164,"Team 2",'April-19'!D$5:D$164,"Anganwadi")</f>
        <v>21</v>
      </c>
      <c r="E17" s="31">
        <f>COUNTIFS('April-19'!B$5:B$164,"Team 2",'April-19'!D$5:D$164,"School")</f>
        <v>19</v>
      </c>
      <c r="F17" s="32">
        <f>SUMIF('April-19'!$B$5:$B$164,"Team 2",'April-19'!$I$5:$I$164)</f>
        <v>1523</v>
      </c>
    </row>
    <row r="18" spans="1:6">
      <c r="A18" s="299">
        <v>2</v>
      </c>
      <c r="B18" s="297">
        <v>43601</v>
      </c>
      <c r="C18" s="47" t="s">
        <v>62</v>
      </c>
      <c r="D18" s="31">
        <f>COUNTIFS('May-19'!B$5:B$164,"Team 1",'May-19'!D$5:D$164,"Anganwadi")</f>
        <v>6</v>
      </c>
      <c r="E18" s="31">
        <f>COUNTIFS('May-19'!B$5:B$164,"Team 1",'May-19'!D$5:D$164,"School")</f>
        <v>13</v>
      </c>
      <c r="F18" s="32">
        <f>SUMIF('May-19'!$B$5:$B$164,"Team 1",'May-19'!$I$5:$I$164)</f>
        <v>2210</v>
      </c>
    </row>
    <row r="19" spans="1:6">
      <c r="A19" s="300"/>
      <c r="B19" s="298"/>
      <c r="C19" s="47" t="s">
        <v>63</v>
      </c>
      <c r="D19" s="31">
        <f>COUNTIFS('May-19'!B$5:B$164,"Team 2",'May-19'!D$5:D$164,"Anganwadi")</f>
        <v>14</v>
      </c>
      <c r="E19" s="31">
        <f>COUNTIFS('May-19'!B$5:B$164,"Team 2",'May-19'!D$5:D$164,"School")</f>
        <v>20</v>
      </c>
      <c r="F19" s="32">
        <f>SUMIF('May-19'!$B$5:$B$164,"Team 2",'May-19'!$I$5:$I$164)</f>
        <v>1895</v>
      </c>
    </row>
    <row r="20" spans="1:6">
      <c r="A20" s="299">
        <v>3</v>
      </c>
      <c r="B20" s="297">
        <v>43632</v>
      </c>
      <c r="C20" s="47" t="s">
        <v>62</v>
      </c>
      <c r="D20" s="31">
        <f>COUNTIFS('Jun-19'!B$5:B$164,"Team 1",'Jun-19'!D$5:D$164,"Anganwadi")</f>
        <v>7</v>
      </c>
      <c r="E20" s="31">
        <f>COUNTIFS('Jun-19'!B$5:B$164,"Team 1",'Jun-19'!D$5:D$164,"School")</f>
        <v>8</v>
      </c>
      <c r="F20" s="32">
        <f>SUMIF('Jun-19'!$B$5:$B$164,"Team 1",'Jun-19'!$I$5:$I$164)</f>
        <v>1918</v>
      </c>
    </row>
    <row r="21" spans="1:6">
      <c r="A21" s="300"/>
      <c r="B21" s="298"/>
      <c r="C21" s="47" t="s">
        <v>63</v>
      </c>
      <c r="D21" s="31">
        <f>COUNTIFS('Jun-19'!B$5:B$164,"Team 2",'Jun-19'!D$5:D$164,"Anganwadi")</f>
        <v>17</v>
      </c>
      <c r="E21" s="31">
        <f>COUNTIFS('Jun-19'!B$5:B$164,"Team 2",'Jun-19'!D$5:D$164,"School")</f>
        <v>10</v>
      </c>
      <c r="F21" s="32">
        <f>SUMIF('Jun-19'!$B$5:$B$164,"Team 2",'Jun-19'!$I$5:$I$164)</f>
        <v>1180</v>
      </c>
    </row>
    <row r="22" spans="1:6">
      <c r="A22" s="299">
        <v>4</v>
      </c>
      <c r="B22" s="297">
        <v>43662</v>
      </c>
      <c r="C22" s="47" t="s">
        <v>62</v>
      </c>
      <c r="D22" s="31">
        <f>COUNTIFS('Jul-19'!B$5:B$164,"Team 1",'Jul-19'!D$5:D$164,"Anganwadi")</f>
        <v>43</v>
      </c>
      <c r="E22" s="31">
        <f>COUNTIFS('Jul-19'!B$5:B$164,"Team 1",'Jul-19'!D$5:D$164,"School")</f>
        <v>0</v>
      </c>
      <c r="F22" s="32">
        <f>SUMIF('Jul-19'!$B$5:$B$164,"Team 1",'Jul-19'!$I$5:$I$164)</f>
        <v>975</v>
      </c>
    </row>
    <row r="23" spans="1:6">
      <c r="A23" s="300"/>
      <c r="B23" s="298"/>
      <c r="C23" s="47" t="s">
        <v>63</v>
      </c>
      <c r="D23" s="31">
        <f>COUNTIFS('Jul-19'!B$5:B$164,"Team 2",'Jul-19'!D$5:D$164,"Anganwadi")</f>
        <v>46</v>
      </c>
      <c r="E23" s="31">
        <f>COUNTIFS('Jul-19'!B$5:B$164,"Team 2",'Jul-19'!D$5:D$164,"School")</f>
        <v>0</v>
      </c>
      <c r="F23" s="32">
        <f>SUMIF('Jul-19'!$B$5:$B$164,"Team 2",'Jul-19'!$I$5:$I$164)</f>
        <v>1196</v>
      </c>
    </row>
    <row r="24" spans="1:6">
      <c r="A24" s="299">
        <v>5</v>
      </c>
      <c r="B24" s="297">
        <v>43693</v>
      </c>
      <c r="C24" s="47" t="s">
        <v>62</v>
      </c>
      <c r="D24" s="31">
        <f>COUNTIFS('Aug-19'!B$5:B$164,"Team 1",'Aug-19'!D$5:D$164,"Anganwadi")</f>
        <v>3</v>
      </c>
      <c r="E24" s="31">
        <f>COUNTIFS('Aug-19'!B$5:B$164,"Team 1",'Aug-19'!D$5:D$164,"School")</f>
        <v>17</v>
      </c>
      <c r="F24" s="32">
        <f>SUMIF('Aug-19'!$B$5:$B$164,"Team 1",'Aug-19'!$I$5:$I$164)</f>
        <v>1882</v>
      </c>
    </row>
    <row r="25" spans="1:6">
      <c r="A25" s="300"/>
      <c r="B25" s="298"/>
      <c r="C25" s="47" t="s">
        <v>63</v>
      </c>
      <c r="D25" s="31">
        <f>COUNTIFS('Aug-19'!B$5:B$164,"Team 2",'Aug-19'!D$5:D$164,"Anganwadi")</f>
        <v>7</v>
      </c>
      <c r="E25" s="31">
        <f>COUNTIFS('Aug-19'!B$5:B$164,"Team 2",'Aug-19'!D$5:D$164,"School")</f>
        <v>10</v>
      </c>
      <c r="F25" s="32">
        <f>SUMIF('Aug-19'!$B$5:$B$164,"Team 2",'Aug-19'!$I$5:$I$164)</f>
        <v>2035</v>
      </c>
    </row>
    <row r="26" spans="1:6">
      <c r="A26" s="299">
        <v>6</v>
      </c>
      <c r="B26" s="297">
        <v>43724</v>
      </c>
      <c r="C26" s="47" t="s">
        <v>62</v>
      </c>
      <c r="D26" s="31">
        <f>COUNTIFS('Sep-19'!B$5:B$164,"Team 1",'Sep-19'!D$5:D$164,"Anganwadi")</f>
        <v>7</v>
      </c>
      <c r="E26" s="31">
        <f>COUNTIFS('Sep-19'!B$5:B$164,"Team 1",'Sep-19'!D$5:D$164,"School")</f>
        <v>18</v>
      </c>
      <c r="F26" s="32">
        <f>SUMIF('Sep-19'!$B$5:$B$164,"Team 1",'Sep-19'!$I$5:$I$164)</f>
        <v>1830</v>
      </c>
    </row>
    <row r="27" spans="1:6">
      <c r="A27" s="300"/>
      <c r="B27" s="298"/>
      <c r="C27" s="47" t="s">
        <v>63</v>
      </c>
      <c r="D27" s="31">
        <f>COUNTIFS('Sep-19'!B$5:B$164,"Team 2",'Sep-19'!D$5:D$164,"Anganwadi")</f>
        <v>14</v>
      </c>
      <c r="E27" s="31">
        <f>COUNTIFS('Sep-19'!B$5:B$164,"Team 2",'Sep-19'!D$5:D$164,"School")</f>
        <v>18</v>
      </c>
      <c r="F27" s="32">
        <f>SUMIF('Sep-19'!$B$5:$B$164,"Team 2",'Sep-19'!$I$5:$I$164)</f>
        <v>1649</v>
      </c>
    </row>
    <row r="28" spans="1:6">
      <c r="A28" s="293" t="s">
        <v>38</v>
      </c>
      <c r="B28" s="294"/>
      <c r="C28" s="295"/>
      <c r="D28" s="40">
        <f>SUM(D16:D27)</f>
        <v>202</v>
      </c>
      <c r="E28" s="40">
        <f>SUM(E16:E27)</f>
        <v>149</v>
      </c>
      <c r="F28" s="40">
        <f>SUM(F16:F27)</f>
        <v>19839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2019-05-02T09:41:32Z</dcterms:modified>
</cp:coreProperties>
</file>