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1"/>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70" i="5"/>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E27" i="11" l="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71" i="5"/>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6" l="1"/>
  <c r="F27"/>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<sst xmlns="http://schemas.openxmlformats.org/spreadsheetml/2006/main" count="2492" uniqueCount="826">
  <si>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</si>
  <si>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</si>
  <si>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</si>
  <si>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</si>
  <si>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</si>
  <si>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</si>
  <si>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</si>
  <si>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</si>
  <si>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</si>
  <si>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</si>
  <si>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</si>
  <si>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</si>
  <si>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</si>
  <si>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</si>
  <si>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</si>
  <si>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</si>
  <si>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</si>
  <si>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</si>
  <si>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</si>
  <si>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</si>
  <si>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</si>
  <si>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</si>
  <si>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</si>
  <si>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</si>
  <si>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</si>
  <si>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</si>
  <si>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</si>
  <si>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</si>
  <si>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</si>
  <si>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</si>
  <si>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</si>
  <si>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</si>
  <si>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</si>
  <si>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</si>
  <si>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</si>
  <si>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</si>
  <si>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</si>
  <si>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</si>
  <si>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</si>
  <si>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</si>
  <si>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</si>
  <si>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</si>
  <si>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</si>
  <si>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</si>
  <si>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</si>
  <si>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</si>
  <si>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</si>
  <si>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</si>
  <si>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</si>
  <si>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</si>
  <si>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</si>
  <si>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</si>
  <si>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</si>
  <si>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</si>
  <si>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</si>
  <si>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</si>
  <si>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</si>
  <si>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</si>
  <si>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</si>
  <si>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</si>
  <si>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</si>
  <si>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</si>
  <si>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</si>
  <si>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</si>
  <si>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</si>
  <si>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</si>
  <si>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</si>
  <si>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</si>
  <si>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</si>
  <si>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</si>
  <si>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</si>
  <si>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</si>
  <si>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DR. M. BIJAYLAKSHMI DEVI</t>
  </si>
  <si>
    <t>MO</t>
  </si>
  <si>
    <t>DR. RONOJ BRAHMA</t>
  </si>
  <si>
    <t>Dental Surgeon</t>
  </si>
  <si>
    <t>ANIMA SUTRADHAR</t>
  </si>
  <si>
    <t>ANM</t>
  </si>
  <si>
    <t>DR. KISHOR BRAHMA</t>
  </si>
  <si>
    <t>DR. ANIVA DUTTA BRAHMA CHOUDHURY</t>
  </si>
  <si>
    <t>RINKU SARMA</t>
  </si>
  <si>
    <t>Pharmacist</t>
  </si>
  <si>
    <t>BEGUM NAZAMA PERBIN</t>
  </si>
  <si>
    <t>CHIRANG</t>
  </si>
  <si>
    <t>BALLAMGURI</t>
  </si>
  <si>
    <t>MR. ANUPAM DAS</t>
  </si>
  <si>
    <t>480 NO. DAWAGURI LPS</t>
  </si>
  <si>
    <t>18250102103</t>
  </si>
  <si>
    <t>LP</t>
  </si>
  <si>
    <t>9957738382</t>
  </si>
  <si>
    <t>Dawaguri</t>
  </si>
  <si>
    <t>AWC</t>
  </si>
  <si>
    <t>805 NO. DAWAGURI LPS</t>
  </si>
  <si>
    <t>18250102104</t>
  </si>
  <si>
    <t>887684703</t>
  </si>
  <si>
    <t>887 NO. BETBARI LPS</t>
  </si>
  <si>
    <t>18250102202</t>
  </si>
  <si>
    <t>8761018946</t>
  </si>
  <si>
    <t>Batabari</t>
  </si>
  <si>
    <t>KALBARI BETBARI ME SCHOOL</t>
  </si>
  <si>
    <t>18250102207</t>
  </si>
  <si>
    <t>UP</t>
  </si>
  <si>
    <t>9859162512</t>
  </si>
  <si>
    <t>707 NO. ALENGMARI LPS</t>
  </si>
  <si>
    <t>18250102301</t>
  </si>
  <si>
    <t>9954051865</t>
  </si>
  <si>
    <t>No.2 Larugaon</t>
  </si>
  <si>
    <t>ALENGMARI ME MADRASSA</t>
  </si>
  <si>
    <t>18250102305</t>
  </si>
  <si>
    <t>9854317268</t>
  </si>
  <si>
    <t>Pachim Khamarpara</t>
  </si>
  <si>
    <t>PACHIM ALENGMARI LPS (VEN)</t>
  </si>
  <si>
    <t>18250102306</t>
  </si>
  <si>
    <t>9435022689</t>
  </si>
  <si>
    <t>Khashibari</t>
  </si>
  <si>
    <t>PUB KHAMARPARA A.B GYANODOY LP</t>
  </si>
  <si>
    <t>18250103404</t>
  </si>
  <si>
    <t>9707155490</t>
  </si>
  <si>
    <t>Pub- Khamarpara</t>
  </si>
  <si>
    <t>LAHATIPARA LPS</t>
  </si>
  <si>
    <t>18250103406</t>
  </si>
  <si>
    <t>7086145575</t>
  </si>
  <si>
    <t>Lahatipara</t>
  </si>
  <si>
    <t>TARUN RAM PHUKAN LPS</t>
  </si>
  <si>
    <t>18250103407</t>
  </si>
  <si>
    <t>9435482267</t>
  </si>
  <si>
    <t>VIVEKANANDA ME SCHOOL</t>
  </si>
  <si>
    <t>18250103410</t>
  </si>
  <si>
    <t>9707656628</t>
  </si>
  <si>
    <t>Kaliagaon</t>
  </si>
  <si>
    <t>LAHATIPARA ME SCHOOL</t>
  </si>
  <si>
    <t>18250103411</t>
  </si>
  <si>
    <t>9854936432</t>
  </si>
  <si>
    <t>99 NO. BAGORGAON LPS</t>
  </si>
  <si>
    <t>18250112902</t>
  </si>
  <si>
    <t>9954197874</t>
  </si>
  <si>
    <t>Bagorgaon</t>
  </si>
  <si>
    <t>BAGARGAON ME SCHOOL</t>
  </si>
  <si>
    <t>18250112903</t>
  </si>
  <si>
    <t>9854511938</t>
  </si>
  <si>
    <t>BAGARGAON ANCHALIK HS</t>
  </si>
  <si>
    <t>18250112904</t>
  </si>
  <si>
    <t>HS</t>
  </si>
  <si>
    <t>9854112896</t>
  </si>
  <si>
    <t>PURAKOLA NAVAMILAN ME MADRASA</t>
  </si>
  <si>
    <t>18250113901</t>
  </si>
  <si>
    <t>9859022318</t>
  </si>
  <si>
    <t>Kariza Bishpani</t>
  </si>
  <si>
    <t>882 NO. SIMOLGURI LPS</t>
  </si>
  <si>
    <t>18250105501</t>
  </si>
  <si>
    <t>9577616907</t>
  </si>
  <si>
    <t>Ballamguri Bazar</t>
  </si>
  <si>
    <t>2 NO SIMLAGURI MAINAO LPS (VEN</t>
  </si>
  <si>
    <t>18250105504</t>
  </si>
  <si>
    <t>9957161228</t>
  </si>
  <si>
    <t>NO.1 UTTARPARA LPS</t>
  </si>
  <si>
    <t>18250106601</t>
  </si>
  <si>
    <t>7896674052</t>
  </si>
  <si>
    <t>Saranguri Hadan</t>
  </si>
  <si>
    <t>Simalguri</t>
  </si>
  <si>
    <t>LADANGURI BIRGWSRI M.E. SCHOOL</t>
  </si>
  <si>
    <t>18250106603</t>
  </si>
  <si>
    <t>9954257848</t>
  </si>
  <si>
    <t>Santipur (Middle Puradia)</t>
  </si>
  <si>
    <t>222 NO. BATABARI LPS</t>
  </si>
  <si>
    <t>18250106901</t>
  </si>
  <si>
    <t>9957583483</t>
  </si>
  <si>
    <t>Uttarpara</t>
  </si>
  <si>
    <t>CHOTO LADANGURI LPS (VEN)</t>
  </si>
  <si>
    <t>18250106903</t>
  </si>
  <si>
    <t>9954291315</t>
  </si>
  <si>
    <t>2 NO. KARAISALI LPS</t>
  </si>
  <si>
    <t>18250107001</t>
  </si>
  <si>
    <t>9954827644</t>
  </si>
  <si>
    <t>Jengrengpara</t>
  </si>
  <si>
    <t>LAWKURIGURI LPS</t>
  </si>
  <si>
    <t>18250107002</t>
  </si>
  <si>
    <t>9957446220</t>
  </si>
  <si>
    <t>FWRMAISALI LPS (VEN)</t>
  </si>
  <si>
    <t>18250107003</t>
  </si>
  <si>
    <t>8011157943</t>
  </si>
  <si>
    <t>Ladanguri</t>
  </si>
  <si>
    <t>NO. 109 SUBHAIJHAR LPS</t>
  </si>
  <si>
    <t>18250106602</t>
  </si>
  <si>
    <t>8011785966</t>
  </si>
  <si>
    <t>West Puradia</t>
  </si>
  <si>
    <t>798 NO. KUMARSALI LPS</t>
  </si>
  <si>
    <t>18250107301</t>
  </si>
  <si>
    <t>9954582133</t>
  </si>
  <si>
    <t>736 PURADIA LPS</t>
  </si>
  <si>
    <t>18250110901</t>
  </si>
  <si>
    <t>9954324009</t>
  </si>
  <si>
    <t>No.2 Boro Ladanguri</t>
  </si>
  <si>
    <t>DAKHIN BALLAMGURI NABADAY LPS</t>
  </si>
  <si>
    <t>18250115101</t>
  </si>
  <si>
    <t>9957719674</t>
  </si>
  <si>
    <t>Dabripara (M)</t>
  </si>
  <si>
    <t>PROBHATI SURUJ LPS</t>
  </si>
  <si>
    <t>18250111003</t>
  </si>
  <si>
    <t>9957284716</t>
  </si>
  <si>
    <t>NO. 1 DANGSHIAPARA LPS</t>
  </si>
  <si>
    <t>18250111201</t>
  </si>
  <si>
    <t>9954313511</t>
  </si>
  <si>
    <t>1 NO. DANGSHIAPARA MEM</t>
  </si>
  <si>
    <t>18250111202</t>
  </si>
  <si>
    <t>7576881378</t>
  </si>
  <si>
    <t>18250111204</t>
  </si>
  <si>
    <t>8011274824</t>
  </si>
  <si>
    <t>BELTALI NABAJYOTI LP SCHOOL</t>
  </si>
  <si>
    <t>18250111206</t>
  </si>
  <si>
    <t>9678256557</t>
  </si>
  <si>
    <t>Dimajhora Makhanaguri</t>
  </si>
  <si>
    <t>JNYANODAY ME SCHOOL</t>
  </si>
  <si>
    <t>18250119901</t>
  </si>
  <si>
    <t>8011253806</t>
  </si>
  <si>
    <t>DIMAJHORA L.P. SCHOOL</t>
  </si>
  <si>
    <t>18250119902</t>
  </si>
  <si>
    <t>9957548783</t>
  </si>
  <si>
    <t>Batabari Nepali Basti</t>
  </si>
  <si>
    <t>1NO CHOTOLADANGURI JNANDEEP LP</t>
  </si>
  <si>
    <t>18250120002</t>
  </si>
  <si>
    <t>9957040675</t>
  </si>
  <si>
    <t>Choto Ladanguri</t>
  </si>
  <si>
    <t xml:space="preserve"> NATHPARA LPS</t>
  </si>
  <si>
    <t>18250120003</t>
  </si>
  <si>
    <t>9859769682</t>
  </si>
  <si>
    <t>Dologaon</t>
  </si>
  <si>
    <t>538 NO. LADANGURI LP SCHOOL</t>
  </si>
  <si>
    <t>18250107402</t>
  </si>
  <si>
    <t>KHAMARGURI BITHORAI LPS</t>
  </si>
  <si>
    <t>18250107501</t>
  </si>
  <si>
    <t>2. NO OXIGURI LPS</t>
  </si>
  <si>
    <t>18250109004</t>
  </si>
  <si>
    <t>Dakhin Makra No.1</t>
  </si>
  <si>
    <t>No.2 Dakhin Makra</t>
  </si>
  <si>
    <t>MEDINIPUR LPS</t>
  </si>
  <si>
    <t>18250109009</t>
  </si>
  <si>
    <t>967 NO. AMTEKA OXIGURI LPS</t>
  </si>
  <si>
    <t>18250109010</t>
  </si>
  <si>
    <t>No.3 Dakhin Makra</t>
  </si>
  <si>
    <t>No.2 Oxiguri</t>
  </si>
  <si>
    <t>OXIGURI UTTAR ORANGBOSTI EGS</t>
  </si>
  <si>
    <t>18250109012</t>
  </si>
  <si>
    <t>OXIGURI CHARIALI EGS</t>
  </si>
  <si>
    <t>18250109013</t>
  </si>
  <si>
    <t>No. 1 Dongsiapara</t>
  </si>
  <si>
    <t>Formaishali</t>
  </si>
  <si>
    <t>Daimuguri 9 &amp; 10</t>
  </si>
  <si>
    <t xml:space="preserve">Kuklung Natun Mati-8 </t>
  </si>
  <si>
    <t>DAKHIN BALLAMGURI NABADAY EGS</t>
  </si>
  <si>
    <t>18250111001</t>
  </si>
  <si>
    <t>Thaisoguri Hadan 6 &amp; 7</t>
  </si>
  <si>
    <t>Sanapur 11  &amp; 12</t>
  </si>
  <si>
    <t>No.2 Bishnupur</t>
  </si>
  <si>
    <t>No.3 Bishnupur</t>
  </si>
  <si>
    <t>Bishnupur Bazar</t>
  </si>
  <si>
    <t>N0. 799 PURAN BIJNI LPS</t>
  </si>
  <si>
    <t>BALLAMGURI HIGH SCHOOL</t>
  </si>
  <si>
    <t>18250111002</t>
  </si>
  <si>
    <t>BALLAMGURI ME SCHOOL</t>
  </si>
  <si>
    <t>18250114504</t>
  </si>
  <si>
    <t>Khaljharpara</t>
  </si>
  <si>
    <t>No.4 Dakhin  Makra (West)</t>
  </si>
  <si>
    <t>NO. 1 DANGSHIAPARA EGS</t>
  </si>
  <si>
    <t>NO. 4 DAKHIN MAKRA LPS</t>
  </si>
  <si>
    <t>18250112402</t>
  </si>
  <si>
    <t>853 DEVPUR LPS</t>
  </si>
  <si>
    <t>18250112403</t>
  </si>
  <si>
    <t>Oxiguri No. 1 (Garo Bosti)</t>
  </si>
  <si>
    <t>161 BHUMKIPARA LPS</t>
  </si>
  <si>
    <t>18250114502</t>
  </si>
  <si>
    <t>East Dongsiapara</t>
  </si>
  <si>
    <t>PUBKHAWARPARA</t>
  </si>
  <si>
    <t>EAST PACHLABARI</t>
  </si>
  <si>
    <t>BATABARI</t>
  </si>
  <si>
    <t>DURATHAIBARI SILBARI</t>
  </si>
  <si>
    <t>BETNAPARA</t>
  </si>
  <si>
    <t>BHADULIPARA</t>
  </si>
  <si>
    <t>MAKRA DAHALPARA</t>
  </si>
  <si>
    <t>MAKHANGURI S/BOSTI</t>
  </si>
  <si>
    <t>AMRAGURI</t>
  </si>
  <si>
    <t>NO.1 SILBARI</t>
  </si>
  <si>
    <t>Sadupara</t>
  </si>
  <si>
    <t>494 DANGSIAPARA LPS</t>
  </si>
  <si>
    <t>241 PANBARI GIRLS LPS</t>
  </si>
  <si>
    <t>18250111702</t>
  </si>
  <si>
    <t>Panbari</t>
  </si>
  <si>
    <t>286 NO. BARPATHAR LPS</t>
  </si>
  <si>
    <t>18250111802</t>
  </si>
  <si>
    <t>Barpathar No.2</t>
  </si>
  <si>
    <t>NO 1 BARPATHAR LPS</t>
  </si>
  <si>
    <t>18250111805</t>
  </si>
  <si>
    <t>Barpather No.1</t>
  </si>
  <si>
    <t>BORPATHAR PUBPARA LPS(V)</t>
  </si>
  <si>
    <t>18250111807</t>
  </si>
  <si>
    <t>South Barshijhar. (M)</t>
  </si>
  <si>
    <t>3 NO CHAORANG BIDYAPUR LPS(VEN)</t>
  </si>
  <si>
    <t>18250112101</t>
  </si>
  <si>
    <t>No.2 Andhargaon.</t>
  </si>
  <si>
    <t>Andhargaon</t>
  </si>
  <si>
    <t>Bhata Para</t>
  </si>
  <si>
    <t>876 BORI CHAORANG LPS</t>
  </si>
  <si>
    <t>18250114901</t>
  </si>
  <si>
    <t>Chowrang</t>
  </si>
  <si>
    <t>LONTHAIJHAR LPS</t>
  </si>
  <si>
    <t>Lonthaijhar</t>
  </si>
  <si>
    <t>2 NO. BORPATHAR LPS</t>
  </si>
  <si>
    <t>18250115501</t>
  </si>
  <si>
    <t>Panbari Lowerpara</t>
  </si>
  <si>
    <t>98 NO. ANDHARGAON LPS</t>
  </si>
  <si>
    <t>18250115601</t>
  </si>
  <si>
    <t>Baikhuntapara.(M)</t>
  </si>
  <si>
    <t>285 NO.  BHATOPARA LPS</t>
  </si>
  <si>
    <t>18250115602</t>
  </si>
  <si>
    <t>Baullajhar 2</t>
  </si>
  <si>
    <t>708 NO. LOWERPARA LPS</t>
  </si>
  <si>
    <t>18250115603</t>
  </si>
  <si>
    <t>Bowpara 1</t>
  </si>
  <si>
    <t>BHATOPARA LAKHESWAR BRAHMA MES</t>
  </si>
  <si>
    <t>18250115604</t>
  </si>
  <si>
    <t>Kachubil Ass. Basti.(M)</t>
  </si>
  <si>
    <t>SAJNA BHATOPARA LPS(VEN)</t>
  </si>
  <si>
    <t>18250115605</t>
  </si>
  <si>
    <t>Deotary</t>
  </si>
  <si>
    <t>1 NO. GOROBDWARA LPS</t>
  </si>
  <si>
    <t>18250115801</t>
  </si>
  <si>
    <t>Baulajhar 1</t>
  </si>
  <si>
    <t>239 NO BARSIJHAR LPS</t>
  </si>
  <si>
    <t>18250124901</t>
  </si>
  <si>
    <t>Barshijhar</t>
  </si>
  <si>
    <t>NO. 1134 LAKHIPUR LPS</t>
  </si>
  <si>
    <t>18250128001</t>
  </si>
  <si>
    <t>Landonpara</t>
  </si>
  <si>
    <t>606 NO. KACHUBIL LPS</t>
  </si>
  <si>
    <t>18250128002</t>
  </si>
  <si>
    <t>Kuchubil</t>
  </si>
  <si>
    <t>SWRANG LPS</t>
  </si>
  <si>
    <t>18250130101</t>
  </si>
  <si>
    <t>Burisuti No.1 &amp; 2</t>
  </si>
  <si>
    <t>Pubpara</t>
  </si>
  <si>
    <t>380 BASHBARI LPS</t>
  </si>
  <si>
    <t>18250127803</t>
  </si>
  <si>
    <t>No.1Bashbari</t>
  </si>
  <si>
    <t>JENGRENG PARA LPS</t>
  </si>
  <si>
    <t>18250107101</t>
  </si>
  <si>
    <t>Palengshuguri</t>
  </si>
  <si>
    <t>SUBHAIJHAR HIGH SCHOOL</t>
  </si>
  <si>
    <t>18250110303</t>
  </si>
  <si>
    <t>261 NO. SILBARI MONAKOCHA LPS</t>
  </si>
  <si>
    <t>18250109801</t>
  </si>
  <si>
    <t>Tulshijhora</t>
  </si>
  <si>
    <t>688 NO. CHOTA MONAKOCHA LPS</t>
  </si>
  <si>
    <t>18250109802</t>
  </si>
  <si>
    <t>Laliguri Chikapara</t>
  </si>
  <si>
    <t>BATABARI LPS</t>
  </si>
  <si>
    <t>18250109803</t>
  </si>
  <si>
    <t xml:space="preserve">Nangdorbari </t>
  </si>
  <si>
    <t>278 NO. HOLIPARA SUBHAIJHARA L</t>
  </si>
  <si>
    <t>18250110001</t>
  </si>
  <si>
    <t>Gumurgaon</t>
  </si>
  <si>
    <t>ALARI ME SCHOOL</t>
  </si>
  <si>
    <t>18250110004</t>
  </si>
  <si>
    <t>East Gumurgaon</t>
  </si>
  <si>
    <t>1 NO HASRAOBARI LPS (VEN)</t>
  </si>
  <si>
    <t>18250110005</t>
  </si>
  <si>
    <t>2 NO HASRAOBARI LPS (VEN)</t>
  </si>
  <si>
    <t>18250110006</t>
  </si>
  <si>
    <t>Thangabari</t>
  </si>
  <si>
    <t>650 NO. DAGARPARA LPS</t>
  </si>
  <si>
    <t>18250110101</t>
  </si>
  <si>
    <t>Palengshuguri South</t>
  </si>
  <si>
    <t>484 SILBARI DAGARPARA GIRLS LP</t>
  </si>
  <si>
    <t>18250110301</t>
  </si>
  <si>
    <t>Dwiswmguri No. 1 (M)</t>
  </si>
  <si>
    <t>Dogorpara</t>
  </si>
  <si>
    <t>DUTANGPARA LPS (VEN)</t>
  </si>
  <si>
    <t>18250110304</t>
  </si>
  <si>
    <t>Sobaijhar</t>
  </si>
  <si>
    <t xml:space="preserve">Malipara </t>
  </si>
  <si>
    <t>NO. 2 PUB DAISUNGURI LPS</t>
  </si>
  <si>
    <t>18250110401</t>
  </si>
  <si>
    <t>NANGDARBARI LPS</t>
  </si>
  <si>
    <t>18250110501</t>
  </si>
  <si>
    <t>No.2 Thangabari</t>
  </si>
  <si>
    <t>DAIHANGURI GOVT. JBS</t>
  </si>
  <si>
    <t>18250114301</t>
  </si>
  <si>
    <t>110 NO. TANGABARI JBS</t>
  </si>
  <si>
    <t>18250114302</t>
  </si>
  <si>
    <t>DANSWRANG ME SCHOOL</t>
  </si>
  <si>
    <t>18250114304</t>
  </si>
  <si>
    <t>MONGOLIAN LPS</t>
  </si>
  <si>
    <t>18250123302</t>
  </si>
  <si>
    <t>Mangolian Bazar</t>
  </si>
  <si>
    <t>MONGOLIAN ME SCHOOL</t>
  </si>
  <si>
    <t>18250123303</t>
  </si>
  <si>
    <t>GOYBARI LPS</t>
  </si>
  <si>
    <t>18250123304</t>
  </si>
  <si>
    <t>Goybari</t>
  </si>
  <si>
    <t>MONGOLIAN HIGH SCHOOL</t>
  </si>
  <si>
    <t>18250123305</t>
  </si>
  <si>
    <t>434 AMBARI LPS</t>
  </si>
  <si>
    <t>18250127801</t>
  </si>
  <si>
    <t>Owabari</t>
  </si>
  <si>
    <t>9957370662</t>
  </si>
  <si>
    <t>9678446273</t>
  </si>
  <si>
    <t>9954313263</t>
  </si>
  <si>
    <t>9859859360</t>
  </si>
  <si>
    <t>9957631115</t>
  </si>
  <si>
    <t>9957920350</t>
  </si>
  <si>
    <t>8011040936</t>
  </si>
  <si>
    <t>9957646136</t>
  </si>
  <si>
    <t>9954953867</t>
  </si>
  <si>
    <t>9957370803</t>
  </si>
  <si>
    <t>9954346400</t>
  </si>
  <si>
    <t>9864359929</t>
  </si>
  <si>
    <t>9954193596</t>
  </si>
  <si>
    <t>9678798952</t>
  </si>
  <si>
    <t>9508111797</t>
  </si>
  <si>
    <t>9435616108</t>
  </si>
  <si>
    <t>8011633908</t>
  </si>
  <si>
    <t>9859268117</t>
  </si>
  <si>
    <t>8761994900</t>
  </si>
  <si>
    <t>08486945891</t>
  </si>
  <si>
    <t>7896425945</t>
  </si>
  <si>
    <t>9954875839</t>
  </si>
  <si>
    <t>9954551853</t>
  </si>
  <si>
    <t>9957081969</t>
  </si>
  <si>
    <t>9678454373</t>
  </si>
  <si>
    <t>8751829802</t>
  </si>
  <si>
    <t>9859175260</t>
  </si>
  <si>
    <t>9678588860</t>
  </si>
  <si>
    <t>9957040461</t>
  </si>
  <si>
    <t>09854449529</t>
  </si>
  <si>
    <t>09954043375</t>
  </si>
  <si>
    <t>9854113798</t>
  </si>
  <si>
    <t>9957127369</t>
  </si>
  <si>
    <t>9954393379</t>
  </si>
  <si>
    <t>8812994962</t>
  </si>
  <si>
    <t>9954972202</t>
  </si>
  <si>
    <t>9957161299</t>
  </si>
  <si>
    <t>9957390440</t>
  </si>
  <si>
    <t>9678108750</t>
  </si>
  <si>
    <t>8876143269</t>
  </si>
  <si>
    <t>9954334290</t>
  </si>
  <si>
    <t>9957589403</t>
  </si>
  <si>
    <t>9678468248</t>
  </si>
  <si>
    <t>9864427562</t>
  </si>
  <si>
    <t>9864725333</t>
  </si>
  <si>
    <t>9954320251</t>
  </si>
  <si>
    <t>9957370884</t>
  </si>
  <si>
    <t>9954094106</t>
  </si>
  <si>
    <t>9957105810</t>
  </si>
  <si>
    <t>9954330024</t>
  </si>
  <si>
    <t>9854506598</t>
  </si>
  <si>
    <t>9707088568</t>
  </si>
  <si>
    <t>9954394369</t>
  </si>
  <si>
    <t>Bagmara</t>
  </si>
  <si>
    <t>Malivita Bidhyakunja</t>
  </si>
  <si>
    <t>Malivita Islampur</t>
  </si>
  <si>
    <t>Lalai Sonapur</t>
  </si>
  <si>
    <t>Indrapur</t>
  </si>
  <si>
    <t>Kanchaiguri</t>
  </si>
  <si>
    <t>Malivita Bazar</t>
  </si>
  <si>
    <t>Sasipur</t>
  </si>
  <si>
    <t>Laltary</t>
  </si>
  <si>
    <t>Deolguri</t>
  </si>
  <si>
    <t>Joypur Malivita</t>
  </si>
  <si>
    <t>Malivita Bazar Paschim</t>
  </si>
  <si>
    <t>Khoyrabari</t>
  </si>
  <si>
    <t>Lalai Anthaibari</t>
  </si>
  <si>
    <t>Sonapur</t>
  </si>
  <si>
    <t>Malivita Jamunaguri</t>
  </si>
  <si>
    <t>Upper Amteka</t>
  </si>
  <si>
    <t>Malivita Chayakenja</t>
  </si>
  <si>
    <t>Gabendapur Amlaiguri</t>
  </si>
  <si>
    <t>Balajhar Jamunaguri</t>
  </si>
  <si>
    <t>Balajhar Bitini</t>
  </si>
  <si>
    <t>Amlaiguri</t>
  </si>
  <si>
    <t>Bhauraguri</t>
  </si>
  <si>
    <t xml:space="preserve">Amteka </t>
  </si>
  <si>
    <t>Amtika Betini</t>
  </si>
  <si>
    <t>South Amteka</t>
  </si>
  <si>
    <t>Grahampur</t>
  </si>
  <si>
    <t>Uttar Tulsi Dongi</t>
  </si>
  <si>
    <t>Diborbil Simliguri</t>
  </si>
  <si>
    <t xml:space="preserve">No.1 Oxiguri </t>
  </si>
  <si>
    <t>Salguri Balagari</t>
  </si>
  <si>
    <t xml:space="preserve">No.2 Elengmari </t>
  </si>
  <si>
    <t>Antaibari Marupara</t>
  </si>
  <si>
    <t>Kakorbari</t>
  </si>
  <si>
    <t>Salbari Malivita</t>
  </si>
  <si>
    <t>Dadraguri Gwmwbil</t>
  </si>
  <si>
    <t>Sonajuri Titlanguri</t>
  </si>
  <si>
    <t>Jinjiribil</t>
  </si>
  <si>
    <t>Jamunaguri No.1</t>
  </si>
  <si>
    <t>Jumunaguri Balajhar</t>
  </si>
  <si>
    <t>Bhutiapara</t>
  </si>
  <si>
    <t>Thaikirguri</t>
  </si>
  <si>
    <t>Serfanguri</t>
  </si>
  <si>
    <t>Simlaguri</t>
  </si>
  <si>
    <t>Alengmari</t>
  </si>
  <si>
    <t>Kherdanda</t>
  </si>
  <si>
    <t>Parbotjhora</t>
  </si>
  <si>
    <t>South Gendabil</t>
  </si>
  <si>
    <t xml:space="preserve">Koila Moila Sapakata </t>
  </si>
  <si>
    <t>Koila Moila Parbotipur</t>
  </si>
  <si>
    <t>Tulsidangi</t>
  </si>
  <si>
    <t>Dotma</t>
  </si>
  <si>
    <t>Pochim Koila Moila</t>
  </si>
  <si>
    <t>Bagansali</t>
  </si>
  <si>
    <t>Mainaguri</t>
  </si>
  <si>
    <t>No.2 Hatimara</t>
  </si>
  <si>
    <t>Bandwguri</t>
  </si>
  <si>
    <t>Laokriguri</t>
  </si>
  <si>
    <t>No.2 Lantibari Amguri</t>
  </si>
  <si>
    <t>No.1 Lantibari</t>
  </si>
  <si>
    <t>Koila Moila Bazar</t>
  </si>
  <si>
    <t>Poschim Mokonaguri</t>
  </si>
  <si>
    <t>Kaliagaon(M)</t>
  </si>
  <si>
    <t>Pub Boldi</t>
  </si>
  <si>
    <t>Boldi No.1</t>
  </si>
  <si>
    <t>Pub Boldi Langdangpara</t>
  </si>
  <si>
    <t>Gabdapara</t>
  </si>
  <si>
    <t>Ambari Subaijhar</t>
  </si>
  <si>
    <t>Bhabanipur</t>
  </si>
  <si>
    <t>Pub Bhabanipur</t>
  </si>
  <si>
    <t xml:space="preserve">Joypur </t>
  </si>
  <si>
    <t>Koliagaon</t>
  </si>
  <si>
    <t>Amguri</t>
  </si>
  <si>
    <t>East Alengmari.</t>
  </si>
  <si>
    <t>West Alengmari.</t>
  </si>
  <si>
    <t>West Dawaguri.</t>
  </si>
  <si>
    <t>Santalpara.</t>
  </si>
  <si>
    <t>No.2 Larugaon[Muslim Basti]</t>
  </si>
  <si>
    <t>Silikhaguri Muslim Basti.</t>
  </si>
  <si>
    <t>Silikhaguri</t>
  </si>
  <si>
    <t>Kharija Bishpani (M)</t>
  </si>
  <si>
    <t>Labdanguri</t>
  </si>
  <si>
    <t>Kunthaibari</t>
  </si>
  <si>
    <t>Daoraibari</t>
  </si>
  <si>
    <t>Fulkumari</t>
  </si>
  <si>
    <t>Fulkumari Nathpara.</t>
  </si>
  <si>
    <t>Ulubari</t>
  </si>
  <si>
    <t>Ulubari Landangpara(M)</t>
  </si>
  <si>
    <t>Kalobari</t>
  </si>
  <si>
    <t>No.1 Betbari</t>
  </si>
  <si>
    <t>No.2 Betbari</t>
  </si>
  <si>
    <t>Betbari Middle.</t>
  </si>
  <si>
    <t>Betbari Muslim Basti.</t>
  </si>
  <si>
    <t>Pub- Bagorgaon</t>
  </si>
  <si>
    <t>Arjya Basti Muslimpara</t>
  </si>
  <si>
    <t>Barmanpara West. (M)</t>
  </si>
  <si>
    <t>Larugaon</t>
  </si>
  <si>
    <t>Gundamara</t>
  </si>
  <si>
    <t>Hatimara</t>
  </si>
  <si>
    <t>Kaliagaon Daspara</t>
  </si>
  <si>
    <t>Borlawgaon</t>
  </si>
  <si>
    <t>Segunbari Santal Bosti (M)</t>
  </si>
  <si>
    <t>Borlowgaon Barmanpara</t>
  </si>
  <si>
    <t>837 NO. BALAGARI L.P.S</t>
  </si>
  <si>
    <t>18250100301</t>
  </si>
  <si>
    <t>Primary</t>
  </si>
  <si>
    <t>SREFANGURI</t>
  </si>
  <si>
    <t>838 NO. LONTHIBARI LPS</t>
  </si>
  <si>
    <t>18250100509</t>
  </si>
  <si>
    <t>SIMLAGURI</t>
  </si>
  <si>
    <t>BANDUGURI LPS</t>
  </si>
  <si>
    <t>18250100701</t>
  </si>
  <si>
    <t>973 NO. SAPKATA LPS</t>
  </si>
  <si>
    <t>18250100702</t>
  </si>
  <si>
    <t>ALENGBARI</t>
  </si>
  <si>
    <t>974 NO. LAOKRIGURI LPS</t>
  </si>
  <si>
    <t>18250100703</t>
  </si>
  <si>
    <t>KWRDEWDA</t>
  </si>
  <si>
    <t>KOILAMOILA BAZAR LPS</t>
  </si>
  <si>
    <t>18250100704</t>
  </si>
  <si>
    <t>PARBATIJHORA</t>
  </si>
  <si>
    <t>KOILAMOILA MES</t>
  </si>
  <si>
    <t>18250100705</t>
  </si>
  <si>
    <t>Upper Primary only</t>
  </si>
  <si>
    <t>SOUTH GANDABIL</t>
  </si>
  <si>
    <t>DAORAIBARY LPS</t>
  </si>
  <si>
    <t>18250100706</t>
  </si>
  <si>
    <t>SUPA KATA KOILA MOILA</t>
  </si>
  <si>
    <t>SIMALGURI LPS</t>
  </si>
  <si>
    <t>18250100707</t>
  </si>
  <si>
    <t>PARBATIPUR</t>
  </si>
  <si>
    <t>972 NO. UTTAR KOILAMOILA LPS</t>
  </si>
  <si>
    <t>18250117701</t>
  </si>
  <si>
    <t>TULSIDANGI</t>
  </si>
  <si>
    <t>URAOPARA LPS</t>
  </si>
  <si>
    <t>18250117702</t>
  </si>
  <si>
    <t>DOTMA</t>
  </si>
  <si>
    <t>476 NO. PARBATIPUR LPS</t>
  </si>
  <si>
    <t>18250117703</t>
  </si>
  <si>
    <t>PASCHIM KOILA MOILA</t>
  </si>
  <si>
    <t>MAORIAPARA LPS</t>
  </si>
  <si>
    <t>18250117704</t>
  </si>
  <si>
    <t>BAGANSALI</t>
  </si>
  <si>
    <t>1 NO HATIMARA LPS</t>
  </si>
  <si>
    <t>18250117705</t>
  </si>
  <si>
    <t>MAINAGURI</t>
  </si>
  <si>
    <t>SERFANGURI LPS</t>
  </si>
  <si>
    <t>18250131701</t>
  </si>
  <si>
    <t>NO.2 HATIMARA</t>
  </si>
  <si>
    <t>893 NO. GOLOKANANDA LPS</t>
  </si>
  <si>
    <t>18250106401</t>
  </si>
  <si>
    <t>BOMELUGURI</t>
  </si>
  <si>
    <t>631 NO. DAORAIBARI LPS</t>
  </si>
  <si>
    <t>18250106403</t>
  </si>
  <si>
    <t>LAOKRIGURI</t>
  </si>
  <si>
    <t>NO.2 LONTIBARY</t>
  </si>
  <si>
    <t>NO.1 LONTYBARY</t>
  </si>
  <si>
    <t>KOILA MOILA BAZAR</t>
  </si>
  <si>
    <t>POCHIM MOKONAGURI</t>
  </si>
  <si>
    <t>880 OXIGURI LPS</t>
  </si>
  <si>
    <t>18250109002</t>
  </si>
  <si>
    <t>KOILAMOILA SHC</t>
  </si>
  <si>
    <t>SUSHILA BASUMATARY</t>
  </si>
  <si>
    <t>SUMITRA CHAMPRAMARY</t>
  </si>
  <si>
    <t>7896555156</t>
  </si>
  <si>
    <t>KOILA MOILA</t>
  </si>
  <si>
    <t>MIRA MARZARY</t>
  </si>
  <si>
    <t>8011230292</t>
  </si>
  <si>
    <t>PRONITA BRAHMA</t>
  </si>
  <si>
    <t>9957986283</t>
  </si>
  <si>
    <t>KABITA BASUMATARY</t>
  </si>
  <si>
    <t>9707685517</t>
  </si>
  <si>
    <t>PROTIMA NARZARY</t>
  </si>
  <si>
    <t>9957873706</t>
  </si>
  <si>
    <t>SOPONA NARZARY</t>
  </si>
  <si>
    <t>7896785521</t>
  </si>
  <si>
    <t>KABITA BRAHMA</t>
  </si>
  <si>
    <t>8011860867</t>
  </si>
  <si>
    <t>NIBASHI NARZARY</t>
  </si>
  <si>
    <t>9508508176</t>
  </si>
  <si>
    <t>KUNTI NARZARY</t>
  </si>
  <si>
    <t>9957318798</t>
  </si>
  <si>
    <t>MINU NARZARY</t>
  </si>
  <si>
    <t>9957461954</t>
  </si>
  <si>
    <t>OXIGURI</t>
  </si>
  <si>
    <t>Bashbari</t>
  </si>
  <si>
    <t>No.2 Bashbari</t>
  </si>
  <si>
    <t>381 NO. UTTAR GARGAON LPS</t>
  </si>
  <si>
    <t>18250130707</t>
  </si>
  <si>
    <t>Dongapetta</t>
  </si>
  <si>
    <t>253 NO. AMBARI LPS</t>
  </si>
  <si>
    <t>18250137602</t>
  </si>
  <si>
    <t>Thaijouguri ( Ambari )</t>
  </si>
  <si>
    <t>687 NO. HASHRAWBARI LPS</t>
  </si>
  <si>
    <t>18250137901</t>
  </si>
  <si>
    <t>Khanthalguri</t>
  </si>
  <si>
    <t>DAKHIN GARGAON LP SCHOOL(V)</t>
  </si>
  <si>
    <t>18250137902</t>
  </si>
  <si>
    <t>Chamugaon Langdangpara</t>
  </si>
  <si>
    <t>886 NO. BARIPARA LPS</t>
  </si>
  <si>
    <t>18250108603</t>
  </si>
  <si>
    <t>Boripara</t>
  </si>
  <si>
    <t>BOROBAZAR HS SCHOOL</t>
  </si>
  <si>
    <t>18250108604</t>
  </si>
  <si>
    <t>KASTURBA GANDHI BALIKA VIDYALAYA</t>
  </si>
  <si>
    <t>18250108607</t>
  </si>
  <si>
    <t>9957436746</t>
  </si>
  <si>
    <t>9707154187</t>
  </si>
  <si>
    <t>9707631220</t>
  </si>
  <si>
    <t/>
  </si>
  <si>
    <t>9706272347</t>
  </si>
  <si>
    <t>9707030809</t>
  </si>
  <si>
    <t>7896751992</t>
  </si>
  <si>
    <t>9435740294</t>
  </si>
  <si>
    <t>7896707620</t>
  </si>
  <si>
    <t>9678455668</t>
  </si>
  <si>
    <t>9957231810</t>
  </si>
  <si>
    <t>9957395579</t>
  </si>
  <si>
    <t>7896706676</t>
  </si>
  <si>
    <t>9678394058</t>
  </si>
  <si>
    <t>9957574518</t>
  </si>
  <si>
    <t>9859501187</t>
  </si>
  <si>
    <t>9954149875</t>
  </si>
  <si>
    <t>8761995090</t>
  </si>
  <si>
    <t>9954116781</t>
  </si>
  <si>
    <t>9954318170</t>
  </si>
  <si>
    <t>9678957928</t>
  </si>
  <si>
    <t>9957780993</t>
  </si>
  <si>
    <t>9706986862</t>
  </si>
  <si>
    <t>KHALEP PARA LPS</t>
  </si>
  <si>
    <t>18250123901</t>
  </si>
  <si>
    <t>Khalepara</t>
  </si>
  <si>
    <t>9678597150</t>
  </si>
  <si>
    <t>607 NO. DAILONG JHOR LPS</t>
  </si>
  <si>
    <t>18250102403</t>
  </si>
  <si>
    <t>BISHNUPUR MES</t>
  </si>
  <si>
    <t>18250102405</t>
  </si>
  <si>
    <t>3 NO. UTTAR DAILONG JHAR LPS</t>
  </si>
  <si>
    <t>18250102602</t>
  </si>
  <si>
    <t>759 NO. DAILONGJHAR LPS</t>
  </si>
  <si>
    <t>18250102605</t>
  </si>
  <si>
    <t>855 NO. UTTAR BISHNUPUR LPS</t>
  </si>
  <si>
    <t>18250102701</t>
  </si>
  <si>
    <t>890 NO. LAKHIJHORA LPS</t>
  </si>
  <si>
    <t>18250102801</t>
  </si>
  <si>
    <t>TINIALI HAJONGPARA LPS</t>
  </si>
  <si>
    <t>18250110801</t>
  </si>
  <si>
    <t>Boripara Anchaipara</t>
  </si>
  <si>
    <t>445 NO. BISHNUPUR LPS</t>
  </si>
  <si>
    <t>18250110802</t>
  </si>
  <si>
    <t>446 NO. BISHNUPUR LPS</t>
  </si>
  <si>
    <t>SAMAJ KALYAN MES</t>
  </si>
  <si>
    <t>18250110803</t>
  </si>
  <si>
    <t xml:space="preserve">2 NO. BARPATHAR HOWLIPARA LPS </t>
  </si>
  <si>
    <t>18250115502</t>
  </si>
  <si>
    <t>Jharbishpani</t>
  </si>
  <si>
    <t>1NO.LAKHIJHORA LPS</t>
  </si>
  <si>
    <t>18250119101</t>
  </si>
  <si>
    <t>Lakhijhara</t>
  </si>
  <si>
    <t>KHUTIRPAR LPS</t>
  </si>
  <si>
    <t>18250119102</t>
  </si>
  <si>
    <t>Tilapara</t>
  </si>
  <si>
    <t xml:space="preserve">892 NO. SANTIPARA LPS. </t>
  </si>
  <si>
    <t>18250119303</t>
  </si>
  <si>
    <t>Landangpara</t>
  </si>
  <si>
    <t>4 NO DAILONGJHAR LPS (VEN)</t>
  </si>
  <si>
    <t>18250119304</t>
  </si>
  <si>
    <t>No.4 Doilongjhar</t>
  </si>
  <si>
    <t>No.3 Doilongjhar</t>
  </si>
  <si>
    <t>No. 3 Lakhijhora</t>
  </si>
  <si>
    <t>896 NO. DAILONG JHOR LPS</t>
  </si>
  <si>
    <t>18250130501</t>
  </si>
  <si>
    <t>9577435442</t>
  </si>
  <si>
    <t>9957442701</t>
  </si>
  <si>
    <t>9957284713</t>
  </si>
  <si>
    <t>9577409144</t>
  </si>
  <si>
    <t>9678613602</t>
  </si>
  <si>
    <t>9954325807</t>
  </si>
  <si>
    <t>9859586415</t>
  </si>
  <si>
    <t>9954041303</t>
  </si>
  <si>
    <t>9957979204</t>
  </si>
  <si>
    <t>9957992214</t>
  </si>
  <si>
    <t>9854228051</t>
  </si>
  <si>
    <t>9957920319</t>
  </si>
  <si>
    <t>9954841744</t>
  </si>
  <si>
    <t>9859444803</t>
  </si>
  <si>
    <t>1990 BERIMARI LPS</t>
  </si>
  <si>
    <t>9854141822</t>
  </si>
  <si>
    <t>BADULIPARA GOVT. JBS</t>
  </si>
  <si>
    <t>18250123902</t>
  </si>
  <si>
    <t>Bhadulipara</t>
  </si>
  <si>
    <t>CHOWARI MAUJIPARA LPS</t>
  </si>
  <si>
    <t>18250123903</t>
  </si>
  <si>
    <t>Maojipara</t>
  </si>
  <si>
    <t>NO. 282 NAMJAIPARA LPS</t>
  </si>
  <si>
    <t>18250124002</t>
  </si>
  <si>
    <t>Namjaipara (Dahalapara)</t>
  </si>
  <si>
    <t>347 GALAPARA LPS</t>
  </si>
  <si>
    <t>18250124101</t>
  </si>
  <si>
    <t>Sowari Dahalapara</t>
  </si>
  <si>
    <t>ASHRABARI LPS</t>
  </si>
  <si>
    <t>18250124102</t>
  </si>
  <si>
    <t>Ashrabari</t>
  </si>
  <si>
    <t>Betnapara</t>
  </si>
  <si>
    <t>1 NO CHOWARI MORABARI LPS(VEN)</t>
  </si>
  <si>
    <t>18250130901</t>
  </si>
  <si>
    <t>885 NO. KAMARGAON LPS</t>
  </si>
  <si>
    <t>18250131601</t>
  </si>
  <si>
    <t>Borobazar</t>
  </si>
  <si>
    <t>9957878206</t>
  </si>
  <si>
    <t>9957712426</t>
  </si>
  <si>
    <t>9859965879</t>
  </si>
  <si>
    <t>9954193349</t>
  </si>
  <si>
    <t>9957101300</t>
  </si>
  <si>
    <t>9954043130</t>
  </si>
  <si>
    <t>8 NO GWJWNPURI JEOARI LPS (VEN</t>
  </si>
  <si>
    <t>18250132102</t>
  </si>
  <si>
    <t>LPS</t>
  </si>
  <si>
    <t>883 NO. MOKHNAGURI LPS</t>
  </si>
  <si>
    <t>18250103304</t>
  </si>
  <si>
    <t>No.2 Silbari</t>
  </si>
  <si>
    <t>8011863753</t>
  </si>
  <si>
    <t>9957007096</t>
  </si>
  <si>
    <t>18250120301</t>
  </si>
  <si>
    <t>495 DANGSIAPARA LPS</t>
  </si>
  <si>
    <t>2 NO DANGSHIAPARA LPS</t>
  </si>
  <si>
    <t>18250120302</t>
  </si>
  <si>
    <t>601 AMARAGURI LPS</t>
  </si>
  <si>
    <t>18250120401</t>
  </si>
  <si>
    <t xml:space="preserve">860 NO. BRINDABAN LPS. </t>
  </si>
  <si>
    <t>18250125101</t>
  </si>
  <si>
    <t>DAKHIN DEOTARI LPS</t>
  </si>
  <si>
    <t>18250126901</t>
  </si>
  <si>
    <t>9954346276</t>
  </si>
  <si>
    <t>9954972231</t>
  </si>
  <si>
    <t>9678307572</t>
  </si>
  <si>
    <t>9954325659</t>
  </si>
  <si>
    <t>7896178595</t>
  </si>
  <si>
    <t>BIJNI ME MADRASA</t>
  </si>
  <si>
    <t>18250136407</t>
  </si>
  <si>
    <t>BIJNI SISHU KALYAN ME SCHOOL</t>
  </si>
  <si>
    <t>18250136408</t>
  </si>
  <si>
    <t>BIJNI GIRLS HIGH SCHOOL</t>
  </si>
  <si>
    <t>18250136409</t>
  </si>
  <si>
    <t>BIJNI ADARSHA HIGH SCHOOL</t>
  </si>
  <si>
    <t>18250136413</t>
  </si>
  <si>
    <t>ZAKIR HUSSAIN PUBLIC HIGH SCHOOL</t>
  </si>
  <si>
    <t>18250136414</t>
  </si>
  <si>
    <t>BIJNI SISHU KALYAN HIGH SCHOOL</t>
  </si>
  <si>
    <t>18250136415</t>
  </si>
  <si>
    <t>9854620267</t>
  </si>
  <si>
    <t>9435483101</t>
  </si>
  <si>
    <t>9957040479</t>
  </si>
  <si>
    <t>9435483097</t>
  </si>
  <si>
    <t>9435484058</t>
  </si>
  <si>
    <t>7896242459</t>
  </si>
  <si>
    <t>DAKSHIN BIJNI HIGH SCHOOL</t>
  </si>
  <si>
    <t>BIJNI MOTILAL BOGORIA MVS</t>
  </si>
  <si>
    <t>MVS</t>
  </si>
  <si>
    <r>
      <rPr>
        <sz val="7.5"/>
        <rFont val="Arial"/>
        <family val="2"/>
      </rPr>
      <t>796 NO. LARUGAON LPS</t>
    </r>
  </si>
  <si>
    <t>334 DAHACHAORANG LPS</t>
  </si>
  <si>
    <t>NANGDARBIL LPS</t>
  </si>
  <si>
    <t>1 NO. KHWDWMGURI DANSWRANG LPS</t>
  </si>
  <si>
    <t>2 NO. BELGURI LPS</t>
  </si>
  <si>
    <t>BALABARI LPS</t>
  </si>
  <si>
    <t>BHETAGAON BISWAJYOTI LPS</t>
  </si>
  <si>
    <t>UTTAR BIJNI M.E. SCHOOL</t>
  </si>
  <si>
    <t>VAGINI NIVEDITA GIRLS HS</t>
  </si>
  <si>
    <t>BHETAGAON MES</t>
  </si>
  <si>
    <t>ME</t>
  </si>
</sst>
</file>

<file path=xl/styles.xml><?xml version="1.0" encoding="utf-8"?>
<styleSheet xmlns="http://schemas.openxmlformats.org/spreadsheetml/2006/main">
  <numFmts count="1">
    <numFmt numFmtId="164" formatCode="[$-409]d/mmm/yy;@"/>
  </numFmts>
  <fonts count="37">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1"/>
      <color rgb="FF000000"/>
      <name val="Calibri"/>
      <family val="2"/>
      <scheme val="minor"/>
    </font>
    <font>
      <sz val="10"/>
      <color theme="1"/>
      <name val="Calibri"/>
      <family val="2"/>
      <scheme val="minor"/>
    </font>
    <font>
      <sz val="11"/>
      <name val="Arial"/>
      <family val="2"/>
    </font>
    <font>
      <sz val="11"/>
      <color rgb="FF000000"/>
      <name val="Arial"/>
      <family val="2"/>
    </font>
    <font>
      <sz val="11"/>
      <color rgb="FF000000"/>
      <name val="Times New Roman"/>
      <family val="1"/>
    </font>
    <font>
      <sz val="11"/>
      <color theme="1"/>
      <name val="Times New Roman"/>
      <family val="1"/>
    </font>
    <font>
      <sz val="10"/>
      <name val="Arial"/>
      <family val="2"/>
    </font>
    <font>
      <sz val="10"/>
      <color theme="1"/>
      <name val="Arial Narrow"/>
      <family val="2"/>
    </font>
    <font>
      <sz val="10"/>
      <color rgb="FF000000"/>
      <name val="Arial"/>
      <family val="2"/>
    </font>
    <font>
      <sz val="12"/>
      <name val="Times New Roman"/>
      <family val="1"/>
    </font>
    <font>
      <sz val="12"/>
      <color theme="1"/>
      <name val="Calibri"/>
      <family val="2"/>
      <scheme val="minor"/>
    </font>
    <font>
      <b/>
      <sz val="12"/>
      <name val="Tahoma"/>
      <family val="2"/>
    </font>
    <font>
      <sz val="12"/>
      <color theme="1"/>
      <name val="Tahoma"/>
      <family val="2"/>
    </font>
    <font>
      <sz val="11"/>
      <color rgb="FF000000"/>
      <name val="Arial Narrow"/>
      <family val="2"/>
    </font>
    <font>
      <sz val="7.5"/>
      <color rgb="FF000000"/>
      <name val="Arial"/>
      <family val="2"/>
    </font>
    <font>
      <sz val="7.5"/>
      <name val="Arial"/>
    </font>
    <font>
      <sz val="7.5"/>
      <name val="Arial"/>
      <family val="2"/>
    </font>
    <font>
      <sz val="11"/>
      <name val="Cambria"/>
      <family val="1"/>
      <scheme val="major"/>
    </font>
    <font>
      <sz val="11"/>
      <color rgb="FF000000"/>
      <name val="Cambria"/>
      <family val="1"/>
      <scheme val="major"/>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21">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0" fillId="0" borderId="1" xfId="0" applyFont="1" applyFill="1" applyBorder="1" applyAlignment="1" applyProtection="1">
      <alignment horizontal="left"/>
      <protection locked="0"/>
    </xf>
    <xf numFmtId="0" fontId="0" fillId="0" borderId="1" xfId="0" applyFont="1" applyBorder="1" applyAlignment="1" applyProtection="1">
      <alignment horizontal="left" vertical="center" wrapText="1"/>
      <protection locked="0"/>
    </xf>
    <xf numFmtId="0" fontId="0" fillId="0" borderId="1" xfId="0" applyFont="1" applyFill="1" applyBorder="1" applyAlignment="1" applyProtection="1">
      <alignment horizontal="center"/>
      <protection locked="0"/>
    </xf>
    <xf numFmtId="0" fontId="0" fillId="0" borderId="1" xfId="0" applyFont="1" applyBorder="1" applyAlignment="1" applyProtection="1">
      <alignment horizontal="center" vertical="center"/>
      <protection locked="0"/>
    </xf>
    <xf numFmtId="14" fontId="3" fillId="0" borderId="1" xfId="0" applyNumberFormat="1" applyFont="1" applyBorder="1" applyAlignment="1" applyProtection="1">
      <alignment horizontal="left" vertical="center" wrapText="1"/>
      <protection locked="0"/>
    </xf>
    <xf numFmtId="14" fontId="3" fillId="0" borderId="1" xfId="0" applyNumberFormat="1" applyFont="1" applyBorder="1" applyAlignment="1" applyProtection="1">
      <alignment horizontal="center" vertical="center" wrapText="1"/>
      <protection locked="0"/>
    </xf>
    <xf numFmtId="0" fontId="18" fillId="0" borderId="1" xfId="0" applyFont="1" applyFill="1" applyBorder="1" applyProtection="1">
      <protection locked="0"/>
    </xf>
    <xf numFmtId="1" fontId="0" fillId="0" borderId="1" xfId="0" applyNumberFormat="1" applyFont="1" applyFill="1" applyBorder="1" applyAlignment="1" applyProtection="1">
      <alignment horizontal="center" vertical="center" wrapText="1"/>
      <protection locked="0"/>
    </xf>
    <xf numFmtId="1" fontId="0" fillId="0" borderId="1" xfId="0" applyNumberFormat="1" applyFont="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protection locked="0"/>
    </xf>
    <xf numFmtId="14" fontId="0" fillId="0" borderId="1" xfId="0" applyNumberFormat="1" applyFont="1" applyBorder="1" applyAlignment="1" applyProtection="1">
      <alignment horizontal="left" vertical="center" wrapText="1"/>
      <protection locked="0"/>
    </xf>
    <xf numFmtId="14" fontId="0"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vertical="center" wrapText="1"/>
      <protection locked="0"/>
    </xf>
    <xf numFmtId="0" fontId="0" fillId="0" borderId="1" xfId="0" applyBorder="1" applyAlignment="1" applyProtection="1">
      <alignment horizontal="left" vertical="center" wrapText="1"/>
      <protection locked="0"/>
    </xf>
    <xf numFmtId="0" fontId="3" fillId="0" borderId="1" xfId="0" applyFont="1" applyBorder="1" applyAlignment="1" applyProtection="1">
      <alignment wrapText="1"/>
      <protection locked="0"/>
    </xf>
    <xf numFmtId="0" fontId="3" fillId="0" borderId="1" xfId="0" applyFont="1" applyBorder="1" applyAlignment="1" applyProtection="1">
      <alignment horizontal="center" wrapText="1"/>
      <protection locked="0"/>
    </xf>
    <xf numFmtId="0" fontId="3" fillId="0" borderId="1" xfId="0" applyFont="1" applyBorder="1" applyAlignment="1" applyProtection="1">
      <alignment vertical="center"/>
      <protection locked="0"/>
    </xf>
    <xf numFmtId="0" fontId="3" fillId="0" borderId="1" xfId="0" applyFont="1" applyBorder="1" applyAlignment="1" applyProtection="1">
      <alignment horizontal="center"/>
      <protection locked="0"/>
    </xf>
    <xf numFmtId="0" fontId="3" fillId="0" borderId="1" xfId="0" applyFont="1" applyBorder="1" applyAlignment="1" applyProtection="1">
      <alignment horizontal="left" vertical="center"/>
      <protection locked="0"/>
    </xf>
    <xf numFmtId="0" fontId="20" fillId="0" borderId="11" xfId="0" applyFont="1" applyFill="1" applyBorder="1" applyAlignment="1" applyProtection="1">
      <alignment horizontal="left" vertical="center" wrapText="1"/>
      <protection locked="0"/>
    </xf>
    <xf numFmtId="1" fontId="21" fillId="0" borderId="11" xfId="0" applyNumberFormat="1" applyFont="1" applyFill="1" applyBorder="1" applyAlignment="1" applyProtection="1">
      <alignment horizontal="center" vertical="center" shrinkToFit="1"/>
      <protection locked="0"/>
    </xf>
    <xf numFmtId="1" fontId="21" fillId="0" borderId="11" xfId="0" applyNumberFormat="1" applyFont="1" applyFill="1" applyBorder="1" applyAlignment="1" applyProtection="1">
      <alignment horizontal="center" vertical="top" shrinkToFit="1"/>
      <protection locked="0"/>
    </xf>
    <xf numFmtId="1" fontId="3" fillId="0" borderId="1" xfId="0" applyNumberFormat="1" applyFont="1" applyBorder="1" applyAlignment="1" applyProtection="1">
      <alignment horizontal="left" vertical="center" wrapText="1"/>
      <protection locked="0"/>
    </xf>
    <xf numFmtId="0" fontId="20" fillId="0" borderId="11" xfId="0" applyFont="1" applyFill="1" applyBorder="1" applyAlignment="1" applyProtection="1">
      <alignment horizontal="center" vertical="top" wrapText="1"/>
      <protection locked="0"/>
    </xf>
    <xf numFmtId="0" fontId="22" fillId="0" borderId="1" xfId="0" applyFont="1" applyFill="1" applyBorder="1" applyProtection="1">
      <protection locked="0"/>
    </xf>
    <xf numFmtId="1" fontId="23" fillId="0" borderId="1" xfId="0" applyNumberFormat="1" applyFont="1" applyFill="1" applyBorder="1" applyAlignment="1" applyProtection="1">
      <alignment horizontal="center" vertical="center" wrapText="1"/>
      <protection locked="0"/>
    </xf>
    <xf numFmtId="0" fontId="24" fillId="0" borderId="11" xfId="0" applyFont="1" applyFill="1" applyBorder="1" applyAlignment="1" applyProtection="1">
      <alignment horizontal="left" vertical="top" wrapText="1"/>
      <protection locked="0"/>
    </xf>
    <xf numFmtId="0" fontId="25" fillId="0" borderId="1" xfId="0" applyFont="1" applyBorder="1" applyAlignment="1" applyProtection="1">
      <alignment horizontal="left" vertical="center" wrapText="1"/>
      <protection locked="0"/>
    </xf>
    <xf numFmtId="1" fontId="26" fillId="0" borderId="11" xfId="0" applyNumberFormat="1" applyFont="1" applyFill="1" applyBorder="1" applyAlignment="1" applyProtection="1">
      <alignment horizontal="center" vertical="top" shrinkToFit="1"/>
      <protection locked="0"/>
    </xf>
    <xf numFmtId="0" fontId="25" fillId="0" borderId="1" xfId="0" applyFont="1" applyBorder="1" applyAlignment="1" applyProtection="1">
      <alignment horizontal="center" vertical="center" wrapText="1"/>
      <protection locked="0"/>
    </xf>
    <xf numFmtId="0" fontId="27" fillId="0" borderId="2" xfId="0" applyFont="1" applyBorder="1" applyAlignment="1" applyProtection="1">
      <alignment horizontal="left" vertical="center" wrapText="1"/>
      <protection locked="0"/>
    </xf>
    <xf numFmtId="0" fontId="28" fillId="0" borderId="1" xfId="0" applyFont="1" applyBorder="1" applyAlignment="1" applyProtection="1">
      <alignment horizontal="center"/>
      <protection locked="0"/>
    </xf>
    <xf numFmtId="0" fontId="22" fillId="0" borderId="1" xfId="0" applyFont="1" applyFill="1" applyBorder="1" applyAlignment="1" applyProtection="1">
      <alignment vertical="center"/>
      <protection locked="0"/>
    </xf>
    <xf numFmtId="0" fontId="0" fillId="0" borderId="1" xfId="0" applyBorder="1" applyProtection="1">
      <protection locked="0"/>
    </xf>
    <xf numFmtId="0" fontId="0" fillId="0" borderId="1" xfId="0"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1" xfId="0" applyFont="1" applyFill="1" applyBorder="1" applyAlignment="1" applyProtection="1">
      <alignment horizontal="center" vertical="center" wrapText="1"/>
      <protection locked="0"/>
    </xf>
    <xf numFmtId="49" fontId="29" fillId="10" borderId="1" xfId="0" applyNumberFormat="1" applyFont="1" applyFill="1" applyBorder="1" applyAlignment="1" applyProtection="1">
      <alignment horizontal="left" vertical="center" wrapText="1"/>
      <protection locked="0"/>
    </xf>
    <xf numFmtId="0" fontId="30" fillId="10" borderId="1" xfId="0" applyNumberFormat="1" applyFont="1" applyFill="1" applyBorder="1" applyAlignment="1" applyProtection="1">
      <alignment horizontal="center" vertical="center"/>
      <protection locked="0"/>
    </xf>
    <xf numFmtId="0" fontId="31" fillId="0" borderId="1" xfId="0" applyFont="1" applyFill="1" applyBorder="1" applyAlignment="1" applyProtection="1">
      <alignment vertical="center" wrapText="1"/>
      <protection locked="0"/>
    </xf>
    <xf numFmtId="0" fontId="23" fillId="0" borderId="1" xfId="0" applyFont="1" applyBorder="1" applyAlignment="1" applyProtection="1">
      <alignment horizontal="center" vertical="center"/>
      <protection locked="0"/>
    </xf>
    <xf numFmtId="0" fontId="23" fillId="0" borderId="1" xfId="0" applyFont="1" applyFill="1" applyBorder="1" applyAlignment="1" applyProtection="1">
      <alignment horizontal="center" vertical="center"/>
      <protection locked="0"/>
    </xf>
    <xf numFmtId="49" fontId="30" fillId="10" borderId="1" xfId="0"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protection locked="0"/>
    </xf>
    <xf numFmtId="164" fontId="0" fillId="0" borderId="1" xfId="0" applyNumberFormat="1" applyFont="1" applyBorder="1" applyAlignment="1" applyProtection="1">
      <alignment horizontal="left" vertical="center" wrapText="1"/>
      <protection locked="0"/>
    </xf>
    <xf numFmtId="0" fontId="23" fillId="0" borderId="1" xfId="0" applyFont="1" applyBorder="1" applyAlignment="1" applyProtection="1">
      <alignment horizontal="left" vertical="center"/>
      <protection locked="0"/>
    </xf>
    <xf numFmtId="0" fontId="23" fillId="0" borderId="1" xfId="0" applyFont="1" applyBorder="1" applyAlignment="1" applyProtection="1">
      <alignment vertical="center"/>
      <protection locked="0"/>
    </xf>
    <xf numFmtId="0" fontId="23" fillId="0" borderId="1" xfId="0" applyFont="1" applyFill="1" applyBorder="1" applyAlignment="1" applyProtection="1">
      <alignment horizontal="left" vertical="center"/>
      <protection locked="0"/>
    </xf>
    <xf numFmtId="0" fontId="23" fillId="0" borderId="1" xfId="0" applyFont="1" applyBorder="1" applyProtection="1">
      <protection locked="0"/>
    </xf>
    <xf numFmtId="0" fontId="23" fillId="0" borderId="1" xfId="0" applyFont="1" applyBorder="1" applyAlignment="1" applyProtection="1">
      <alignment horizontal="center"/>
      <protection locked="0"/>
    </xf>
    <xf numFmtId="0" fontId="0" fillId="0" borderId="1" xfId="0" applyFill="1" applyBorder="1" applyProtection="1">
      <protection locked="0"/>
    </xf>
    <xf numFmtId="0" fontId="3" fillId="0" borderId="1" xfId="0" quotePrefix="1" applyFont="1" applyBorder="1" applyProtection="1">
      <protection locked="0"/>
    </xf>
    <xf numFmtId="0" fontId="0" fillId="0" borderId="0" xfId="0" applyProtection="1">
      <protection locked="0"/>
    </xf>
    <xf numFmtId="0" fontId="3" fillId="0" borderId="7" xfId="0" applyFont="1" applyBorder="1" applyAlignment="1" applyProtection="1">
      <alignment horizontal="left" vertical="center" wrapText="1"/>
      <protection locked="0"/>
    </xf>
    <xf numFmtId="0" fontId="0" fillId="0" borderId="1" xfId="0" applyFont="1" applyBorder="1" applyAlignment="1" applyProtection="1">
      <alignment horizontal="center" vertical="center" wrapText="1"/>
      <protection locked="0"/>
    </xf>
    <xf numFmtId="0" fontId="3" fillId="0" borderId="1" xfId="0" applyFont="1" applyFill="1" applyBorder="1" applyAlignment="1" applyProtection="1">
      <alignment horizontal="left"/>
      <protection locked="0"/>
    </xf>
    <xf numFmtId="0" fontId="3" fillId="0" borderId="2" xfId="0" applyFont="1" applyBorder="1" applyAlignment="1" applyProtection="1">
      <alignment horizontal="center" wrapText="1"/>
      <protection locked="0"/>
    </xf>
    <xf numFmtId="0" fontId="3" fillId="0" borderId="1" xfId="0" applyFont="1" applyFill="1" applyBorder="1" applyAlignment="1" applyProtection="1">
      <alignment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wrapText="1"/>
      <protection locked="0"/>
    </xf>
    <xf numFmtId="0" fontId="18" fillId="0" borderId="1" xfId="0" applyFont="1" applyFill="1" applyBorder="1" applyAlignment="1" applyProtection="1">
      <alignment vertical="center"/>
      <protection locked="0"/>
    </xf>
    <xf numFmtId="0" fontId="0" fillId="0" borderId="1" xfId="0" applyFill="1" applyBorder="1" applyAlignment="1" applyProtection="1">
      <alignment horizontal="left"/>
      <protection locked="0"/>
    </xf>
    <xf numFmtId="0" fontId="25" fillId="0" borderId="1" xfId="0" applyFont="1" applyFill="1" applyBorder="1" applyAlignment="1" applyProtection="1">
      <alignment horizontal="center" vertical="center" wrapText="1"/>
      <protection locked="0"/>
    </xf>
    <xf numFmtId="1" fontId="32" fillId="0" borderId="11" xfId="0" applyNumberFormat="1" applyFont="1" applyFill="1" applyBorder="1" applyAlignment="1" applyProtection="1">
      <alignment horizontal="center" vertical="top" shrinkToFit="1"/>
      <protection locked="0"/>
    </xf>
    <xf numFmtId="0" fontId="33" fillId="0" borderId="11" xfId="0" applyFont="1" applyFill="1" applyBorder="1" applyAlignment="1" applyProtection="1">
      <alignment horizontal="left" vertical="top" wrapText="1" indent="5"/>
      <protection locked="0"/>
    </xf>
    <xf numFmtId="1" fontId="36" fillId="0" borderId="11" xfId="0" applyNumberFormat="1" applyFont="1" applyFill="1" applyBorder="1" applyAlignment="1">
      <alignment horizontal="left" vertical="top" shrinkToFit="1"/>
    </xf>
    <xf numFmtId="0" fontId="35" fillId="0" borderId="11" xfId="0" applyFont="1" applyFill="1" applyBorder="1" applyAlignment="1" applyProtection="1">
      <alignment vertical="top" wrapText="1"/>
      <protection locked="0"/>
    </xf>
    <xf numFmtId="1" fontId="36" fillId="0" borderId="11" xfId="0" applyNumberFormat="1" applyFont="1" applyFill="1" applyBorder="1" applyAlignment="1" applyProtection="1">
      <alignment vertical="top" shrinkToFit="1"/>
      <protection locked="0"/>
    </xf>
    <xf numFmtId="0" fontId="3" fillId="0" borderId="0" xfId="0" applyFont="1" applyProtection="1">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left"/>
      <protection locked="0"/>
    </xf>
    <xf numFmtId="0" fontId="15" fillId="0" borderId="4" xfId="0" applyFont="1" applyBorder="1" applyAlignment="1" applyProtection="1">
      <alignment horizontal="left"/>
      <protection locked="0"/>
    </xf>
    <xf numFmtId="0" fontId="15" fillId="0" borderId="2" xfId="0" applyFont="1" applyFill="1" applyBorder="1" applyAlignment="1" applyProtection="1">
      <alignment horizontal="left"/>
      <protection locked="0"/>
    </xf>
    <xf numFmtId="0" fontId="15" fillId="0" borderId="4" xfId="0" applyFont="1" applyFill="1" applyBorder="1" applyAlignment="1" applyProtection="1">
      <alignment horizontal="left"/>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left"/>
      <protection locked="0"/>
    </xf>
    <xf numFmtId="0" fontId="15" fillId="0" borderId="1" xfId="0" applyFont="1" applyBorder="1" applyAlignment="1" applyProtection="1">
      <alignment horizontal="center"/>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1" fontId="15" fillId="0" borderId="2" xfId="0" applyNumberFormat="1" applyFont="1" applyFill="1" applyBorder="1" applyAlignment="1" applyProtection="1">
      <alignment horizontal="center" vertical="center"/>
      <protection locked="0"/>
    </xf>
    <xf numFmtId="1" fontId="15" fillId="0" borderId="4"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activeCell="E10" sqref="E10"/>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60" t="s">
        <v>69</v>
      </c>
      <c r="B1" s="160"/>
      <c r="C1" s="160"/>
      <c r="D1" s="160"/>
      <c r="E1" s="160"/>
      <c r="F1" s="160"/>
      <c r="G1" s="160"/>
      <c r="H1" s="160"/>
      <c r="I1" s="160"/>
      <c r="J1" s="160"/>
      <c r="K1" s="160"/>
      <c r="L1" s="160"/>
      <c r="M1" s="160"/>
    </row>
    <row r="2" spans="1:14">
      <c r="A2" s="161" t="s">
        <v>0</v>
      </c>
      <c r="B2" s="161"/>
      <c r="C2" s="163" t="s">
        <v>68</v>
      </c>
      <c r="D2" s="164"/>
      <c r="E2" s="2" t="s">
        <v>1</v>
      </c>
      <c r="F2" s="180" t="s">
        <v>83</v>
      </c>
      <c r="G2" s="180"/>
      <c r="H2" s="180"/>
      <c r="I2" s="180"/>
      <c r="J2" s="180"/>
      <c r="K2" s="177" t="s">
        <v>24</v>
      </c>
      <c r="L2" s="177"/>
      <c r="M2" s="36" t="s">
        <v>84</v>
      </c>
    </row>
    <row r="3" spans="1:14" ht="7.5" customHeight="1">
      <c r="A3" s="138"/>
      <c r="B3" s="138"/>
      <c r="C3" s="138"/>
      <c r="D3" s="138"/>
      <c r="E3" s="138"/>
      <c r="F3" s="137"/>
      <c r="G3" s="137"/>
      <c r="H3" s="137"/>
      <c r="I3" s="137"/>
      <c r="J3" s="137"/>
      <c r="K3" s="139"/>
      <c r="L3" s="139"/>
      <c r="M3" s="139"/>
    </row>
    <row r="4" spans="1:14">
      <c r="A4" s="171" t="s">
        <v>2</v>
      </c>
      <c r="B4" s="172"/>
      <c r="C4" s="172"/>
      <c r="D4" s="172"/>
      <c r="E4" s="173"/>
      <c r="F4" s="137"/>
      <c r="G4" s="137"/>
      <c r="H4" s="137"/>
      <c r="I4" s="140" t="s">
        <v>60</v>
      </c>
      <c r="J4" s="140"/>
      <c r="K4" s="140"/>
      <c r="L4" s="140"/>
      <c r="M4" s="140"/>
    </row>
    <row r="5" spans="1:14" ht="18.75" customHeight="1">
      <c r="A5" s="135" t="s">
        <v>4</v>
      </c>
      <c r="B5" s="135"/>
      <c r="C5" s="174"/>
      <c r="D5" s="175"/>
      <c r="E5" s="176"/>
      <c r="F5" s="137"/>
      <c r="G5" s="137"/>
      <c r="H5" s="137"/>
      <c r="I5" s="165" t="s">
        <v>5</v>
      </c>
      <c r="J5" s="165"/>
      <c r="K5" s="168" t="s">
        <v>85</v>
      </c>
      <c r="L5" s="169"/>
      <c r="M5" s="170"/>
    </row>
    <row r="6" spans="1:14" ht="18.75" customHeight="1">
      <c r="A6" s="136" t="s">
        <v>18</v>
      </c>
      <c r="B6" s="136"/>
      <c r="C6" s="37"/>
      <c r="D6" s="162"/>
      <c r="E6" s="162"/>
      <c r="F6" s="137"/>
      <c r="G6" s="137"/>
      <c r="H6" s="137"/>
      <c r="I6" s="136" t="s">
        <v>18</v>
      </c>
      <c r="J6" s="136"/>
      <c r="K6" s="166"/>
      <c r="L6" s="167"/>
      <c r="M6" s="178"/>
      <c r="N6" s="170"/>
    </row>
    <row r="7" spans="1:14">
      <c r="A7" s="134" t="s">
        <v>3</v>
      </c>
      <c r="B7" s="134"/>
      <c r="C7" s="134"/>
      <c r="D7" s="134"/>
      <c r="E7" s="134"/>
      <c r="F7" s="134"/>
      <c r="G7" s="134"/>
      <c r="H7" s="134"/>
      <c r="I7" s="134"/>
      <c r="J7" s="134"/>
      <c r="K7" s="134"/>
      <c r="L7" s="134"/>
      <c r="M7" s="134"/>
    </row>
    <row r="8" spans="1:14">
      <c r="A8" s="185" t="s">
        <v>21</v>
      </c>
      <c r="B8" s="186"/>
      <c r="C8" s="187"/>
      <c r="D8" s="3" t="s">
        <v>20</v>
      </c>
      <c r="E8" s="54"/>
      <c r="F8" s="144"/>
      <c r="G8" s="145"/>
      <c r="H8" s="145"/>
      <c r="I8" s="185" t="s">
        <v>22</v>
      </c>
      <c r="J8" s="186"/>
      <c r="K8" s="187"/>
      <c r="L8" s="3" t="s">
        <v>20</v>
      </c>
      <c r="M8" s="54"/>
    </row>
    <row r="9" spans="1:14">
      <c r="A9" s="149" t="s">
        <v>26</v>
      </c>
      <c r="B9" s="150"/>
      <c r="C9" s="6" t="s">
        <v>6</v>
      </c>
      <c r="D9" s="9" t="s">
        <v>12</v>
      </c>
      <c r="E9" s="5" t="s">
        <v>15</v>
      </c>
      <c r="F9" s="146"/>
      <c r="G9" s="147"/>
      <c r="H9" s="147"/>
      <c r="I9" s="149" t="s">
        <v>26</v>
      </c>
      <c r="J9" s="150"/>
      <c r="K9" s="6" t="s">
        <v>6</v>
      </c>
      <c r="L9" s="9" t="s">
        <v>12</v>
      </c>
      <c r="M9" s="5" t="s">
        <v>15</v>
      </c>
    </row>
    <row r="10" spans="1:14">
      <c r="A10" s="158" t="s">
        <v>72</v>
      </c>
      <c r="B10" s="158"/>
      <c r="C10" s="17" t="s">
        <v>73</v>
      </c>
      <c r="D10" s="37">
        <v>9957064318</v>
      </c>
      <c r="E10" s="38"/>
      <c r="F10" s="146"/>
      <c r="G10" s="147"/>
      <c r="H10" s="147"/>
      <c r="I10" s="151" t="s">
        <v>78</v>
      </c>
      <c r="J10" s="152"/>
      <c r="K10" s="17" t="s">
        <v>73</v>
      </c>
      <c r="L10" s="37">
        <v>9954014048</v>
      </c>
      <c r="M10" s="38"/>
    </row>
    <row r="11" spans="1:14">
      <c r="A11" s="158" t="s">
        <v>74</v>
      </c>
      <c r="B11" s="158"/>
      <c r="C11" s="17" t="s">
        <v>75</v>
      </c>
      <c r="D11" s="37">
        <v>8471984847</v>
      </c>
      <c r="E11" s="38"/>
      <c r="F11" s="146"/>
      <c r="G11" s="147"/>
      <c r="H11" s="147"/>
      <c r="I11" s="153" t="s">
        <v>79</v>
      </c>
      <c r="J11" s="154"/>
      <c r="K11" s="20" t="s">
        <v>73</v>
      </c>
      <c r="L11" s="37">
        <v>9954214599</v>
      </c>
      <c r="M11" s="38"/>
    </row>
    <row r="12" spans="1:14">
      <c r="A12" s="158" t="s">
        <v>76</v>
      </c>
      <c r="B12" s="158"/>
      <c r="C12" s="17" t="s">
        <v>77</v>
      </c>
      <c r="D12" s="37">
        <v>8402007440</v>
      </c>
      <c r="E12" s="38"/>
      <c r="F12" s="146"/>
      <c r="G12" s="147"/>
      <c r="H12" s="147"/>
      <c r="I12" s="151" t="s">
        <v>80</v>
      </c>
      <c r="J12" s="152"/>
      <c r="K12" s="17" t="s">
        <v>81</v>
      </c>
      <c r="L12" s="37">
        <v>9864366217</v>
      </c>
      <c r="M12" s="38"/>
    </row>
    <row r="13" spans="1:14">
      <c r="A13" s="159"/>
      <c r="B13" s="159"/>
      <c r="C13" s="17"/>
      <c r="D13" s="37"/>
      <c r="E13" s="38"/>
      <c r="F13" s="146"/>
      <c r="G13" s="147"/>
      <c r="H13" s="147"/>
      <c r="I13" s="151" t="s">
        <v>82</v>
      </c>
      <c r="J13" s="152"/>
      <c r="K13" s="17" t="s">
        <v>77</v>
      </c>
      <c r="L13" s="37">
        <v>7399809200</v>
      </c>
      <c r="M13" s="38"/>
    </row>
    <row r="14" spans="1:14">
      <c r="A14" s="155" t="s">
        <v>19</v>
      </c>
      <c r="B14" s="156"/>
      <c r="C14" s="157"/>
      <c r="D14" s="184"/>
      <c r="E14" s="184"/>
      <c r="F14" s="146"/>
      <c r="G14" s="147"/>
      <c r="H14" s="147"/>
      <c r="I14" s="148"/>
      <c r="J14" s="148"/>
      <c r="K14" s="148"/>
      <c r="L14" s="148"/>
      <c r="M14" s="148"/>
      <c r="N14" s="8"/>
    </row>
    <row r="15" spans="1:14">
      <c r="A15" s="143"/>
      <c r="B15" s="143"/>
      <c r="C15" s="143"/>
      <c r="D15" s="143"/>
      <c r="E15" s="143"/>
      <c r="F15" s="143"/>
      <c r="G15" s="143"/>
      <c r="H15" s="143"/>
      <c r="I15" s="143"/>
      <c r="J15" s="143"/>
      <c r="K15" s="143"/>
      <c r="L15" s="143"/>
      <c r="M15" s="143"/>
    </row>
    <row r="16" spans="1:14">
      <c r="A16" s="142" t="s">
        <v>44</v>
      </c>
      <c r="B16" s="142"/>
      <c r="C16" s="142"/>
      <c r="D16" s="142"/>
      <c r="E16" s="142"/>
      <c r="F16" s="142"/>
      <c r="G16" s="142"/>
      <c r="H16" s="142"/>
      <c r="I16" s="142"/>
      <c r="J16" s="142"/>
      <c r="K16" s="142"/>
      <c r="L16" s="142"/>
      <c r="M16" s="142"/>
    </row>
    <row r="17" spans="1:13" ht="32.25" customHeight="1">
      <c r="A17" s="182" t="s">
        <v>56</v>
      </c>
      <c r="B17" s="182"/>
      <c r="C17" s="182"/>
      <c r="D17" s="182"/>
      <c r="E17" s="182"/>
      <c r="F17" s="182"/>
      <c r="G17" s="182"/>
      <c r="H17" s="182"/>
      <c r="I17" s="182"/>
      <c r="J17" s="182"/>
      <c r="K17" s="182"/>
      <c r="L17" s="182"/>
      <c r="M17" s="182"/>
    </row>
    <row r="18" spans="1:13">
      <c r="A18" s="141" t="s">
        <v>57</v>
      </c>
      <c r="B18" s="141"/>
      <c r="C18" s="141"/>
      <c r="D18" s="141"/>
      <c r="E18" s="141"/>
      <c r="F18" s="141"/>
      <c r="G18" s="141"/>
      <c r="H18" s="141"/>
      <c r="I18" s="141"/>
      <c r="J18" s="141"/>
      <c r="K18" s="141"/>
      <c r="L18" s="141"/>
      <c r="M18" s="141"/>
    </row>
    <row r="19" spans="1:13">
      <c r="A19" s="141" t="s">
        <v>45</v>
      </c>
      <c r="B19" s="141"/>
      <c r="C19" s="141"/>
      <c r="D19" s="141"/>
      <c r="E19" s="141"/>
      <c r="F19" s="141"/>
      <c r="G19" s="141"/>
      <c r="H19" s="141"/>
      <c r="I19" s="141"/>
      <c r="J19" s="141"/>
      <c r="K19" s="141"/>
      <c r="L19" s="141"/>
      <c r="M19" s="141"/>
    </row>
    <row r="20" spans="1:13">
      <c r="A20" s="141" t="s">
        <v>39</v>
      </c>
      <c r="B20" s="141"/>
      <c r="C20" s="141"/>
      <c r="D20" s="141"/>
      <c r="E20" s="141"/>
      <c r="F20" s="141"/>
      <c r="G20" s="141"/>
      <c r="H20" s="141"/>
      <c r="I20" s="141"/>
      <c r="J20" s="141"/>
      <c r="K20" s="141"/>
      <c r="L20" s="141"/>
      <c r="M20" s="141"/>
    </row>
    <row r="21" spans="1:13">
      <c r="A21" s="141" t="s">
        <v>46</v>
      </c>
      <c r="B21" s="141"/>
      <c r="C21" s="141"/>
      <c r="D21" s="141"/>
      <c r="E21" s="141"/>
      <c r="F21" s="141"/>
      <c r="G21" s="141"/>
      <c r="H21" s="141"/>
      <c r="I21" s="141"/>
      <c r="J21" s="141"/>
      <c r="K21" s="141"/>
      <c r="L21" s="141"/>
      <c r="M21" s="141"/>
    </row>
    <row r="22" spans="1:13">
      <c r="A22" s="141" t="s">
        <v>40</v>
      </c>
      <c r="B22" s="141"/>
      <c r="C22" s="141"/>
      <c r="D22" s="141"/>
      <c r="E22" s="141"/>
      <c r="F22" s="141"/>
      <c r="G22" s="141"/>
      <c r="H22" s="141"/>
      <c r="I22" s="141"/>
      <c r="J22" s="141"/>
      <c r="K22" s="141"/>
      <c r="L22" s="141"/>
      <c r="M22" s="141"/>
    </row>
    <row r="23" spans="1:13">
      <c r="A23" s="183" t="s">
        <v>49</v>
      </c>
      <c r="B23" s="183"/>
      <c r="C23" s="183"/>
      <c r="D23" s="183"/>
      <c r="E23" s="183"/>
      <c r="F23" s="183"/>
      <c r="G23" s="183"/>
      <c r="H23" s="183"/>
      <c r="I23" s="183"/>
      <c r="J23" s="183"/>
      <c r="K23" s="183"/>
      <c r="L23" s="183"/>
      <c r="M23" s="183"/>
    </row>
    <row r="24" spans="1:13">
      <c r="A24" s="141" t="s">
        <v>41</v>
      </c>
      <c r="B24" s="141"/>
      <c r="C24" s="141"/>
      <c r="D24" s="141"/>
      <c r="E24" s="141"/>
      <c r="F24" s="141"/>
      <c r="G24" s="141"/>
      <c r="H24" s="141"/>
      <c r="I24" s="141"/>
      <c r="J24" s="141"/>
      <c r="K24" s="141"/>
      <c r="L24" s="141"/>
      <c r="M24" s="141"/>
    </row>
    <row r="25" spans="1:13">
      <c r="A25" s="141" t="s">
        <v>42</v>
      </c>
      <c r="B25" s="141"/>
      <c r="C25" s="141"/>
      <c r="D25" s="141"/>
      <c r="E25" s="141"/>
      <c r="F25" s="141"/>
      <c r="G25" s="141"/>
      <c r="H25" s="141"/>
      <c r="I25" s="141"/>
      <c r="J25" s="141"/>
      <c r="K25" s="141"/>
      <c r="L25" s="141"/>
      <c r="M25" s="141"/>
    </row>
    <row r="26" spans="1:13">
      <c r="A26" s="141" t="s">
        <v>43</v>
      </c>
      <c r="B26" s="141"/>
      <c r="C26" s="141"/>
      <c r="D26" s="141"/>
      <c r="E26" s="141"/>
      <c r="F26" s="141"/>
      <c r="G26" s="141"/>
      <c r="H26" s="141"/>
      <c r="I26" s="141"/>
      <c r="J26" s="141"/>
      <c r="K26" s="141"/>
      <c r="L26" s="141"/>
      <c r="M26" s="141"/>
    </row>
    <row r="27" spans="1:13">
      <c r="A27" s="181" t="s">
        <v>47</v>
      </c>
      <c r="B27" s="181"/>
      <c r="C27" s="181"/>
      <c r="D27" s="181"/>
      <c r="E27" s="181"/>
      <c r="F27" s="181"/>
      <c r="G27" s="181"/>
      <c r="H27" s="181"/>
      <c r="I27" s="181"/>
      <c r="J27" s="181"/>
      <c r="K27" s="181"/>
      <c r="L27" s="181"/>
      <c r="M27" s="181"/>
    </row>
    <row r="28" spans="1:13">
      <c r="A28" s="141" t="s">
        <v>48</v>
      </c>
      <c r="B28" s="141"/>
      <c r="C28" s="141"/>
      <c r="D28" s="141"/>
      <c r="E28" s="141"/>
      <c r="F28" s="141"/>
      <c r="G28" s="141"/>
      <c r="H28" s="141"/>
      <c r="I28" s="141"/>
      <c r="J28" s="141"/>
      <c r="K28" s="141"/>
      <c r="L28" s="141"/>
      <c r="M28" s="141"/>
    </row>
    <row r="29" spans="1:13" ht="44.25" customHeight="1">
      <c r="A29" s="179" t="s">
        <v>58</v>
      </c>
      <c r="B29" s="179"/>
      <c r="C29" s="179"/>
      <c r="D29" s="179"/>
      <c r="E29" s="179"/>
      <c r="F29" s="179"/>
      <c r="G29" s="179"/>
      <c r="H29" s="179"/>
      <c r="I29" s="179"/>
      <c r="J29" s="179"/>
      <c r="K29" s="179"/>
      <c r="L29" s="179"/>
      <c r="M29" s="179"/>
    </row>
  </sheetData>
  <sheetProtection password="8527" sheet="1" objects="1" scenarios="1"/>
  <mergeCells count="51">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tabSelected="1" zoomScale="90" zoomScaleNormal="90" workbookViewId="0">
      <pane xSplit="3" ySplit="4" topLeftCell="D5" activePane="bottomRight" state="frozen"/>
      <selection pane="topRight" activeCell="C1" sqref="C1"/>
      <selection pane="bottomLeft" activeCell="A5" sqref="A5"/>
      <selection pane="bottomRight" activeCell="C9" sqref="C9"/>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90" t="s">
        <v>70</v>
      </c>
      <c r="B1" s="190"/>
      <c r="C1" s="190"/>
      <c r="D1" s="190"/>
      <c r="E1" s="190"/>
      <c r="F1" s="190"/>
      <c r="G1" s="190"/>
      <c r="H1" s="190"/>
      <c r="I1" s="190"/>
      <c r="J1" s="190"/>
      <c r="K1" s="190"/>
      <c r="L1" s="190"/>
      <c r="M1" s="190"/>
      <c r="N1" s="190"/>
      <c r="O1" s="190"/>
      <c r="P1" s="190"/>
      <c r="Q1" s="190"/>
      <c r="R1" s="190"/>
      <c r="S1" s="190"/>
    </row>
    <row r="2" spans="1:20" ht="16.5" customHeight="1">
      <c r="A2" s="193" t="s">
        <v>59</v>
      </c>
      <c r="B2" s="194"/>
      <c r="C2" s="194"/>
      <c r="D2" s="25">
        <v>43556</v>
      </c>
      <c r="E2" s="22"/>
      <c r="F2" s="22"/>
      <c r="G2" s="22"/>
      <c r="H2" s="22"/>
      <c r="I2" s="22"/>
      <c r="J2" s="22"/>
      <c r="K2" s="22"/>
      <c r="L2" s="22"/>
      <c r="M2" s="22"/>
      <c r="N2" s="22"/>
      <c r="O2" s="22"/>
      <c r="P2" s="22"/>
      <c r="Q2" s="22"/>
      <c r="R2" s="22"/>
      <c r="S2" s="22"/>
    </row>
    <row r="3" spans="1:20" ht="24" customHeight="1">
      <c r="A3" s="189" t="s">
        <v>14</v>
      </c>
      <c r="B3" s="191" t="s">
        <v>61</v>
      </c>
      <c r="C3" s="188" t="s">
        <v>7</v>
      </c>
      <c r="D3" s="188" t="s">
        <v>55</v>
      </c>
      <c r="E3" s="188" t="s">
        <v>16</v>
      </c>
      <c r="F3" s="195" t="s">
        <v>17</v>
      </c>
      <c r="G3" s="188" t="s">
        <v>8</v>
      </c>
      <c r="H3" s="188"/>
      <c r="I3" s="188"/>
      <c r="J3" s="188" t="s">
        <v>31</v>
      </c>
      <c r="K3" s="191" t="s">
        <v>33</v>
      </c>
      <c r="L3" s="191" t="s">
        <v>50</v>
      </c>
      <c r="M3" s="191" t="s">
        <v>51</v>
      </c>
      <c r="N3" s="191" t="s">
        <v>34</v>
      </c>
      <c r="O3" s="191" t="s">
        <v>35</v>
      </c>
      <c r="P3" s="189" t="s">
        <v>54</v>
      </c>
      <c r="Q3" s="188" t="s">
        <v>52</v>
      </c>
      <c r="R3" s="188" t="s">
        <v>32</v>
      </c>
      <c r="S3" s="188" t="s">
        <v>53</v>
      </c>
      <c r="T3" s="188" t="s">
        <v>13</v>
      </c>
    </row>
    <row r="4" spans="1:20" ht="25.5" customHeight="1">
      <c r="A4" s="189"/>
      <c r="B4" s="196"/>
      <c r="C4" s="188"/>
      <c r="D4" s="188"/>
      <c r="E4" s="188"/>
      <c r="F4" s="195"/>
      <c r="G4" s="15" t="s">
        <v>9</v>
      </c>
      <c r="H4" s="15" t="s">
        <v>10</v>
      </c>
      <c r="I4" s="11" t="s">
        <v>11</v>
      </c>
      <c r="J4" s="188"/>
      <c r="K4" s="192"/>
      <c r="L4" s="192"/>
      <c r="M4" s="192"/>
      <c r="N4" s="192"/>
      <c r="O4" s="192"/>
      <c r="P4" s="189"/>
      <c r="Q4" s="189"/>
      <c r="R4" s="188"/>
      <c r="S4" s="188"/>
      <c r="T4" s="188"/>
    </row>
    <row r="5" spans="1:20">
      <c r="A5" s="4">
        <v>1</v>
      </c>
      <c r="B5" s="17" t="s">
        <v>63</v>
      </c>
      <c r="C5" s="64" t="s">
        <v>86</v>
      </c>
      <c r="D5" s="65" t="s">
        <v>23</v>
      </c>
      <c r="E5" s="66" t="s">
        <v>87</v>
      </c>
      <c r="F5" s="65" t="s">
        <v>88</v>
      </c>
      <c r="G5" s="66">
        <v>38</v>
      </c>
      <c r="H5" s="66">
        <v>28</v>
      </c>
      <c r="I5" s="67">
        <f t="shared" ref="I5:I68" si="0">+G5+H5</f>
        <v>66</v>
      </c>
      <c r="J5" s="66" t="s">
        <v>89</v>
      </c>
      <c r="K5" s="68"/>
      <c r="L5" s="18"/>
      <c r="M5" s="18"/>
      <c r="N5" s="18"/>
      <c r="O5" s="18"/>
      <c r="P5" s="69">
        <v>43556</v>
      </c>
      <c r="Q5" s="18"/>
      <c r="R5" s="48"/>
      <c r="S5" s="18"/>
      <c r="T5" s="18"/>
    </row>
    <row r="6" spans="1:20">
      <c r="A6" s="4">
        <v>2</v>
      </c>
      <c r="B6" s="17" t="s">
        <v>63</v>
      </c>
      <c r="C6" s="70" t="s">
        <v>90</v>
      </c>
      <c r="D6" s="65" t="s">
        <v>25</v>
      </c>
      <c r="E6" s="71">
        <v>18319021103</v>
      </c>
      <c r="F6" s="65" t="s">
        <v>91</v>
      </c>
      <c r="G6" s="72">
        <v>48</v>
      </c>
      <c r="H6" s="72">
        <v>49</v>
      </c>
      <c r="I6" s="67">
        <f t="shared" si="0"/>
        <v>97</v>
      </c>
      <c r="J6" s="73">
        <v>7896424907</v>
      </c>
      <c r="K6" s="68"/>
      <c r="L6" s="18"/>
      <c r="M6" s="18"/>
      <c r="N6" s="18"/>
      <c r="O6" s="18"/>
      <c r="P6" s="69">
        <v>43556</v>
      </c>
      <c r="Q6" s="18"/>
      <c r="R6" s="48"/>
      <c r="S6" s="18"/>
      <c r="T6" s="18"/>
    </row>
    <row r="7" spans="1:20">
      <c r="A7" s="4">
        <v>3</v>
      </c>
      <c r="B7" s="17" t="s">
        <v>63</v>
      </c>
      <c r="C7" s="64" t="s">
        <v>92</v>
      </c>
      <c r="D7" s="65" t="s">
        <v>23</v>
      </c>
      <c r="E7" s="66" t="s">
        <v>93</v>
      </c>
      <c r="F7" s="65" t="s">
        <v>88</v>
      </c>
      <c r="G7" s="66">
        <v>49</v>
      </c>
      <c r="H7" s="66">
        <v>52</v>
      </c>
      <c r="I7" s="67">
        <f t="shared" si="0"/>
        <v>101</v>
      </c>
      <c r="J7" s="66" t="s">
        <v>94</v>
      </c>
      <c r="K7" s="68"/>
      <c r="L7" s="18"/>
      <c r="M7" s="18"/>
      <c r="N7" s="18"/>
      <c r="O7" s="18"/>
      <c r="P7" s="69">
        <v>43557</v>
      </c>
      <c r="Q7" s="18"/>
      <c r="R7" s="48"/>
      <c r="S7" s="18"/>
      <c r="T7" s="18"/>
    </row>
    <row r="8" spans="1:20">
      <c r="A8" s="4">
        <v>4</v>
      </c>
      <c r="B8" s="17" t="s">
        <v>63</v>
      </c>
      <c r="C8" s="64" t="s">
        <v>95</v>
      </c>
      <c r="D8" s="65" t="s">
        <v>23</v>
      </c>
      <c r="E8" s="66" t="s">
        <v>96</v>
      </c>
      <c r="F8" s="65" t="s">
        <v>88</v>
      </c>
      <c r="G8" s="66">
        <v>32</v>
      </c>
      <c r="H8" s="66">
        <v>26</v>
      </c>
      <c r="I8" s="67">
        <f t="shared" si="0"/>
        <v>58</v>
      </c>
      <c r="J8" s="66" t="s">
        <v>97</v>
      </c>
      <c r="K8" s="68"/>
      <c r="L8" s="18"/>
      <c r="M8" s="18"/>
      <c r="N8" s="18"/>
      <c r="O8" s="18"/>
      <c r="P8" s="69">
        <v>43558</v>
      </c>
      <c r="Q8" s="18"/>
      <c r="R8" s="48"/>
      <c r="S8" s="18"/>
      <c r="T8" s="18"/>
    </row>
    <row r="9" spans="1:20">
      <c r="A9" s="4">
        <v>5</v>
      </c>
      <c r="B9" s="17" t="s">
        <v>63</v>
      </c>
      <c r="C9" s="70" t="s">
        <v>98</v>
      </c>
      <c r="D9" s="65" t="s">
        <v>25</v>
      </c>
      <c r="E9" s="71">
        <v>18319021110</v>
      </c>
      <c r="F9" s="65" t="s">
        <v>91</v>
      </c>
      <c r="G9" s="72">
        <v>33</v>
      </c>
      <c r="H9" s="72">
        <v>37</v>
      </c>
      <c r="I9" s="67">
        <f t="shared" si="0"/>
        <v>70</v>
      </c>
      <c r="J9" s="73">
        <v>7896424907</v>
      </c>
      <c r="K9" s="68"/>
      <c r="L9" s="18"/>
      <c r="M9" s="18"/>
      <c r="N9" s="18"/>
      <c r="O9" s="18"/>
      <c r="P9" s="69">
        <v>43559</v>
      </c>
      <c r="Q9" s="18"/>
      <c r="R9" s="48"/>
      <c r="S9" s="18"/>
      <c r="T9" s="18"/>
    </row>
    <row r="10" spans="1:20">
      <c r="A10" s="4">
        <v>6</v>
      </c>
      <c r="B10" s="17" t="s">
        <v>63</v>
      </c>
      <c r="C10" s="64" t="s">
        <v>99</v>
      </c>
      <c r="D10" s="65" t="s">
        <v>23</v>
      </c>
      <c r="E10" s="66" t="s">
        <v>100</v>
      </c>
      <c r="F10" s="65" t="s">
        <v>101</v>
      </c>
      <c r="G10" s="66">
        <v>66</v>
      </c>
      <c r="H10" s="66">
        <v>53</v>
      </c>
      <c r="I10" s="67">
        <f t="shared" si="0"/>
        <v>119</v>
      </c>
      <c r="J10" s="66" t="s">
        <v>102</v>
      </c>
      <c r="K10" s="68"/>
      <c r="L10" s="18"/>
      <c r="M10" s="18"/>
      <c r="N10" s="18"/>
      <c r="O10" s="18"/>
      <c r="P10" s="69">
        <v>43560</v>
      </c>
      <c r="Q10" s="18"/>
      <c r="R10" s="48"/>
      <c r="S10" s="18"/>
      <c r="T10" s="18"/>
    </row>
    <row r="11" spans="1:20">
      <c r="A11" s="4">
        <v>7</v>
      </c>
      <c r="B11" s="17" t="s">
        <v>63</v>
      </c>
      <c r="C11" s="64" t="s">
        <v>103</v>
      </c>
      <c r="D11" s="65" t="s">
        <v>23</v>
      </c>
      <c r="E11" s="66" t="s">
        <v>104</v>
      </c>
      <c r="F11" s="65" t="s">
        <v>88</v>
      </c>
      <c r="G11" s="66">
        <v>33</v>
      </c>
      <c r="H11" s="66">
        <v>53</v>
      </c>
      <c r="I11" s="67">
        <f t="shared" si="0"/>
        <v>86</v>
      </c>
      <c r="J11" s="66" t="s">
        <v>105</v>
      </c>
      <c r="K11" s="68"/>
      <c r="L11" s="18"/>
      <c r="M11" s="18"/>
      <c r="N11" s="18"/>
      <c r="O11" s="18"/>
      <c r="P11" s="69">
        <v>43561</v>
      </c>
      <c r="Q11" s="51"/>
      <c r="R11" s="48"/>
      <c r="S11" s="18"/>
      <c r="T11" s="18"/>
    </row>
    <row r="12" spans="1:20" s="53" customFormat="1">
      <c r="A12" s="50">
        <v>8</v>
      </c>
      <c r="B12" s="17" t="s">
        <v>63</v>
      </c>
      <c r="C12" s="70" t="s">
        <v>106</v>
      </c>
      <c r="D12" s="65" t="s">
        <v>25</v>
      </c>
      <c r="E12" s="71">
        <v>18319021108</v>
      </c>
      <c r="F12" s="65" t="s">
        <v>91</v>
      </c>
      <c r="G12" s="72">
        <v>23</v>
      </c>
      <c r="H12" s="72">
        <v>27</v>
      </c>
      <c r="I12" s="67">
        <f t="shared" si="0"/>
        <v>50</v>
      </c>
      <c r="J12" s="73">
        <v>7896424907</v>
      </c>
      <c r="K12" s="68"/>
      <c r="L12" s="18"/>
      <c r="M12" s="18"/>
      <c r="N12" s="18"/>
      <c r="O12" s="18"/>
      <c r="P12" s="69">
        <v>43563</v>
      </c>
      <c r="Q12" s="18"/>
      <c r="R12" s="52"/>
      <c r="S12" s="18"/>
      <c r="T12" s="51"/>
    </row>
    <row r="13" spans="1:20">
      <c r="A13" s="4">
        <v>9</v>
      </c>
      <c r="B13" s="17" t="s">
        <v>63</v>
      </c>
      <c r="C13" s="64" t="s">
        <v>107</v>
      </c>
      <c r="D13" s="65" t="s">
        <v>23</v>
      </c>
      <c r="E13" s="66" t="s">
        <v>108</v>
      </c>
      <c r="F13" s="65" t="s">
        <v>101</v>
      </c>
      <c r="G13" s="66">
        <v>22</v>
      </c>
      <c r="H13" s="66">
        <v>48</v>
      </c>
      <c r="I13" s="67">
        <f t="shared" si="0"/>
        <v>70</v>
      </c>
      <c r="J13" s="66" t="s">
        <v>109</v>
      </c>
      <c r="K13" s="68"/>
      <c r="L13" s="18"/>
      <c r="M13" s="18"/>
      <c r="N13" s="18"/>
      <c r="O13" s="18"/>
      <c r="P13" s="69">
        <v>43563</v>
      </c>
      <c r="Q13" s="18"/>
      <c r="R13" s="48"/>
      <c r="S13" s="18"/>
      <c r="T13" s="18"/>
    </row>
    <row r="14" spans="1:20">
      <c r="A14" s="4">
        <v>10</v>
      </c>
      <c r="B14" s="17" t="s">
        <v>63</v>
      </c>
      <c r="C14" s="70" t="s">
        <v>110</v>
      </c>
      <c r="D14" s="65" t="s">
        <v>25</v>
      </c>
      <c r="E14" s="71">
        <v>18319021106</v>
      </c>
      <c r="F14" s="65" t="s">
        <v>91</v>
      </c>
      <c r="G14" s="72">
        <v>22</v>
      </c>
      <c r="H14" s="72">
        <v>24</v>
      </c>
      <c r="I14" s="67">
        <f t="shared" si="0"/>
        <v>46</v>
      </c>
      <c r="J14" s="73">
        <v>7896424907</v>
      </c>
      <c r="K14" s="68"/>
      <c r="L14" s="18"/>
      <c r="M14" s="18"/>
      <c r="N14" s="18"/>
      <c r="O14" s="18"/>
      <c r="P14" s="69">
        <v>43564</v>
      </c>
      <c r="Q14" s="18"/>
      <c r="R14" s="48"/>
      <c r="S14" s="18"/>
      <c r="T14" s="18"/>
    </row>
    <row r="15" spans="1:20">
      <c r="A15" s="4">
        <v>11</v>
      </c>
      <c r="B15" s="17" t="s">
        <v>63</v>
      </c>
      <c r="C15" s="64" t="s">
        <v>111</v>
      </c>
      <c r="D15" s="65" t="s">
        <v>23</v>
      </c>
      <c r="E15" s="66" t="s">
        <v>112</v>
      </c>
      <c r="F15" s="65" t="s">
        <v>88</v>
      </c>
      <c r="G15" s="66">
        <v>8</v>
      </c>
      <c r="H15" s="66">
        <v>15</v>
      </c>
      <c r="I15" s="67">
        <f t="shared" si="0"/>
        <v>23</v>
      </c>
      <c r="J15" s="66" t="s">
        <v>113</v>
      </c>
      <c r="K15" s="68"/>
      <c r="L15" s="18"/>
      <c r="M15" s="18"/>
      <c r="N15" s="18"/>
      <c r="O15" s="18"/>
      <c r="P15" s="69">
        <v>43564</v>
      </c>
      <c r="Q15" s="18"/>
      <c r="R15" s="48"/>
      <c r="S15" s="18"/>
      <c r="T15" s="18"/>
    </row>
    <row r="16" spans="1:20">
      <c r="A16" s="4">
        <v>12</v>
      </c>
      <c r="B16" s="17" t="s">
        <v>63</v>
      </c>
      <c r="C16" s="70" t="s">
        <v>114</v>
      </c>
      <c r="D16" s="65" t="s">
        <v>25</v>
      </c>
      <c r="E16" s="71">
        <v>18319021111</v>
      </c>
      <c r="F16" s="65" t="s">
        <v>91</v>
      </c>
      <c r="G16" s="72">
        <v>42</v>
      </c>
      <c r="H16" s="72">
        <v>45</v>
      </c>
      <c r="I16" s="67">
        <f t="shared" si="0"/>
        <v>87</v>
      </c>
      <c r="J16" s="73">
        <v>7896424907</v>
      </c>
      <c r="K16" s="68"/>
      <c r="L16" s="18"/>
      <c r="M16" s="18"/>
      <c r="N16" s="18"/>
      <c r="O16" s="18"/>
      <c r="P16" s="69">
        <v>43565</v>
      </c>
      <c r="Q16" s="18"/>
      <c r="R16" s="48"/>
      <c r="S16" s="18"/>
      <c r="T16" s="18"/>
    </row>
    <row r="17" spans="1:20">
      <c r="A17" s="4">
        <v>13</v>
      </c>
      <c r="B17" s="17" t="s">
        <v>63</v>
      </c>
      <c r="C17" s="64" t="s">
        <v>115</v>
      </c>
      <c r="D17" s="65" t="s">
        <v>23</v>
      </c>
      <c r="E17" s="66" t="s">
        <v>116</v>
      </c>
      <c r="F17" s="65" t="s">
        <v>88</v>
      </c>
      <c r="G17" s="66">
        <v>15</v>
      </c>
      <c r="H17" s="66">
        <v>14</v>
      </c>
      <c r="I17" s="67">
        <f t="shared" si="0"/>
        <v>29</v>
      </c>
      <c r="J17" s="66" t="s">
        <v>117</v>
      </c>
      <c r="K17" s="68"/>
      <c r="L17" s="18"/>
      <c r="M17" s="18"/>
      <c r="N17" s="18"/>
      <c r="O17" s="18"/>
      <c r="P17" s="69">
        <v>43565</v>
      </c>
      <c r="Q17" s="18"/>
      <c r="R17" s="48"/>
      <c r="S17" s="18"/>
      <c r="T17" s="18"/>
    </row>
    <row r="18" spans="1:20">
      <c r="A18" s="4">
        <v>14</v>
      </c>
      <c r="B18" s="17" t="s">
        <v>63</v>
      </c>
      <c r="C18" s="70" t="s">
        <v>118</v>
      </c>
      <c r="D18" s="65" t="s">
        <v>25</v>
      </c>
      <c r="E18" s="71">
        <v>18319021105</v>
      </c>
      <c r="F18" s="65" t="s">
        <v>91</v>
      </c>
      <c r="G18" s="72">
        <v>33</v>
      </c>
      <c r="H18" s="72">
        <v>34</v>
      </c>
      <c r="I18" s="67">
        <f t="shared" si="0"/>
        <v>67</v>
      </c>
      <c r="J18" s="73">
        <v>7896424907</v>
      </c>
      <c r="K18" s="68"/>
      <c r="L18" s="18"/>
      <c r="M18" s="18"/>
      <c r="N18" s="18"/>
      <c r="O18" s="18"/>
      <c r="P18" s="69">
        <v>43566</v>
      </c>
      <c r="Q18" s="18"/>
      <c r="R18" s="48"/>
      <c r="S18" s="18"/>
      <c r="T18" s="18"/>
    </row>
    <row r="19" spans="1:20">
      <c r="A19" s="4">
        <v>15</v>
      </c>
      <c r="B19" s="17" t="s">
        <v>63</v>
      </c>
      <c r="C19" s="64" t="s">
        <v>119</v>
      </c>
      <c r="D19" s="65" t="s">
        <v>23</v>
      </c>
      <c r="E19" s="66" t="s">
        <v>120</v>
      </c>
      <c r="F19" s="65" t="s">
        <v>88</v>
      </c>
      <c r="G19" s="66">
        <v>15</v>
      </c>
      <c r="H19" s="66">
        <v>22</v>
      </c>
      <c r="I19" s="67">
        <f t="shared" si="0"/>
        <v>37</v>
      </c>
      <c r="J19" s="66" t="s">
        <v>121</v>
      </c>
      <c r="K19" s="68"/>
      <c r="L19" s="18"/>
      <c r="M19" s="18"/>
      <c r="N19" s="18"/>
      <c r="O19" s="18"/>
      <c r="P19" s="69">
        <v>43932</v>
      </c>
      <c r="Q19" s="18"/>
      <c r="R19" s="48"/>
      <c r="S19" s="18"/>
      <c r="T19" s="18"/>
    </row>
    <row r="20" spans="1:20">
      <c r="A20" s="4">
        <v>16</v>
      </c>
      <c r="B20" s="17" t="s">
        <v>63</v>
      </c>
      <c r="C20" s="70" t="s">
        <v>122</v>
      </c>
      <c r="D20" s="65" t="s">
        <v>25</v>
      </c>
      <c r="E20" s="71">
        <v>18319021115</v>
      </c>
      <c r="F20" s="65" t="s">
        <v>91</v>
      </c>
      <c r="G20" s="72">
        <v>36</v>
      </c>
      <c r="H20" s="72">
        <v>36</v>
      </c>
      <c r="I20" s="67">
        <f t="shared" si="0"/>
        <v>72</v>
      </c>
      <c r="J20" s="73">
        <v>7896424907</v>
      </c>
      <c r="K20" s="68"/>
      <c r="L20" s="18"/>
      <c r="M20" s="18"/>
      <c r="N20" s="18"/>
      <c r="O20" s="18"/>
      <c r="P20" s="69">
        <v>43933</v>
      </c>
      <c r="Q20" s="18"/>
      <c r="R20" s="48"/>
      <c r="S20" s="18"/>
      <c r="T20" s="18"/>
    </row>
    <row r="21" spans="1:20">
      <c r="A21" s="4">
        <v>17</v>
      </c>
      <c r="B21" s="17" t="s">
        <v>63</v>
      </c>
      <c r="C21" s="64" t="s">
        <v>123</v>
      </c>
      <c r="D21" s="65" t="s">
        <v>23</v>
      </c>
      <c r="E21" s="66" t="s">
        <v>124</v>
      </c>
      <c r="F21" s="65" t="s">
        <v>88</v>
      </c>
      <c r="G21" s="66">
        <v>54</v>
      </c>
      <c r="H21" s="66">
        <v>37</v>
      </c>
      <c r="I21" s="67">
        <f t="shared" si="0"/>
        <v>91</v>
      </c>
      <c r="J21" s="66" t="s">
        <v>125</v>
      </c>
      <c r="K21" s="68"/>
      <c r="L21" s="18"/>
      <c r="M21" s="18"/>
      <c r="N21" s="18"/>
      <c r="O21" s="18"/>
      <c r="P21" s="69">
        <v>43934</v>
      </c>
      <c r="Q21" s="18"/>
      <c r="R21" s="48"/>
      <c r="S21" s="18"/>
      <c r="T21" s="18"/>
    </row>
    <row r="22" spans="1:20">
      <c r="A22" s="4">
        <v>18</v>
      </c>
      <c r="B22" s="17" t="s">
        <v>63</v>
      </c>
      <c r="C22" s="64" t="s">
        <v>126</v>
      </c>
      <c r="D22" s="65" t="s">
        <v>23</v>
      </c>
      <c r="E22" s="66" t="s">
        <v>127</v>
      </c>
      <c r="F22" s="65" t="s">
        <v>101</v>
      </c>
      <c r="G22" s="66">
        <v>37</v>
      </c>
      <c r="H22" s="66">
        <v>30</v>
      </c>
      <c r="I22" s="67">
        <f t="shared" si="0"/>
        <v>67</v>
      </c>
      <c r="J22" s="66" t="s">
        <v>128</v>
      </c>
      <c r="K22" s="68"/>
      <c r="L22" s="18"/>
      <c r="M22" s="18"/>
      <c r="N22" s="18"/>
      <c r="O22" s="18"/>
      <c r="P22" s="69">
        <v>43572</v>
      </c>
      <c r="Q22" s="18"/>
      <c r="R22" s="48"/>
      <c r="S22" s="18"/>
      <c r="T22" s="18"/>
    </row>
    <row r="23" spans="1:20">
      <c r="A23" s="4">
        <v>19</v>
      </c>
      <c r="B23" s="17" t="s">
        <v>63</v>
      </c>
      <c r="C23" s="70" t="s">
        <v>129</v>
      </c>
      <c r="D23" s="65" t="s">
        <v>25</v>
      </c>
      <c r="E23" s="71">
        <v>18319021119</v>
      </c>
      <c r="F23" s="65" t="s">
        <v>91</v>
      </c>
      <c r="G23" s="72">
        <v>29</v>
      </c>
      <c r="H23" s="72">
        <v>29</v>
      </c>
      <c r="I23" s="67">
        <f t="shared" si="0"/>
        <v>58</v>
      </c>
      <c r="J23" s="73">
        <v>7896424907</v>
      </c>
      <c r="K23" s="68"/>
      <c r="L23" s="18"/>
      <c r="M23" s="18"/>
      <c r="N23" s="18"/>
      <c r="O23" s="18"/>
      <c r="P23" s="69">
        <v>43572</v>
      </c>
      <c r="Q23" s="18"/>
      <c r="R23" s="48"/>
      <c r="S23" s="18"/>
      <c r="T23" s="18"/>
    </row>
    <row r="24" spans="1:20">
      <c r="A24" s="4">
        <v>20</v>
      </c>
      <c r="B24" s="17" t="s">
        <v>63</v>
      </c>
      <c r="C24" s="64" t="s">
        <v>130</v>
      </c>
      <c r="D24" s="65" t="s">
        <v>23</v>
      </c>
      <c r="E24" s="66" t="s">
        <v>131</v>
      </c>
      <c r="F24" s="65" t="s">
        <v>101</v>
      </c>
      <c r="G24" s="66">
        <v>40</v>
      </c>
      <c r="H24" s="66">
        <v>53</v>
      </c>
      <c r="I24" s="67">
        <f t="shared" si="0"/>
        <v>93</v>
      </c>
      <c r="J24" s="66" t="s">
        <v>132</v>
      </c>
      <c r="K24" s="68"/>
      <c r="L24" s="18"/>
      <c r="M24" s="18"/>
      <c r="N24" s="18"/>
      <c r="O24" s="18"/>
      <c r="P24" s="69">
        <v>43573</v>
      </c>
      <c r="Q24" s="18"/>
      <c r="R24" s="48"/>
      <c r="S24" s="18"/>
      <c r="T24" s="18"/>
    </row>
    <row r="25" spans="1:20">
      <c r="A25" s="4">
        <v>21</v>
      </c>
      <c r="B25" s="17" t="s">
        <v>63</v>
      </c>
      <c r="C25" s="64" t="s">
        <v>133</v>
      </c>
      <c r="D25" s="65" t="s">
        <v>23</v>
      </c>
      <c r="E25" s="66" t="s">
        <v>134</v>
      </c>
      <c r="F25" s="65" t="s">
        <v>88</v>
      </c>
      <c r="G25" s="66">
        <v>29</v>
      </c>
      <c r="H25" s="66">
        <v>27</v>
      </c>
      <c r="I25" s="67">
        <f t="shared" si="0"/>
        <v>56</v>
      </c>
      <c r="J25" s="66" t="s">
        <v>135</v>
      </c>
      <c r="K25" s="68"/>
      <c r="L25" s="18"/>
      <c r="M25" s="18"/>
      <c r="N25" s="18"/>
      <c r="O25" s="18"/>
      <c r="P25" s="69">
        <v>43575</v>
      </c>
      <c r="Q25" s="18"/>
      <c r="R25" s="48"/>
      <c r="S25" s="18"/>
      <c r="T25" s="18"/>
    </row>
    <row r="26" spans="1:20">
      <c r="A26" s="4">
        <v>22</v>
      </c>
      <c r="B26" s="17" t="s">
        <v>63</v>
      </c>
      <c r="C26" s="70" t="s">
        <v>136</v>
      </c>
      <c r="D26" s="65" t="s">
        <v>25</v>
      </c>
      <c r="E26" s="71">
        <v>18319021101</v>
      </c>
      <c r="F26" s="65" t="s">
        <v>91</v>
      </c>
      <c r="G26" s="74">
        <v>32</v>
      </c>
      <c r="H26" s="74">
        <v>36</v>
      </c>
      <c r="I26" s="67">
        <f t="shared" si="0"/>
        <v>68</v>
      </c>
      <c r="J26" s="73">
        <v>7896424907</v>
      </c>
      <c r="K26" s="68"/>
      <c r="L26" s="18"/>
      <c r="M26" s="18"/>
      <c r="N26" s="18"/>
      <c r="O26" s="18"/>
      <c r="P26" s="69">
        <v>43575</v>
      </c>
      <c r="Q26" s="18"/>
      <c r="R26" s="48"/>
      <c r="S26" s="18"/>
      <c r="T26" s="18"/>
    </row>
    <row r="27" spans="1:20">
      <c r="A27" s="4">
        <v>23</v>
      </c>
      <c r="B27" s="17" t="s">
        <v>63</v>
      </c>
      <c r="C27" s="64" t="s">
        <v>137</v>
      </c>
      <c r="D27" s="65" t="s">
        <v>23</v>
      </c>
      <c r="E27" s="66" t="s">
        <v>138</v>
      </c>
      <c r="F27" s="65" t="s">
        <v>101</v>
      </c>
      <c r="G27" s="66">
        <v>46</v>
      </c>
      <c r="H27" s="66">
        <v>49</v>
      </c>
      <c r="I27" s="67">
        <f t="shared" si="0"/>
        <v>95</v>
      </c>
      <c r="J27" s="66" t="s">
        <v>139</v>
      </c>
      <c r="K27" s="68"/>
      <c r="L27" s="18"/>
      <c r="M27" s="18"/>
      <c r="N27" s="18"/>
      <c r="O27" s="18"/>
      <c r="P27" s="69">
        <v>43577</v>
      </c>
      <c r="Q27" s="18"/>
      <c r="R27" s="48"/>
      <c r="S27" s="18"/>
      <c r="T27" s="18"/>
    </row>
    <row r="28" spans="1:20">
      <c r="A28" s="4">
        <v>24</v>
      </c>
      <c r="B28" s="17" t="s">
        <v>63</v>
      </c>
      <c r="C28" s="64" t="s">
        <v>137</v>
      </c>
      <c r="D28" s="65" t="s">
        <v>23</v>
      </c>
      <c r="E28" s="66" t="s">
        <v>138</v>
      </c>
      <c r="F28" s="65" t="s">
        <v>101</v>
      </c>
      <c r="G28" s="74">
        <v>46</v>
      </c>
      <c r="H28" s="74">
        <v>50</v>
      </c>
      <c r="I28" s="67">
        <f t="shared" si="0"/>
        <v>96</v>
      </c>
      <c r="J28" s="66" t="s">
        <v>139</v>
      </c>
      <c r="K28" s="75"/>
      <c r="L28" s="65"/>
      <c r="M28" s="65"/>
      <c r="N28" s="65"/>
      <c r="O28" s="65"/>
      <c r="P28" s="76">
        <v>43579</v>
      </c>
      <c r="Q28" s="18"/>
      <c r="R28" s="48"/>
      <c r="S28" s="18"/>
      <c r="T28" s="18"/>
    </row>
    <row r="29" spans="1:20">
      <c r="A29" s="4">
        <v>25</v>
      </c>
      <c r="B29" s="17" t="s">
        <v>63</v>
      </c>
      <c r="C29" s="64" t="s">
        <v>140</v>
      </c>
      <c r="D29" s="65" t="s">
        <v>23</v>
      </c>
      <c r="E29" s="66" t="s">
        <v>141</v>
      </c>
      <c r="F29" s="65" t="s">
        <v>142</v>
      </c>
      <c r="G29" s="66">
        <v>55</v>
      </c>
      <c r="H29" s="66">
        <v>37</v>
      </c>
      <c r="I29" s="67">
        <f t="shared" si="0"/>
        <v>92</v>
      </c>
      <c r="J29" s="66" t="s">
        <v>143</v>
      </c>
      <c r="K29" s="75"/>
      <c r="L29" s="77"/>
      <c r="M29" s="77"/>
      <c r="N29" s="18"/>
      <c r="O29" s="18"/>
      <c r="P29" s="76">
        <v>43580</v>
      </c>
      <c r="Q29" s="18"/>
      <c r="R29" s="48"/>
      <c r="S29" s="18"/>
      <c r="T29" s="18"/>
    </row>
    <row r="30" spans="1:20">
      <c r="A30" s="4">
        <v>26</v>
      </c>
      <c r="B30" s="17" t="s">
        <v>63</v>
      </c>
      <c r="C30" s="64" t="s">
        <v>140</v>
      </c>
      <c r="D30" s="65" t="s">
        <v>23</v>
      </c>
      <c r="E30" s="66" t="s">
        <v>141</v>
      </c>
      <c r="F30" s="65" t="s">
        <v>142</v>
      </c>
      <c r="G30" s="74">
        <v>56</v>
      </c>
      <c r="H30" s="74">
        <v>37</v>
      </c>
      <c r="I30" s="67">
        <f t="shared" si="0"/>
        <v>93</v>
      </c>
      <c r="J30" s="66" t="s">
        <v>143</v>
      </c>
      <c r="K30" s="75"/>
      <c r="L30" s="77"/>
      <c r="M30" s="77"/>
      <c r="N30" s="18"/>
      <c r="O30" s="18"/>
      <c r="P30" s="76">
        <v>43581</v>
      </c>
      <c r="Q30" s="18"/>
      <c r="R30" s="48"/>
      <c r="S30" s="18"/>
      <c r="T30" s="18"/>
    </row>
    <row r="31" spans="1:20">
      <c r="A31" s="4">
        <v>27</v>
      </c>
      <c r="B31" s="17" t="s">
        <v>63</v>
      </c>
      <c r="C31" s="64" t="s">
        <v>144</v>
      </c>
      <c r="D31" s="65" t="s">
        <v>23</v>
      </c>
      <c r="E31" s="66" t="s">
        <v>145</v>
      </c>
      <c r="F31" s="65" t="s">
        <v>101</v>
      </c>
      <c r="G31" s="66">
        <v>21</v>
      </c>
      <c r="H31" s="66">
        <v>31</v>
      </c>
      <c r="I31" s="67">
        <f t="shared" si="0"/>
        <v>52</v>
      </c>
      <c r="J31" s="66" t="s">
        <v>146</v>
      </c>
      <c r="K31" s="68"/>
      <c r="L31" s="77"/>
      <c r="M31" s="77"/>
      <c r="N31" s="18"/>
      <c r="O31" s="18"/>
      <c r="P31" s="76">
        <v>43582</v>
      </c>
      <c r="Q31" s="18"/>
      <c r="R31" s="48"/>
      <c r="S31" s="18"/>
      <c r="T31" s="18"/>
    </row>
    <row r="32" spans="1:20">
      <c r="A32" s="4">
        <v>28</v>
      </c>
      <c r="B32" s="17" t="s">
        <v>63</v>
      </c>
      <c r="C32" s="70" t="s">
        <v>147</v>
      </c>
      <c r="D32" s="65" t="s">
        <v>25</v>
      </c>
      <c r="E32" s="71">
        <v>18319021112</v>
      </c>
      <c r="F32" s="65" t="s">
        <v>91</v>
      </c>
      <c r="G32" s="74">
        <v>41</v>
      </c>
      <c r="H32" s="74">
        <v>42</v>
      </c>
      <c r="I32" s="67">
        <f t="shared" si="0"/>
        <v>83</v>
      </c>
      <c r="J32" s="73">
        <v>7896424907</v>
      </c>
      <c r="K32" s="68"/>
      <c r="L32" s="77"/>
      <c r="M32" s="77"/>
      <c r="N32" s="18"/>
      <c r="O32" s="18"/>
      <c r="P32" s="69">
        <v>43584</v>
      </c>
      <c r="Q32" s="18"/>
      <c r="R32" s="48"/>
      <c r="S32" s="18"/>
      <c r="T32" s="18"/>
    </row>
    <row r="33" spans="1:20">
      <c r="A33" s="4">
        <v>29</v>
      </c>
      <c r="B33" s="67" t="s">
        <v>63</v>
      </c>
      <c r="C33" s="64" t="s">
        <v>148</v>
      </c>
      <c r="D33" s="65" t="s">
        <v>23</v>
      </c>
      <c r="E33" s="66" t="s">
        <v>149</v>
      </c>
      <c r="F33" s="65" t="s">
        <v>88</v>
      </c>
      <c r="G33" s="66">
        <v>14</v>
      </c>
      <c r="H33" s="66">
        <v>12</v>
      </c>
      <c r="I33" s="67">
        <f t="shared" si="0"/>
        <v>26</v>
      </c>
      <c r="J33" s="66" t="s">
        <v>150</v>
      </c>
      <c r="K33" s="68"/>
      <c r="L33" s="77"/>
      <c r="M33" s="77"/>
      <c r="N33" s="18"/>
      <c r="O33" s="18"/>
      <c r="P33" s="69">
        <v>43584</v>
      </c>
      <c r="Q33" s="18"/>
      <c r="R33" s="48"/>
      <c r="S33" s="18"/>
      <c r="T33" s="18"/>
    </row>
    <row r="34" spans="1:20">
      <c r="A34" s="4">
        <v>30</v>
      </c>
      <c r="B34" s="67" t="s">
        <v>63</v>
      </c>
      <c r="C34" s="129" t="s">
        <v>815</v>
      </c>
      <c r="D34" s="65" t="s">
        <v>23</v>
      </c>
      <c r="E34" s="128">
        <v>18250120901</v>
      </c>
      <c r="F34" s="78" t="s">
        <v>88</v>
      </c>
      <c r="G34" s="128">
        <v>51.300000000000004</v>
      </c>
      <c r="H34" s="128">
        <v>62.7</v>
      </c>
      <c r="I34" s="67">
        <f t="shared" si="0"/>
        <v>114</v>
      </c>
      <c r="J34" s="128">
        <v>9957663708</v>
      </c>
      <c r="K34" s="68"/>
      <c r="L34" s="77"/>
      <c r="M34" s="77"/>
      <c r="N34" s="18"/>
      <c r="O34" s="18"/>
      <c r="P34" s="69">
        <v>43585</v>
      </c>
      <c r="Q34" s="18"/>
      <c r="R34" s="48"/>
      <c r="S34" s="18"/>
      <c r="T34" s="18"/>
    </row>
    <row r="35" spans="1:20">
      <c r="A35" s="4">
        <v>31</v>
      </c>
      <c r="B35" s="17" t="s">
        <v>62</v>
      </c>
      <c r="C35" s="70" t="s">
        <v>151</v>
      </c>
      <c r="D35" s="65" t="s">
        <v>25</v>
      </c>
      <c r="E35" s="71">
        <v>18319020701</v>
      </c>
      <c r="F35" s="65" t="s">
        <v>91</v>
      </c>
      <c r="G35" s="72">
        <v>38</v>
      </c>
      <c r="H35" s="72">
        <v>44</v>
      </c>
      <c r="I35" s="67">
        <f t="shared" si="0"/>
        <v>82</v>
      </c>
      <c r="J35" s="66" t="s">
        <v>154</v>
      </c>
      <c r="K35" s="68"/>
      <c r="L35" s="77"/>
      <c r="M35" s="77"/>
      <c r="N35" s="18"/>
      <c r="O35" s="18"/>
      <c r="P35" s="69">
        <v>43556</v>
      </c>
      <c r="Q35" s="18"/>
      <c r="R35" s="48"/>
      <c r="S35" s="18"/>
      <c r="T35" s="18"/>
    </row>
    <row r="36" spans="1:20">
      <c r="A36" s="4">
        <v>32</v>
      </c>
      <c r="B36" s="17" t="s">
        <v>62</v>
      </c>
      <c r="C36" s="64" t="s">
        <v>152</v>
      </c>
      <c r="D36" s="65" t="s">
        <v>23</v>
      </c>
      <c r="E36" s="66" t="s">
        <v>153</v>
      </c>
      <c r="F36" s="65" t="s">
        <v>88</v>
      </c>
      <c r="G36" s="66">
        <v>5</v>
      </c>
      <c r="H36" s="66">
        <v>5</v>
      </c>
      <c r="I36" s="67">
        <f t="shared" si="0"/>
        <v>10</v>
      </c>
      <c r="J36" s="66" t="s">
        <v>157</v>
      </c>
      <c r="K36" s="68"/>
      <c r="L36" s="77"/>
      <c r="M36" s="77"/>
      <c r="N36" s="18"/>
      <c r="O36" s="18"/>
      <c r="P36" s="69">
        <v>43556</v>
      </c>
      <c r="Q36" s="18"/>
      <c r="R36" s="48"/>
      <c r="S36" s="18"/>
      <c r="T36" s="18"/>
    </row>
    <row r="37" spans="1:20">
      <c r="A37" s="4">
        <v>33</v>
      </c>
      <c r="B37" s="17" t="s">
        <v>62</v>
      </c>
      <c r="C37" s="64" t="s">
        <v>155</v>
      </c>
      <c r="D37" s="65" t="s">
        <v>23</v>
      </c>
      <c r="E37" s="66" t="s">
        <v>156</v>
      </c>
      <c r="F37" s="65" t="s">
        <v>88</v>
      </c>
      <c r="G37" s="66">
        <v>22</v>
      </c>
      <c r="H37" s="66">
        <v>30</v>
      </c>
      <c r="I37" s="67">
        <f t="shared" si="0"/>
        <v>52</v>
      </c>
      <c r="J37" s="73">
        <v>9613157405</v>
      </c>
      <c r="K37" s="68"/>
      <c r="L37" s="77"/>
      <c r="M37" s="77"/>
      <c r="N37" s="18"/>
      <c r="O37" s="18"/>
      <c r="P37" s="69">
        <v>43557</v>
      </c>
      <c r="Q37" s="18"/>
      <c r="R37" s="18"/>
      <c r="S37" s="18"/>
      <c r="T37" s="18"/>
    </row>
    <row r="38" spans="1:20">
      <c r="A38" s="4">
        <v>34</v>
      </c>
      <c r="B38" s="17" t="s">
        <v>62</v>
      </c>
      <c r="C38" s="70" t="s">
        <v>158</v>
      </c>
      <c r="D38" s="65" t="s">
        <v>25</v>
      </c>
      <c r="E38" s="71">
        <v>18319020702</v>
      </c>
      <c r="F38" s="65" t="s">
        <v>91</v>
      </c>
      <c r="G38" s="72">
        <v>18</v>
      </c>
      <c r="H38" s="72">
        <v>18</v>
      </c>
      <c r="I38" s="67">
        <f t="shared" si="0"/>
        <v>36</v>
      </c>
      <c r="J38" s="66" t="s">
        <v>157</v>
      </c>
      <c r="K38" s="68"/>
      <c r="L38" s="77"/>
      <c r="M38" s="77"/>
      <c r="N38" s="18"/>
      <c r="O38" s="18"/>
      <c r="P38" s="69">
        <v>43557</v>
      </c>
      <c r="Q38" s="18"/>
      <c r="R38" s="18"/>
      <c r="S38" s="18"/>
      <c r="T38" s="18"/>
    </row>
    <row r="39" spans="1:20">
      <c r="A39" s="4">
        <v>35</v>
      </c>
      <c r="B39" s="17" t="s">
        <v>62</v>
      </c>
      <c r="C39" s="64" t="s">
        <v>155</v>
      </c>
      <c r="D39" s="65" t="s">
        <v>23</v>
      </c>
      <c r="E39" s="66" t="s">
        <v>156</v>
      </c>
      <c r="F39" s="65" t="s">
        <v>88</v>
      </c>
      <c r="G39" s="66">
        <v>22</v>
      </c>
      <c r="H39" s="66">
        <v>30</v>
      </c>
      <c r="I39" s="67">
        <f t="shared" si="0"/>
        <v>52</v>
      </c>
      <c r="J39" s="73">
        <v>9613157405</v>
      </c>
      <c r="K39" s="68"/>
      <c r="L39" s="77"/>
      <c r="M39" s="77"/>
      <c r="N39" s="18"/>
      <c r="O39" s="18"/>
      <c r="P39" s="69">
        <v>43558</v>
      </c>
      <c r="Q39" s="18"/>
      <c r="R39" s="18"/>
      <c r="S39" s="18"/>
      <c r="T39" s="18"/>
    </row>
    <row r="40" spans="1:20">
      <c r="A40" s="4">
        <v>36</v>
      </c>
      <c r="B40" s="17" t="s">
        <v>62</v>
      </c>
      <c r="C40" s="70" t="s">
        <v>159</v>
      </c>
      <c r="D40" s="65" t="s">
        <v>25</v>
      </c>
      <c r="E40" s="71">
        <v>18319020703</v>
      </c>
      <c r="F40" s="65" t="s">
        <v>91</v>
      </c>
      <c r="G40" s="72">
        <v>34</v>
      </c>
      <c r="H40" s="72">
        <v>35</v>
      </c>
      <c r="I40" s="67">
        <f t="shared" si="0"/>
        <v>69</v>
      </c>
      <c r="J40" s="66" t="s">
        <v>162</v>
      </c>
      <c r="K40" s="68"/>
      <c r="L40" s="77"/>
      <c r="M40" s="77"/>
      <c r="N40" s="18"/>
      <c r="O40" s="18"/>
      <c r="P40" s="69">
        <v>43558</v>
      </c>
      <c r="Q40" s="18"/>
      <c r="R40" s="18"/>
      <c r="S40" s="18"/>
      <c r="T40" s="18"/>
    </row>
    <row r="41" spans="1:20">
      <c r="A41" s="4">
        <v>37</v>
      </c>
      <c r="B41" s="17" t="s">
        <v>62</v>
      </c>
      <c r="C41" s="64" t="s">
        <v>160</v>
      </c>
      <c r="D41" s="65" t="s">
        <v>23</v>
      </c>
      <c r="E41" s="66" t="s">
        <v>161</v>
      </c>
      <c r="F41" s="65" t="s">
        <v>101</v>
      </c>
      <c r="G41" s="66">
        <v>31</v>
      </c>
      <c r="H41" s="66">
        <v>37</v>
      </c>
      <c r="I41" s="67">
        <f t="shared" si="0"/>
        <v>68</v>
      </c>
      <c r="J41" s="73">
        <v>9613157405</v>
      </c>
      <c r="K41" s="68"/>
      <c r="L41" s="77"/>
      <c r="M41" s="18"/>
      <c r="N41" s="18"/>
      <c r="O41" s="18"/>
      <c r="P41" s="69">
        <v>43559</v>
      </c>
      <c r="Q41" s="18"/>
      <c r="R41" s="18"/>
      <c r="S41" s="18"/>
      <c r="T41" s="18"/>
    </row>
    <row r="42" spans="1:20">
      <c r="A42" s="4">
        <v>38</v>
      </c>
      <c r="B42" s="17" t="s">
        <v>62</v>
      </c>
      <c r="C42" s="70" t="s">
        <v>163</v>
      </c>
      <c r="D42" s="65" t="s">
        <v>25</v>
      </c>
      <c r="E42" s="71">
        <v>18319020704</v>
      </c>
      <c r="F42" s="65" t="s">
        <v>91</v>
      </c>
      <c r="G42" s="72">
        <v>22</v>
      </c>
      <c r="H42" s="72">
        <v>23</v>
      </c>
      <c r="I42" s="67">
        <f t="shared" si="0"/>
        <v>45</v>
      </c>
      <c r="J42" s="66" t="s">
        <v>166</v>
      </c>
      <c r="K42" s="68"/>
      <c r="L42" s="77"/>
      <c r="M42" s="18"/>
      <c r="N42" s="18"/>
      <c r="O42" s="18"/>
      <c r="P42" s="69">
        <v>43559</v>
      </c>
      <c r="Q42" s="18"/>
      <c r="R42" s="18"/>
      <c r="S42" s="18"/>
      <c r="T42" s="18"/>
    </row>
    <row r="43" spans="1:20">
      <c r="A43" s="4">
        <v>39</v>
      </c>
      <c r="B43" s="17" t="s">
        <v>62</v>
      </c>
      <c r="C43" s="64" t="s">
        <v>164</v>
      </c>
      <c r="D43" s="65" t="s">
        <v>23</v>
      </c>
      <c r="E43" s="66" t="s">
        <v>165</v>
      </c>
      <c r="F43" s="65" t="s">
        <v>88</v>
      </c>
      <c r="G43" s="72">
        <v>23</v>
      </c>
      <c r="H43" s="72">
        <v>27</v>
      </c>
      <c r="I43" s="67">
        <f t="shared" si="0"/>
        <v>50</v>
      </c>
      <c r="J43" s="73">
        <v>9613157405</v>
      </c>
      <c r="K43" s="68"/>
      <c r="L43" s="77"/>
      <c r="M43" s="18"/>
      <c r="N43" s="18"/>
      <c r="O43" s="18"/>
      <c r="P43" s="69">
        <v>43560</v>
      </c>
      <c r="Q43" s="18"/>
      <c r="R43" s="18"/>
      <c r="S43" s="18"/>
      <c r="T43" s="18"/>
    </row>
    <row r="44" spans="1:20">
      <c r="A44" s="4">
        <v>40</v>
      </c>
      <c r="B44" s="17" t="s">
        <v>62</v>
      </c>
      <c r="C44" s="70" t="s">
        <v>167</v>
      </c>
      <c r="D44" s="65" t="s">
        <v>25</v>
      </c>
      <c r="E44" s="71">
        <v>18319020706</v>
      </c>
      <c r="F44" s="65" t="s">
        <v>91</v>
      </c>
      <c r="G44" s="72">
        <v>37</v>
      </c>
      <c r="H44" s="72">
        <v>37</v>
      </c>
      <c r="I44" s="67">
        <f t="shared" si="0"/>
        <v>74</v>
      </c>
      <c r="J44" s="66" t="s">
        <v>170</v>
      </c>
      <c r="K44" s="68"/>
      <c r="L44" s="77"/>
      <c r="M44" s="18"/>
      <c r="N44" s="18"/>
      <c r="O44" s="18"/>
      <c r="P44" s="69">
        <v>43560</v>
      </c>
      <c r="Q44" s="18"/>
      <c r="R44" s="18"/>
      <c r="S44" s="18"/>
      <c r="T44" s="18"/>
    </row>
    <row r="45" spans="1:20">
      <c r="A45" s="4">
        <v>41</v>
      </c>
      <c r="B45" s="17" t="s">
        <v>62</v>
      </c>
      <c r="C45" s="64" t="s">
        <v>168</v>
      </c>
      <c r="D45" s="65" t="s">
        <v>23</v>
      </c>
      <c r="E45" s="66" t="s">
        <v>169</v>
      </c>
      <c r="F45" s="65" t="s">
        <v>88</v>
      </c>
      <c r="G45" s="66">
        <v>13</v>
      </c>
      <c r="H45" s="66">
        <v>10</v>
      </c>
      <c r="I45" s="67">
        <f t="shared" si="0"/>
        <v>23</v>
      </c>
      <c r="J45" s="66" t="s">
        <v>173</v>
      </c>
      <c r="K45" s="68"/>
      <c r="L45" s="77"/>
      <c r="M45" s="18"/>
      <c r="N45" s="18"/>
      <c r="O45" s="18"/>
      <c r="P45" s="69">
        <v>43561</v>
      </c>
      <c r="Q45" s="18"/>
      <c r="R45" s="18"/>
      <c r="S45" s="18"/>
      <c r="T45" s="18"/>
    </row>
    <row r="46" spans="1:20">
      <c r="A46" s="4">
        <v>42</v>
      </c>
      <c r="B46" s="17" t="s">
        <v>62</v>
      </c>
      <c r="C46" s="64" t="s">
        <v>171</v>
      </c>
      <c r="D46" s="65" t="s">
        <v>23</v>
      </c>
      <c r="E46" s="66" t="s">
        <v>172</v>
      </c>
      <c r="F46" s="65" t="s">
        <v>88</v>
      </c>
      <c r="G46" s="66">
        <v>16</v>
      </c>
      <c r="H46" s="66">
        <v>16</v>
      </c>
      <c r="I46" s="67">
        <f t="shared" si="0"/>
        <v>32</v>
      </c>
      <c r="J46" s="73">
        <v>9613157405</v>
      </c>
      <c r="K46" s="68"/>
      <c r="L46" s="77"/>
      <c r="M46" s="18"/>
      <c r="N46" s="18"/>
      <c r="O46" s="18"/>
      <c r="P46" s="69">
        <v>43561</v>
      </c>
      <c r="Q46" s="18"/>
      <c r="R46" s="18"/>
      <c r="S46" s="18"/>
      <c r="T46" s="18"/>
    </row>
    <row r="47" spans="1:20">
      <c r="A47" s="4">
        <v>43</v>
      </c>
      <c r="B47" s="17" t="s">
        <v>62</v>
      </c>
      <c r="C47" s="70" t="s">
        <v>174</v>
      </c>
      <c r="D47" s="65" t="s">
        <v>25</v>
      </c>
      <c r="E47" s="71">
        <v>18319020707</v>
      </c>
      <c r="F47" s="65" t="s">
        <v>91</v>
      </c>
      <c r="G47" s="72">
        <v>18</v>
      </c>
      <c r="H47" s="72">
        <v>22</v>
      </c>
      <c r="I47" s="67">
        <f t="shared" si="0"/>
        <v>40</v>
      </c>
      <c r="J47" s="66" t="s">
        <v>177</v>
      </c>
      <c r="K47" s="68"/>
      <c r="L47" s="77"/>
      <c r="M47" s="18"/>
      <c r="N47" s="18"/>
      <c r="O47" s="18"/>
      <c r="P47" s="69">
        <v>43561</v>
      </c>
      <c r="Q47" s="18"/>
      <c r="R47" s="18"/>
      <c r="S47" s="18"/>
      <c r="T47" s="18"/>
    </row>
    <row r="48" spans="1:20">
      <c r="A48" s="4">
        <v>44</v>
      </c>
      <c r="B48" s="17" t="s">
        <v>62</v>
      </c>
      <c r="C48" s="64" t="s">
        <v>175</v>
      </c>
      <c r="D48" s="65" t="s">
        <v>23</v>
      </c>
      <c r="E48" s="66" t="s">
        <v>176</v>
      </c>
      <c r="F48" s="65" t="s">
        <v>88</v>
      </c>
      <c r="G48" s="66">
        <v>21</v>
      </c>
      <c r="H48" s="66">
        <v>13</v>
      </c>
      <c r="I48" s="67">
        <f t="shared" si="0"/>
        <v>34</v>
      </c>
      <c r="J48" s="66" t="s">
        <v>180</v>
      </c>
      <c r="K48" s="68"/>
      <c r="L48" s="77"/>
      <c r="M48" s="18"/>
      <c r="N48" s="18"/>
      <c r="O48" s="18"/>
      <c r="P48" s="69">
        <v>43563</v>
      </c>
      <c r="Q48" s="18"/>
      <c r="R48" s="18"/>
      <c r="S48" s="18"/>
      <c r="T48" s="18"/>
    </row>
    <row r="49" spans="1:20">
      <c r="A49" s="4">
        <v>45</v>
      </c>
      <c r="B49" s="67" t="s">
        <v>62</v>
      </c>
      <c r="C49" s="64" t="s">
        <v>178</v>
      </c>
      <c r="D49" s="65" t="s">
        <v>23</v>
      </c>
      <c r="E49" s="66" t="s">
        <v>179</v>
      </c>
      <c r="F49" s="65" t="s">
        <v>88</v>
      </c>
      <c r="G49" s="66">
        <v>20</v>
      </c>
      <c r="H49" s="66">
        <v>15</v>
      </c>
      <c r="I49" s="67">
        <f t="shared" si="0"/>
        <v>35</v>
      </c>
      <c r="J49" s="73">
        <v>9613157405</v>
      </c>
      <c r="K49" s="68"/>
      <c r="L49" s="65"/>
      <c r="M49" s="65"/>
      <c r="N49" s="65"/>
      <c r="O49" s="65"/>
      <c r="P49" s="69">
        <v>43563</v>
      </c>
      <c r="Q49" s="18"/>
      <c r="R49" s="18"/>
      <c r="S49" s="18"/>
      <c r="T49" s="18"/>
    </row>
    <row r="50" spans="1:20">
      <c r="A50" s="4">
        <v>46</v>
      </c>
      <c r="B50" s="67" t="s">
        <v>62</v>
      </c>
      <c r="C50" s="70" t="s">
        <v>181</v>
      </c>
      <c r="D50" s="65" t="s">
        <v>25</v>
      </c>
      <c r="E50" s="71">
        <v>18319020708</v>
      </c>
      <c r="F50" s="65" t="s">
        <v>91</v>
      </c>
      <c r="G50" s="72">
        <v>26</v>
      </c>
      <c r="H50" s="72">
        <v>34</v>
      </c>
      <c r="I50" s="67">
        <f t="shared" si="0"/>
        <v>60</v>
      </c>
      <c r="J50" s="66" t="s">
        <v>184</v>
      </c>
      <c r="K50" s="68"/>
      <c r="L50" s="65"/>
      <c r="M50" s="65"/>
      <c r="N50" s="65"/>
      <c r="O50" s="65"/>
      <c r="P50" s="69">
        <v>43563</v>
      </c>
      <c r="Q50" s="18"/>
      <c r="R50" s="18"/>
      <c r="S50" s="18"/>
      <c r="T50" s="18"/>
    </row>
    <row r="51" spans="1:20">
      <c r="A51" s="4">
        <v>47</v>
      </c>
      <c r="B51" s="67" t="s">
        <v>62</v>
      </c>
      <c r="C51" s="64" t="s">
        <v>182</v>
      </c>
      <c r="D51" s="65" t="s">
        <v>23</v>
      </c>
      <c r="E51" s="66" t="s">
        <v>183</v>
      </c>
      <c r="F51" s="65" t="s">
        <v>88</v>
      </c>
      <c r="G51" s="66">
        <v>9</v>
      </c>
      <c r="H51" s="66">
        <v>13</v>
      </c>
      <c r="I51" s="67">
        <f t="shared" si="0"/>
        <v>22</v>
      </c>
      <c r="J51" s="73">
        <v>9613157405</v>
      </c>
      <c r="K51" s="68"/>
      <c r="L51" s="65"/>
      <c r="M51" s="65"/>
      <c r="N51" s="65"/>
      <c r="O51" s="65"/>
      <c r="P51" s="69">
        <v>43564</v>
      </c>
      <c r="Q51" s="18"/>
      <c r="R51" s="18"/>
      <c r="S51" s="18"/>
      <c r="T51" s="18"/>
    </row>
    <row r="52" spans="1:20">
      <c r="A52" s="4">
        <v>48</v>
      </c>
      <c r="B52" s="67" t="s">
        <v>62</v>
      </c>
      <c r="C52" s="70" t="s">
        <v>185</v>
      </c>
      <c r="D52" s="65" t="s">
        <v>25</v>
      </c>
      <c r="E52" s="71">
        <v>18319020705</v>
      </c>
      <c r="F52" s="65" t="s">
        <v>91</v>
      </c>
      <c r="G52" s="72">
        <v>12</v>
      </c>
      <c r="H52" s="72">
        <v>10</v>
      </c>
      <c r="I52" s="67">
        <f t="shared" si="0"/>
        <v>22</v>
      </c>
      <c r="J52" s="66" t="s">
        <v>188</v>
      </c>
      <c r="K52" s="68"/>
      <c r="L52" s="65"/>
      <c r="M52" s="65"/>
      <c r="N52" s="65"/>
      <c r="O52" s="65"/>
      <c r="P52" s="69">
        <v>43564</v>
      </c>
      <c r="Q52" s="18"/>
      <c r="R52" s="18"/>
      <c r="S52" s="18"/>
      <c r="T52" s="18"/>
    </row>
    <row r="53" spans="1:20">
      <c r="A53" s="4">
        <v>49</v>
      </c>
      <c r="B53" s="67" t="s">
        <v>62</v>
      </c>
      <c r="C53" s="64" t="s">
        <v>186</v>
      </c>
      <c r="D53" s="65" t="s">
        <v>23</v>
      </c>
      <c r="E53" s="66" t="s">
        <v>187</v>
      </c>
      <c r="F53" s="65" t="s">
        <v>88</v>
      </c>
      <c r="G53" s="72">
        <v>39</v>
      </c>
      <c r="H53" s="72">
        <v>35</v>
      </c>
      <c r="I53" s="67">
        <f t="shared" si="0"/>
        <v>74</v>
      </c>
      <c r="J53" s="66" t="s">
        <v>191</v>
      </c>
      <c r="K53" s="68"/>
      <c r="L53" s="65"/>
      <c r="M53" s="65"/>
      <c r="N53" s="65"/>
      <c r="O53" s="65"/>
      <c r="P53" s="69">
        <v>43564</v>
      </c>
      <c r="Q53" s="18"/>
      <c r="R53" s="18"/>
      <c r="S53" s="18"/>
      <c r="T53" s="18"/>
    </row>
    <row r="54" spans="1:20">
      <c r="A54" s="4">
        <v>50</v>
      </c>
      <c r="B54" s="67" t="s">
        <v>62</v>
      </c>
      <c r="C54" s="64" t="s">
        <v>189</v>
      </c>
      <c r="D54" s="65" t="s">
        <v>23</v>
      </c>
      <c r="E54" s="66" t="s">
        <v>190</v>
      </c>
      <c r="F54" s="65" t="s">
        <v>88</v>
      </c>
      <c r="G54" s="66">
        <v>39</v>
      </c>
      <c r="H54" s="66">
        <v>46</v>
      </c>
      <c r="I54" s="67">
        <f t="shared" si="0"/>
        <v>85</v>
      </c>
      <c r="J54" s="73">
        <v>9613157405</v>
      </c>
      <c r="K54" s="68"/>
      <c r="L54" s="65"/>
      <c r="M54" s="65"/>
      <c r="N54" s="65"/>
      <c r="O54" s="65"/>
      <c r="P54" s="69">
        <v>43565</v>
      </c>
      <c r="Q54" s="18"/>
      <c r="R54" s="18"/>
      <c r="S54" s="18"/>
      <c r="T54" s="18"/>
    </row>
    <row r="55" spans="1:20">
      <c r="A55" s="4">
        <v>51</v>
      </c>
      <c r="B55" s="67" t="s">
        <v>62</v>
      </c>
      <c r="C55" s="70" t="s">
        <v>192</v>
      </c>
      <c r="D55" s="65" t="s">
        <v>25</v>
      </c>
      <c r="E55" s="71">
        <v>18319020709</v>
      </c>
      <c r="F55" s="65" t="s">
        <v>91</v>
      </c>
      <c r="G55" s="72">
        <v>18</v>
      </c>
      <c r="H55" s="72">
        <v>22</v>
      </c>
      <c r="I55" s="67">
        <f t="shared" si="0"/>
        <v>40</v>
      </c>
      <c r="J55" s="66" t="s">
        <v>195</v>
      </c>
      <c r="K55" s="68"/>
      <c r="L55" s="65"/>
      <c r="M55" s="65"/>
      <c r="N55" s="65"/>
      <c r="O55" s="65"/>
      <c r="P55" s="69">
        <v>43565</v>
      </c>
      <c r="Q55" s="18"/>
      <c r="R55" s="18"/>
      <c r="S55" s="18"/>
      <c r="T55" s="18"/>
    </row>
    <row r="56" spans="1:20">
      <c r="A56" s="4">
        <v>52</v>
      </c>
      <c r="B56" s="67" t="s">
        <v>62</v>
      </c>
      <c r="C56" s="64" t="s">
        <v>193</v>
      </c>
      <c r="D56" s="65" t="s">
        <v>23</v>
      </c>
      <c r="E56" s="66" t="s">
        <v>194</v>
      </c>
      <c r="F56" s="65" t="s">
        <v>88</v>
      </c>
      <c r="G56" s="66">
        <v>49</v>
      </c>
      <c r="H56" s="66">
        <v>45</v>
      </c>
      <c r="I56" s="67">
        <f t="shared" si="0"/>
        <v>94</v>
      </c>
      <c r="J56" s="73">
        <v>9613157405</v>
      </c>
      <c r="K56" s="68"/>
      <c r="L56" s="65"/>
      <c r="M56" s="65"/>
      <c r="N56" s="65"/>
      <c r="O56" s="65"/>
      <c r="P56" s="69">
        <v>43566</v>
      </c>
      <c r="Q56" s="18"/>
      <c r="R56" s="18"/>
      <c r="S56" s="18"/>
      <c r="T56" s="18"/>
    </row>
    <row r="57" spans="1:20">
      <c r="A57" s="4">
        <v>53</v>
      </c>
      <c r="B57" s="67" t="s">
        <v>62</v>
      </c>
      <c r="C57" s="70" t="s">
        <v>196</v>
      </c>
      <c r="D57" s="65" t="s">
        <v>25</v>
      </c>
      <c r="E57" s="71">
        <v>18319020724</v>
      </c>
      <c r="F57" s="65" t="s">
        <v>91</v>
      </c>
      <c r="G57" s="72">
        <v>12</v>
      </c>
      <c r="H57" s="72">
        <v>10</v>
      </c>
      <c r="I57" s="67">
        <f t="shared" si="0"/>
        <v>22</v>
      </c>
      <c r="J57" s="66" t="s">
        <v>199</v>
      </c>
      <c r="K57" s="68"/>
      <c r="L57" s="65"/>
      <c r="M57" s="65"/>
      <c r="N57" s="65"/>
      <c r="O57" s="65"/>
      <c r="P57" s="69">
        <v>43567</v>
      </c>
      <c r="Q57" s="18"/>
      <c r="R57" s="18"/>
      <c r="S57" s="18"/>
      <c r="T57" s="18"/>
    </row>
    <row r="58" spans="1:20">
      <c r="A58" s="4">
        <v>54</v>
      </c>
      <c r="B58" s="67" t="s">
        <v>62</v>
      </c>
      <c r="C58" s="64" t="s">
        <v>197</v>
      </c>
      <c r="D58" s="65" t="s">
        <v>23</v>
      </c>
      <c r="E58" s="66" t="s">
        <v>198</v>
      </c>
      <c r="F58" s="65" t="s">
        <v>88</v>
      </c>
      <c r="G58" s="66">
        <v>93</v>
      </c>
      <c r="H58" s="66">
        <v>84</v>
      </c>
      <c r="I58" s="67">
        <f t="shared" si="0"/>
        <v>177</v>
      </c>
      <c r="J58" s="66" t="s">
        <v>202</v>
      </c>
      <c r="K58" s="68"/>
      <c r="L58" s="65"/>
      <c r="M58" s="65"/>
      <c r="N58" s="65"/>
      <c r="O58" s="65"/>
      <c r="P58" s="69">
        <v>43567</v>
      </c>
      <c r="Q58" s="18"/>
      <c r="R58" s="18"/>
      <c r="S58" s="18"/>
      <c r="T58" s="18"/>
    </row>
    <row r="59" spans="1:20">
      <c r="A59" s="4">
        <v>55</v>
      </c>
      <c r="B59" s="67" t="s">
        <v>62</v>
      </c>
      <c r="C59" s="64" t="s">
        <v>200</v>
      </c>
      <c r="D59" s="65" t="s">
        <v>23</v>
      </c>
      <c r="E59" s="66" t="s">
        <v>201</v>
      </c>
      <c r="F59" s="65" t="s">
        <v>88</v>
      </c>
      <c r="G59" s="66">
        <v>53</v>
      </c>
      <c r="H59" s="66">
        <v>71</v>
      </c>
      <c r="I59" s="67">
        <f t="shared" si="0"/>
        <v>124</v>
      </c>
      <c r="J59" s="66" t="s">
        <v>205</v>
      </c>
      <c r="K59" s="68"/>
      <c r="L59" s="65"/>
      <c r="M59" s="65"/>
      <c r="N59" s="65"/>
      <c r="O59" s="65"/>
      <c r="P59" s="69">
        <v>43568</v>
      </c>
      <c r="Q59" s="18"/>
      <c r="R59" s="18"/>
      <c r="S59" s="18"/>
      <c r="T59" s="18"/>
    </row>
    <row r="60" spans="1:20">
      <c r="A60" s="4">
        <v>56</v>
      </c>
      <c r="B60" s="67" t="s">
        <v>62</v>
      </c>
      <c r="C60" s="64" t="s">
        <v>203</v>
      </c>
      <c r="D60" s="65" t="s">
        <v>23</v>
      </c>
      <c r="E60" s="66" t="s">
        <v>204</v>
      </c>
      <c r="F60" s="65" t="s">
        <v>101</v>
      </c>
      <c r="G60" s="66">
        <v>50</v>
      </c>
      <c r="H60" s="66">
        <v>69</v>
      </c>
      <c r="I60" s="67">
        <f t="shared" si="0"/>
        <v>119</v>
      </c>
      <c r="J60" s="66" t="s">
        <v>207</v>
      </c>
      <c r="K60" s="68"/>
      <c r="L60" s="65"/>
      <c r="M60" s="65"/>
      <c r="N60" s="65"/>
      <c r="O60" s="65"/>
      <c r="P60" s="69">
        <v>43572</v>
      </c>
      <c r="Q60" s="18"/>
      <c r="R60" s="18"/>
      <c r="S60" s="18"/>
      <c r="T60" s="18"/>
    </row>
    <row r="61" spans="1:20">
      <c r="A61" s="4">
        <v>57</v>
      </c>
      <c r="B61" s="67" t="s">
        <v>62</v>
      </c>
      <c r="C61" s="64" t="s">
        <v>200</v>
      </c>
      <c r="D61" s="65" t="s">
        <v>23</v>
      </c>
      <c r="E61" s="66" t="s">
        <v>206</v>
      </c>
      <c r="F61" s="65" t="s">
        <v>88</v>
      </c>
      <c r="G61" s="66">
        <v>49</v>
      </c>
      <c r="H61" s="66">
        <v>53</v>
      </c>
      <c r="I61" s="67">
        <f t="shared" si="0"/>
        <v>102</v>
      </c>
      <c r="J61" s="66" t="s">
        <v>210</v>
      </c>
      <c r="K61" s="68"/>
      <c r="L61" s="65"/>
      <c r="M61" s="65"/>
      <c r="N61" s="65"/>
      <c r="O61" s="65"/>
      <c r="P61" s="69">
        <v>43573</v>
      </c>
      <c r="Q61" s="18"/>
      <c r="R61" s="18"/>
      <c r="S61" s="18"/>
      <c r="T61" s="18"/>
    </row>
    <row r="62" spans="1:20">
      <c r="A62" s="4">
        <v>58</v>
      </c>
      <c r="B62" s="67" t="s">
        <v>62</v>
      </c>
      <c r="C62" s="64" t="s">
        <v>208</v>
      </c>
      <c r="D62" s="65" t="s">
        <v>23</v>
      </c>
      <c r="E62" s="66" t="s">
        <v>209</v>
      </c>
      <c r="F62" s="65" t="s">
        <v>88</v>
      </c>
      <c r="G62" s="66">
        <v>34</v>
      </c>
      <c r="H62" s="66">
        <v>23</v>
      </c>
      <c r="I62" s="67">
        <f t="shared" si="0"/>
        <v>57</v>
      </c>
      <c r="J62" s="73">
        <v>9613157405</v>
      </c>
      <c r="K62" s="68"/>
      <c r="L62" s="65"/>
      <c r="M62" s="65"/>
      <c r="N62" s="65"/>
      <c r="O62" s="65"/>
      <c r="P62" s="69">
        <v>43575</v>
      </c>
      <c r="Q62" s="18"/>
      <c r="R62" s="18"/>
      <c r="S62" s="18"/>
      <c r="T62" s="18"/>
    </row>
    <row r="63" spans="1:20">
      <c r="A63" s="4">
        <v>59</v>
      </c>
      <c r="B63" s="67" t="s">
        <v>62</v>
      </c>
      <c r="C63" s="70" t="s">
        <v>211</v>
      </c>
      <c r="D63" s="65" t="s">
        <v>25</v>
      </c>
      <c r="E63" s="71">
        <v>18319020711</v>
      </c>
      <c r="F63" s="65" t="s">
        <v>91</v>
      </c>
      <c r="G63" s="72">
        <v>25</v>
      </c>
      <c r="H63" s="72">
        <v>29</v>
      </c>
      <c r="I63" s="67">
        <f t="shared" si="0"/>
        <v>54</v>
      </c>
      <c r="J63" s="66" t="s">
        <v>214</v>
      </c>
      <c r="K63" s="68"/>
      <c r="L63" s="65"/>
      <c r="M63" s="65"/>
      <c r="N63" s="65"/>
      <c r="O63" s="65"/>
      <c r="P63" s="69">
        <v>43575</v>
      </c>
      <c r="Q63" s="18"/>
      <c r="R63" s="18"/>
      <c r="S63" s="18"/>
      <c r="T63" s="18"/>
    </row>
    <row r="64" spans="1:20">
      <c r="A64" s="4">
        <v>60</v>
      </c>
      <c r="B64" s="67" t="s">
        <v>62</v>
      </c>
      <c r="C64" s="64" t="s">
        <v>212</v>
      </c>
      <c r="D64" s="65" t="s">
        <v>23</v>
      </c>
      <c r="E64" s="66" t="s">
        <v>213</v>
      </c>
      <c r="F64" s="65" t="s">
        <v>101</v>
      </c>
      <c r="G64" s="66">
        <v>68</v>
      </c>
      <c r="H64" s="66">
        <v>68</v>
      </c>
      <c r="I64" s="67">
        <f t="shared" si="0"/>
        <v>136</v>
      </c>
      <c r="J64" s="66"/>
      <c r="K64" s="68"/>
      <c r="L64" s="65"/>
      <c r="M64" s="65"/>
      <c r="N64" s="65"/>
      <c r="O64" s="65"/>
      <c r="P64" s="69">
        <v>43577</v>
      </c>
      <c r="Q64" s="18"/>
      <c r="R64" s="18"/>
      <c r="S64" s="18"/>
      <c r="T64" s="18"/>
    </row>
    <row r="65" spans="1:20">
      <c r="A65" s="4">
        <v>61</v>
      </c>
      <c r="B65" s="67" t="s">
        <v>62</v>
      </c>
      <c r="C65" s="131" t="s">
        <v>336</v>
      </c>
      <c r="D65" s="65" t="s">
        <v>23</v>
      </c>
      <c r="E65" s="130">
        <v>18250130101</v>
      </c>
      <c r="F65" s="78" t="s">
        <v>825</v>
      </c>
      <c r="G65" s="132">
        <v>18.900000000000002</v>
      </c>
      <c r="H65" s="132">
        <v>23.1</v>
      </c>
      <c r="I65" s="67">
        <f t="shared" si="0"/>
        <v>42</v>
      </c>
      <c r="J65" s="132">
        <v>9954990544</v>
      </c>
      <c r="K65" s="68"/>
      <c r="L65" s="65"/>
      <c r="M65" s="65"/>
      <c r="N65" s="65"/>
      <c r="O65" s="65"/>
      <c r="P65" s="69">
        <v>43579</v>
      </c>
      <c r="Q65" s="18"/>
      <c r="R65" s="18"/>
      <c r="S65" s="18"/>
      <c r="T65" s="18"/>
    </row>
    <row r="66" spans="1:20">
      <c r="A66" s="4">
        <v>62</v>
      </c>
      <c r="B66" s="67" t="s">
        <v>62</v>
      </c>
      <c r="C66" s="131" t="s">
        <v>816</v>
      </c>
      <c r="D66" s="78" t="s">
        <v>23</v>
      </c>
      <c r="E66" s="130">
        <v>18250130401</v>
      </c>
      <c r="F66" s="78" t="s">
        <v>88</v>
      </c>
      <c r="G66" s="132">
        <v>21.6</v>
      </c>
      <c r="H66" s="132">
        <v>26.400000000000002</v>
      </c>
      <c r="I66" s="67">
        <f t="shared" si="0"/>
        <v>48</v>
      </c>
      <c r="J66" s="132">
        <v>9678288978</v>
      </c>
      <c r="K66" s="68"/>
      <c r="L66" s="65"/>
      <c r="M66" s="65"/>
      <c r="N66" s="65"/>
      <c r="O66" s="65"/>
      <c r="P66" s="69">
        <v>43579</v>
      </c>
      <c r="Q66" s="18"/>
      <c r="R66" s="18"/>
      <c r="S66" s="18"/>
      <c r="T66" s="18"/>
    </row>
    <row r="67" spans="1:20">
      <c r="A67" s="4">
        <v>63</v>
      </c>
      <c r="B67" s="67" t="s">
        <v>62</v>
      </c>
      <c r="C67" s="131" t="s">
        <v>817</v>
      </c>
      <c r="D67" s="78" t="s">
        <v>23</v>
      </c>
      <c r="E67" s="130">
        <v>18250132401</v>
      </c>
      <c r="F67" s="78" t="s">
        <v>88</v>
      </c>
      <c r="G67" s="132">
        <v>12.6</v>
      </c>
      <c r="H67" s="132">
        <v>15.400000000000002</v>
      </c>
      <c r="I67" s="67">
        <f t="shared" si="0"/>
        <v>28</v>
      </c>
      <c r="J67" s="132">
        <v>7896348258</v>
      </c>
      <c r="K67" s="68"/>
      <c r="L67" s="65"/>
      <c r="M67" s="65"/>
      <c r="N67" s="65"/>
      <c r="O67" s="65"/>
      <c r="P67" s="69">
        <v>43579</v>
      </c>
      <c r="Q67" s="18"/>
      <c r="R67" s="18"/>
      <c r="S67" s="18"/>
      <c r="T67" s="18"/>
    </row>
    <row r="68" spans="1:20" ht="28.5">
      <c r="A68" s="4">
        <v>64</v>
      </c>
      <c r="B68" s="67" t="s">
        <v>62</v>
      </c>
      <c r="C68" s="131" t="s">
        <v>818</v>
      </c>
      <c r="D68" s="78" t="s">
        <v>23</v>
      </c>
      <c r="E68" s="130">
        <v>18250132501</v>
      </c>
      <c r="F68" s="78" t="s">
        <v>88</v>
      </c>
      <c r="G68" s="132">
        <v>14.85</v>
      </c>
      <c r="H68" s="132">
        <v>18.150000000000002</v>
      </c>
      <c r="I68" s="67">
        <f t="shared" si="0"/>
        <v>33</v>
      </c>
      <c r="J68" s="132">
        <v>9954846827</v>
      </c>
      <c r="K68" s="68"/>
      <c r="L68" s="65"/>
      <c r="M68" s="65"/>
      <c r="N68" s="65"/>
      <c r="O68" s="65"/>
      <c r="P68" s="69">
        <v>43580</v>
      </c>
      <c r="Q68" s="18"/>
      <c r="R68" s="18"/>
      <c r="S68" s="18"/>
      <c r="T68" s="18"/>
    </row>
    <row r="69" spans="1:20">
      <c r="A69" s="4">
        <v>65</v>
      </c>
      <c r="B69" s="67" t="s">
        <v>62</v>
      </c>
      <c r="C69" s="131" t="s">
        <v>819</v>
      </c>
      <c r="D69" s="78" t="s">
        <v>23</v>
      </c>
      <c r="E69" s="130">
        <v>18250132601</v>
      </c>
      <c r="F69" s="78" t="s">
        <v>88</v>
      </c>
      <c r="G69" s="132">
        <v>31.5</v>
      </c>
      <c r="H69" s="132">
        <v>38.5</v>
      </c>
      <c r="I69" s="67">
        <f t="shared" ref="I69:I70" si="1">+G69+H69</f>
        <v>70</v>
      </c>
      <c r="J69" s="132">
        <v>9957877663</v>
      </c>
      <c r="K69" s="68"/>
      <c r="L69" s="65"/>
      <c r="M69" s="65"/>
      <c r="N69" s="65"/>
      <c r="O69" s="65"/>
      <c r="P69" s="69">
        <v>43580</v>
      </c>
      <c r="Q69" s="18"/>
      <c r="R69" s="18"/>
      <c r="S69" s="18"/>
      <c r="T69" s="18"/>
    </row>
    <row r="70" spans="1:20">
      <c r="A70" s="4">
        <v>66</v>
      </c>
      <c r="B70" s="67" t="s">
        <v>62</v>
      </c>
      <c r="C70" s="131" t="s">
        <v>820</v>
      </c>
      <c r="D70" s="78" t="s">
        <v>23</v>
      </c>
      <c r="E70" s="130">
        <v>18250132801</v>
      </c>
      <c r="F70" s="78" t="s">
        <v>88</v>
      </c>
      <c r="G70" s="132">
        <v>11.700000000000001</v>
      </c>
      <c r="H70" s="132">
        <v>14.3</v>
      </c>
      <c r="I70" s="67">
        <f t="shared" si="1"/>
        <v>26</v>
      </c>
      <c r="J70" s="132">
        <v>9678512511</v>
      </c>
      <c r="K70" s="68"/>
      <c r="L70" s="65"/>
      <c r="M70" s="65"/>
      <c r="N70" s="65"/>
      <c r="O70" s="65"/>
      <c r="P70" s="69">
        <v>43581</v>
      </c>
      <c r="Q70" s="18"/>
      <c r="R70" s="18"/>
      <c r="S70" s="18"/>
      <c r="T70" s="18"/>
    </row>
    <row r="71" spans="1:20" ht="28.5">
      <c r="A71" s="4">
        <v>67</v>
      </c>
      <c r="B71" s="67" t="s">
        <v>62</v>
      </c>
      <c r="C71" s="131" t="s">
        <v>821</v>
      </c>
      <c r="D71" s="18" t="s">
        <v>23</v>
      </c>
      <c r="E71" s="130">
        <v>18250103101</v>
      </c>
      <c r="F71" s="18" t="s">
        <v>88</v>
      </c>
      <c r="G71" s="132">
        <v>27.45</v>
      </c>
      <c r="H71" s="132">
        <v>33.550000000000004</v>
      </c>
      <c r="I71" s="56">
        <f t="shared" ref="I71:I133" si="2">SUM(G71:H71)</f>
        <v>61</v>
      </c>
      <c r="J71" s="132">
        <v>908585706</v>
      </c>
      <c r="K71" s="18"/>
      <c r="L71" s="18"/>
      <c r="M71" s="18"/>
      <c r="N71" s="18"/>
      <c r="O71" s="18"/>
      <c r="P71" s="69">
        <v>43581</v>
      </c>
      <c r="Q71" s="18"/>
      <c r="R71" s="18"/>
      <c r="S71" s="18"/>
      <c r="T71" s="18"/>
    </row>
    <row r="72" spans="1:20">
      <c r="A72" s="4">
        <v>68</v>
      </c>
      <c r="B72" s="67" t="s">
        <v>62</v>
      </c>
      <c r="C72" s="131" t="s">
        <v>822</v>
      </c>
      <c r="D72" s="18" t="s">
        <v>23</v>
      </c>
      <c r="E72" s="130">
        <v>18250103104</v>
      </c>
      <c r="F72" s="18" t="s">
        <v>825</v>
      </c>
      <c r="G72" s="132">
        <v>14.85</v>
      </c>
      <c r="H72" s="132">
        <v>18.150000000000002</v>
      </c>
      <c r="I72" s="56">
        <f t="shared" si="2"/>
        <v>33</v>
      </c>
      <c r="J72" s="132">
        <v>9854226878</v>
      </c>
      <c r="K72" s="18"/>
      <c r="L72" s="18"/>
      <c r="M72" s="18"/>
      <c r="N72" s="18"/>
      <c r="O72" s="18"/>
      <c r="P72" s="69">
        <v>43581</v>
      </c>
      <c r="Q72" s="18"/>
      <c r="R72" s="18"/>
      <c r="S72" s="18"/>
      <c r="T72" s="18"/>
    </row>
    <row r="73" spans="1:20" ht="28.5">
      <c r="A73" s="4">
        <v>69</v>
      </c>
      <c r="B73" s="67" t="s">
        <v>62</v>
      </c>
      <c r="C73" s="131" t="s">
        <v>823</v>
      </c>
      <c r="D73" s="18" t="s">
        <v>23</v>
      </c>
      <c r="E73" s="130">
        <v>18250103107</v>
      </c>
      <c r="F73" s="18" t="s">
        <v>88</v>
      </c>
      <c r="G73" s="132">
        <v>72.45</v>
      </c>
      <c r="H73" s="132">
        <v>88.550000000000011</v>
      </c>
      <c r="I73" s="56">
        <f t="shared" si="2"/>
        <v>161</v>
      </c>
      <c r="J73" s="132">
        <v>9954119424</v>
      </c>
      <c r="K73" s="18"/>
      <c r="L73" s="18"/>
      <c r="M73" s="18"/>
      <c r="N73" s="18"/>
      <c r="O73" s="18"/>
      <c r="P73" s="69">
        <v>43582</v>
      </c>
      <c r="Q73" s="18"/>
      <c r="R73" s="18"/>
      <c r="S73" s="18"/>
      <c r="T73" s="18"/>
    </row>
    <row r="74" spans="1:20">
      <c r="A74" s="4">
        <v>70</v>
      </c>
      <c r="B74" s="67" t="s">
        <v>62</v>
      </c>
      <c r="C74" s="131" t="s">
        <v>824</v>
      </c>
      <c r="D74" s="57" t="s">
        <v>23</v>
      </c>
      <c r="E74" s="130">
        <v>18250103110</v>
      </c>
      <c r="F74" s="57" t="s">
        <v>825</v>
      </c>
      <c r="G74" s="132">
        <v>48</v>
      </c>
      <c r="H74" s="132">
        <v>59</v>
      </c>
      <c r="I74" s="56">
        <f>SUM(G74:H74)</f>
        <v>107</v>
      </c>
      <c r="J74" s="132">
        <v>9957285693</v>
      </c>
      <c r="K74" s="57"/>
      <c r="L74" s="57"/>
      <c r="M74" s="57"/>
      <c r="N74" s="57"/>
      <c r="O74" s="57"/>
      <c r="P74" s="69">
        <v>43584</v>
      </c>
      <c r="Q74" s="18"/>
      <c r="R74" s="18"/>
      <c r="S74" s="18"/>
      <c r="T74" s="18"/>
    </row>
    <row r="75" spans="1:20">
      <c r="A75" s="4">
        <v>71</v>
      </c>
      <c r="B75" s="67" t="s">
        <v>62</v>
      </c>
      <c r="C75" s="131" t="s">
        <v>824</v>
      </c>
      <c r="D75" s="18" t="s">
        <v>23</v>
      </c>
      <c r="E75" s="130">
        <v>18250103205</v>
      </c>
      <c r="F75" s="18" t="s">
        <v>88</v>
      </c>
      <c r="G75" s="132">
        <v>48</v>
      </c>
      <c r="H75" s="132">
        <v>59</v>
      </c>
      <c r="I75" s="56">
        <f>SUM(G75:H75)</f>
        <v>107</v>
      </c>
      <c r="J75" s="132">
        <v>9957285693</v>
      </c>
      <c r="K75" s="18"/>
      <c r="L75" s="18"/>
      <c r="M75" s="18"/>
      <c r="N75" s="18"/>
      <c r="O75" s="18"/>
      <c r="P75" s="69">
        <v>43585</v>
      </c>
      <c r="Q75" s="18"/>
      <c r="R75" s="18"/>
      <c r="S75" s="18"/>
      <c r="T75" s="18"/>
    </row>
    <row r="76" spans="1:20">
      <c r="A76" s="4">
        <v>72</v>
      </c>
      <c r="B76" s="67"/>
      <c r="C76" s="133"/>
      <c r="D76" s="18"/>
      <c r="E76" s="130">
        <v>18250103206</v>
      </c>
      <c r="F76" s="18"/>
      <c r="G76" s="132"/>
      <c r="H76" s="132"/>
      <c r="I76" s="56">
        <f>SUM(G76:H76)</f>
        <v>0</v>
      </c>
      <c r="J76" s="132"/>
      <c r="K76" s="18"/>
      <c r="L76" s="18"/>
      <c r="M76" s="18"/>
      <c r="N76" s="18"/>
      <c r="O76" s="18"/>
      <c r="P76" s="24"/>
      <c r="Q76" s="18"/>
      <c r="R76" s="18"/>
      <c r="S76" s="18"/>
      <c r="T76" s="18"/>
    </row>
    <row r="77" spans="1:20">
      <c r="A77" s="4">
        <v>73</v>
      </c>
      <c r="B77" s="67"/>
      <c r="C77" s="18"/>
      <c r="D77" s="18"/>
      <c r="E77" s="19"/>
      <c r="F77" s="18"/>
      <c r="G77" s="19"/>
      <c r="H77" s="19"/>
      <c r="I77" s="56">
        <f t="shared" si="2"/>
        <v>0</v>
      </c>
      <c r="J77" s="18"/>
      <c r="K77" s="18"/>
      <c r="L77" s="18"/>
      <c r="M77" s="18"/>
      <c r="N77" s="18"/>
      <c r="O77" s="18"/>
      <c r="P77" s="24"/>
      <c r="Q77" s="18"/>
      <c r="R77" s="18"/>
      <c r="S77" s="18"/>
      <c r="T77" s="18"/>
    </row>
    <row r="78" spans="1:20">
      <c r="A78" s="4">
        <v>74</v>
      </c>
      <c r="B78" s="67"/>
      <c r="C78" s="18"/>
      <c r="D78" s="18"/>
      <c r="E78" s="19"/>
      <c r="F78" s="18"/>
      <c r="G78" s="19"/>
      <c r="H78" s="19"/>
      <c r="I78" s="56">
        <f t="shared" si="2"/>
        <v>0</v>
      </c>
      <c r="J78" s="18"/>
      <c r="K78" s="18"/>
      <c r="L78" s="18"/>
      <c r="M78" s="18"/>
      <c r="N78" s="18"/>
      <c r="O78" s="18"/>
      <c r="P78" s="24"/>
      <c r="Q78" s="18"/>
      <c r="R78" s="18"/>
      <c r="S78" s="18"/>
      <c r="T78" s="18"/>
    </row>
    <row r="79" spans="1:20">
      <c r="A79" s="4">
        <v>75</v>
      </c>
      <c r="B79" s="67"/>
      <c r="C79" s="18"/>
      <c r="D79" s="18"/>
      <c r="E79" s="19"/>
      <c r="F79" s="18"/>
      <c r="G79" s="19"/>
      <c r="H79" s="19"/>
      <c r="I79" s="56">
        <f t="shared" si="2"/>
        <v>0</v>
      </c>
      <c r="J79" s="18"/>
      <c r="K79" s="18"/>
      <c r="L79" s="18"/>
      <c r="M79" s="18"/>
      <c r="N79" s="18"/>
      <c r="O79" s="18"/>
      <c r="P79" s="24"/>
      <c r="Q79" s="18"/>
      <c r="R79" s="18"/>
      <c r="S79" s="18"/>
      <c r="T79" s="18"/>
    </row>
    <row r="80" spans="1:20">
      <c r="A80" s="4">
        <v>76</v>
      </c>
      <c r="B80" s="67"/>
      <c r="C80" s="18"/>
      <c r="D80" s="18"/>
      <c r="E80" s="19"/>
      <c r="F80" s="18"/>
      <c r="G80" s="19"/>
      <c r="H80" s="19"/>
      <c r="I80" s="56">
        <f t="shared" si="2"/>
        <v>0</v>
      </c>
      <c r="J80" s="18"/>
      <c r="K80" s="18"/>
      <c r="L80" s="18"/>
      <c r="M80" s="18"/>
      <c r="N80" s="18"/>
      <c r="O80" s="18"/>
      <c r="P80" s="24"/>
      <c r="Q80" s="18"/>
      <c r="R80" s="18"/>
      <c r="S80" s="18"/>
      <c r="T80" s="18"/>
    </row>
    <row r="81" spans="1:20">
      <c r="A81" s="4">
        <v>77</v>
      </c>
      <c r="B81" s="17"/>
      <c r="C81" s="18"/>
      <c r="D81" s="18"/>
      <c r="E81" s="19"/>
      <c r="F81" s="18"/>
      <c r="G81" s="19"/>
      <c r="H81" s="19"/>
      <c r="I81" s="56">
        <f t="shared" si="2"/>
        <v>0</v>
      </c>
      <c r="J81" s="18"/>
      <c r="K81" s="18"/>
      <c r="L81" s="18"/>
      <c r="M81" s="18"/>
      <c r="N81" s="18"/>
      <c r="O81" s="18"/>
      <c r="P81" s="24"/>
      <c r="Q81" s="18"/>
      <c r="R81" s="18"/>
      <c r="S81" s="18"/>
      <c r="T81" s="18"/>
    </row>
    <row r="82" spans="1:20">
      <c r="A82" s="4">
        <v>78</v>
      </c>
      <c r="B82" s="17"/>
      <c r="C82" s="18"/>
      <c r="D82" s="18"/>
      <c r="E82" s="19"/>
      <c r="F82" s="18"/>
      <c r="G82" s="19"/>
      <c r="H82" s="19"/>
      <c r="I82" s="56">
        <f t="shared" si="2"/>
        <v>0</v>
      </c>
      <c r="J82" s="18"/>
      <c r="K82" s="18"/>
      <c r="L82" s="18"/>
      <c r="M82" s="18"/>
      <c r="N82" s="18"/>
      <c r="O82" s="18"/>
      <c r="P82" s="24"/>
      <c r="Q82" s="18"/>
      <c r="R82" s="18"/>
      <c r="S82" s="18"/>
      <c r="T82" s="18"/>
    </row>
    <row r="83" spans="1:20">
      <c r="A83" s="4">
        <v>79</v>
      </c>
      <c r="B83" s="17"/>
      <c r="C83" s="18"/>
      <c r="D83" s="18"/>
      <c r="E83" s="19"/>
      <c r="F83" s="18"/>
      <c r="G83" s="19"/>
      <c r="H83" s="19"/>
      <c r="I83" s="56">
        <f t="shared" si="2"/>
        <v>0</v>
      </c>
      <c r="J83" s="18"/>
      <c r="K83" s="18"/>
      <c r="L83" s="18"/>
      <c r="M83" s="18"/>
      <c r="N83" s="18"/>
      <c r="O83" s="18"/>
      <c r="P83" s="24"/>
      <c r="Q83" s="18"/>
      <c r="R83" s="18"/>
      <c r="S83" s="18"/>
      <c r="T83" s="18"/>
    </row>
    <row r="84" spans="1:20">
      <c r="A84" s="4">
        <v>80</v>
      </c>
      <c r="B84" s="17"/>
      <c r="C84" s="18"/>
      <c r="D84" s="18"/>
      <c r="E84" s="19"/>
      <c r="F84" s="18"/>
      <c r="G84" s="19"/>
      <c r="H84" s="19"/>
      <c r="I84" s="56">
        <f t="shared" si="2"/>
        <v>0</v>
      </c>
      <c r="J84" s="18"/>
      <c r="K84" s="18"/>
      <c r="L84" s="18"/>
      <c r="M84" s="18"/>
      <c r="N84" s="18"/>
      <c r="O84" s="18"/>
      <c r="P84" s="24"/>
      <c r="Q84" s="18"/>
      <c r="R84" s="18"/>
      <c r="S84" s="18"/>
      <c r="T84" s="18"/>
    </row>
    <row r="85" spans="1:20">
      <c r="A85" s="4">
        <v>81</v>
      </c>
      <c r="B85" s="17"/>
      <c r="C85" s="18"/>
      <c r="D85" s="18"/>
      <c r="E85" s="19"/>
      <c r="F85" s="18"/>
      <c r="G85" s="19"/>
      <c r="H85" s="19"/>
      <c r="I85" s="56">
        <f t="shared" si="2"/>
        <v>0</v>
      </c>
      <c r="J85" s="18"/>
      <c r="K85" s="18"/>
      <c r="L85" s="18"/>
      <c r="M85" s="18"/>
      <c r="N85" s="18"/>
      <c r="O85" s="18"/>
      <c r="P85" s="24"/>
      <c r="Q85" s="18"/>
      <c r="R85" s="18"/>
      <c r="S85" s="18"/>
      <c r="T85" s="18"/>
    </row>
    <row r="86" spans="1:20">
      <c r="A86" s="4">
        <v>82</v>
      </c>
      <c r="B86" s="17"/>
      <c r="C86" s="18"/>
      <c r="D86" s="18"/>
      <c r="E86" s="19"/>
      <c r="F86" s="18"/>
      <c r="G86" s="19"/>
      <c r="H86" s="19"/>
      <c r="I86" s="56">
        <f t="shared" si="2"/>
        <v>0</v>
      </c>
      <c r="J86" s="18"/>
      <c r="K86" s="18"/>
      <c r="L86" s="18"/>
      <c r="M86" s="18"/>
      <c r="N86" s="18"/>
      <c r="O86" s="18"/>
      <c r="P86" s="24"/>
      <c r="Q86" s="18"/>
      <c r="R86" s="18"/>
      <c r="S86" s="18"/>
      <c r="T86" s="18"/>
    </row>
    <row r="87" spans="1:20">
      <c r="A87" s="4">
        <v>83</v>
      </c>
      <c r="B87" s="17"/>
      <c r="C87" s="18"/>
      <c r="D87" s="18"/>
      <c r="E87" s="19"/>
      <c r="F87" s="18"/>
      <c r="G87" s="19"/>
      <c r="H87" s="19"/>
      <c r="I87" s="56">
        <f t="shared" si="2"/>
        <v>0</v>
      </c>
      <c r="J87" s="18"/>
      <c r="K87" s="18"/>
      <c r="L87" s="18"/>
      <c r="M87" s="18"/>
      <c r="N87" s="18"/>
      <c r="O87" s="18"/>
      <c r="P87" s="24"/>
      <c r="Q87" s="18"/>
      <c r="R87" s="18"/>
      <c r="S87" s="18"/>
      <c r="T87" s="18"/>
    </row>
    <row r="88" spans="1:20">
      <c r="A88" s="4">
        <v>84</v>
      </c>
      <c r="B88" s="17"/>
      <c r="C88" s="18"/>
      <c r="D88" s="18"/>
      <c r="E88" s="19"/>
      <c r="F88" s="18"/>
      <c r="G88" s="19"/>
      <c r="H88" s="19"/>
      <c r="I88" s="56">
        <f t="shared" si="2"/>
        <v>0</v>
      </c>
      <c r="J88" s="18"/>
      <c r="K88" s="18"/>
      <c r="L88" s="18"/>
      <c r="M88" s="18"/>
      <c r="N88" s="18"/>
      <c r="O88" s="18"/>
      <c r="P88" s="24"/>
      <c r="Q88" s="18"/>
      <c r="R88" s="18"/>
      <c r="S88" s="18"/>
      <c r="T88" s="18"/>
    </row>
    <row r="89" spans="1:20">
      <c r="A89" s="4">
        <v>85</v>
      </c>
      <c r="B89" s="17"/>
      <c r="C89" s="18"/>
      <c r="D89" s="18"/>
      <c r="E89" s="19"/>
      <c r="F89" s="18"/>
      <c r="G89" s="19"/>
      <c r="H89" s="19"/>
      <c r="I89" s="56">
        <f t="shared" si="2"/>
        <v>0</v>
      </c>
      <c r="J89" s="18"/>
      <c r="K89" s="18"/>
      <c r="L89" s="18"/>
      <c r="M89" s="18"/>
      <c r="N89" s="18"/>
      <c r="O89" s="18"/>
      <c r="P89" s="24"/>
      <c r="Q89" s="18"/>
      <c r="R89" s="18"/>
      <c r="S89" s="18"/>
      <c r="T89" s="18"/>
    </row>
    <row r="90" spans="1:20">
      <c r="A90" s="4">
        <v>86</v>
      </c>
      <c r="B90" s="17"/>
      <c r="C90" s="18"/>
      <c r="D90" s="18"/>
      <c r="E90" s="19"/>
      <c r="F90" s="18"/>
      <c r="G90" s="19"/>
      <c r="H90" s="19"/>
      <c r="I90" s="56">
        <f t="shared" si="2"/>
        <v>0</v>
      </c>
      <c r="J90" s="18"/>
      <c r="K90" s="18"/>
      <c r="L90" s="18"/>
      <c r="M90" s="18"/>
      <c r="N90" s="18"/>
      <c r="O90" s="18"/>
      <c r="P90" s="24"/>
      <c r="Q90" s="18"/>
      <c r="R90" s="18"/>
      <c r="S90" s="18"/>
      <c r="T90" s="18"/>
    </row>
    <row r="91" spans="1:20">
      <c r="A91" s="4">
        <v>87</v>
      </c>
      <c r="B91" s="17"/>
      <c r="C91" s="18"/>
      <c r="D91" s="18"/>
      <c r="E91" s="19"/>
      <c r="F91" s="18"/>
      <c r="G91" s="19"/>
      <c r="H91" s="19"/>
      <c r="I91" s="56">
        <f t="shared" si="2"/>
        <v>0</v>
      </c>
      <c r="J91" s="18"/>
      <c r="K91" s="18"/>
      <c r="L91" s="18"/>
      <c r="M91" s="18"/>
      <c r="N91" s="18"/>
      <c r="O91" s="18"/>
      <c r="P91" s="24"/>
      <c r="Q91" s="18"/>
      <c r="R91" s="18"/>
      <c r="S91" s="18"/>
      <c r="T91" s="18"/>
    </row>
    <row r="92" spans="1:20">
      <c r="A92" s="4">
        <v>88</v>
      </c>
      <c r="B92" s="17"/>
      <c r="C92" s="18"/>
      <c r="D92" s="18"/>
      <c r="E92" s="19"/>
      <c r="F92" s="18"/>
      <c r="G92" s="19"/>
      <c r="H92" s="19"/>
      <c r="I92" s="56">
        <f t="shared" si="2"/>
        <v>0</v>
      </c>
      <c r="J92" s="18"/>
      <c r="K92" s="18"/>
      <c r="L92" s="18"/>
      <c r="M92" s="18"/>
      <c r="N92" s="18"/>
      <c r="O92" s="18"/>
      <c r="P92" s="24"/>
      <c r="Q92" s="18"/>
      <c r="R92" s="18"/>
      <c r="S92" s="18"/>
      <c r="T92" s="18"/>
    </row>
    <row r="93" spans="1:20">
      <c r="A93" s="4">
        <v>89</v>
      </c>
      <c r="B93" s="17"/>
      <c r="C93" s="18"/>
      <c r="D93" s="18"/>
      <c r="E93" s="19"/>
      <c r="F93" s="18"/>
      <c r="G93" s="19"/>
      <c r="H93" s="19"/>
      <c r="I93" s="56">
        <f t="shared" si="2"/>
        <v>0</v>
      </c>
      <c r="J93" s="18"/>
      <c r="K93" s="18"/>
      <c r="L93" s="18"/>
      <c r="M93" s="18"/>
      <c r="N93" s="18"/>
      <c r="O93" s="18"/>
      <c r="P93" s="24"/>
      <c r="Q93" s="18"/>
      <c r="R93" s="18"/>
      <c r="S93" s="18"/>
      <c r="T93" s="18"/>
    </row>
    <row r="94" spans="1:20">
      <c r="A94" s="4">
        <v>90</v>
      </c>
      <c r="B94" s="17"/>
      <c r="C94" s="18"/>
      <c r="D94" s="18"/>
      <c r="E94" s="19"/>
      <c r="F94" s="18"/>
      <c r="G94" s="19"/>
      <c r="H94" s="19"/>
      <c r="I94" s="56">
        <f t="shared" si="2"/>
        <v>0</v>
      </c>
      <c r="J94" s="18"/>
      <c r="K94" s="18"/>
      <c r="L94" s="18"/>
      <c r="M94" s="18"/>
      <c r="N94" s="18"/>
      <c r="O94" s="18"/>
      <c r="P94" s="24"/>
      <c r="Q94" s="18"/>
      <c r="R94" s="18"/>
      <c r="S94" s="18"/>
      <c r="T94" s="18"/>
    </row>
    <row r="95" spans="1:20">
      <c r="A95" s="4">
        <v>91</v>
      </c>
      <c r="B95" s="17"/>
      <c r="C95" s="18"/>
      <c r="D95" s="18"/>
      <c r="E95" s="19"/>
      <c r="F95" s="18"/>
      <c r="G95" s="19"/>
      <c r="H95" s="19"/>
      <c r="I95" s="56">
        <f t="shared" si="2"/>
        <v>0</v>
      </c>
      <c r="J95" s="18"/>
      <c r="K95" s="18"/>
      <c r="L95" s="18"/>
      <c r="M95" s="18"/>
      <c r="N95" s="18"/>
      <c r="O95" s="18"/>
      <c r="P95" s="24"/>
      <c r="Q95" s="18"/>
      <c r="R95" s="18"/>
      <c r="S95" s="18"/>
      <c r="T95" s="18"/>
    </row>
    <row r="96" spans="1:20">
      <c r="A96" s="4">
        <v>92</v>
      </c>
      <c r="B96" s="17"/>
      <c r="C96" s="18"/>
      <c r="D96" s="18"/>
      <c r="E96" s="19"/>
      <c r="F96" s="18"/>
      <c r="G96" s="19"/>
      <c r="H96" s="19"/>
      <c r="I96" s="56">
        <f t="shared" si="2"/>
        <v>0</v>
      </c>
      <c r="J96" s="18"/>
      <c r="K96" s="18"/>
      <c r="L96" s="18"/>
      <c r="M96" s="18"/>
      <c r="N96" s="18"/>
      <c r="O96" s="18"/>
      <c r="P96" s="24"/>
      <c r="Q96" s="18"/>
      <c r="R96" s="18"/>
      <c r="S96" s="18"/>
      <c r="T96" s="18"/>
    </row>
    <row r="97" spans="1:20">
      <c r="A97" s="4">
        <v>93</v>
      </c>
      <c r="B97" s="17"/>
      <c r="C97" s="18"/>
      <c r="D97" s="18"/>
      <c r="E97" s="19"/>
      <c r="F97" s="18"/>
      <c r="G97" s="19"/>
      <c r="H97" s="19"/>
      <c r="I97" s="56">
        <f t="shared" si="2"/>
        <v>0</v>
      </c>
      <c r="J97" s="18"/>
      <c r="K97" s="18"/>
      <c r="L97" s="18"/>
      <c r="M97" s="18"/>
      <c r="N97" s="18"/>
      <c r="O97" s="18"/>
      <c r="P97" s="24"/>
      <c r="Q97" s="18"/>
      <c r="R97" s="18"/>
      <c r="S97" s="18"/>
      <c r="T97" s="18"/>
    </row>
    <row r="98" spans="1:20">
      <c r="A98" s="4">
        <v>94</v>
      </c>
      <c r="B98" s="17"/>
      <c r="C98" s="18"/>
      <c r="D98" s="18"/>
      <c r="E98" s="19"/>
      <c r="F98" s="18"/>
      <c r="G98" s="19"/>
      <c r="H98" s="19"/>
      <c r="I98" s="56">
        <f t="shared" si="2"/>
        <v>0</v>
      </c>
      <c r="J98" s="18"/>
      <c r="K98" s="18"/>
      <c r="L98" s="18"/>
      <c r="M98" s="18"/>
      <c r="N98" s="18"/>
      <c r="O98" s="18"/>
      <c r="P98" s="24"/>
      <c r="Q98" s="18"/>
      <c r="R98" s="18"/>
      <c r="S98" s="18"/>
      <c r="T98" s="18"/>
    </row>
    <row r="99" spans="1:20">
      <c r="A99" s="4">
        <v>95</v>
      </c>
      <c r="B99" s="17"/>
      <c r="C99" s="18"/>
      <c r="D99" s="18"/>
      <c r="E99" s="19"/>
      <c r="F99" s="18"/>
      <c r="G99" s="19"/>
      <c r="H99" s="19"/>
      <c r="I99" s="56">
        <f t="shared" si="2"/>
        <v>0</v>
      </c>
      <c r="J99" s="18"/>
      <c r="K99" s="18"/>
      <c r="L99" s="18"/>
      <c r="M99" s="18"/>
      <c r="N99" s="18"/>
      <c r="O99" s="18"/>
      <c r="P99" s="24"/>
      <c r="Q99" s="18"/>
      <c r="R99" s="18"/>
      <c r="S99" s="18"/>
      <c r="T99" s="18"/>
    </row>
    <row r="100" spans="1:20">
      <c r="A100" s="4">
        <v>96</v>
      </c>
      <c r="B100" s="17"/>
      <c r="C100" s="18"/>
      <c r="D100" s="18"/>
      <c r="E100" s="19"/>
      <c r="F100" s="18"/>
      <c r="G100" s="19"/>
      <c r="H100" s="19"/>
      <c r="I100" s="56">
        <f t="shared" si="2"/>
        <v>0</v>
      </c>
      <c r="J100" s="18"/>
      <c r="K100" s="18"/>
      <c r="L100" s="18"/>
      <c r="M100" s="18"/>
      <c r="N100" s="18"/>
      <c r="O100" s="18"/>
      <c r="P100" s="24"/>
      <c r="Q100" s="18"/>
      <c r="R100" s="18"/>
      <c r="S100" s="18"/>
      <c r="T100" s="18"/>
    </row>
    <row r="101" spans="1:20">
      <c r="A101" s="4">
        <v>97</v>
      </c>
      <c r="B101" s="17"/>
      <c r="C101" s="18"/>
      <c r="D101" s="18"/>
      <c r="E101" s="19"/>
      <c r="F101" s="18"/>
      <c r="G101" s="19"/>
      <c r="H101" s="19"/>
      <c r="I101" s="56">
        <f t="shared" si="2"/>
        <v>0</v>
      </c>
      <c r="J101" s="18"/>
      <c r="K101" s="18"/>
      <c r="L101" s="18"/>
      <c r="M101" s="18"/>
      <c r="N101" s="18"/>
      <c r="O101" s="18"/>
      <c r="P101" s="24"/>
      <c r="Q101" s="18"/>
      <c r="R101" s="18"/>
      <c r="S101" s="18"/>
      <c r="T101" s="18"/>
    </row>
    <row r="102" spans="1:20">
      <c r="A102" s="4">
        <v>98</v>
      </c>
      <c r="B102" s="17"/>
      <c r="C102" s="18"/>
      <c r="D102" s="18"/>
      <c r="E102" s="19"/>
      <c r="F102" s="18"/>
      <c r="G102" s="19"/>
      <c r="H102" s="19"/>
      <c r="I102" s="56">
        <f t="shared" si="2"/>
        <v>0</v>
      </c>
      <c r="J102" s="18"/>
      <c r="K102" s="18"/>
      <c r="L102" s="18"/>
      <c r="M102" s="18"/>
      <c r="N102" s="18"/>
      <c r="O102" s="18"/>
      <c r="P102" s="24"/>
      <c r="Q102" s="18"/>
      <c r="R102" s="18"/>
      <c r="S102" s="18"/>
      <c r="T102" s="18"/>
    </row>
    <row r="103" spans="1:20">
      <c r="A103" s="4">
        <v>99</v>
      </c>
      <c r="B103" s="17"/>
      <c r="C103" s="18"/>
      <c r="D103" s="18"/>
      <c r="E103" s="19"/>
      <c r="F103" s="18"/>
      <c r="G103" s="19"/>
      <c r="H103" s="19"/>
      <c r="I103" s="56">
        <f t="shared" si="2"/>
        <v>0</v>
      </c>
      <c r="J103" s="18"/>
      <c r="K103" s="18"/>
      <c r="L103" s="18"/>
      <c r="M103" s="18"/>
      <c r="N103" s="18"/>
      <c r="O103" s="18"/>
      <c r="P103" s="24"/>
      <c r="Q103" s="18"/>
      <c r="R103" s="18"/>
      <c r="S103" s="18"/>
      <c r="T103" s="18"/>
    </row>
    <row r="104" spans="1:20">
      <c r="A104" s="4">
        <v>100</v>
      </c>
      <c r="B104" s="17"/>
      <c r="C104" s="18"/>
      <c r="D104" s="18"/>
      <c r="E104" s="19"/>
      <c r="F104" s="18"/>
      <c r="G104" s="19"/>
      <c r="H104" s="19"/>
      <c r="I104" s="56">
        <f t="shared" si="2"/>
        <v>0</v>
      </c>
      <c r="J104" s="18"/>
      <c r="K104" s="18"/>
      <c r="L104" s="18"/>
      <c r="M104" s="18"/>
      <c r="N104" s="18"/>
      <c r="O104" s="18"/>
      <c r="P104" s="24"/>
      <c r="Q104" s="18"/>
      <c r="R104" s="18"/>
      <c r="S104" s="18"/>
      <c r="T104" s="18"/>
    </row>
    <row r="105" spans="1:20">
      <c r="A105" s="4">
        <v>101</v>
      </c>
      <c r="B105" s="17"/>
      <c r="C105" s="18"/>
      <c r="D105" s="18"/>
      <c r="E105" s="19"/>
      <c r="F105" s="18"/>
      <c r="G105" s="19"/>
      <c r="H105" s="19"/>
      <c r="I105" s="56">
        <f t="shared" si="2"/>
        <v>0</v>
      </c>
      <c r="J105" s="18"/>
      <c r="K105" s="18"/>
      <c r="L105" s="18"/>
      <c r="M105" s="18"/>
      <c r="N105" s="18"/>
      <c r="O105" s="18"/>
      <c r="P105" s="24"/>
      <c r="Q105" s="18"/>
      <c r="R105" s="18"/>
      <c r="S105" s="18"/>
      <c r="T105" s="18"/>
    </row>
    <row r="106" spans="1:20">
      <c r="A106" s="4">
        <v>102</v>
      </c>
      <c r="B106" s="17"/>
      <c r="C106" s="18"/>
      <c r="D106" s="18"/>
      <c r="E106" s="19"/>
      <c r="F106" s="18"/>
      <c r="G106" s="19"/>
      <c r="H106" s="19"/>
      <c r="I106" s="56">
        <f t="shared" si="2"/>
        <v>0</v>
      </c>
      <c r="J106" s="18"/>
      <c r="K106" s="18"/>
      <c r="L106" s="18"/>
      <c r="M106" s="18"/>
      <c r="N106" s="18"/>
      <c r="O106" s="18"/>
      <c r="P106" s="24"/>
      <c r="Q106" s="18"/>
      <c r="R106" s="18"/>
      <c r="S106" s="18"/>
      <c r="T106" s="18"/>
    </row>
    <row r="107" spans="1:20">
      <c r="A107" s="4">
        <v>103</v>
      </c>
      <c r="B107" s="17"/>
      <c r="C107" s="18"/>
      <c r="D107" s="18"/>
      <c r="E107" s="19"/>
      <c r="F107" s="18"/>
      <c r="G107" s="19"/>
      <c r="H107" s="19"/>
      <c r="I107" s="56">
        <f t="shared" si="2"/>
        <v>0</v>
      </c>
      <c r="J107" s="18"/>
      <c r="K107" s="18"/>
      <c r="L107" s="18"/>
      <c r="M107" s="18"/>
      <c r="N107" s="18"/>
      <c r="O107" s="18"/>
      <c r="P107" s="24"/>
      <c r="Q107" s="18"/>
      <c r="R107" s="18"/>
      <c r="S107" s="18"/>
      <c r="T107" s="18"/>
    </row>
    <row r="108" spans="1:20">
      <c r="A108" s="4">
        <v>104</v>
      </c>
      <c r="B108" s="17"/>
      <c r="C108" s="18"/>
      <c r="D108" s="18"/>
      <c r="E108" s="19"/>
      <c r="F108" s="18"/>
      <c r="G108" s="19"/>
      <c r="H108" s="19"/>
      <c r="I108" s="56">
        <f t="shared" si="2"/>
        <v>0</v>
      </c>
      <c r="J108" s="18"/>
      <c r="K108" s="18"/>
      <c r="L108" s="18"/>
      <c r="M108" s="18"/>
      <c r="N108" s="18"/>
      <c r="O108" s="18"/>
      <c r="P108" s="24"/>
      <c r="Q108" s="18"/>
      <c r="R108" s="18"/>
      <c r="S108" s="18"/>
      <c r="T108" s="18"/>
    </row>
    <row r="109" spans="1:20">
      <c r="A109" s="4">
        <v>105</v>
      </c>
      <c r="B109" s="17"/>
      <c r="C109" s="18"/>
      <c r="D109" s="18"/>
      <c r="E109" s="19"/>
      <c r="F109" s="18"/>
      <c r="G109" s="19"/>
      <c r="H109" s="19"/>
      <c r="I109" s="56">
        <f t="shared" si="2"/>
        <v>0</v>
      </c>
      <c r="J109" s="18"/>
      <c r="K109" s="18"/>
      <c r="L109" s="18"/>
      <c r="M109" s="18"/>
      <c r="N109" s="18"/>
      <c r="O109" s="18"/>
      <c r="P109" s="24"/>
      <c r="Q109" s="18"/>
      <c r="R109" s="18"/>
      <c r="S109" s="18"/>
      <c r="T109" s="18"/>
    </row>
    <row r="110" spans="1:20">
      <c r="A110" s="4">
        <v>106</v>
      </c>
      <c r="B110" s="17"/>
      <c r="C110" s="18"/>
      <c r="D110" s="18"/>
      <c r="E110" s="19"/>
      <c r="F110" s="18"/>
      <c r="G110" s="19"/>
      <c r="H110" s="19"/>
      <c r="I110" s="56">
        <f t="shared" si="2"/>
        <v>0</v>
      </c>
      <c r="J110" s="18"/>
      <c r="K110" s="18"/>
      <c r="L110" s="18"/>
      <c r="M110" s="18"/>
      <c r="N110" s="18"/>
      <c r="O110" s="18"/>
      <c r="P110" s="24"/>
      <c r="Q110" s="18"/>
      <c r="R110" s="18"/>
      <c r="S110" s="18"/>
      <c r="T110" s="18"/>
    </row>
    <row r="111" spans="1:20">
      <c r="A111" s="4">
        <v>107</v>
      </c>
      <c r="B111" s="17"/>
      <c r="C111" s="18"/>
      <c r="D111" s="18"/>
      <c r="E111" s="19"/>
      <c r="F111" s="18"/>
      <c r="G111" s="19"/>
      <c r="H111" s="19"/>
      <c r="I111" s="56">
        <f t="shared" si="2"/>
        <v>0</v>
      </c>
      <c r="J111" s="18"/>
      <c r="K111" s="18"/>
      <c r="L111" s="18"/>
      <c r="M111" s="18"/>
      <c r="N111" s="18"/>
      <c r="O111" s="18"/>
      <c r="P111" s="24"/>
      <c r="Q111" s="18"/>
      <c r="R111" s="18"/>
      <c r="S111" s="18"/>
      <c r="T111" s="18"/>
    </row>
    <row r="112" spans="1:20">
      <c r="A112" s="4">
        <v>108</v>
      </c>
      <c r="B112" s="17"/>
      <c r="C112" s="18"/>
      <c r="D112" s="18"/>
      <c r="E112" s="19"/>
      <c r="F112" s="18"/>
      <c r="G112" s="19"/>
      <c r="H112" s="19"/>
      <c r="I112" s="56">
        <f t="shared" si="2"/>
        <v>0</v>
      </c>
      <c r="J112" s="18"/>
      <c r="K112" s="18"/>
      <c r="L112" s="18"/>
      <c r="M112" s="18"/>
      <c r="N112" s="18"/>
      <c r="O112" s="18"/>
      <c r="P112" s="24"/>
      <c r="Q112" s="18"/>
      <c r="R112" s="18"/>
      <c r="S112" s="18"/>
      <c r="T112" s="18"/>
    </row>
    <row r="113" spans="1:20">
      <c r="A113" s="4">
        <v>109</v>
      </c>
      <c r="B113" s="17"/>
      <c r="C113" s="18"/>
      <c r="D113" s="18"/>
      <c r="E113" s="19"/>
      <c r="F113" s="18"/>
      <c r="G113" s="19"/>
      <c r="H113" s="19"/>
      <c r="I113" s="56">
        <f t="shared" si="2"/>
        <v>0</v>
      </c>
      <c r="J113" s="18"/>
      <c r="K113" s="18"/>
      <c r="L113" s="18"/>
      <c r="M113" s="18"/>
      <c r="N113" s="18"/>
      <c r="O113" s="18"/>
      <c r="P113" s="24"/>
      <c r="Q113" s="18"/>
      <c r="R113" s="18"/>
      <c r="S113" s="18"/>
      <c r="T113" s="18"/>
    </row>
    <row r="114" spans="1:20">
      <c r="A114" s="4">
        <v>110</v>
      </c>
      <c r="B114" s="17"/>
      <c r="C114" s="18"/>
      <c r="D114" s="18"/>
      <c r="E114" s="19"/>
      <c r="F114" s="18"/>
      <c r="G114" s="19"/>
      <c r="H114" s="19"/>
      <c r="I114" s="56">
        <f t="shared" si="2"/>
        <v>0</v>
      </c>
      <c r="J114" s="18"/>
      <c r="K114" s="18"/>
      <c r="L114" s="18"/>
      <c r="M114" s="18"/>
      <c r="N114" s="18"/>
      <c r="O114" s="18"/>
      <c r="P114" s="24"/>
      <c r="Q114" s="18"/>
      <c r="R114" s="18"/>
      <c r="S114" s="18"/>
      <c r="T114" s="18"/>
    </row>
    <row r="115" spans="1:20">
      <c r="A115" s="4">
        <v>111</v>
      </c>
      <c r="B115" s="17"/>
      <c r="C115" s="18"/>
      <c r="D115" s="18"/>
      <c r="E115" s="19"/>
      <c r="F115" s="18"/>
      <c r="G115" s="19"/>
      <c r="H115" s="19"/>
      <c r="I115" s="56">
        <f t="shared" si="2"/>
        <v>0</v>
      </c>
      <c r="J115" s="18"/>
      <c r="K115" s="18"/>
      <c r="L115" s="18"/>
      <c r="M115" s="18"/>
      <c r="N115" s="18"/>
      <c r="O115" s="18"/>
      <c r="P115" s="24"/>
      <c r="Q115" s="18"/>
      <c r="R115" s="18"/>
      <c r="S115" s="18"/>
      <c r="T115" s="18"/>
    </row>
    <row r="116" spans="1:20">
      <c r="A116" s="4">
        <v>112</v>
      </c>
      <c r="B116" s="17"/>
      <c r="C116" s="18"/>
      <c r="D116" s="18"/>
      <c r="E116" s="19"/>
      <c r="F116" s="18"/>
      <c r="G116" s="19"/>
      <c r="H116" s="19"/>
      <c r="I116" s="56">
        <f t="shared" si="2"/>
        <v>0</v>
      </c>
      <c r="J116" s="18"/>
      <c r="K116" s="18"/>
      <c r="L116" s="18"/>
      <c r="M116" s="18"/>
      <c r="N116" s="18"/>
      <c r="O116" s="18"/>
      <c r="P116" s="24"/>
      <c r="Q116" s="18"/>
      <c r="R116" s="18"/>
      <c r="S116" s="18"/>
      <c r="T116" s="18"/>
    </row>
    <row r="117" spans="1:20">
      <c r="A117" s="4">
        <v>113</v>
      </c>
      <c r="B117" s="17"/>
      <c r="C117" s="18"/>
      <c r="D117" s="18"/>
      <c r="E117" s="19"/>
      <c r="F117" s="18"/>
      <c r="G117" s="19"/>
      <c r="H117" s="19"/>
      <c r="I117" s="56">
        <f t="shared" si="2"/>
        <v>0</v>
      </c>
      <c r="J117" s="18"/>
      <c r="K117" s="18"/>
      <c r="L117" s="18"/>
      <c r="M117" s="18"/>
      <c r="N117" s="18"/>
      <c r="O117" s="18"/>
      <c r="P117" s="24"/>
      <c r="Q117" s="18"/>
      <c r="R117" s="18"/>
      <c r="S117" s="18"/>
      <c r="T117" s="18"/>
    </row>
    <row r="118" spans="1:20">
      <c r="A118" s="4">
        <v>114</v>
      </c>
      <c r="B118" s="17"/>
      <c r="C118" s="18"/>
      <c r="D118" s="18"/>
      <c r="E118" s="19"/>
      <c r="F118" s="18"/>
      <c r="G118" s="19"/>
      <c r="H118" s="19"/>
      <c r="I118" s="56">
        <f t="shared" si="2"/>
        <v>0</v>
      </c>
      <c r="J118" s="18"/>
      <c r="K118" s="18"/>
      <c r="L118" s="18"/>
      <c r="M118" s="18"/>
      <c r="N118" s="18"/>
      <c r="O118" s="18"/>
      <c r="P118" s="24"/>
      <c r="Q118" s="18"/>
      <c r="R118" s="18"/>
      <c r="S118" s="18"/>
      <c r="T118" s="18"/>
    </row>
    <row r="119" spans="1:20">
      <c r="A119" s="4">
        <v>115</v>
      </c>
      <c r="B119" s="17"/>
      <c r="C119" s="18"/>
      <c r="D119" s="18"/>
      <c r="E119" s="19"/>
      <c r="F119" s="18"/>
      <c r="G119" s="19"/>
      <c r="H119" s="19"/>
      <c r="I119" s="56">
        <f t="shared" si="2"/>
        <v>0</v>
      </c>
      <c r="J119" s="18"/>
      <c r="K119" s="18"/>
      <c r="L119" s="18"/>
      <c r="M119" s="18"/>
      <c r="N119" s="18"/>
      <c r="O119" s="18"/>
      <c r="P119" s="24"/>
      <c r="Q119" s="18"/>
      <c r="R119" s="18"/>
      <c r="S119" s="18"/>
      <c r="T119" s="18"/>
    </row>
    <row r="120" spans="1:20">
      <c r="A120" s="4">
        <v>116</v>
      </c>
      <c r="B120" s="17"/>
      <c r="C120" s="18"/>
      <c r="D120" s="18"/>
      <c r="E120" s="19"/>
      <c r="F120" s="18"/>
      <c r="G120" s="19"/>
      <c r="H120" s="19"/>
      <c r="I120" s="56">
        <f t="shared" si="2"/>
        <v>0</v>
      </c>
      <c r="J120" s="18"/>
      <c r="K120" s="18"/>
      <c r="L120" s="18"/>
      <c r="M120" s="18"/>
      <c r="N120" s="18"/>
      <c r="O120" s="18"/>
      <c r="P120" s="24"/>
      <c r="Q120" s="18"/>
      <c r="R120" s="18"/>
      <c r="S120" s="18"/>
      <c r="T120" s="18"/>
    </row>
    <row r="121" spans="1:20">
      <c r="A121" s="4">
        <v>117</v>
      </c>
      <c r="B121" s="17"/>
      <c r="C121" s="18"/>
      <c r="D121" s="18"/>
      <c r="E121" s="19"/>
      <c r="F121" s="18"/>
      <c r="G121" s="19"/>
      <c r="H121" s="19"/>
      <c r="I121" s="56">
        <f t="shared" si="2"/>
        <v>0</v>
      </c>
      <c r="J121" s="18"/>
      <c r="K121" s="18"/>
      <c r="L121" s="18"/>
      <c r="M121" s="18"/>
      <c r="N121" s="18"/>
      <c r="O121" s="18"/>
      <c r="P121" s="24"/>
      <c r="Q121" s="18"/>
      <c r="R121" s="18"/>
      <c r="S121" s="18"/>
      <c r="T121" s="18"/>
    </row>
    <row r="122" spans="1:20">
      <c r="A122" s="4">
        <v>118</v>
      </c>
      <c r="B122" s="17"/>
      <c r="C122" s="18"/>
      <c r="D122" s="18"/>
      <c r="E122" s="19"/>
      <c r="F122" s="18"/>
      <c r="G122" s="19"/>
      <c r="H122" s="19"/>
      <c r="I122" s="56">
        <f t="shared" si="2"/>
        <v>0</v>
      </c>
      <c r="J122" s="18"/>
      <c r="K122" s="18"/>
      <c r="L122" s="18"/>
      <c r="M122" s="18"/>
      <c r="N122" s="18"/>
      <c r="O122" s="18"/>
      <c r="P122" s="24"/>
      <c r="Q122" s="18"/>
      <c r="R122" s="18"/>
      <c r="S122" s="18"/>
      <c r="T122" s="18"/>
    </row>
    <row r="123" spans="1:20">
      <c r="A123" s="4">
        <v>119</v>
      </c>
      <c r="B123" s="17"/>
      <c r="C123" s="18"/>
      <c r="D123" s="18"/>
      <c r="E123" s="19"/>
      <c r="F123" s="18"/>
      <c r="G123" s="19"/>
      <c r="H123" s="19"/>
      <c r="I123" s="56">
        <f t="shared" si="2"/>
        <v>0</v>
      </c>
      <c r="J123" s="18"/>
      <c r="K123" s="18"/>
      <c r="L123" s="18"/>
      <c r="M123" s="18"/>
      <c r="N123" s="18"/>
      <c r="O123" s="18"/>
      <c r="P123" s="24"/>
      <c r="Q123" s="18"/>
      <c r="R123" s="18"/>
      <c r="S123" s="18"/>
      <c r="T123" s="18"/>
    </row>
    <row r="124" spans="1:20">
      <c r="A124" s="4">
        <v>120</v>
      </c>
      <c r="B124" s="17"/>
      <c r="C124" s="18"/>
      <c r="D124" s="18"/>
      <c r="E124" s="19"/>
      <c r="F124" s="18"/>
      <c r="G124" s="19"/>
      <c r="H124" s="19"/>
      <c r="I124" s="56">
        <f t="shared" si="2"/>
        <v>0</v>
      </c>
      <c r="J124" s="18"/>
      <c r="K124" s="18"/>
      <c r="L124" s="18"/>
      <c r="M124" s="18"/>
      <c r="N124" s="18"/>
      <c r="O124" s="18"/>
      <c r="P124" s="24"/>
      <c r="Q124" s="18"/>
      <c r="R124" s="18"/>
      <c r="S124" s="18"/>
      <c r="T124" s="18"/>
    </row>
    <row r="125" spans="1:20">
      <c r="A125" s="4">
        <v>121</v>
      </c>
      <c r="B125" s="17"/>
      <c r="C125" s="18"/>
      <c r="D125" s="18"/>
      <c r="E125" s="19"/>
      <c r="F125" s="18"/>
      <c r="G125" s="19"/>
      <c r="H125" s="19"/>
      <c r="I125" s="56">
        <f t="shared" si="2"/>
        <v>0</v>
      </c>
      <c r="J125" s="18"/>
      <c r="K125" s="18"/>
      <c r="L125" s="18"/>
      <c r="M125" s="18"/>
      <c r="N125" s="18"/>
      <c r="O125" s="18"/>
      <c r="P125" s="24"/>
      <c r="Q125" s="18"/>
      <c r="R125" s="18"/>
      <c r="S125" s="18"/>
      <c r="T125" s="18"/>
    </row>
    <row r="126" spans="1:20">
      <c r="A126" s="4">
        <v>122</v>
      </c>
      <c r="B126" s="17"/>
      <c r="C126" s="18"/>
      <c r="D126" s="18"/>
      <c r="E126" s="19"/>
      <c r="F126" s="18"/>
      <c r="G126" s="19"/>
      <c r="H126" s="19"/>
      <c r="I126" s="56">
        <f t="shared" si="2"/>
        <v>0</v>
      </c>
      <c r="J126" s="18"/>
      <c r="K126" s="18"/>
      <c r="L126" s="18"/>
      <c r="M126" s="18"/>
      <c r="N126" s="18"/>
      <c r="O126" s="18"/>
      <c r="P126" s="24"/>
      <c r="Q126" s="18"/>
      <c r="R126" s="18"/>
      <c r="S126" s="18"/>
      <c r="T126" s="18"/>
    </row>
    <row r="127" spans="1:20">
      <c r="A127" s="4">
        <v>123</v>
      </c>
      <c r="B127" s="17"/>
      <c r="C127" s="18"/>
      <c r="D127" s="18"/>
      <c r="E127" s="19"/>
      <c r="F127" s="18"/>
      <c r="G127" s="19"/>
      <c r="H127" s="19"/>
      <c r="I127" s="56">
        <f t="shared" si="2"/>
        <v>0</v>
      </c>
      <c r="J127" s="18"/>
      <c r="K127" s="18"/>
      <c r="L127" s="18"/>
      <c r="M127" s="18"/>
      <c r="N127" s="18"/>
      <c r="O127" s="18"/>
      <c r="P127" s="24"/>
      <c r="Q127" s="18"/>
      <c r="R127" s="18"/>
      <c r="S127" s="18"/>
      <c r="T127" s="18"/>
    </row>
    <row r="128" spans="1:20">
      <c r="A128" s="4">
        <v>124</v>
      </c>
      <c r="B128" s="17"/>
      <c r="C128" s="18"/>
      <c r="D128" s="18"/>
      <c r="E128" s="19"/>
      <c r="F128" s="18"/>
      <c r="G128" s="19"/>
      <c r="H128" s="19"/>
      <c r="I128" s="56">
        <f t="shared" si="2"/>
        <v>0</v>
      </c>
      <c r="J128" s="18"/>
      <c r="K128" s="18"/>
      <c r="L128" s="18"/>
      <c r="M128" s="18"/>
      <c r="N128" s="18"/>
      <c r="O128" s="18"/>
      <c r="P128" s="24"/>
      <c r="Q128" s="18"/>
      <c r="R128" s="18"/>
      <c r="S128" s="18"/>
      <c r="T128" s="18"/>
    </row>
    <row r="129" spans="1:20">
      <c r="A129" s="4">
        <v>125</v>
      </c>
      <c r="B129" s="17"/>
      <c r="C129" s="18"/>
      <c r="D129" s="18"/>
      <c r="E129" s="19"/>
      <c r="F129" s="18"/>
      <c r="G129" s="19"/>
      <c r="H129" s="19"/>
      <c r="I129" s="56">
        <f t="shared" si="2"/>
        <v>0</v>
      </c>
      <c r="J129" s="18"/>
      <c r="K129" s="18"/>
      <c r="L129" s="18"/>
      <c r="M129" s="18"/>
      <c r="N129" s="18"/>
      <c r="O129" s="18"/>
      <c r="P129" s="24"/>
      <c r="Q129" s="18"/>
      <c r="R129" s="18"/>
      <c r="S129" s="18"/>
      <c r="T129" s="18"/>
    </row>
    <row r="130" spans="1:20">
      <c r="A130" s="4">
        <v>126</v>
      </c>
      <c r="B130" s="17"/>
      <c r="C130" s="18"/>
      <c r="D130" s="18"/>
      <c r="E130" s="19"/>
      <c r="F130" s="18"/>
      <c r="G130" s="19"/>
      <c r="H130" s="19"/>
      <c r="I130" s="56">
        <f t="shared" si="2"/>
        <v>0</v>
      </c>
      <c r="J130" s="18"/>
      <c r="K130" s="18"/>
      <c r="L130" s="18"/>
      <c r="M130" s="18"/>
      <c r="N130" s="18"/>
      <c r="O130" s="18"/>
      <c r="P130" s="24"/>
      <c r="Q130" s="18"/>
      <c r="R130" s="18"/>
      <c r="S130" s="18"/>
      <c r="T130" s="18"/>
    </row>
    <row r="131" spans="1:20">
      <c r="A131" s="4">
        <v>127</v>
      </c>
      <c r="B131" s="17"/>
      <c r="C131" s="18"/>
      <c r="D131" s="18"/>
      <c r="E131" s="19"/>
      <c r="F131" s="18"/>
      <c r="G131" s="19"/>
      <c r="H131" s="19"/>
      <c r="I131" s="56">
        <f t="shared" si="2"/>
        <v>0</v>
      </c>
      <c r="J131" s="18"/>
      <c r="K131" s="18"/>
      <c r="L131" s="18"/>
      <c r="M131" s="18"/>
      <c r="N131" s="18"/>
      <c r="O131" s="18"/>
      <c r="P131" s="24"/>
      <c r="Q131" s="18"/>
      <c r="R131" s="18"/>
      <c r="S131" s="18"/>
      <c r="T131" s="18"/>
    </row>
    <row r="132" spans="1:20">
      <c r="A132" s="4">
        <v>128</v>
      </c>
      <c r="B132" s="17"/>
      <c r="C132" s="18"/>
      <c r="D132" s="18"/>
      <c r="E132" s="19"/>
      <c r="F132" s="18"/>
      <c r="G132" s="19"/>
      <c r="H132" s="19"/>
      <c r="I132" s="56">
        <f t="shared" si="2"/>
        <v>0</v>
      </c>
      <c r="J132" s="18"/>
      <c r="K132" s="18"/>
      <c r="L132" s="18"/>
      <c r="M132" s="18"/>
      <c r="N132" s="18"/>
      <c r="O132" s="18"/>
      <c r="P132" s="24"/>
      <c r="Q132" s="18"/>
      <c r="R132" s="18"/>
      <c r="S132" s="18"/>
      <c r="T132" s="18"/>
    </row>
    <row r="133" spans="1:20">
      <c r="A133" s="4">
        <v>129</v>
      </c>
      <c r="B133" s="17"/>
      <c r="C133" s="18"/>
      <c r="D133" s="18"/>
      <c r="E133" s="19"/>
      <c r="F133" s="18"/>
      <c r="G133" s="19"/>
      <c r="H133" s="19"/>
      <c r="I133" s="56">
        <f t="shared" si="2"/>
        <v>0</v>
      </c>
      <c r="J133" s="18"/>
      <c r="K133" s="18"/>
      <c r="L133" s="18"/>
      <c r="M133" s="18"/>
      <c r="N133" s="18"/>
      <c r="O133" s="18"/>
      <c r="P133" s="24"/>
      <c r="Q133" s="18"/>
      <c r="R133" s="18"/>
      <c r="S133" s="18"/>
      <c r="T133" s="18"/>
    </row>
    <row r="134" spans="1:20">
      <c r="A134" s="4">
        <v>130</v>
      </c>
      <c r="B134" s="17"/>
      <c r="C134" s="18"/>
      <c r="D134" s="18"/>
      <c r="E134" s="19"/>
      <c r="F134" s="18"/>
      <c r="G134" s="19"/>
      <c r="H134" s="19"/>
      <c r="I134" s="56">
        <f t="shared" ref="I134:I164" si="3">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6">
        <f t="shared" si="3"/>
        <v>0</v>
      </c>
      <c r="J135" s="18"/>
      <c r="K135" s="18"/>
      <c r="L135" s="18"/>
      <c r="M135" s="18"/>
      <c r="N135" s="18"/>
      <c r="O135" s="18"/>
      <c r="P135" s="24"/>
      <c r="Q135" s="18"/>
      <c r="R135" s="18"/>
      <c r="S135" s="18"/>
      <c r="T135" s="18"/>
    </row>
    <row r="136" spans="1:20">
      <c r="A136" s="4">
        <v>132</v>
      </c>
      <c r="B136" s="17"/>
      <c r="C136" s="18"/>
      <c r="D136" s="18"/>
      <c r="E136" s="19"/>
      <c r="F136" s="18"/>
      <c r="G136" s="19"/>
      <c r="H136" s="19"/>
      <c r="I136" s="56">
        <f t="shared" si="3"/>
        <v>0</v>
      </c>
      <c r="J136" s="18"/>
      <c r="K136" s="18"/>
      <c r="L136" s="18"/>
      <c r="M136" s="18"/>
      <c r="N136" s="18"/>
      <c r="O136" s="18"/>
      <c r="P136" s="24"/>
      <c r="Q136" s="18"/>
      <c r="R136" s="18"/>
      <c r="S136" s="18"/>
      <c r="T136" s="18"/>
    </row>
    <row r="137" spans="1:20">
      <c r="A137" s="4">
        <v>133</v>
      </c>
      <c r="B137" s="17"/>
      <c r="C137" s="18"/>
      <c r="D137" s="18"/>
      <c r="E137" s="19"/>
      <c r="F137" s="18"/>
      <c r="G137" s="19"/>
      <c r="H137" s="19"/>
      <c r="I137" s="56">
        <f t="shared" si="3"/>
        <v>0</v>
      </c>
      <c r="J137" s="18"/>
      <c r="K137" s="18"/>
      <c r="L137" s="18"/>
      <c r="M137" s="18"/>
      <c r="N137" s="18"/>
      <c r="O137" s="18"/>
      <c r="P137" s="24"/>
      <c r="Q137" s="18"/>
      <c r="R137" s="18"/>
      <c r="S137" s="18"/>
      <c r="T137" s="18"/>
    </row>
    <row r="138" spans="1:20">
      <c r="A138" s="4">
        <v>134</v>
      </c>
      <c r="B138" s="17"/>
      <c r="C138" s="18"/>
      <c r="D138" s="18"/>
      <c r="E138" s="19"/>
      <c r="F138" s="18"/>
      <c r="G138" s="19"/>
      <c r="H138" s="19"/>
      <c r="I138" s="56">
        <f t="shared" si="3"/>
        <v>0</v>
      </c>
      <c r="J138" s="18"/>
      <c r="K138" s="18"/>
      <c r="L138" s="18"/>
      <c r="M138" s="18"/>
      <c r="N138" s="18"/>
      <c r="O138" s="18"/>
      <c r="P138" s="24"/>
      <c r="Q138" s="18"/>
      <c r="R138" s="18"/>
      <c r="S138" s="18"/>
      <c r="T138" s="18"/>
    </row>
    <row r="139" spans="1:20">
      <c r="A139" s="4">
        <v>135</v>
      </c>
      <c r="B139" s="17"/>
      <c r="C139" s="18"/>
      <c r="D139" s="18"/>
      <c r="E139" s="19"/>
      <c r="F139" s="18"/>
      <c r="G139" s="19"/>
      <c r="H139" s="19"/>
      <c r="I139" s="56">
        <f t="shared" si="3"/>
        <v>0</v>
      </c>
      <c r="J139" s="18"/>
      <c r="K139" s="18"/>
      <c r="L139" s="18"/>
      <c r="M139" s="18"/>
      <c r="N139" s="18"/>
      <c r="O139" s="18"/>
      <c r="P139" s="24"/>
      <c r="Q139" s="18"/>
      <c r="R139" s="18"/>
      <c r="S139" s="18"/>
      <c r="T139" s="18"/>
    </row>
    <row r="140" spans="1:20">
      <c r="A140" s="4">
        <v>136</v>
      </c>
      <c r="B140" s="17"/>
      <c r="C140" s="18"/>
      <c r="D140" s="18"/>
      <c r="E140" s="19"/>
      <c r="F140" s="18"/>
      <c r="G140" s="19"/>
      <c r="H140" s="19"/>
      <c r="I140" s="56">
        <f t="shared" si="3"/>
        <v>0</v>
      </c>
      <c r="J140" s="18"/>
      <c r="K140" s="18"/>
      <c r="L140" s="18"/>
      <c r="M140" s="18"/>
      <c r="N140" s="18"/>
      <c r="O140" s="18"/>
      <c r="P140" s="24"/>
      <c r="Q140" s="18"/>
      <c r="R140" s="18"/>
      <c r="S140" s="18"/>
      <c r="T140" s="18"/>
    </row>
    <row r="141" spans="1:20">
      <c r="A141" s="4">
        <v>137</v>
      </c>
      <c r="B141" s="17"/>
      <c r="C141" s="18"/>
      <c r="D141" s="18"/>
      <c r="E141" s="19"/>
      <c r="F141" s="18"/>
      <c r="G141" s="19"/>
      <c r="H141" s="19"/>
      <c r="I141" s="56">
        <f t="shared" si="3"/>
        <v>0</v>
      </c>
      <c r="J141" s="18"/>
      <c r="K141" s="18"/>
      <c r="L141" s="18"/>
      <c r="M141" s="18"/>
      <c r="N141" s="18"/>
      <c r="O141" s="18"/>
      <c r="P141" s="24"/>
      <c r="Q141" s="18"/>
      <c r="R141" s="18"/>
      <c r="S141" s="18"/>
      <c r="T141" s="18"/>
    </row>
    <row r="142" spans="1:20">
      <c r="A142" s="4">
        <v>138</v>
      </c>
      <c r="B142" s="17"/>
      <c r="C142" s="18"/>
      <c r="D142" s="18"/>
      <c r="E142" s="19"/>
      <c r="F142" s="18"/>
      <c r="G142" s="19"/>
      <c r="H142" s="19"/>
      <c r="I142" s="56">
        <f t="shared" si="3"/>
        <v>0</v>
      </c>
      <c r="J142" s="18"/>
      <c r="K142" s="18"/>
      <c r="L142" s="18"/>
      <c r="M142" s="18"/>
      <c r="N142" s="18"/>
      <c r="O142" s="18"/>
      <c r="P142" s="24"/>
      <c r="Q142" s="18"/>
      <c r="R142" s="18"/>
      <c r="S142" s="18"/>
      <c r="T142" s="18"/>
    </row>
    <row r="143" spans="1:20">
      <c r="A143" s="4">
        <v>139</v>
      </c>
      <c r="B143" s="17"/>
      <c r="C143" s="18"/>
      <c r="D143" s="18"/>
      <c r="E143" s="19"/>
      <c r="F143" s="18"/>
      <c r="G143" s="19"/>
      <c r="H143" s="19"/>
      <c r="I143" s="56">
        <f t="shared" si="3"/>
        <v>0</v>
      </c>
      <c r="J143" s="18"/>
      <c r="K143" s="18"/>
      <c r="L143" s="18"/>
      <c r="M143" s="18"/>
      <c r="N143" s="18"/>
      <c r="O143" s="18"/>
      <c r="P143" s="24"/>
      <c r="Q143" s="18"/>
      <c r="R143" s="18"/>
      <c r="S143" s="18"/>
      <c r="T143" s="18"/>
    </row>
    <row r="144" spans="1:20">
      <c r="A144" s="4">
        <v>140</v>
      </c>
      <c r="B144" s="17"/>
      <c r="C144" s="18"/>
      <c r="D144" s="18"/>
      <c r="E144" s="19"/>
      <c r="F144" s="18"/>
      <c r="G144" s="19"/>
      <c r="H144" s="19"/>
      <c r="I144" s="56">
        <f t="shared" si="3"/>
        <v>0</v>
      </c>
      <c r="J144" s="18"/>
      <c r="K144" s="18"/>
      <c r="L144" s="18"/>
      <c r="M144" s="18"/>
      <c r="N144" s="18"/>
      <c r="O144" s="18"/>
      <c r="P144" s="24"/>
      <c r="Q144" s="18"/>
      <c r="R144" s="18"/>
      <c r="S144" s="18"/>
      <c r="T144" s="18"/>
    </row>
    <row r="145" spans="1:20">
      <c r="A145" s="4">
        <v>141</v>
      </c>
      <c r="B145" s="17"/>
      <c r="C145" s="18"/>
      <c r="D145" s="18"/>
      <c r="E145" s="19"/>
      <c r="F145" s="18"/>
      <c r="G145" s="19"/>
      <c r="H145" s="19"/>
      <c r="I145" s="56">
        <f t="shared" si="3"/>
        <v>0</v>
      </c>
      <c r="J145" s="18"/>
      <c r="K145" s="18"/>
      <c r="L145" s="18"/>
      <c r="M145" s="18"/>
      <c r="N145" s="18"/>
      <c r="O145" s="18"/>
      <c r="P145" s="24"/>
      <c r="Q145" s="18"/>
      <c r="R145" s="18"/>
      <c r="S145" s="18"/>
      <c r="T145" s="18"/>
    </row>
    <row r="146" spans="1:20">
      <c r="A146" s="4">
        <v>142</v>
      </c>
      <c r="B146" s="17"/>
      <c r="C146" s="18"/>
      <c r="D146" s="18"/>
      <c r="E146" s="19"/>
      <c r="F146" s="18"/>
      <c r="G146" s="19"/>
      <c r="H146" s="19"/>
      <c r="I146" s="56">
        <f t="shared" si="3"/>
        <v>0</v>
      </c>
      <c r="J146" s="18"/>
      <c r="K146" s="18"/>
      <c r="L146" s="18"/>
      <c r="M146" s="18"/>
      <c r="N146" s="18"/>
      <c r="O146" s="18"/>
      <c r="P146" s="24"/>
      <c r="Q146" s="18"/>
      <c r="R146" s="18"/>
      <c r="S146" s="18"/>
      <c r="T146" s="18"/>
    </row>
    <row r="147" spans="1:20">
      <c r="A147" s="4">
        <v>143</v>
      </c>
      <c r="B147" s="17"/>
      <c r="C147" s="18"/>
      <c r="D147" s="18"/>
      <c r="E147" s="19"/>
      <c r="F147" s="18"/>
      <c r="G147" s="19"/>
      <c r="H147" s="19"/>
      <c r="I147" s="56">
        <f t="shared" si="3"/>
        <v>0</v>
      </c>
      <c r="J147" s="18"/>
      <c r="K147" s="18"/>
      <c r="L147" s="18"/>
      <c r="M147" s="18"/>
      <c r="N147" s="18"/>
      <c r="O147" s="18"/>
      <c r="P147" s="24"/>
      <c r="Q147" s="18"/>
      <c r="R147" s="18"/>
      <c r="S147" s="18"/>
      <c r="T147" s="18"/>
    </row>
    <row r="148" spans="1:20">
      <c r="A148" s="4">
        <v>144</v>
      </c>
      <c r="B148" s="17"/>
      <c r="C148" s="18"/>
      <c r="D148" s="18"/>
      <c r="E148" s="19"/>
      <c r="F148" s="18"/>
      <c r="G148" s="19"/>
      <c r="H148" s="19"/>
      <c r="I148" s="56">
        <f t="shared" si="3"/>
        <v>0</v>
      </c>
      <c r="J148" s="18"/>
      <c r="K148" s="18"/>
      <c r="L148" s="18"/>
      <c r="M148" s="18"/>
      <c r="N148" s="18"/>
      <c r="O148" s="18"/>
      <c r="P148" s="24"/>
      <c r="Q148" s="18"/>
      <c r="R148" s="18"/>
      <c r="S148" s="18"/>
      <c r="T148" s="18"/>
    </row>
    <row r="149" spans="1:20">
      <c r="A149" s="4">
        <v>145</v>
      </c>
      <c r="B149" s="17"/>
      <c r="C149" s="18"/>
      <c r="D149" s="18"/>
      <c r="E149" s="19"/>
      <c r="F149" s="18"/>
      <c r="G149" s="19"/>
      <c r="H149" s="19"/>
      <c r="I149" s="56">
        <f t="shared" si="3"/>
        <v>0</v>
      </c>
      <c r="J149" s="18"/>
      <c r="K149" s="18"/>
      <c r="L149" s="18"/>
      <c r="M149" s="18"/>
      <c r="N149" s="18"/>
      <c r="O149" s="18"/>
      <c r="P149" s="24"/>
      <c r="Q149" s="18"/>
      <c r="R149" s="18"/>
      <c r="S149" s="18"/>
      <c r="T149" s="18"/>
    </row>
    <row r="150" spans="1:20">
      <c r="A150" s="4">
        <v>146</v>
      </c>
      <c r="B150" s="17"/>
      <c r="C150" s="18"/>
      <c r="D150" s="18"/>
      <c r="E150" s="19"/>
      <c r="F150" s="18"/>
      <c r="G150" s="19"/>
      <c r="H150" s="19"/>
      <c r="I150" s="56">
        <f t="shared" si="3"/>
        <v>0</v>
      </c>
      <c r="J150" s="18"/>
      <c r="K150" s="18"/>
      <c r="L150" s="18"/>
      <c r="M150" s="18"/>
      <c r="N150" s="18"/>
      <c r="O150" s="18"/>
      <c r="P150" s="24"/>
      <c r="Q150" s="18"/>
      <c r="R150" s="18"/>
      <c r="S150" s="18"/>
      <c r="T150" s="18"/>
    </row>
    <row r="151" spans="1:20">
      <c r="A151" s="4">
        <v>147</v>
      </c>
      <c r="B151" s="17"/>
      <c r="C151" s="18"/>
      <c r="D151" s="18"/>
      <c r="E151" s="19"/>
      <c r="F151" s="18"/>
      <c r="G151" s="19"/>
      <c r="H151" s="19"/>
      <c r="I151" s="56">
        <f t="shared" si="3"/>
        <v>0</v>
      </c>
      <c r="J151" s="18"/>
      <c r="K151" s="18"/>
      <c r="L151" s="18"/>
      <c r="M151" s="18"/>
      <c r="N151" s="18"/>
      <c r="O151" s="18"/>
      <c r="P151" s="24"/>
      <c r="Q151" s="18"/>
      <c r="R151" s="18"/>
      <c r="S151" s="18"/>
      <c r="T151" s="18"/>
    </row>
    <row r="152" spans="1:20">
      <c r="A152" s="4">
        <v>148</v>
      </c>
      <c r="B152" s="17"/>
      <c r="C152" s="18"/>
      <c r="D152" s="18"/>
      <c r="E152" s="19"/>
      <c r="F152" s="18"/>
      <c r="G152" s="19"/>
      <c r="H152" s="19"/>
      <c r="I152" s="56">
        <f t="shared" si="3"/>
        <v>0</v>
      </c>
      <c r="J152" s="18"/>
      <c r="K152" s="18"/>
      <c r="L152" s="18"/>
      <c r="M152" s="18"/>
      <c r="N152" s="18"/>
      <c r="O152" s="18"/>
      <c r="P152" s="24"/>
      <c r="Q152" s="18"/>
      <c r="R152" s="18"/>
      <c r="S152" s="18"/>
      <c r="T152" s="18"/>
    </row>
    <row r="153" spans="1:20">
      <c r="A153" s="4">
        <v>149</v>
      </c>
      <c r="B153" s="17"/>
      <c r="C153" s="18"/>
      <c r="D153" s="18"/>
      <c r="E153" s="19"/>
      <c r="F153" s="18"/>
      <c r="G153" s="19"/>
      <c r="H153" s="19"/>
      <c r="I153" s="56">
        <f t="shared" si="3"/>
        <v>0</v>
      </c>
      <c r="J153" s="18"/>
      <c r="K153" s="18"/>
      <c r="L153" s="18"/>
      <c r="M153" s="18"/>
      <c r="N153" s="18"/>
      <c r="O153" s="18"/>
      <c r="P153" s="24"/>
      <c r="Q153" s="18"/>
      <c r="R153" s="18"/>
      <c r="S153" s="18"/>
      <c r="T153" s="18"/>
    </row>
    <row r="154" spans="1:20">
      <c r="A154" s="4">
        <v>150</v>
      </c>
      <c r="B154" s="17"/>
      <c r="C154" s="18"/>
      <c r="D154" s="18"/>
      <c r="E154" s="19"/>
      <c r="F154" s="18"/>
      <c r="G154" s="19"/>
      <c r="H154" s="19"/>
      <c r="I154" s="56">
        <f t="shared" si="3"/>
        <v>0</v>
      </c>
      <c r="J154" s="18"/>
      <c r="K154" s="18"/>
      <c r="L154" s="18"/>
      <c r="M154" s="18"/>
      <c r="N154" s="18"/>
      <c r="O154" s="18"/>
      <c r="P154" s="24"/>
      <c r="Q154" s="18"/>
      <c r="R154" s="18"/>
      <c r="S154" s="18"/>
      <c r="T154" s="18"/>
    </row>
    <row r="155" spans="1:20">
      <c r="A155" s="4">
        <v>151</v>
      </c>
      <c r="B155" s="17"/>
      <c r="C155" s="18"/>
      <c r="D155" s="18"/>
      <c r="E155" s="19"/>
      <c r="F155" s="18"/>
      <c r="G155" s="19"/>
      <c r="H155" s="19"/>
      <c r="I155" s="56">
        <f t="shared" si="3"/>
        <v>0</v>
      </c>
      <c r="J155" s="18"/>
      <c r="K155" s="18"/>
      <c r="L155" s="18"/>
      <c r="M155" s="18"/>
      <c r="N155" s="18"/>
      <c r="O155" s="18"/>
      <c r="P155" s="24"/>
      <c r="Q155" s="18"/>
      <c r="R155" s="18"/>
      <c r="S155" s="18"/>
      <c r="T155" s="18"/>
    </row>
    <row r="156" spans="1:20">
      <c r="A156" s="4">
        <v>152</v>
      </c>
      <c r="B156" s="17"/>
      <c r="C156" s="18"/>
      <c r="D156" s="18"/>
      <c r="E156" s="19"/>
      <c r="F156" s="18"/>
      <c r="G156" s="19"/>
      <c r="H156" s="19"/>
      <c r="I156" s="56">
        <f t="shared" si="3"/>
        <v>0</v>
      </c>
      <c r="J156" s="18"/>
      <c r="K156" s="18"/>
      <c r="L156" s="18"/>
      <c r="M156" s="18"/>
      <c r="N156" s="18"/>
      <c r="O156" s="18"/>
      <c r="P156" s="24"/>
      <c r="Q156" s="18"/>
      <c r="R156" s="18"/>
      <c r="S156" s="18"/>
      <c r="T156" s="18"/>
    </row>
    <row r="157" spans="1:20">
      <c r="A157" s="4">
        <v>153</v>
      </c>
      <c r="B157" s="17"/>
      <c r="C157" s="18"/>
      <c r="D157" s="18"/>
      <c r="E157" s="19"/>
      <c r="F157" s="18"/>
      <c r="G157" s="19"/>
      <c r="H157" s="19"/>
      <c r="I157" s="56">
        <f t="shared" si="3"/>
        <v>0</v>
      </c>
      <c r="J157" s="18"/>
      <c r="K157" s="18"/>
      <c r="L157" s="18"/>
      <c r="M157" s="18"/>
      <c r="N157" s="18"/>
      <c r="O157" s="18"/>
      <c r="P157" s="24"/>
      <c r="Q157" s="18"/>
      <c r="R157" s="18"/>
      <c r="S157" s="18"/>
      <c r="T157" s="18"/>
    </row>
    <row r="158" spans="1:20">
      <c r="A158" s="4">
        <v>154</v>
      </c>
      <c r="B158" s="17"/>
      <c r="C158" s="18"/>
      <c r="D158" s="18"/>
      <c r="E158" s="19"/>
      <c r="F158" s="18"/>
      <c r="G158" s="19"/>
      <c r="H158" s="19"/>
      <c r="I158" s="56">
        <f t="shared" si="3"/>
        <v>0</v>
      </c>
      <c r="J158" s="18"/>
      <c r="K158" s="18"/>
      <c r="L158" s="18"/>
      <c r="M158" s="18"/>
      <c r="N158" s="18"/>
      <c r="O158" s="18"/>
      <c r="P158" s="24"/>
      <c r="Q158" s="18"/>
      <c r="R158" s="18"/>
      <c r="S158" s="18"/>
      <c r="T158" s="18"/>
    </row>
    <row r="159" spans="1:20">
      <c r="A159" s="4">
        <v>155</v>
      </c>
      <c r="B159" s="17"/>
      <c r="C159" s="18"/>
      <c r="D159" s="18"/>
      <c r="E159" s="19"/>
      <c r="F159" s="18"/>
      <c r="G159" s="19"/>
      <c r="H159" s="19"/>
      <c r="I159" s="56">
        <f t="shared" si="3"/>
        <v>0</v>
      </c>
      <c r="J159" s="18"/>
      <c r="K159" s="18"/>
      <c r="L159" s="18"/>
      <c r="M159" s="18"/>
      <c r="N159" s="18"/>
      <c r="O159" s="18"/>
      <c r="P159" s="24"/>
      <c r="Q159" s="18"/>
      <c r="R159" s="18"/>
      <c r="S159" s="18"/>
      <c r="T159" s="18"/>
    </row>
    <row r="160" spans="1:20">
      <c r="A160" s="4">
        <v>156</v>
      </c>
      <c r="B160" s="17"/>
      <c r="C160" s="18"/>
      <c r="D160" s="18"/>
      <c r="E160" s="19"/>
      <c r="F160" s="18"/>
      <c r="G160" s="19"/>
      <c r="H160" s="19"/>
      <c r="I160" s="56">
        <f t="shared" si="3"/>
        <v>0</v>
      </c>
      <c r="J160" s="18"/>
      <c r="K160" s="18"/>
      <c r="L160" s="18"/>
      <c r="M160" s="18"/>
      <c r="N160" s="18"/>
      <c r="O160" s="18"/>
      <c r="P160" s="24"/>
      <c r="Q160" s="18"/>
      <c r="R160" s="18"/>
      <c r="S160" s="18"/>
      <c r="T160" s="18"/>
    </row>
    <row r="161" spans="1:20">
      <c r="A161" s="4">
        <v>157</v>
      </c>
      <c r="B161" s="17"/>
      <c r="C161" s="18"/>
      <c r="D161" s="18"/>
      <c r="E161" s="19"/>
      <c r="F161" s="18"/>
      <c r="G161" s="19"/>
      <c r="H161" s="19"/>
      <c r="I161" s="56">
        <f t="shared" si="3"/>
        <v>0</v>
      </c>
      <c r="J161" s="18"/>
      <c r="K161" s="18"/>
      <c r="L161" s="18"/>
      <c r="M161" s="18"/>
      <c r="N161" s="18"/>
      <c r="O161" s="18"/>
      <c r="P161" s="24"/>
      <c r="Q161" s="18"/>
      <c r="R161" s="18"/>
      <c r="S161" s="18"/>
      <c r="T161" s="18"/>
    </row>
    <row r="162" spans="1:20">
      <c r="A162" s="4">
        <v>158</v>
      </c>
      <c r="B162" s="17"/>
      <c r="C162" s="18"/>
      <c r="D162" s="18"/>
      <c r="E162" s="19"/>
      <c r="F162" s="18"/>
      <c r="G162" s="19"/>
      <c r="H162" s="19"/>
      <c r="I162" s="56">
        <f t="shared" si="3"/>
        <v>0</v>
      </c>
      <c r="J162" s="18"/>
      <c r="K162" s="18"/>
      <c r="L162" s="18"/>
      <c r="M162" s="18"/>
      <c r="N162" s="18"/>
      <c r="O162" s="18"/>
      <c r="P162" s="24"/>
      <c r="Q162" s="18"/>
      <c r="R162" s="18"/>
      <c r="S162" s="18"/>
      <c r="T162" s="18"/>
    </row>
    <row r="163" spans="1:20">
      <c r="A163" s="4">
        <v>159</v>
      </c>
      <c r="B163" s="17"/>
      <c r="C163" s="18"/>
      <c r="D163" s="18"/>
      <c r="E163" s="19"/>
      <c r="F163" s="18"/>
      <c r="G163" s="19"/>
      <c r="H163" s="19"/>
      <c r="I163" s="56">
        <f t="shared" si="3"/>
        <v>0</v>
      </c>
      <c r="J163" s="18"/>
      <c r="K163" s="18"/>
      <c r="L163" s="18"/>
      <c r="M163" s="18"/>
      <c r="N163" s="18"/>
      <c r="O163" s="18"/>
      <c r="P163" s="24"/>
      <c r="Q163" s="18"/>
      <c r="R163" s="18"/>
      <c r="S163" s="18"/>
      <c r="T163" s="18"/>
    </row>
    <row r="164" spans="1:20">
      <c r="A164" s="4">
        <v>160</v>
      </c>
      <c r="B164" s="17"/>
      <c r="C164" s="18"/>
      <c r="D164" s="18"/>
      <c r="E164" s="19"/>
      <c r="F164" s="18"/>
      <c r="G164" s="19"/>
      <c r="H164" s="19"/>
      <c r="I164" s="56">
        <f t="shared" si="3"/>
        <v>0</v>
      </c>
      <c r="J164" s="18"/>
      <c r="K164" s="18"/>
      <c r="L164" s="18"/>
      <c r="M164" s="18"/>
      <c r="N164" s="18"/>
      <c r="O164" s="18"/>
      <c r="P164" s="24"/>
      <c r="Q164" s="18"/>
      <c r="R164" s="18"/>
      <c r="S164" s="18"/>
      <c r="T164" s="18"/>
    </row>
    <row r="165" spans="1:20">
      <c r="A165" s="3" t="s">
        <v>11</v>
      </c>
      <c r="B165" s="39"/>
      <c r="C165" s="3">
        <f>COUNTIFS(C5:C164,"*")</f>
        <v>71</v>
      </c>
      <c r="D165" s="3"/>
      <c r="E165" s="13"/>
      <c r="F165" s="3"/>
      <c r="G165" s="58">
        <f>SUM(G5:G164)</f>
        <v>2304.1999999999994</v>
      </c>
      <c r="H165" s="58">
        <f>SUM(H5:H164)</f>
        <v>2463.8000000000006</v>
      </c>
      <c r="I165" s="58">
        <f>SUM(I5:I164)</f>
        <v>4768</v>
      </c>
      <c r="J165" s="3"/>
      <c r="K165" s="7"/>
      <c r="L165" s="21"/>
      <c r="M165" s="21"/>
      <c r="N165" s="7"/>
      <c r="O165" s="7"/>
      <c r="P165" s="14"/>
      <c r="Q165" s="3"/>
      <c r="R165" s="3"/>
      <c r="S165" s="3"/>
      <c r="T165" s="12"/>
    </row>
    <row r="166" spans="1:20">
      <c r="A166" s="44" t="s">
        <v>62</v>
      </c>
      <c r="B166" s="10">
        <f>COUNTIF(B$5:B$164,"Team 1")</f>
        <v>41</v>
      </c>
      <c r="C166" s="44" t="s">
        <v>25</v>
      </c>
      <c r="D166" s="10">
        <f>COUNTIF(D5:D164,"Anganwadi")</f>
        <v>21</v>
      </c>
    </row>
    <row r="167" spans="1:20">
      <c r="A167" s="44" t="s">
        <v>63</v>
      </c>
      <c r="B167" s="10">
        <f>COUNTIF(B$6:B$164,"Team 2")</f>
        <v>29</v>
      </c>
      <c r="C167" s="44" t="s">
        <v>23</v>
      </c>
      <c r="D167" s="10">
        <f>COUNTIF(D5:D164,"School")</f>
        <v>50</v>
      </c>
    </row>
  </sheetData>
  <sheetProtection password="8527" sheet="1" objects="1" scenarios="1"/>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M69" activePane="bottomRight" state="frozen"/>
      <selection pane="topRight" activeCell="C1" sqref="C1"/>
      <selection pane="bottomLeft" activeCell="A5" sqref="A5"/>
      <selection pane="bottomRight" activeCell="D64" sqref="D64"/>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97" t="s">
        <v>70</v>
      </c>
      <c r="B1" s="197"/>
      <c r="C1" s="197"/>
      <c r="D1" s="55"/>
      <c r="E1" s="55"/>
      <c r="F1" s="55"/>
      <c r="G1" s="55"/>
      <c r="H1" s="55"/>
      <c r="I1" s="55"/>
      <c r="J1" s="55"/>
      <c r="K1" s="55"/>
      <c r="L1" s="55"/>
      <c r="M1" s="198"/>
      <c r="N1" s="198"/>
      <c r="O1" s="198"/>
      <c r="P1" s="198"/>
      <c r="Q1" s="198"/>
      <c r="R1" s="198"/>
      <c r="S1" s="198"/>
      <c r="T1" s="198"/>
    </row>
    <row r="2" spans="1:20">
      <c r="A2" s="193" t="s">
        <v>59</v>
      </c>
      <c r="B2" s="194"/>
      <c r="C2" s="194"/>
      <c r="D2" s="25">
        <v>43586</v>
      </c>
      <c r="E2" s="22"/>
      <c r="F2" s="22"/>
      <c r="G2" s="22"/>
      <c r="H2" s="22"/>
      <c r="I2" s="22"/>
      <c r="J2" s="22"/>
      <c r="K2" s="22"/>
      <c r="L2" s="22"/>
      <c r="M2" s="22"/>
      <c r="N2" s="22"/>
      <c r="O2" s="22"/>
      <c r="P2" s="22"/>
      <c r="Q2" s="22"/>
      <c r="R2" s="22"/>
      <c r="S2" s="22"/>
    </row>
    <row r="3" spans="1:20" ht="24" customHeight="1">
      <c r="A3" s="189" t="s">
        <v>14</v>
      </c>
      <c r="B3" s="191" t="s">
        <v>61</v>
      </c>
      <c r="C3" s="188" t="s">
        <v>7</v>
      </c>
      <c r="D3" s="188" t="s">
        <v>55</v>
      </c>
      <c r="E3" s="188" t="s">
        <v>16</v>
      </c>
      <c r="F3" s="195" t="s">
        <v>17</v>
      </c>
      <c r="G3" s="188" t="s">
        <v>8</v>
      </c>
      <c r="H3" s="188"/>
      <c r="I3" s="188"/>
      <c r="J3" s="188" t="s">
        <v>31</v>
      </c>
      <c r="K3" s="191" t="s">
        <v>33</v>
      </c>
      <c r="L3" s="191" t="s">
        <v>50</v>
      </c>
      <c r="M3" s="191" t="s">
        <v>51</v>
      </c>
      <c r="N3" s="191" t="s">
        <v>34</v>
      </c>
      <c r="O3" s="191" t="s">
        <v>35</v>
      </c>
      <c r="P3" s="189" t="s">
        <v>54</v>
      </c>
      <c r="Q3" s="188" t="s">
        <v>52</v>
      </c>
      <c r="R3" s="188" t="s">
        <v>32</v>
      </c>
      <c r="S3" s="188" t="s">
        <v>53</v>
      </c>
      <c r="T3" s="188" t="s">
        <v>13</v>
      </c>
    </row>
    <row r="4" spans="1:20" ht="25.5" customHeight="1">
      <c r="A4" s="189"/>
      <c r="B4" s="196"/>
      <c r="C4" s="188"/>
      <c r="D4" s="188"/>
      <c r="E4" s="188"/>
      <c r="F4" s="195"/>
      <c r="G4" s="23" t="s">
        <v>9</v>
      </c>
      <c r="H4" s="23" t="s">
        <v>10</v>
      </c>
      <c r="I4" s="23" t="s">
        <v>11</v>
      </c>
      <c r="J4" s="188"/>
      <c r="K4" s="192"/>
      <c r="L4" s="192"/>
      <c r="M4" s="192"/>
      <c r="N4" s="192"/>
      <c r="O4" s="192"/>
      <c r="P4" s="189"/>
      <c r="Q4" s="189"/>
      <c r="R4" s="188"/>
      <c r="S4" s="188"/>
      <c r="T4" s="188"/>
    </row>
    <row r="5" spans="1:20" ht="33">
      <c r="A5" s="4">
        <v>1</v>
      </c>
      <c r="B5" s="17" t="s">
        <v>63</v>
      </c>
      <c r="C5" s="79" t="s">
        <v>227</v>
      </c>
      <c r="D5" s="18" t="s">
        <v>23</v>
      </c>
      <c r="E5" s="79" t="s">
        <v>228</v>
      </c>
      <c r="F5" s="18" t="s">
        <v>23</v>
      </c>
      <c r="G5" s="80">
        <v>32</v>
      </c>
      <c r="H5" s="80">
        <v>43</v>
      </c>
      <c r="I5" s="59">
        <f>SUM(G5:H5)</f>
        <v>75</v>
      </c>
      <c r="J5" s="80" t="s">
        <v>442</v>
      </c>
      <c r="K5" s="48"/>
      <c r="L5" s="48"/>
      <c r="M5" s="48"/>
      <c r="N5" s="48"/>
      <c r="O5" s="48"/>
      <c r="P5" s="24">
        <v>43587</v>
      </c>
      <c r="Q5" s="48"/>
      <c r="R5" s="48"/>
      <c r="S5" s="18"/>
      <c r="T5" s="48"/>
    </row>
    <row r="6" spans="1:20">
      <c r="A6" s="4">
        <v>2</v>
      </c>
      <c r="B6" s="17" t="s">
        <v>63</v>
      </c>
      <c r="C6" s="79" t="s">
        <v>229</v>
      </c>
      <c r="D6" s="18" t="s">
        <v>23</v>
      </c>
      <c r="E6" s="79" t="s">
        <v>230</v>
      </c>
      <c r="F6" s="18" t="s">
        <v>23</v>
      </c>
      <c r="G6" s="80">
        <v>11</v>
      </c>
      <c r="H6" s="80">
        <v>18</v>
      </c>
      <c r="I6" s="59">
        <f t="shared" ref="I6:I69" si="0">SUM(G6:H6)</f>
        <v>29</v>
      </c>
      <c r="J6" s="80" t="s">
        <v>443</v>
      </c>
      <c r="K6" s="48"/>
      <c r="L6" s="48"/>
      <c r="M6" s="48"/>
      <c r="N6" s="48"/>
      <c r="O6" s="48"/>
      <c r="P6" s="24">
        <v>43587</v>
      </c>
      <c r="Q6" s="48"/>
      <c r="R6" s="48"/>
      <c r="S6" s="18"/>
      <c r="T6" s="48"/>
    </row>
    <row r="7" spans="1:20">
      <c r="A7" s="4">
        <v>3</v>
      </c>
      <c r="B7" s="17" t="s">
        <v>63</v>
      </c>
      <c r="C7" s="81" t="s">
        <v>226</v>
      </c>
      <c r="D7" s="18" t="s">
        <v>25</v>
      </c>
      <c r="E7" s="19">
        <v>278</v>
      </c>
      <c r="F7" s="18" t="s">
        <v>25</v>
      </c>
      <c r="G7" s="82">
        <v>17</v>
      </c>
      <c r="H7" s="82">
        <v>7</v>
      </c>
      <c r="I7" s="59">
        <f t="shared" si="0"/>
        <v>24</v>
      </c>
      <c r="J7" s="18"/>
      <c r="K7" s="48"/>
      <c r="L7" s="48"/>
      <c r="M7" s="48"/>
      <c r="N7" s="48"/>
      <c r="O7" s="48"/>
      <c r="P7" s="24">
        <v>43587</v>
      </c>
      <c r="Q7" s="48"/>
      <c r="R7" s="48"/>
      <c r="S7" s="18"/>
      <c r="T7" s="48"/>
    </row>
    <row r="8" spans="1:20">
      <c r="A8" s="4">
        <v>4</v>
      </c>
      <c r="B8" s="17" t="s">
        <v>63</v>
      </c>
      <c r="C8" s="83" t="s">
        <v>185</v>
      </c>
      <c r="D8" s="18" t="s">
        <v>25</v>
      </c>
      <c r="E8" s="19">
        <v>203</v>
      </c>
      <c r="F8" s="18" t="s">
        <v>25</v>
      </c>
      <c r="G8" s="82">
        <v>19</v>
      </c>
      <c r="H8" s="82">
        <v>18</v>
      </c>
      <c r="I8" s="59">
        <f t="shared" si="0"/>
        <v>37</v>
      </c>
      <c r="J8" s="18"/>
      <c r="K8" s="48"/>
      <c r="L8" s="48"/>
      <c r="M8" s="48"/>
      <c r="N8" s="48"/>
      <c r="O8" s="48"/>
      <c r="P8" s="24">
        <v>43588</v>
      </c>
      <c r="Q8" s="48"/>
      <c r="R8" s="48"/>
      <c r="S8" s="18"/>
      <c r="T8" s="48"/>
    </row>
    <row r="9" spans="1:20">
      <c r="A9" s="4">
        <v>5</v>
      </c>
      <c r="B9" s="17" t="s">
        <v>63</v>
      </c>
      <c r="C9" s="79" t="s">
        <v>189</v>
      </c>
      <c r="D9" s="18" t="s">
        <v>23</v>
      </c>
      <c r="E9" s="79" t="s">
        <v>190</v>
      </c>
      <c r="F9" s="18" t="s">
        <v>23</v>
      </c>
      <c r="G9" s="80">
        <v>58</v>
      </c>
      <c r="H9" s="80">
        <v>63</v>
      </c>
      <c r="I9" s="59">
        <f t="shared" si="0"/>
        <v>121</v>
      </c>
      <c r="J9" s="80" t="s">
        <v>191</v>
      </c>
      <c r="K9" s="48"/>
      <c r="L9" s="48"/>
      <c r="M9" s="48"/>
      <c r="N9" s="48"/>
      <c r="O9" s="48"/>
      <c r="P9" s="24">
        <v>43588</v>
      </c>
      <c r="Q9" s="48"/>
      <c r="R9" s="48"/>
      <c r="S9" s="18"/>
      <c r="T9" s="48"/>
    </row>
    <row r="10" spans="1:20">
      <c r="A10" s="4">
        <v>6</v>
      </c>
      <c r="B10" s="17" t="s">
        <v>63</v>
      </c>
      <c r="C10" s="83" t="s">
        <v>211</v>
      </c>
      <c r="D10" s="18" t="s">
        <v>25</v>
      </c>
      <c r="E10" s="19">
        <v>204</v>
      </c>
      <c r="F10" s="18" t="s">
        <v>25</v>
      </c>
      <c r="G10" s="82">
        <v>17</v>
      </c>
      <c r="H10" s="82">
        <v>20</v>
      </c>
      <c r="I10" s="59">
        <f t="shared" si="0"/>
        <v>37</v>
      </c>
      <c r="J10" s="18"/>
      <c r="K10" s="48"/>
      <c r="L10" s="48"/>
      <c r="M10" s="48"/>
      <c r="N10" s="48"/>
      <c r="O10" s="48"/>
      <c r="P10" s="24">
        <v>43589</v>
      </c>
      <c r="Q10" s="48"/>
      <c r="R10" s="48"/>
      <c r="S10" s="18"/>
      <c r="T10" s="48"/>
    </row>
    <row r="11" spans="1:20">
      <c r="A11" s="4">
        <v>7</v>
      </c>
      <c r="B11" s="17" t="s">
        <v>63</v>
      </c>
      <c r="C11" s="83" t="s">
        <v>163</v>
      </c>
      <c r="D11" s="18" t="s">
        <v>25</v>
      </c>
      <c r="E11" s="19">
        <v>207</v>
      </c>
      <c r="F11" s="18" t="s">
        <v>25</v>
      </c>
      <c r="G11" s="82">
        <v>28</v>
      </c>
      <c r="H11" s="82">
        <v>26</v>
      </c>
      <c r="I11" s="59">
        <f t="shared" si="0"/>
        <v>54</v>
      </c>
      <c r="J11" s="18"/>
      <c r="K11" s="48"/>
      <c r="L11" s="48"/>
      <c r="M11" s="48"/>
      <c r="N11" s="48"/>
      <c r="O11" s="48"/>
      <c r="P11" s="24">
        <v>43589</v>
      </c>
      <c r="Q11" s="48"/>
      <c r="R11" s="48"/>
      <c r="S11" s="18"/>
      <c r="T11" s="48"/>
    </row>
    <row r="12" spans="1:20">
      <c r="A12" s="4">
        <v>8</v>
      </c>
      <c r="B12" s="17" t="s">
        <v>63</v>
      </c>
      <c r="C12" s="79" t="s">
        <v>231</v>
      </c>
      <c r="D12" s="18" t="s">
        <v>23</v>
      </c>
      <c r="E12" s="79" t="s">
        <v>232</v>
      </c>
      <c r="F12" s="18" t="s">
        <v>23</v>
      </c>
      <c r="G12" s="80">
        <v>47</v>
      </c>
      <c r="H12" s="80">
        <v>63</v>
      </c>
      <c r="I12" s="59">
        <f t="shared" si="0"/>
        <v>110</v>
      </c>
      <c r="J12" s="80" t="s">
        <v>444</v>
      </c>
      <c r="K12" s="48"/>
      <c r="L12" s="48"/>
      <c r="M12" s="48"/>
      <c r="N12" s="48"/>
      <c r="O12" s="48"/>
      <c r="P12" s="24">
        <v>43591</v>
      </c>
      <c r="Q12" s="48"/>
      <c r="R12" s="48"/>
      <c r="S12" s="18"/>
      <c r="T12" s="48"/>
    </row>
    <row r="13" spans="1:20">
      <c r="A13" s="4">
        <v>9</v>
      </c>
      <c r="B13" s="17" t="s">
        <v>63</v>
      </c>
      <c r="C13" s="83" t="s">
        <v>233</v>
      </c>
      <c r="D13" s="18" t="s">
        <v>25</v>
      </c>
      <c r="E13" s="19">
        <v>65</v>
      </c>
      <c r="F13" s="18" t="s">
        <v>25</v>
      </c>
      <c r="G13" s="82">
        <v>29</v>
      </c>
      <c r="H13" s="82">
        <v>40</v>
      </c>
      <c r="I13" s="59">
        <f t="shared" si="0"/>
        <v>69</v>
      </c>
      <c r="J13" s="18"/>
      <c r="K13" s="48"/>
      <c r="L13" s="48"/>
      <c r="M13" s="48"/>
      <c r="N13" s="48"/>
      <c r="O13" s="48"/>
      <c r="P13" s="24">
        <v>43592</v>
      </c>
      <c r="Q13" s="48"/>
      <c r="R13" s="48"/>
      <c r="S13" s="18"/>
      <c r="T13" s="48"/>
    </row>
    <row r="14" spans="1:20">
      <c r="A14" s="4">
        <v>10</v>
      </c>
      <c r="B14" s="17" t="s">
        <v>63</v>
      </c>
      <c r="C14" s="83" t="s">
        <v>234</v>
      </c>
      <c r="D14" s="18" t="s">
        <v>25</v>
      </c>
      <c r="E14" s="19">
        <v>66</v>
      </c>
      <c r="F14" s="18" t="s">
        <v>25</v>
      </c>
      <c r="G14" s="82">
        <v>41</v>
      </c>
      <c r="H14" s="82">
        <v>48</v>
      </c>
      <c r="I14" s="59">
        <f t="shared" si="0"/>
        <v>89</v>
      </c>
      <c r="J14" s="18"/>
      <c r="K14" s="48"/>
      <c r="L14" s="48"/>
      <c r="M14" s="48"/>
      <c r="N14" s="48"/>
      <c r="O14" s="48"/>
      <c r="P14" s="24">
        <v>43592</v>
      </c>
      <c r="Q14" s="48"/>
      <c r="R14" s="48"/>
      <c r="S14" s="18"/>
      <c r="T14" s="48"/>
    </row>
    <row r="15" spans="1:20">
      <c r="A15" s="4">
        <v>11</v>
      </c>
      <c r="B15" s="17" t="s">
        <v>63</v>
      </c>
      <c r="C15" s="79" t="s">
        <v>235</v>
      </c>
      <c r="D15" s="18" t="s">
        <v>23</v>
      </c>
      <c r="E15" s="79" t="s">
        <v>236</v>
      </c>
      <c r="F15" s="18" t="s">
        <v>23</v>
      </c>
      <c r="G15" s="80">
        <v>30</v>
      </c>
      <c r="H15" s="80">
        <v>35</v>
      </c>
      <c r="I15" s="59">
        <f t="shared" si="0"/>
        <v>65</v>
      </c>
      <c r="J15" s="80" t="s">
        <v>445</v>
      </c>
      <c r="K15" s="48"/>
      <c r="L15" s="48"/>
      <c r="M15" s="48"/>
      <c r="N15" s="48"/>
      <c r="O15" s="48"/>
      <c r="P15" s="24">
        <v>43593</v>
      </c>
      <c r="Q15" s="48"/>
      <c r="R15" s="48"/>
      <c r="S15" s="18"/>
      <c r="T15" s="48"/>
    </row>
    <row r="16" spans="1:20" ht="33">
      <c r="A16" s="4">
        <v>12</v>
      </c>
      <c r="B16" s="17" t="s">
        <v>63</v>
      </c>
      <c r="C16" s="79" t="s">
        <v>237</v>
      </c>
      <c r="D16" s="18" t="s">
        <v>23</v>
      </c>
      <c r="E16" s="79" t="s">
        <v>238</v>
      </c>
      <c r="F16" s="18" t="s">
        <v>23</v>
      </c>
      <c r="G16" s="80">
        <v>19</v>
      </c>
      <c r="H16" s="80">
        <v>12</v>
      </c>
      <c r="I16" s="59">
        <f t="shared" si="0"/>
        <v>31</v>
      </c>
      <c r="J16" s="80" t="s">
        <v>446</v>
      </c>
      <c r="K16" s="57"/>
      <c r="L16" s="57"/>
      <c r="M16" s="57"/>
      <c r="N16" s="57"/>
      <c r="O16" s="57"/>
      <c r="P16" s="24">
        <v>43593</v>
      </c>
      <c r="Q16" s="48"/>
      <c r="R16" s="48"/>
      <c r="S16" s="18"/>
      <c r="T16" s="48"/>
    </row>
    <row r="17" spans="1:20">
      <c r="A17" s="4">
        <v>13</v>
      </c>
      <c r="B17" s="17" t="s">
        <v>63</v>
      </c>
      <c r="C17" s="83" t="s">
        <v>239</v>
      </c>
      <c r="D17" s="18" t="s">
        <v>25</v>
      </c>
      <c r="E17" s="17">
        <v>67</v>
      </c>
      <c r="F17" s="18" t="s">
        <v>25</v>
      </c>
      <c r="G17" s="82">
        <v>49</v>
      </c>
      <c r="H17" s="82">
        <v>42</v>
      </c>
      <c r="I17" s="59">
        <f t="shared" si="0"/>
        <v>91</v>
      </c>
      <c r="J17" s="18"/>
      <c r="K17" s="48"/>
      <c r="L17" s="48"/>
      <c r="M17" s="48"/>
      <c r="N17" s="48"/>
      <c r="O17" s="48"/>
      <c r="P17" s="24">
        <v>43594</v>
      </c>
      <c r="Q17" s="48"/>
      <c r="R17" s="48"/>
      <c r="S17" s="18"/>
      <c r="T17" s="48"/>
    </row>
    <row r="18" spans="1:20">
      <c r="A18" s="4">
        <v>14</v>
      </c>
      <c r="B18" s="17" t="s">
        <v>63</v>
      </c>
      <c r="C18" s="83" t="s">
        <v>240</v>
      </c>
      <c r="D18" s="18" t="s">
        <v>25</v>
      </c>
      <c r="E18" s="19">
        <v>69</v>
      </c>
      <c r="F18" s="18" t="s">
        <v>25</v>
      </c>
      <c r="G18" s="82">
        <v>54</v>
      </c>
      <c r="H18" s="82">
        <v>54</v>
      </c>
      <c r="I18" s="59">
        <f t="shared" si="0"/>
        <v>108</v>
      </c>
      <c r="J18" s="18"/>
      <c r="K18" s="48"/>
      <c r="L18" s="48"/>
      <c r="M18" s="48"/>
      <c r="N18" s="48"/>
      <c r="O18" s="48"/>
      <c r="P18" s="24">
        <v>43595</v>
      </c>
      <c r="Q18" s="48"/>
      <c r="R18" s="48"/>
      <c r="S18" s="18"/>
      <c r="T18" s="48"/>
    </row>
    <row r="19" spans="1:20" ht="33">
      <c r="A19" s="4">
        <v>15</v>
      </c>
      <c r="B19" s="17" t="s">
        <v>63</v>
      </c>
      <c r="C19" s="79" t="s">
        <v>241</v>
      </c>
      <c r="D19" s="18" t="s">
        <v>23</v>
      </c>
      <c r="E19" s="79" t="s">
        <v>242</v>
      </c>
      <c r="F19" s="18" t="s">
        <v>23</v>
      </c>
      <c r="G19" s="80">
        <v>56</v>
      </c>
      <c r="H19" s="80">
        <v>42</v>
      </c>
      <c r="I19" s="59">
        <f t="shared" si="0"/>
        <v>98</v>
      </c>
      <c r="J19" s="80" t="s">
        <v>447</v>
      </c>
      <c r="K19" s="48"/>
      <c r="L19" s="48"/>
      <c r="M19" s="48"/>
      <c r="N19" s="48"/>
      <c r="O19" s="48"/>
      <c r="P19" s="24">
        <v>43596</v>
      </c>
      <c r="Q19" s="48"/>
      <c r="R19" s="48"/>
      <c r="S19" s="18"/>
      <c r="T19" s="48"/>
    </row>
    <row r="20" spans="1:20">
      <c r="A20" s="4">
        <v>16</v>
      </c>
      <c r="B20" s="17" t="s">
        <v>63</v>
      </c>
      <c r="C20" s="79" t="s">
        <v>243</v>
      </c>
      <c r="D20" s="18" t="s">
        <v>23</v>
      </c>
      <c r="E20" s="79" t="s">
        <v>244</v>
      </c>
      <c r="F20" s="18" t="s">
        <v>23</v>
      </c>
      <c r="G20" s="80">
        <v>52</v>
      </c>
      <c r="H20" s="80">
        <v>58</v>
      </c>
      <c r="I20" s="59">
        <f t="shared" si="0"/>
        <v>110</v>
      </c>
      <c r="J20" s="80" t="s">
        <v>448</v>
      </c>
      <c r="K20" s="48"/>
      <c r="L20" s="48"/>
      <c r="M20" s="48"/>
      <c r="N20" s="48"/>
      <c r="O20" s="48"/>
      <c r="P20" s="24">
        <v>43598</v>
      </c>
      <c r="Q20" s="48"/>
      <c r="R20" s="48"/>
      <c r="S20" s="18"/>
      <c r="T20" s="48"/>
    </row>
    <row r="21" spans="1:20">
      <c r="A21" s="4">
        <v>17</v>
      </c>
      <c r="B21" s="17" t="s">
        <v>63</v>
      </c>
      <c r="C21" s="83" t="s">
        <v>245</v>
      </c>
      <c r="D21" s="18" t="s">
        <v>25</v>
      </c>
      <c r="E21" s="19">
        <v>70</v>
      </c>
      <c r="F21" s="18" t="s">
        <v>25</v>
      </c>
      <c r="G21" s="82">
        <v>44</v>
      </c>
      <c r="H21" s="82">
        <v>52</v>
      </c>
      <c r="I21" s="59">
        <f t="shared" si="0"/>
        <v>96</v>
      </c>
      <c r="J21" s="18"/>
      <c r="K21" s="48"/>
      <c r="L21" s="48"/>
      <c r="M21" s="48"/>
      <c r="N21" s="48"/>
      <c r="O21" s="48"/>
      <c r="P21" s="24">
        <v>43599</v>
      </c>
      <c r="Q21" s="48"/>
      <c r="R21" s="48"/>
      <c r="S21" s="18"/>
      <c r="T21" s="48"/>
    </row>
    <row r="22" spans="1:20">
      <c r="A22" s="4">
        <v>18</v>
      </c>
      <c r="B22" s="17" t="s">
        <v>63</v>
      </c>
      <c r="C22" s="83" t="s">
        <v>246</v>
      </c>
      <c r="D22" s="18" t="s">
        <v>25</v>
      </c>
      <c r="E22" s="19">
        <v>189</v>
      </c>
      <c r="F22" s="18" t="s">
        <v>25</v>
      </c>
      <c r="G22" s="82">
        <v>73</v>
      </c>
      <c r="H22" s="82">
        <v>88</v>
      </c>
      <c r="I22" s="59">
        <f t="shared" si="0"/>
        <v>161</v>
      </c>
      <c r="J22" s="18"/>
      <c r="K22" s="48"/>
      <c r="L22" s="48"/>
      <c r="M22" s="48"/>
      <c r="N22" s="48"/>
      <c r="O22" s="48"/>
      <c r="P22" s="24">
        <v>43600</v>
      </c>
      <c r="Q22" s="48"/>
      <c r="R22" s="48"/>
      <c r="S22" s="18"/>
      <c r="T22" s="48"/>
    </row>
    <row r="23" spans="1:20">
      <c r="A23" s="4">
        <v>19</v>
      </c>
      <c r="B23" s="17" t="s">
        <v>63</v>
      </c>
      <c r="C23" s="83" t="s">
        <v>247</v>
      </c>
      <c r="D23" s="18" t="s">
        <v>25</v>
      </c>
      <c r="E23" s="19">
        <v>191</v>
      </c>
      <c r="F23" s="18" t="s">
        <v>25</v>
      </c>
      <c r="G23" s="82">
        <v>51</v>
      </c>
      <c r="H23" s="82">
        <v>28</v>
      </c>
      <c r="I23" s="59">
        <f t="shared" si="0"/>
        <v>79</v>
      </c>
      <c r="J23" s="18"/>
      <c r="K23" s="57"/>
      <c r="L23" s="57"/>
      <c r="M23" s="57"/>
      <c r="N23" s="57"/>
      <c r="O23" s="57"/>
      <c r="P23" s="24">
        <v>43601</v>
      </c>
      <c r="Q23" s="48"/>
      <c r="R23" s="48"/>
      <c r="S23" s="18"/>
      <c r="T23" s="48"/>
    </row>
    <row r="24" spans="1:20">
      <c r="A24" s="4">
        <v>20</v>
      </c>
      <c r="B24" s="17" t="s">
        <v>63</v>
      </c>
      <c r="C24" s="83" t="s">
        <v>248</v>
      </c>
      <c r="D24" s="18" t="s">
        <v>25</v>
      </c>
      <c r="E24" s="19">
        <v>190</v>
      </c>
      <c r="F24" s="18"/>
      <c r="G24" s="82">
        <v>33</v>
      </c>
      <c r="H24" s="82">
        <v>55</v>
      </c>
      <c r="I24" s="59">
        <f t="shared" si="0"/>
        <v>88</v>
      </c>
      <c r="J24" s="18"/>
      <c r="K24" s="48"/>
      <c r="L24" s="48"/>
      <c r="M24" s="48"/>
      <c r="N24" s="48"/>
      <c r="O24" s="48"/>
      <c r="P24" s="24">
        <v>43602</v>
      </c>
      <c r="Q24" s="48"/>
      <c r="R24" s="48"/>
      <c r="S24" s="18"/>
      <c r="T24" s="48"/>
    </row>
    <row r="25" spans="1:20" ht="33">
      <c r="A25" s="4">
        <v>21</v>
      </c>
      <c r="B25" s="17" t="s">
        <v>63</v>
      </c>
      <c r="C25" s="79" t="s">
        <v>249</v>
      </c>
      <c r="D25" s="18" t="s">
        <v>23</v>
      </c>
      <c r="E25" s="79" t="s">
        <v>250</v>
      </c>
      <c r="F25" s="18" t="s">
        <v>23</v>
      </c>
      <c r="G25" s="80">
        <v>51</v>
      </c>
      <c r="H25" s="80">
        <v>66</v>
      </c>
      <c r="I25" s="59">
        <f t="shared" si="0"/>
        <v>117</v>
      </c>
      <c r="J25" s="80" t="s">
        <v>449</v>
      </c>
      <c r="K25" s="48"/>
      <c r="L25" s="48"/>
      <c r="M25" s="48"/>
      <c r="N25" s="48"/>
      <c r="O25" s="48"/>
      <c r="P25" s="24">
        <v>43605</v>
      </c>
      <c r="Q25" s="48"/>
      <c r="R25" s="48"/>
      <c r="S25" s="18"/>
      <c r="T25" s="48"/>
    </row>
    <row r="26" spans="1:20">
      <c r="A26" s="4">
        <v>22</v>
      </c>
      <c r="B26" s="17" t="s">
        <v>63</v>
      </c>
      <c r="C26" s="83" t="s">
        <v>251</v>
      </c>
      <c r="D26" s="18" t="s">
        <v>25</v>
      </c>
      <c r="E26" s="19">
        <v>192</v>
      </c>
      <c r="F26" s="18" t="s">
        <v>25</v>
      </c>
      <c r="G26" s="82">
        <v>50</v>
      </c>
      <c r="H26" s="82">
        <v>49</v>
      </c>
      <c r="I26" s="59">
        <f t="shared" si="0"/>
        <v>99</v>
      </c>
      <c r="J26" s="18"/>
      <c r="K26" s="48"/>
      <c r="L26" s="48"/>
      <c r="M26" s="48"/>
      <c r="N26" s="48"/>
      <c r="O26" s="48"/>
      <c r="P26" s="24">
        <v>43606</v>
      </c>
      <c r="Q26" s="48"/>
      <c r="R26" s="48"/>
      <c r="S26" s="18"/>
      <c r="T26" s="48"/>
    </row>
    <row r="27" spans="1:20">
      <c r="A27" s="4">
        <v>23</v>
      </c>
      <c r="B27" s="17" t="s">
        <v>63</v>
      </c>
      <c r="C27" s="83" t="s">
        <v>252</v>
      </c>
      <c r="D27" s="18" t="s">
        <v>25</v>
      </c>
      <c r="E27" s="19">
        <v>193</v>
      </c>
      <c r="F27" s="18" t="s">
        <v>25</v>
      </c>
      <c r="G27" s="82">
        <v>26</v>
      </c>
      <c r="H27" s="82">
        <v>29</v>
      </c>
      <c r="I27" s="59">
        <f t="shared" si="0"/>
        <v>55</v>
      </c>
      <c r="J27" s="18"/>
      <c r="K27" s="48"/>
      <c r="L27" s="48"/>
      <c r="M27" s="48"/>
      <c r="N27" s="48"/>
      <c r="O27" s="48"/>
      <c r="P27" s="24">
        <v>43606</v>
      </c>
      <c r="Q27" s="48"/>
      <c r="R27" s="48"/>
      <c r="S27" s="18"/>
      <c r="T27" s="48"/>
    </row>
    <row r="28" spans="1:20">
      <c r="A28" s="4">
        <v>24</v>
      </c>
      <c r="B28" s="17" t="s">
        <v>63</v>
      </c>
      <c r="C28" s="83" t="s">
        <v>253</v>
      </c>
      <c r="D28" s="18" t="s">
        <v>25</v>
      </c>
      <c r="E28" s="19">
        <v>12</v>
      </c>
      <c r="F28" s="18" t="s">
        <v>25</v>
      </c>
      <c r="G28" s="82">
        <v>69</v>
      </c>
      <c r="H28" s="82">
        <v>66</v>
      </c>
      <c r="I28" s="59">
        <f t="shared" si="0"/>
        <v>135</v>
      </c>
      <c r="J28" s="18"/>
      <c r="K28" s="48"/>
      <c r="L28" s="48"/>
      <c r="M28" s="48"/>
      <c r="N28" s="48"/>
      <c r="O28" s="48"/>
      <c r="P28" s="24">
        <v>43607</v>
      </c>
      <c r="Q28" s="48"/>
      <c r="R28" s="48"/>
      <c r="S28" s="18"/>
      <c r="T28" s="48"/>
    </row>
    <row r="29" spans="1:20">
      <c r="A29" s="4">
        <v>25</v>
      </c>
      <c r="B29" s="17" t="s">
        <v>63</v>
      </c>
      <c r="C29" s="83" t="s">
        <v>254</v>
      </c>
      <c r="D29" s="18" t="s">
        <v>25</v>
      </c>
      <c r="E29" s="19">
        <v>13</v>
      </c>
      <c r="F29" s="18" t="s">
        <v>25</v>
      </c>
      <c r="G29" s="82">
        <v>49</v>
      </c>
      <c r="H29" s="82">
        <v>54</v>
      </c>
      <c r="I29" s="59">
        <f t="shared" si="0"/>
        <v>103</v>
      </c>
      <c r="J29" s="18"/>
      <c r="K29" s="48"/>
      <c r="L29" s="48"/>
      <c r="M29" s="48"/>
      <c r="N29" s="48"/>
      <c r="O29" s="48"/>
      <c r="P29" s="24">
        <v>43608</v>
      </c>
      <c r="Q29" s="48"/>
      <c r="R29" s="48"/>
      <c r="S29" s="18"/>
      <c r="T29" s="48"/>
    </row>
    <row r="30" spans="1:20">
      <c r="A30" s="4">
        <v>26</v>
      </c>
      <c r="B30" s="17" t="s">
        <v>63</v>
      </c>
      <c r="C30" s="83" t="s">
        <v>255</v>
      </c>
      <c r="D30" s="18" t="s">
        <v>25</v>
      </c>
      <c r="E30" s="19">
        <v>14</v>
      </c>
      <c r="F30" s="18" t="s">
        <v>25</v>
      </c>
      <c r="G30" s="82">
        <v>47</v>
      </c>
      <c r="H30" s="82">
        <v>55</v>
      </c>
      <c r="I30" s="59">
        <f t="shared" si="0"/>
        <v>102</v>
      </c>
      <c r="J30" s="18"/>
      <c r="K30" s="57"/>
      <c r="L30" s="57"/>
      <c r="M30" s="57"/>
      <c r="N30" s="57"/>
      <c r="O30" s="57"/>
      <c r="P30" s="24">
        <v>43609</v>
      </c>
      <c r="Q30" s="48"/>
      <c r="R30" s="48"/>
      <c r="S30" s="18"/>
      <c r="T30" s="48"/>
    </row>
    <row r="31" spans="1:20">
      <c r="A31" s="4">
        <v>27</v>
      </c>
      <c r="B31" s="17" t="s">
        <v>63</v>
      </c>
      <c r="C31" s="64" t="s">
        <v>215</v>
      </c>
      <c r="D31" s="65" t="s">
        <v>23</v>
      </c>
      <c r="E31" s="66" t="s">
        <v>216</v>
      </c>
      <c r="F31" s="65" t="s">
        <v>88</v>
      </c>
      <c r="G31" s="66">
        <v>20</v>
      </c>
      <c r="H31" s="66">
        <v>12</v>
      </c>
      <c r="I31" s="59">
        <f t="shared" si="0"/>
        <v>32</v>
      </c>
      <c r="J31" s="66" t="s">
        <v>217</v>
      </c>
      <c r="K31" s="48"/>
      <c r="L31" s="48"/>
      <c r="M31" s="48"/>
      <c r="N31" s="48"/>
      <c r="O31" s="48"/>
      <c r="P31" s="24">
        <v>43610</v>
      </c>
      <c r="Q31" s="48"/>
      <c r="R31" s="48"/>
      <c r="S31" s="18"/>
      <c r="T31" s="48"/>
    </row>
    <row r="32" spans="1:20">
      <c r="A32" s="4">
        <v>28</v>
      </c>
      <c r="B32" s="17" t="s">
        <v>63</v>
      </c>
      <c r="C32" s="70" t="s">
        <v>218</v>
      </c>
      <c r="D32" s="65" t="s">
        <v>25</v>
      </c>
      <c r="E32" s="71">
        <v>18319020710</v>
      </c>
      <c r="F32" s="65" t="s">
        <v>91</v>
      </c>
      <c r="G32" s="72">
        <v>40</v>
      </c>
      <c r="H32" s="72">
        <v>42</v>
      </c>
      <c r="I32" s="59">
        <f t="shared" si="0"/>
        <v>82</v>
      </c>
      <c r="J32" s="101">
        <v>9613157405</v>
      </c>
      <c r="K32" s="48"/>
      <c r="L32" s="48"/>
      <c r="M32" s="48"/>
      <c r="N32" s="48"/>
      <c r="O32" s="48"/>
      <c r="P32" s="24">
        <v>43610</v>
      </c>
      <c r="Q32" s="48"/>
      <c r="R32" s="48"/>
      <c r="S32" s="18"/>
      <c r="T32" s="48"/>
    </row>
    <row r="33" spans="1:20">
      <c r="A33" s="4">
        <v>29</v>
      </c>
      <c r="B33" s="17" t="s">
        <v>63</v>
      </c>
      <c r="C33" s="64" t="s">
        <v>219</v>
      </c>
      <c r="D33" s="65" t="s">
        <v>23</v>
      </c>
      <c r="E33" s="66" t="s">
        <v>220</v>
      </c>
      <c r="F33" s="65" t="s">
        <v>88</v>
      </c>
      <c r="G33" s="66">
        <v>24</v>
      </c>
      <c r="H33" s="66">
        <v>15</v>
      </c>
      <c r="I33" s="59">
        <f t="shared" si="0"/>
        <v>39</v>
      </c>
      <c r="J33" s="66" t="s">
        <v>221</v>
      </c>
      <c r="K33" s="48"/>
      <c r="L33" s="48"/>
      <c r="M33" s="48"/>
      <c r="N33" s="48"/>
      <c r="O33" s="48"/>
      <c r="P33" s="24">
        <v>43612</v>
      </c>
      <c r="Q33" s="48"/>
      <c r="R33" s="48"/>
      <c r="S33" s="18"/>
      <c r="T33" s="48"/>
    </row>
    <row r="34" spans="1:20">
      <c r="A34" s="4">
        <v>30</v>
      </c>
      <c r="B34" s="17" t="s">
        <v>63</v>
      </c>
      <c r="C34" s="70" t="s">
        <v>222</v>
      </c>
      <c r="D34" s="65" t="s">
        <v>25</v>
      </c>
      <c r="E34" s="71">
        <v>18319020712</v>
      </c>
      <c r="F34" s="65" t="s">
        <v>91</v>
      </c>
      <c r="G34" s="72">
        <v>32</v>
      </c>
      <c r="H34" s="72">
        <v>33</v>
      </c>
      <c r="I34" s="59">
        <f t="shared" si="0"/>
        <v>65</v>
      </c>
      <c r="J34" s="101">
        <v>9613157405</v>
      </c>
      <c r="K34" s="48"/>
      <c r="L34" s="48"/>
      <c r="M34" s="48"/>
      <c r="N34" s="48"/>
      <c r="O34" s="48"/>
      <c r="P34" s="24">
        <v>43612</v>
      </c>
      <c r="Q34" s="48"/>
      <c r="R34" s="48"/>
      <c r="S34" s="18"/>
      <c r="T34" s="48"/>
    </row>
    <row r="35" spans="1:20">
      <c r="A35" s="4">
        <v>31</v>
      </c>
      <c r="B35" s="17" t="s">
        <v>63</v>
      </c>
      <c r="C35" s="64" t="s">
        <v>223</v>
      </c>
      <c r="D35" s="65" t="s">
        <v>23</v>
      </c>
      <c r="E35" s="66" t="s">
        <v>224</v>
      </c>
      <c r="F35" s="65" t="s">
        <v>88</v>
      </c>
      <c r="G35" s="72">
        <v>14</v>
      </c>
      <c r="H35" s="72">
        <v>20</v>
      </c>
      <c r="I35" s="59">
        <f t="shared" si="0"/>
        <v>34</v>
      </c>
      <c r="J35" s="66" t="s">
        <v>225</v>
      </c>
      <c r="K35" s="48"/>
      <c r="L35" s="48"/>
      <c r="M35" s="48"/>
      <c r="N35" s="48"/>
      <c r="O35" s="48"/>
      <c r="P35" s="24">
        <v>43613</v>
      </c>
      <c r="Q35" s="48"/>
      <c r="R35" s="48"/>
      <c r="S35" s="18"/>
      <c r="T35" s="48"/>
    </row>
    <row r="36" spans="1:20">
      <c r="A36" s="4">
        <v>32</v>
      </c>
      <c r="B36" s="17" t="s">
        <v>63</v>
      </c>
      <c r="C36" s="70" t="s">
        <v>226</v>
      </c>
      <c r="D36" s="65" t="s">
        <v>25</v>
      </c>
      <c r="E36" s="71">
        <v>18319020713</v>
      </c>
      <c r="F36" s="65" t="s">
        <v>91</v>
      </c>
      <c r="G36" s="72">
        <v>36</v>
      </c>
      <c r="H36" s="72">
        <v>44</v>
      </c>
      <c r="I36" s="59">
        <f t="shared" si="0"/>
        <v>80</v>
      </c>
      <c r="J36" s="101">
        <v>9613157405</v>
      </c>
      <c r="K36" s="18"/>
      <c r="L36" s="18"/>
      <c r="M36" s="18"/>
      <c r="N36" s="18"/>
      <c r="O36" s="18"/>
      <c r="P36" s="24">
        <v>43613</v>
      </c>
      <c r="Q36" s="18"/>
      <c r="R36" s="18"/>
      <c r="S36" s="18"/>
      <c r="T36" s="18"/>
    </row>
    <row r="37" spans="1:20" ht="28.5">
      <c r="A37" s="4">
        <v>33</v>
      </c>
      <c r="B37" s="17" t="s">
        <v>63</v>
      </c>
      <c r="C37" s="84" t="s">
        <v>256</v>
      </c>
      <c r="D37" s="18" t="s">
        <v>23</v>
      </c>
      <c r="E37" s="85">
        <v>18250113101</v>
      </c>
      <c r="F37" s="18" t="s">
        <v>88</v>
      </c>
      <c r="G37" s="85">
        <v>46</v>
      </c>
      <c r="H37" s="85">
        <v>57</v>
      </c>
      <c r="I37" s="59">
        <f t="shared" si="0"/>
        <v>103</v>
      </c>
      <c r="J37" s="85">
        <v>9954030774</v>
      </c>
      <c r="K37" s="18"/>
      <c r="L37" s="18"/>
      <c r="M37" s="18"/>
      <c r="N37" s="18"/>
      <c r="O37" s="18"/>
      <c r="P37" s="24">
        <v>43614</v>
      </c>
      <c r="Q37" s="18"/>
      <c r="R37" s="18"/>
      <c r="S37" s="18"/>
      <c r="T37" s="18"/>
    </row>
    <row r="38" spans="1:20" ht="28.5">
      <c r="A38" s="4">
        <v>34</v>
      </c>
      <c r="B38" s="17" t="s">
        <v>63</v>
      </c>
      <c r="C38" s="84" t="s">
        <v>256</v>
      </c>
      <c r="D38" s="18" t="s">
        <v>23</v>
      </c>
      <c r="E38" s="85">
        <v>18250113101</v>
      </c>
      <c r="F38" s="18" t="s">
        <v>88</v>
      </c>
      <c r="G38" s="80">
        <v>48</v>
      </c>
      <c r="H38" s="80">
        <v>57</v>
      </c>
      <c r="I38" s="59">
        <f t="shared" si="0"/>
        <v>105</v>
      </c>
      <c r="J38" s="85">
        <v>9954030774</v>
      </c>
      <c r="K38" s="18"/>
      <c r="L38" s="18"/>
      <c r="M38" s="18"/>
      <c r="N38" s="18"/>
      <c r="O38" s="18"/>
      <c r="P38" s="24">
        <v>43615</v>
      </c>
      <c r="Q38" s="18"/>
      <c r="R38" s="18"/>
      <c r="S38" s="18"/>
      <c r="T38" s="18"/>
    </row>
    <row r="39" spans="1:20" ht="28.5">
      <c r="A39" s="4">
        <v>35</v>
      </c>
      <c r="B39" s="17" t="s">
        <v>63</v>
      </c>
      <c r="C39" s="84" t="s">
        <v>256</v>
      </c>
      <c r="D39" s="18" t="s">
        <v>23</v>
      </c>
      <c r="E39" s="85">
        <v>18250113101</v>
      </c>
      <c r="F39" s="18" t="s">
        <v>88</v>
      </c>
      <c r="G39" s="80">
        <v>47</v>
      </c>
      <c r="H39" s="80">
        <v>57</v>
      </c>
      <c r="I39" s="59">
        <f t="shared" si="0"/>
        <v>104</v>
      </c>
      <c r="J39" s="85">
        <v>9954030774</v>
      </c>
      <c r="K39" s="18"/>
      <c r="L39" s="18"/>
      <c r="M39" s="18"/>
      <c r="N39" s="18"/>
      <c r="O39" s="18"/>
      <c r="P39" s="24">
        <v>43616</v>
      </c>
      <c r="Q39" s="18"/>
      <c r="R39" s="18"/>
      <c r="S39" s="18"/>
      <c r="T39" s="18"/>
    </row>
    <row r="40" spans="1:20">
      <c r="A40" s="4">
        <v>36</v>
      </c>
      <c r="B40" s="17" t="s">
        <v>62</v>
      </c>
      <c r="C40" s="79" t="s">
        <v>257</v>
      </c>
      <c r="D40" s="18" t="s">
        <v>23</v>
      </c>
      <c r="E40" s="79" t="s">
        <v>258</v>
      </c>
      <c r="F40" s="18" t="s">
        <v>23</v>
      </c>
      <c r="G40" s="80">
        <v>52</v>
      </c>
      <c r="H40" s="80">
        <v>59</v>
      </c>
      <c r="I40" s="59">
        <f t="shared" si="0"/>
        <v>111</v>
      </c>
      <c r="J40" s="80" t="s">
        <v>450</v>
      </c>
      <c r="K40" s="18"/>
      <c r="L40" s="18"/>
      <c r="M40" s="18"/>
      <c r="N40" s="18"/>
      <c r="O40" s="18"/>
      <c r="P40" s="24">
        <v>43587</v>
      </c>
      <c r="Q40" s="18"/>
      <c r="R40" s="18"/>
      <c r="S40" s="18"/>
      <c r="T40" s="18"/>
    </row>
    <row r="41" spans="1:20">
      <c r="A41" s="4">
        <v>37</v>
      </c>
      <c r="B41" s="17" t="s">
        <v>62</v>
      </c>
      <c r="C41" s="79" t="s">
        <v>257</v>
      </c>
      <c r="D41" s="18" t="s">
        <v>23</v>
      </c>
      <c r="E41" s="79" t="s">
        <v>258</v>
      </c>
      <c r="F41" s="18" t="s">
        <v>23</v>
      </c>
      <c r="G41" s="80">
        <v>52</v>
      </c>
      <c r="H41" s="80">
        <v>59</v>
      </c>
      <c r="I41" s="59">
        <f t="shared" si="0"/>
        <v>111</v>
      </c>
      <c r="J41" s="80" t="s">
        <v>450</v>
      </c>
      <c r="K41" s="18"/>
      <c r="L41" s="18"/>
      <c r="M41" s="18"/>
      <c r="N41" s="18"/>
      <c r="O41" s="18"/>
      <c r="P41" s="24">
        <v>43588</v>
      </c>
      <c r="Q41" s="18"/>
      <c r="R41" s="18"/>
      <c r="S41" s="18"/>
      <c r="T41" s="18"/>
    </row>
    <row r="42" spans="1:20">
      <c r="A42" s="4">
        <v>38</v>
      </c>
      <c r="B42" s="17" t="s">
        <v>62</v>
      </c>
      <c r="C42" s="79" t="s">
        <v>257</v>
      </c>
      <c r="D42" s="18" t="s">
        <v>23</v>
      </c>
      <c r="E42" s="79" t="s">
        <v>258</v>
      </c>
      <c r="F42" s="18" t="s">
        <v>23</v>
      </c>
      <c r="G42" s="80">
        <v>52</v>
      </c>
      <c r="H42" s="80">
        <v>59</v>
      </c>
      <c r="I42" s="59">
        <f t="shared" si="0"/>
        <v>111</v>
      </c>
      <c r="J42" s="80" t="s">
        <v>199</v>
      </c>
      <c r="K42" s="18"/>
      <c r="L42" s="18"/>
      <c r="M42" s="18"/>
      <c r="N42" s="18"/>
      <c r="O42" s="18"/>
      <c r="P42" s="24">
        <v>43589</v>
      </c>
      <c r="Q42" s="18"/>
      <c r="R42" s="18"/>
      <c r="S42" s="18"/>
      <c r="T42" s="18"/>
    </row>
    <row r="43" spans="1:20">
      <c r="A43" s="4">
        <v>39</v>
      </c>
      <c r="B43" s="17" t="s">
        <v>62</v>
      </c>
      <c r="C43" s="79" t="s">
        <v>257</v>
      </c>
      <c r="D43" s="18" t="s">
        <v>23</v>
      </c>
      <c r="E43" s="79" t="s">
        <v>258</v>
      </c>
      <c r="F43" s="18" t="s">
        <v>23</v>
      </c>
      <c r="G43" s="80">
        <v>51</v>
      </c>
      <c r="H43" s="80">
        <v>59</v>
      </c>
      <c r="I43" s="59">
        <f t="shared" si="0"/>
        <v>110</v>
      </c>
      <c r="J43" s="80" t="s">
        <v>199</v>
      </c>
      <c r="K43" s="18"/>
      <c r="L43" s="18"/>
      <c r="M43" s="18"/>
      <c r="N43" s="18"/>
      <c r="O43" s="18"/>
      <c r="P43" s="24">
        <v>43591</v>
      </c>
      <c r="Q43" s="18"/>
      <c r="R43" s="18"/>
      <c r="S43" s="18"/>
      <c r="T43" s="18"/>
    </row>
    <row r="44" spans="1:20">
      <c r="A44" s="4">
        <v>40</v>
      </c>
      <c r="B44" s="17" t="s">
        <v>62</v>
      </c>
      <c r="C44" s="79" t="s">
        <v>259</v>
      </c>
      <c r="D44" s="18" t="s">
        <v>23</v>
      </c>
      <c r="E44" s="79" t="s">
        <v>260</v>
      </c>
      <c r="F44" s="18" t="s">
        <v>23</v>
      </c>
      <c r="G44" s="80">
        <v>53</v>
      </c>
      <c r="H44" s="80">
        <v>58</v>
      </c>
      <c r="I44" s="59">
        <f t="shared" si="0"/>
        <v>111</v>
      </c>
      <c r="J44" s="80" t="s">
        <v>199</v>
      </c>
      <c r="K44" s="18"/>
      <c r="L44" s="18"/>
      <c r="M44" s="18"/>
      <c r="N44" s="18"/>
      <c r="O44" s="18"/>
      <c r="P44" s="24">
        <v>43592</v>
      </c>
      <c r="Q44" s="18"/>
      <c r="R44" s="18"/>
      <c r="S44" s="18"/>
      <c r="T44" s="18"/>
    </row>
    <row r="45" spans="1:20">
      <c r="A45" s="4">
        <v>41</v>
      </c>
      <c r="B45" s="17" t="s">
        <v>62</v>
      </c>
      <c r="C45" s="79" t="s">
        <v>259</v>
      </c>
      <c r="D45" s="18" t="s">
        <v>23</v>
      </c>
      <c r="E45" s="79" t="s">
        <v>260</v>
      </c>
      <c r="F45" s="18" t="s">
        <v>23</v>
      </c>
      <c r="G45" s="19">
        <v>58</v>
      </c>
      <c r="H45" s="19">
        <v>60</v>
      </c>
      <c r="I45" s="59">
        <f t="shared" si="0"/>
        <v>118</v>
      </c>
      <c r="J45" s="80" t="s">
        <v>199</v>
      </c>
      <c r="K45" s="18"/>
      <c r="L45" s="18"/>
      <c r="M45" s="18"/>
      <c r="N45" s="18"/>
      <c r="O45" s="18"/>
      <c r="P45" s="24">
        <v>43593</v>
      </c>
      <c r="Q45" s="18"/>
      <c r="R45" s="18"/>
      <c r="S45" s="18"/>
      <c r="T45" s="18"/>
    </row>
    <row r="46" spans="1:20">
      <c r="A46" s="4">
        <v>42</v>
      </c>
      <c r="B46" s="17" t="s">
        <v>62</v>
      </c>
      <c r="C46" s="79" t="s">
        <v>200</v>
      </c>
      <c r="D46" s="18" t="s">
        <v>23</v>
      </c>
      <c r="E46" s="79" t="s">
        <v>201</v>
      </c>
      <c r="F46" s="18" t="s">
        <v>23</v>
      </c>
      <c r="G46" s="80">
        <v>69</v>
      </c>
      <c r="H46" s="80">
        <v>81</v>
      </c>
      <c r="I46" s="59">
        <f t="shared" si="0"/>
        <v>150</v>
      </c>
      <c r="J46" s="80" t="s">
        <v>202</v>
      </c>
      <c r="K46" s="18"/>
      <c r="L46" s="18"/>
      <c r="M46" s="18"/>
      <c r="N46" s="18"/>
      <c r="O46" s="18"/>
      <c r="P46" s="24">
        <v>43594</v>
      </c>
      <c r="Q46" s="18"/>
      <c r="R46" s="18"/>
      <c r="S46" s="18"/>
      <c r="T46" s="18"/>
    </row>
    <row r="47" spans="1:20">
      <c r="A47" s="4">
        <v>43</v>
      </c>
      <c r="B47" s="17" t="s">
        <v>62</v>
      </c>
      <c r="C47" s="83" t="s">
        <v>261</v>
      </c>
      <c r="D47" s="18" t="s">
        <v>25</v>
      </c>
      <c r="E47" s="19">
        <v>223</v>
      </c>
      <c r="F47" s="18" t="s">
        <v>25</v>
      </c>
      <c r="G47" s="82">
        <v>31</v>
      </c>
      <c r="H47" s="82">
        <v>34</v>
      </c>
      <c r="I47" s="59">
        <f t="shared" si="0"/>
        <v>65</v>
      </c>
      <c r="J47" s="18"/>
      <c r="K47" s="18"/>
      <c r="L47" s="18"/>
      <c r="M47" s="18"/>
      <c r="N47" s="18"/>
      <c r="O47" s="18"/>
      <c r="P47" s="24">
        <v>43595</v>
      </c>
      <c r="Q47" s="18"/>
      <c r="R47" s="18"/>
      <c r="S47" s="18"/>
      <c r="T47" s="18"/>
    </row>
    <row r="48" spans="1:20">
      <c r="A48" s="4">
        <v>44</v>
      </c>
      <c r="B48" s="17" t="s">
        <v>62</v>
      </c>
      <c r="C48" s="83" t="s">
        <v>262</v>
      </c>
      <c r="D48" s="18" t="s">
        <v>25</v>
      </c>
      <c r="E48" s="19">
        <v>235</v>
      </c>
      <c r="F48" s="18" t="s">
        <v>25</v>
      </c>
      <c r="G48" s="82">
        <v>65</v>
      </c>
      <c r="H48" s="82">
        <v>42</v>
      </c>
      <c r="I48" s="59">
        <f t="shared" si="0"/>
        <v>107</v>
      </c>
      <c r="J48" s="18"/>
      <c r="K48" s="18"/>
      <c r="L48" s="18"/>
      <c r="M48" s="18"/>
      <c r="N48" s="18"/>
      <c r="O48" s="18"/>
      <c r="P48" s="24">
        <v>43596</v>
      </c>
      <c r="Q48" s="18"/>
      <c r="R48" s="18"/>
      <c r="S48" s="18"/>
      <c r="T48" s="18"/>
    </row>
    <row r="49" spans="1:20">
      <c r="A49" s="4">
        <v>45</v>
      </c>
      <c r="B49" s="17" t="s">
        <v>62</v>
      </c>
      <c r="C49" s="79" t="s">
        <v>263</v>
      </c>
      <c r="D49" s="18" t="s">
        <v>23</v>
      </c>
      <c r="E49" s="79" t="s">
        <v>206</v>
      </c>
      <c r="F49" s="18" t="s">
        <v>23</v>
      </c>
      <c r="G49" s="80">
        <v>51</v>
      </c>
      <c r="H49" s="80">
        <v>56</v>
      </c>
      <c r="I49" s="59">
        <f t="shared" si="0"/>
        <v>107</v>
      </c>
      <c r="J49" s="80" t="s">
        <v>451</v>
      </c>
      <c r="K49" s="18"/>
      <c r="L49" s="18"/>
      <c r="M49" s="18"/>
      <c r="N49" s="18"/>
      <c r="O49" s="18"/>
      <c r="P49" s="24">
        <v>43598</v>
      </c>
      <c r="Q49" s="18"/>
      <c r="R49" s="18"/>
      <c r="S49" s="18"/>
      <c r="T49" s="18"/>
    </row>
    <row r="50" spans="1:20">
      <c r="A50" s="4">
        <v>46</v>
      </c>
      <c r="B50" s="17" t="s">
        <v>62</v>
      </c>
      <c r="C50" s="79" t="s">
        <v>264</v>
      </c>
      <c r="D50" s="18" t="s">
        <v>23</v>
      </c>
      <c r="E50" s="79" t="s">
        <v>265</v>
      </c>
      <c r="F50" s="18" t="s">
        <v>23</v>
      </c>
      <c r="G50" s="80">
        <v>24</v>
      </c>
      <c r="H50" s="80">
        <v>43</v>
      </c>
      <c r="I50" s="59">
        <f t="shared" si="0"/>
        <v>67</v>
      </c>
      <c r="J50" s="80" t="s">
        <v>452</v>
      </c>
      <c r="K50" s="18"/>
      <c r="L50" s="18"/>
      <c r="M50" s="18"/>
      <c r="N50" s="18"/>
      <c r="O50" s="18"/>
      <c r="P50" s="24">
        <v>43599</v>
      </c>
      <c r="Q50" s="18"/>
      <c r="R50" s="18"/>
      <c r="S50" s="18"/>
      <c r="T50" s="18"/>
    </row>
    <row r="51" spans="1:20">
      <c r="A51" s="4">
        <v>47</v>
      </c>
      <c r="B51" s="17" t="s">
        <v>62</v>
      </c>
      <c r="C51" s="79" t="s">
        <v>266</v>
      </c>
      <c r="D51" s="18" t="s">
        <v>23</v>
      </c>
      <c r="E51" s="79" t="s">
        <v>267</v>
      </c>
      <c r="F51" s="18" t="s">
        <v>23</v>
      </c>
      <c r="G51" s="80">
        <v>10</v>
      </c>
      <c r="H51" s="80">
        <v>12</v>
      </c>
      <c r="I51" s="59">
        <f t="shared" si="0"/>
        <v>22</v>
      </c>
      <c r="J51" s="80" t="s">
        <v>453</v>
      </c>
      <c r="K51" s="18"/>
      <c r="L51" s="18"/>
      <c r="M51" s="18"/>
      <c r="N51" s="18"/>
      <c r="O51" s="18"/>
      <c r="P51" s="24">
        <v>43599</v>
      </c>
      <c r="Q51" s="18"/>
      <c r="R51" s="18"/>
      <c r="S51" s="18"/>
      <c r="T51" s="18"/>
    </row>
    <row r="52" spans="1:20">
      <c r="A52" s="4">
        <v>48</v>
      </c>
      <c r="B52" s="17" t="s">
        <v>62</v>
      </c>
      <c r="C52" s="81" t="s">
        <v>268</v>
      </c>
      <c r="D52" s="18" t="s">
        <v>25</v>
      </c>
      <c r="E52" s="19">
        <v>288</v>
      </c>
      <c r="F52" s="18" t="s">
        <v>25</v>
      </c>
      <c r="G52" s="82">
        <v>45</v>
      </c>
      <c r="H52" s="82">
        <v>34</v>
      </c>
      <c r="I52" s="59">
        <f t="shared" si="0"/>
        <v>79</v>
      </c>
      <c r="J52" s="18"/>
      <c r="K52" s="18"/>
      <c r="L52" s="18"/>
      <c r="M52" s="18"/>
      <c r="N52" s="18"/>
      <c r="O52" s="18"/>
      <c r="P52" s="24">
        <v>43600</v>
      </c>
      <c r="Q52" s="18"/>
      <c r="R52" s="18"/>
      <c r="S52" s="18"/>
      <c r="T52" s="18"/>
    </row>
    <row r="53" spans="1:20">
      <c r="A53" s="4">
        <v>49</v>
      </c>
      <c r="B53" s="17" t="s">
        <v>62</v>
      </c>
      <c r="C53" s="79" t="s">
        <v>269</v>
      </c>
      <c r="D53" s="18"/>
      <c r="E53" s="79" t="s">
        <v>270</v>
      </c>
      <c r="F53" s="18" t="s">
        <v>23</v>
      </c>
      <c r="G53" s="80">
        <v>52</v>
      </c>
      <c r="H53" s="80">
        <v>45</v>
      </c>
      <c r="I53" s="59">
        <f t="shared" si="0"/>
        <v>97</v>
      </c>
      <c r="J53" s="80" t="s">
        <v>454</v>
      </c>
      <c r="K53" s="18"/>
      <c r="L53" s="18"/>
      <c r="M53" s="18"/>
      <c r="N53" s="18"/>
      <c r="O53" s="18"/>
      <c r="P53" s="24">
        <v>43601</v>
      </c>
      <c r="Q53" s="18"/>
      <c r="R53" s="18"/>
      <c r="S53" s="18"/>
      <c r="T53" s="18"/>
    </row>
    <row r="54" spans="1:20">
      <c r="A54" s="4">
        <v>50</v>
      </c>
      <c r="B54" s="17" t="s">
        <v>62</v>
      </c>
      <c r="C54" s="83" t="s">
        <v>271</v>
      </c>
      <c r="D54" s="18" t="s">
        <v>25</v>
      </c>
      <c r="E54" s="19">
        <v>195</v>
      </c>
      <c r="F54" s="18" t="s">
        <v>25</v>
      </c>
      <c r="G54" s="82">
        <v>58</v>
      </c>
      <c r="H54" s="82">
        <v>62</v>
      </c>
      <c r="I54" s="59">
        <f t="shared" si="0"/>
        <v>120</v>
      </c>
      <c r="J54" s="80" t="s">
        <v>455</v>
      </c>
      <c r="K54" s="57"/>
      <c r="L54" s="57"/>
      <c r="M54" s="57"/>
      <c r="N54" s="57"/>
      <c r="O54" s="57"/>
      <c r="P54" s="24">
        <v>43602</v>
      </c>
      <c r="Q54" s="18"/>
      <c r="R54" s="18"/>
      <c r="S54" s="18"/>
      <c r="T54" s="18"/>
    </row>
    <row r="55" spans="1:20">
      <c r="A55" s="4">
        <v>51</v>
      </c>
      <c r="B55" s="17" t="s">
        <v>62</v>
      </c>
      <c r="C55" s="79" t="s">
        <v>197</v>
      </c>
      <c r="D55" s="18" t="s">
        <v>23</v>
      </c>
      <c r="E55" s="79" t="s">
        <v>198</v>
      </c>
      <c r="F55" s="18" t="s">
        <v>23</v>
      </c>
      <c r="G55" s="86">
        <v>62.1</v>
      </c>
      <c r="H55" s="86">
        <v>75.900000000000006</v>
      </c>
      <c r="I55" s="59">
        <f t="shared" si="0"/>
        <v>138</v>
      </c>
      <c r="J55" s="80" t="s">
        <v>455</v>
      </c>
      <c r="K55" s="18"/>
      <c r="L55" s="18"/>
      <c r="M55" s="18"/>
      <c r="N55" s="18"/>
      <c r="O55" s="18"/>
      <c r="P55" s="24">
        <v>43605</v>
      </c>
      <c r="Q55" s="18"/>
      <c r="R55" s="18"/>
      <c r="S55" s="18"/>
      <c r="T55" s="18"/>
    </row>
    <row r="56" spans="1:20">
      <c r="A56" s="4">
        <v>52</v>
      </c>
      <c r="B56" s="17" t="s">
        <v>62</v>
      </c>
      <c r="C56" s="18" t="s">
        <v>272</v>
      </c>
      <c r="D56" s="18" t="s">
        <v>25</v>
      </c>
      <c r="E56" s="87">
        <v>43</v>
      </c>
      <c r="F56" s="18" t="s">
        <v>91</v>
      </c>
      <c r="G56" s="48">
        <v>23</v>
      </c>
      <c r="H56" s="48">
        <v>20</v>
      </c>
      <c r="I56" s="59">
        <f t="shared" si="0"/>
        <v>43</v>
      </c>
      <c r="J56" s="48"/>
      <c r="K56" s="18"/>
      <c r="L56" s="18"/>
      <c r="M56" s="18"/>
      <c r="N56" s="18"/>
      <c r="O56" s="18"/>
      <c r="P56" s="24">
        <v>43606</v>
      </c>
      <c r="Q56" s="18"/>
      <c r="R56" s="18"/>
      <c r="S56" s="18"/>
      <c r="T56" s="18"/>
    </row>
    <row r="57" spans="1:20">
      <c r="A57" s="4">
        <v>53</v>
      </c>
      <c r="B57" s="17" t="s">
        <v>62</v>
      </c>
      <c r="C57" s="18" t="s">
        <v>273</v>
      </c>
      <c r="D57" s="18" t="s">
        <v>25</v>
      </c>
      <c r="E57" s="87">
        <v>187</v>
      </c>
      <c r="F57" s="18" t="s">
        <v>91</v>
      </c>
      <c r="G57" s="48">
        <v>32</v>
      </c>
      <c r="H57" s="48">
        <v>28</v>
      </c>
      <c r="I57" s="59">
        <f t="shared" si="0"/>
        <v>60</v>
      </c>
      <c r="J57" s="48"/>
      <c r="K57" s="18"/>
      <c r="L57" s="18"/>
      <c r="M57" s="18"/>
      <c r="N57" s="18"/>
      <c r="O57" s="18"/>
      <c r="P57" s="24">
        <v>43606</v>
      </c>
      <c r="Q57" s="18"/>
      <c r="R57" s="18"/>
      <c r="S57" s="18"/>
      <c r="T57" s="18"/>
    </row>
    <row r="58" spans="1:20">
      <c r="A58" s="4">
        <v>54</v>
      </c>
      <c r="B58" s="17" t="s">
        <v>62</v>
      </c>
      <c r="C58" s="18" t="s">
        <v>274</v>
      </c>
      <c r="D58" s="18" t="s">
        <v>25</v>
      </c>
      <c r="E58" s="87">
        <v>188</v>
      </c>
      <c r="F58" s="18" t="s">
        <v>91</v>
      </c>
      <c r="G58" s="48">
        <v>11</v>
      </c>
      <c r="H58" s="48">
        <v>27</v>
      </c>
      <c r="I58" s="59">
        <f t="shared" si="0"/>
        <v>38</v>
      </c>
      <c r="J58" s="48"/>
      <c r="K58" s="18"/>
      <c r="L58" s="18"/>
      <c r="M58" s="18"/>
      <c r="N58" s="18"/>
      <c r="O58" s="18"/>
      <c r="P58" s="24">
        <v>43607</v>
      </c>
      <c r="Q58" s="18"/>
      <c r="R58" s="18"/>
      <c r="S58" s="18"/>
      <c r="T58" s="18"/>
    </row>
    <row r="59" spans="1:20">
      <c r="A59" s="4">
        <v>55</v>
      </c>
      <c r="B59" s="17" t="s">
        <v>62</v>
      </c>
      <c r="C59" s="18" t="s">
        <v>275</v>
      </c>
      <c r="D59" s="18" t="s">
        <v>25</v>
      </c>
      <c r="E59" s="87">
        <v>194</v>
      </c>
      <c r="F59" s="18" t="s">
        <v>91</v>
      </c>
      <c r="G59" s="48">
        <v>11</v>
      </c>
      <c r="H59" s="48">
        <v>13</v>
      </c>
      <c r="I59" s="59">
        <f t="shared" si="0"/>
        <v>24</v>
      </c>
      <c r="J59" s="48"/>
      <c r="K59" s="18"/>
      <c r="L59" s="18"/>
      <c r="M59" s="18"/>
      <c r="N59" s="18"/>
      <c r="O59" s="18"/>
      <c r="P59" s="24">
        <v>43607</v>
      </c>
      <c r="Q59" s="18"/>
      <c r="R59" s="18"/>
      <c r="S59" s="18"/>
      <c r="T59" s="18"/>
    </row>
    <row r="60" spans="1:20">
      <c r="A60" s="4">
        <v>56</v>
      </c>
      <c r="B60" s="17" t="s">
        <v>62</v>
      </c>
      <c r="C60" s="18" t="s">
        <v>276</v>
      </c>
      <c r="D60" s="18" t="s">
        <v>25</v>
      </c>
      <c r="E60" s="87">
        <v>78</v>
      </c>
      <c r="F60" s="18" t="s">
        <v>91</v>
      </c>
      <c r="G60" s="48">
        <v>16</v>
      </c>
      <c r="H60" s="48">
        <v>28</v>
      </c>
      <c r="I60" s="59">
        <f t="shared" si="0"/>
        <v>44</v>
      </c>
      <c r="J60" s="48"/>
      <c r="K60" s="18"/>
      <c r="L60" s="18"/>
      <c r="M60" s="18"/>
      <c r="N60" s="18"/>
      <c r="O60" s="18"/>
      <c r="P60" s="24">
        <v>43607</v>
      </c>
      <c r="Q60" s="18"/>
      <c r="R60" s="18"/>
      <c r="S60" s="18"/>
      <c r="T60" s="18"/>
    </row>
    <row r="61" spans="1:20">
      <c r="A61" s="4">
        <v>57</v>
      </c>
      <c r="B61" s="17" t="s">
        <v>62</v>
      </c>
      <c r="C61" s="18" t="s">
        <v>277</v>
      </c>
      <c r="D61" s="18" t="s">
        <v>25</v>
      </c>
      <c r="E61" s="87">
        <v>125</v>
      </c>
      <c r="F61" s="18" t="s">
        <v>91</v>
      </c>
      <c r="G61" s="48">
        <v>32</v>
      </c>
      <c r="H61" s="48">
        <v>29</v>
      </c>
      <c r="I61" s="59">
        <f t="shared" si="0"/>
        <v>61</v>
      </c>
      <c r="J61" s="48"/>
      <c r="K61" s="57"/>
      <c r="L61" s="57"/>
      <c r="M61" s="57"/>
      <c r="N61" s="57"/>
      <c r="O61" s="57"/>
      <c r="P61" s="24">
        <v>43608</v>
      </c>
      <c r="Q61" s="18"/>
      <c r="R61" s="18"/>
      <c r="S61" s="18"/>
      <c r="T61" s="18"/>
    </row>
    <row r="62" spans="1:20">
      <c r="A62" s="4">
        <v>58</v>
      </c>
      <c r="B62" s="17" t="s">
        <v>62</v>
      </c>
      <c r="C62" s="18" t="s">
        <v>278</v>
      </c>
      <c r="D62" s="18" t="s">
        <v>25</v>
      </c>
      <c r="E62" s="87">
        <v>57</v>
      </c>
      <c r="F62" s="18" t="s">
        <v>91</v>
      </c>
      <c r="G62" s="48">
        <v>27</v>
      </c>
      <c r="H62" s="48">
        <v>18</v>
      </c>
      <c r="I62" s="59">
        <f t="shared" si="0"/>
        <v>45</v>
      </c>
      <c r="J62" s="48"/>
      <c r="K62" s="18"/>
      <c r="L62" s="18"/>
      <c r="M62" s="18"/>
      <c r="N62" s="18"/>
      <c r="O62" s="18"/>
      <c r="P62" s="24">
        <v>43608</v>
      </c>
      <c r="Q62" s="18"/>
      <c r="R62" s="18"/>
      <c r="S62" s="18"/>
      <c r="T62" s="18"/>
    </row>
    <row r="63" spans="1:20">
      <c r="A63" s="4">
        <v>59</v>
      </c>
      <c r="B63" s="17" t="s">
        <v>62</v>
      </c>
      <c r="C63" s="18" t="s">
        <v>279</v>
      </c>
      <c r="D63" s="18" t="s">
        <v>25</v>
      </c>
      <c r="E63" s="87">
        <v>58</v>
      </c>
      <c r="F63" s="18" t="s">
        <v>91</v>
      </c>
      <c r="G63" s="48">
        <v>48</v>
      </c>
      <c r="H63" s="48">
        <v>41</v>
      </c>
      <c r="I63" s="59">
        <f t="shared" si="0"/>
        <v>89</v>
      </c>
      <c r="J63" s="48"/>
      <c r="K63" s="18"/>
      <c r="L63" s="18"/>
      <c r="M63" s="18"/>
      <c r="N63" s="18"/>
      <c r="O63" s="18"/>
      <c r="P63" s="24">
        <v>43609</v>
      </c>
      <c r="Q63" s="18"/>
      <c r="R63" s="18"/>
      <c r="S63" s="18"/>
      <c r="T63" s="18"/>
    </row>
    <row r="64" spans="1:20">
      <c r="A64" s="4">
        <v>60</v>
      </c>
      <c r="B64" s="17" t="s">
        <v>62</v>
      </c>
      <c r="C64" s="18" t="s">
        <v>280</v>
      </c>
      <c r="D64" s="18" t="s">
        <v>25</v>
      </c>
      <c r="E64" s="87">
        <v>81</v>
      </c>
      <c r="F64" s="18" t="s">
        <v>91</v>
      </c>
      <c r="G64" s="48">
        <v>50</v>
      </c>
      <c r="H64" s="48">
        <v>28</v>
      </c>
      <c r="I64" s="59">
        <f t="shared" si="0"/>
        <v>78</v>
      </c>
      <c r="J64" s="48"/>
      <c r="K64" s="18"/>
      <c r="L64" s="18"/>
      <c r="M64" s="18"/>
      <c r="N64" s="18"/>
      <c r="O64" s="18"/>
      <c r="P64" s="24">
        <v>43610</v>
      </c>
      <c r="Q64" s="18"/>
      <c r="R64" s="18"/>
      <c r="S64" s="18"/>
      <c r="T64" s="18"/>
    </row>
    <row r="65" spans="1:20">
      <c r="A65" s="4">
        <v>61</v>
      </c>
      <c r="B65" s="17" t="s">
        <v>62</v>
      </c>
      <c r="C65" s="18" t="s">
        <v>281</v>
      </c>
      <c r="D65" s="18" t="s">
        <v>25</v>
      </c>
      <c r="E65" s="87">
        <v>82</v>
      </c>
      <c r="F65" s="18" t="s">
        <v>91</v>
      </c>
      <c r="G65" s="48">
        <v>37</v>
      </c>
      <c r="H65" s="48">
        <v>27</v>
      </c>
      <c r="I65" s="59">
        <f t="shared" si="0"/>
        <v>64</v>
      </c>
      <c r="J65" s="48"/>
      <c r="K65" s="18"/>
      <c r="L65" s="18"/>
      <c r="M65" s="18"/>
      <c r="N65" s="18"/>
      <c r="O65" s="18"/>
      <c r="P65" s="24">
        <v>43612</v>
      </c>
      <c r="Q65" s="18"/>
      <c r="R65" s="18"/>
      <c r="S65" s="18"/>
      <c r="T65" s="18"/>
    </row>
    <row r="66" spans="1:20">
      <c r="A66" s="4">
        <v>62</v>
      </c>
      <c r="B66" s="17" t="s">
        <v>62</v>
      </c>
      <c r="C66" s="79" t="s">
        <v>263</v>
      </c>
      <c r="D66" s="18" t="s">
        <v>23</v>
      </c>
      <c r="E66" s="79" t="s">
        <v>206</v>
      </c>
      <c r="F66" s="18" t="s">
        <v>23</v>
      </c>
      <c r="G66" s="80">
        <v>51</v>
      </c>
      <c r="H66" s="80">
        <v>56</v>
      </c>
      <c r="I66" s="59">
        <f t="shared" si="0"/>
        <v>107</v>
      </c>
      <c r="J66" s="80" t="s">
        <v>451</v>
      </c>
      <c r="K66" s="18"/>
      <c r="L66" s="18"/>
      <c r="M66" s="18"/>
      <c r="N66" s="18"/>
      <c r="O66" s="18"/>
      <c r="P66" s="24">
        <v>43613</v>
      </c>
      <c r="Q66" s="18"/>
      <c r="R66" s="18"/>
      <c r="S66" s="18"/>
      <c r="T66" s="18"/>
    </row>
    <row r="67" spans="1:20">
      <c r="A67" s="4">
        <v>63</v>
      </c>
      <c r="B67" s="17" t="s">
        <v>62</v>
      </c>
      <c r="C67" s="83" t="s">
        <v>282</v>
      </c>
      <c r="D67" s="18" t="s">
        <v>25</v>
      </c>
      <c r="E67" s="19">
        <v>236</v>
      </c>
      <c r="F67" s="18" t="s">
        <v>25</v>
      </c>
      <c r="G67" s="82">
        <v>64</v>
      </c>
      <c r="H67" s="82">
        <v>49</v>
      </c>
      <c r="I67" s="59">
        <f t="shared" si="0"/>
        <v>113</v>
      </c>
      <c r="J67" s="18"/>
      <c r="K67" s="18"/>
      <c r="L67" s="18"/>
      <c r="M67" s="18"/>
      <c r="N67" s="18"/>
      <c r="O67" s="18"/>
      <c r="P67" s="24">
        <v>43614</v>
      </c>
      <c r="Q67" s="18"/>
      <c r="R67" s="18"/>
      <c r="S67" s="18"/>
      <c r="T67" s="18"/>
    </row>
    <row r="68" spans="1:20">
      <c r="A68" s="4">
        <v>64</v>
      </c>
      <c r="B68" s="17" t="s">
        <v>62</v>
      </c>
      <c r="C68" s="88" t="s">
        <v>283</v>
      </c>
      <c r="D68" s="18" t="s">
        <v>23</v>
      </c>
      <c r="E68" s="86">
        <v>18250120301</v>
      </c>
      <c r="F68" s="18" t="s">
        <v>23</v>
      </c>
      <c r="G68" s="86">
        <v>42</v>
      </c>
      <c r="H68" s="86">
        <v>50</v>
      </c>
      <c r="I68" s="59">
        <f t="shared" si="0"/>
        <v>92</v>
      </c>
      <c r="J68" s="86">
        <v>9954346276</v>
      </c>
      <c r="K68" s="18"/>
      <c r="L68" s="18"/>
      <c r="M68" s="18"/>
      <c r="N68" s="18"/>
      <c r="O68" s="18"/>
      <c r="P68" s="24">
        <v>43615</v>
      </c>
      <c r="Q68" s="18"/>
      <c r="R68" s="18"/>
      <c r="S68" s="18"/>
      <c r="T68" s="18"/>
    </row>
    <row r="69" spans="1:20">
      <c r="A69" s="4">
        <v>65</v>
      </c>
      <c r="B69" s="17" t="s">
        <v>62</v>
      </c>
      <c r="C69" s="88" t="s">
        <v>283</v>
      </c>
      <c r="D69" s="18" t="s">
        <v>23</v>
      </c>
      <c r="E69" s="86">
        <v>18250120301</v>
      </c>
      <c r="F69" s="18" t="s">
        <v>23</v>
      </c>
      <c r="G69" s="72">
        <v>40</v>
      </c>
      <c r="H69" s="72">
        <v>51</v>
      </c>
      <c r="I69" s="59">
        <f t="shared" si="0"/>
        <v>91</v>
      </c>
      <c r="J69" s="86">
        <v>9954346276</v>
      </c>
      <c r="K69" s="18"/>
      <c r="L69" s="18"/>
      <c r="M69" s="18"/>
      <c r="N69" s="18"/>
      <c r="O69" s="18"/>
      <c r="P69" s="24">
        <v>43616</v>
      </c>
      <c r="Q69" s="18"/>
      <c r="R69" s="18"/>
      <c r="S69" s="18"/>
      <c r="T69" s="18"/>
    </row>
    <row r="70" spans="1:20">
      <c r="A70" s="4">
        <v>66</v>
      </c>
      <c r="B70" s="17"/>
      <c r="C70" s="18"/>
      <c r="D70" s="18"/>
      <c r="E70" s="19"/>
      <c r="F70" s="18"/>
      <c r="G70" s="19"/>
      <c r="H70" s="19"/>
      <c r="I70" s="59">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9">
        <f t="shared" si="1"/>
        <v>0</v>
      </c>
      <c r="J71" s="18"/>
      <c r="K71" s="18"/>
      <c r="L71" s="18"/>
      <c r="M71" s="18"/>
      <c r="N71" s="18"/>
      <c r="O71" s="18"/>
      <c r="P71" s="24"/>
      <c r="Q71" s="18"/>
      <c r="R71" s="18"/>
      <c r="S71" s="18"/>
      <c r="T71" s="18"/>
    </row>
    <row r="72" spans="1:20">
      <c r="A72" s="4">
        <v>68</v>
      </c>
      <c r="B72" s="17"/>
      <c r="C72" s="18"/>
      <c r="D72" s="18"/>
      <c r="E72" s="19"/>
      <c r="F72" s="18"/>
      <c r="G72" s="19"/>
      <c r="H72" s="19"/>
      <c r="I72" s="59">
        <f t="shared" si="1"/>
        <v>0</v>
      </c>
      <c r="J72" s="18"/>
      <c r="K72" s="18"/>
      <c r="L72" s="18"/>
      <c r="M72" s="18"/>
      <c r="N72" s="18"/>
      <c r="O72" s="18"/>
      <c r="P72" s="24"/>
      <c r="Q72" s="18"/>
      <c r="R72" s="18"/>
      <c r="S72" s="18"/>
      <c r="T72" s="18"/>
    </row>
    <row r="73" spans="1:20">
      <c r="A73" s="4">
        <v>69</v>
      </c>
      <c r="B73" s="17"/>
      <c r="C73" s="18"/>
      <c r="D73" s="18"/>
      <c r="E73" s="19"/>
      <c r="F73" s="18"/>
      <c r="G73" s="19"/>
      <c r="H73" s="19"/>
      <c r="I73" s="59">
        <f t="shared" si="1"/>
        <v>0</v>
      </c>
      <c r="J73" s="18"/>
      <c r="K73" s="18"/>
      <c r="L73" s="18"/>
      <c r="M73" s="18"/>
      <c r="N73" s="18"/>
      <c r="O73" s="18"/>
      <c r="P73" s="24"/>
      <c r="Q73" s="18"/>
      <c r="R73" s="18"/>
      <c r="S73" s="18"/>
      <c r="T73" s="18"/>
    </row>
    <row r="74" spans="1:20">
      <c r="A74" s="4">
        <v>70</v>
      </c>
      <c r="B74" s="17"/>
      <c r="C74" s="18"/>
      <c r="D74" s="18"/>
      <c r="E74" s="19"/>
      <c r="F74" s="18"/>
      <c r="G74" s="19"/>
      <c r="H74" s="19"/>
      <c r="I74" s="59">
        <f t="shared" si="1"/>
        <v>0</v>
      </c>
      <c r="J74" s="18"/>
      <c r="K74" s="18"/>
      <c r="L74" s="18"/>
      <c r="M74" s="18"/>
      <c r="N74" s="18"/>
      <c r="O74" s="18"/>
      <c r="P74" s="24"/>
      <c r="Q74" s="18"/>
      <c r="R74" s="18"/>
      <c r="S74" s="18"/>
      <c r="T74" s="18"/>
    </row>
    <row r="75" spans="1:20">
      <c r="A75" s="4">
        <v>71</v>
      </c>
      <c r="B75" s="17"/>
      <c r="C75" s="18"/>
      <c r="D75" s="18"/>
      <c r="E75" s="19"/>
      <c r="F75" s="18"/>
      <c r="G75" s="19"/>
      <c r="H75" s="19"/>
      <c r="I75" s="59">
        <f t="shared" si="1"/>
        <v>0</v>
      </c>
      <c r="J75" s="18"/>
      <c r="K75" s="18"/>
      <c r="L75" s="18"/>
      <c r="M75" s="18"/>
      <c r="N75" s="18"/>
      <c r="O75" s="18"/>
      <c r="P75" s="24"/>
      <c r="Q75" s="18"/>
      <c r="R75" s="18"/>
      <c r="S75" s="18"/>
      <c r="T75" s="18"/>
    </row>
    <row r="76" spans="1:20">
      <c r="A76" s="4">
        <v>72</v>
      </c>
      <c r="B76" s="17"/>
      <c r="C76" s="18"/>
      <c r="D76" s="18"/>
      <c r="E76" s="19"/>
      <c r="F76" s="18"/>
      <c r="G76" s="19"/>
      <c r="H76" s="19"/>
      <c r="I76" s="59">
        <f t="shared" si="1"/>
        <v>0</v>
      </c>
      <c r="J76" s="18"/>
      <c r="K76" s="18"/>
      <c r="L76" s="18"/>
      <c r="M76" s="18"/>
      <c r="N76" s="18"/>
      <c r="O76" s="18"/>
      <c r="P76" s="24"/>
      <c r="Q76" s="18"/>
      <c r="R76" s="18"/>
      <c r="S76" s="18"/>
      <c r="T76" s="18"/>
    </row>
    <row r="77" spans="1:20">
      <c r="A77" s="4">
        <v>73</v>
      </c>
      <c r="B77" s="17"/>
      <c r="C77" s="18"/>
      <c r="D77" s="18"/>
      <c r="E77" s="19"/>
      <c r="F77" s="18"/>
      <c r="G77" s="19"/>
      <c r="H77" s="19"/>
      <c r="I77" s="59">
        <f t="shared" si="1"/>
        <v>0</v>
      </c>
      <c r="J77" s="18"/>
      <c r="K77" s="18"/>
      <c r="L77" s="18"/>
      <c r="M77" s="18"/>
      <c r="N77" s="18"/>
      <c r="O77" s="18"/>
      <c r="P77" s="24"/>
      <c r="Q77" s="18"/>
      <c r="R77" s="18"/>
      <c r="S77" s="18"/>
      <c r="T77" s="18"/>
    </row>
    <row r="78" spans="1:20">
      <c r="A78" s="4">
        <v>74</v>
      </c>
      <c r="B78" s="17"/>
      <c r="C78" s="18"/>
      <c r="D78" s="18"/>
      <c r="E78" s="19"/>
      <c r="F78" s="18"/>
      <c r="G78" s="19"/>
      <c r="H78" s="19"/>
      <c r="I78" s="59">
        <f t="shared" si="1"/>
        <v>0</v>
      </c>
      <c r="J78" s="18"/>
      <c r="K78" s="18"/>
      <c r="L78" s="18"/>
      <c r="M78" s="18"/>
      <c r="N78" s="18"/>
      <c r="O78" s="18"/>
      <c r="P78" s="24"/>
      <c r="Q78" s="18"/>
      <c r="R78" s="18"/>
      <c r="S78" s="18"/>
      <c r="T78" s="18"/>
    </row>
    <row r="79" spans="1:20">
      <c r="A79" s="4">
        <v>75</v>
      </c>
      <c r="B79" s="17"/>
      <c r="C79" s="18"/>
      <c r="D79" s="18"/>
      <c r="E79" s="19"/>
      <c r="F79" s="18"/>
      <c r="G79" s="19"/>
      <c r="H79" s="19"/>
      <c r="I79" s="59">
        <f t="shared" si="1"/>
        <v>0</v>
      </c>
      <c r="J79" s="18"/>
      <c r="K79" s="18"/>
      <c r="L79" s="18"/>
      <c r="M79" s="18"/>
      <c r="N79" s="18"/>
      <c r="O79" s="18"/>
      <c r="P79" s="24"/>
      <c r="Q79" s="18"/>
      <c r="R79" s="18"/>
      <c r="S79" s="18"/>
      <c r="T79" s="18"/>
    </row>
    <row r="80" spans="1:20">
      <c r="A80" s="4">
        <v>76</v>
      </c>
      <c r="B80" s="17"/>
      <c r="C80" s="18"/>
      <c r="D80" s="18"/>
      <c r="E80" s="19"/>
      <c r="F80" s="18"/>
      <c r="G80" s="19"/>
      <c r="H80" s="19"/>
      <c r="I80" s="59">
        <f t="shared" si="1"/>
        <v>0</v>
      </c>
      <c r="J80" s="18"/>
      <c r="K80" s="18"/>
      <c r="L80" s="18"/>
      <c r="M80" s="18"/>
      <c r="N80" s="18"/>
      <c r="O80" s="18"/>
      <c r="P80" s="24"/>
      <c r="Q80" s="18"/>
      <c r="R80" s="18"/>
      <c r="S80" s="18"/>
      <c r="T80" s="18"/>
    </row>
    <row r="81" spans="1:20">
      <c r="A81" s="4">
        <v>77</v>
      </c>
      <c r="B81" s="17"/>
      <c r="C81" s="18"/>
      <c r="D81" s="18"/>
      <c r="E81" s="19"/>
      <c r="F81" s="18"/>
      <c r="G81" s="19"/>
      <c r="H81" s="19"/>
      <c r="I81" s="59">
        <f t="shared" si="1"/>
        <v>0</v>
      </c>
      <c r="J81" s="18"/>
      <c r="K81" s="18"/>
      <c r="L81" s="18"/>
      <c r="M81" s="18"/>
      <c r="N81" s="18"/>
      <c r="O81" s="18"/>
      <c r="P81" s="24"/>
      <c r="Q81" s="18"/>
      <c r="R81" s="18"/>
      <c r="S81" s="18"/>
      <c r="T81" s="18"/>
    </row>
    <row r="82" spans="1:20">
      <c r="A82" s="4">
        <v>78</v>
      </c>
      <c r="B82" s="17"/>
      <c r="C82" s="18"/>
      <c r="D82" s="18"/>
      <c r="E82" s="19"/>
      <c r="F82" s="18"/>
      <c r="G82" s="19"/>
      <c r="H82" s="19"/>
      <c r="I82" s="59">
        <f t="shared" si="1"/>
        <v>0</v>
      </c>
      <c r="J82" s="18"/>
      <c r="K82" s="18"/>
      <c r="L82" s="18"/>
      <c r="M82" s="18"/>
      <c r="N82" s="18"/>
      <c r="O82" s="18"/>
      <c r="P82" s="24"/>
      <c r="Q82" s="18"/>
      <c r="R82" s="18"/>
      <c r="S82" s="18"/>
      <c r="T82" s="18"/>
    </row>
    <row r="83" spans="1:20">
      <c r="A83" s="4">
        <v>79</v>
      </c>
      <c r="B83" s="17"/>
      <c r="C83" s="18"/>
      <c r="D83" s="18"/>
      <c r="E83" s="19"/>
      <c r="F83" s="18"/>
      <c r="G83" s="19"/>
      <c r="H83" s="19"/>
      <c r="I83" s="59">
        <f t="shared" si="1"/>
        <v>0</v>
      </c>
      <c r="J83" s="18"/>
      <c r="K83" s="18"/>
      <c r="L83" s="18"/>
      <c r="M83" s="18"/>
      <c r="N83" s="18"/>
      <c r="O83" s="18"/>
      <c r="P83" s="24"/>
      <c r="Q83" s="18"/>
      <c r="R83" s="18"/>
      <c r="S83" s="18"/>
      <c r="T83" s="18"/>
    </row>
    <row r="84" spans="1:20">
      <c r="A84" s="4">
        <v>80</v>
      </c>
      <c r="B84" s="17"/>
      <c r="C84" s="18"/>
      <c r="D84" s="18"/>
      <c r="E84" s="19"/>
      <c r="F84" s="18"/>
      <c r="G84" s="19"/>
      <c r="H84" s="19"/>
      <c r="I84" s="59">
        <f t="shared" si="1"/>
        <v>0</v>
      </c>
      <c r="J84" s="18"/>
      <c r="K84" s="18"/>
      <c r="L84" s="18"/>
      <c r="M84" s="18"/>
      <c r="N84" s="18"/>
      <c r="O84" s="18"/>
      <c r="P84" s="24"/>
      <c r="Q84" s="18"/>
      <c r="R84" s="18"/>
      <c r="S84" s="18"/>
      <c r="T84" s="18"/>
    </row>
    <row r="85" spans="1:20">
      <c r="A85" s="4">
        <v>81</v>
      </c>
      <c r="B85" s="17"/>
      <c r="C85" s="18"/>
      <c r="D85" s="18"/>
      <c r="E85" s="19"/>
      <c r="F85" s="18"/>
      <c r="G85" s="19"/>
      <c r="H85" s="19"/>
      <c r="I85" s="59">
        <f t="shared" si="1"/>
        <v>0</v>
      </c>
      <c r="J85" s="18"/>
      <c r="K85" s="18"/>
      <c r="L85" s="18"/>
      <c r="M85" s="18"/>
      <c r="N85" s="18"/>
      <c r="O85" s="18"/>
      <c r="P85" s="24"/>
      <c r="Q85" s="18"/>
      <c r="R85" s="18"/>
      <c r="S85" s="18"/>
      <c r="T85" s="18"/>
    </row>
    <row r="86" spans="1:20">
      <c r="A86" s="4">
        <v>82</v>
      </c>
      <c r="B86" s="17"/>
      <c r="C86" s="18"/>
      <c r="D86" s="18"/>
      <c r="E86" s="19"/>
      <c r="F86" s="18"/>
      <c r="G86" s="19"/>
      <c r="H86" s="19"/>
      <c r="I86" s="59">
        <f t="shared" si="1"/>
        <v>0</v>
      </c>
      <c r="J86" s="18"/>
      <c r="K86" s="18"/>
      <c r="L86" s="18"/>
      <c r="M86" s="18"/>
      <c r="N86" s="18"/>
      <c r="O86" s="18"/>
      <c r="P86" s="24"/>
      <c r="Q86" s="18"/>
      <c r="R86" s="18"/>
      <c r="S86" s="18"/>
      <c r="T86" s="18"/>
    </row>
    <row r="87" spans="1:20">
      <c r="A87" s="4">
        <v>83</v>
      </c>
      <c r="B87" s="17"/>
      <c r="C87" s="18"/>
      <c r="D87" s="18"/>
      <c r="E87" s="19"/>
      <c r="F87" s="18"/>
      <c r="G87" s="19"/>
      <c r="H87" s="19"/>
      <c r="I87" s="59">
        <f t="shared" si="1"/>
        <v>0</v>
      </c>
      <c r="J87" s="18"/>
      <c r="K87" s="18"/>
      <c r="L87" s="18"/>
      <c r="M87" s="18"/>
      <c r="N87" s="18"/>
      <c r="O87" s="18"/>
      <c r="P87" s="24"/>
      <c r="Q87" s="18"/>
      <c r="R87" s="18"/>
      <c r="S87" s="18"/>
      <c r="T87" s="18"/>
    </row>
    <row r="88" spans="1:20">
      <c r="A88" s="4">
        <v>84</v>
      </c>
      <c r="B88" s="17"/>
      <c r="C88" s="18"/>
      <c r="D88" s="18"/>
      <c r="E88" s="19"/>
      <c r="F88" s="18"/>
      <c r="G88" s="19"/>
      <c r="H88" s="19"/>
      <c r="I88" s="59">
        <f t="shared" si="1"/>
        <v>0</v>
      </c>
      <c r="J88" s="18"/>
      <c r="K88" s="18"/>
      <c r="L88" s="18"/>
      <c r="M88" s="18"/>
      <c r="N88" s="18"/>
      <c r="O88" s="18"/>
      <c r="P88" s="24"/>
      <c r="Q88" s="18"/>
      <c r="R88" s="18"/>
      <c r="S88" s="18"/>
      <c r="T88" s="18"/>
    </row>
    <row r="89" spans="1:20">
      <c r="A89" s="4">
        <v>85</v>
      </c>
      <c r="B89" s="17"/>
      <c r="C89" s="18"/>
      <c r="D89" s="18"/>
      <c r="E89" s="19"/>
      <c r="F89" s="18"/>
      <c r="G89" s="19"/>
      <c r="H89" s="19"/>
      <c r="I89" s="59">
        <f t="shared" si="1"/>
        <v>0</v>
      </c>
      <c r="J89" s="18"/>
      <c r="K89" s="18"/>
      <c r="L89" s="18"/>
      <c r="M89" s="18"/>
      <c r="N89" s="18"/>
      <c r="O89" s="18"/>
      <c r="P89" s="24"/>
      <c r="Q89" s="18"/>
      <c r="R89" s="18"/>
      <c r="S89" s="18"/>
      <c r="T89" s="18"/>
    </row>
    <row r="90" spans="1:20">
      <c r="A90" s="4">
        <v>86</v>
      </c>
      <c r="B90" s="17"/>
      <c r="C90" s="18"/>
      <c r="D90" s="18"/>
      <c r="E90" s="19"/>
      <c r="F90" s="18"/>
      <c r="G90" s="19"/>
      <c r="H90" s="19"/>
      <c r="I90" s="59">
        <f t="shared" si="1"/>
        <v>0</v>
      </c>
      <c r="J90" s="18"/>
      <c r="K90" s="18"/>
      <c r="L90" s="18"/>
      <c r="M90" s="18"/>
      <c r="N90" s="18"/>
      <c r="O90" s="18"/>
      <c r="P90" s="24"/>
      <c r="Q90" s="18"/>
      <c r="R90" s="18"/>
      <c r="S90" s="18"/>
      <c r="T90" s="18"/>
    </row>
    <row r="91" spans="1:20">
      <c r="A91" s="4">
        <v>87</v>
      </c>
      <c r="B91" s="17"/>
      <c r="C91" s="18"/>
      <c r="D91" s="18"/>
      <c r="E91" s="19"/>
      <c r="F91" s="18"/>
      <c r="G91" s="19"/>
      <c r="H91" s="19"/>
      <c r="I91" s="59">
        <f t="shared" si="1"/>
        <v>0</v>
      </c>
      <c r="J91" s="18"/>
      <c r="K91" s="18"/>
      <c r="L91" s="18"/>
      <c r="M91" s="18"/>
      <c r="N91" s="18"/>
      <c r="O91" s="18"/>
      <c r="P91" s="24"/>
      <c r="Q91" s="18"/>
      <c r="R91" s="18"/>
      <c r="S91" s="18"/>
      <c r="T91" s="18"/>
    </row>
    <row r="92" spans="1:20">
      <c r="A92" s="4">
        <v>88</v>
      </c>
      <c r="B92" s="17"/>
      <c r="C92" s="18"/>
      <c r="D92" s="18"/>
      <c r="E92" s="19"/>
      <c r="F92" s="18"/>
      <c r="G92" s="19"/>
      <c r="H92" s="19"/>
      <c r="I92" s="59">
        <f t="shared" si="1"/>
        <v>0</v>
      </c>
      <c r="J92" s="18"/>
      <c r="K92" s="18"/>
      <c r="L92" s="18"/>
      <c r="M92" s="18"/>
      <c r="N92" s="18"/>
      <c r="O92" s="18"/>
      <c r="P92" s="24"/>
      <c r="Q92" s="18"/>
      <c r="R92" s="18"/>
      <c r="S92" s="18"/>
      <c r="T92" s="18"/>
    </row>
    <row r="93" spans="1:20">
      <c r="A93" s="4">
        <v>89</v>
      </c>
      <c r="B93" s="17"/>
      <c r="C93" s="18"/>
      <c r="D93" s="18"/>
      <c r="E93" s="19"/>
      <c r="F93" s="18"/>
      <c r="G93" s="19"/>
      <c r="H93" s="19"/>
      <c r="I93" s="59">
        <f t="shared" si="1"/>
        <v>0</v>
      </c>
      <c r="J93" s="18"/>
      <c r="K93" s="18"/>
      <c r="L93" s="18"/>
      <c r="M93" s="18"/>
      <c r="N93" s="18"/>
      <c r="O93" s="18"/>
      <c r="P93" s="24"/>
      <c r="Q93" s="18"/>
      <c r="R93" s="18"/>
      <c r="S93" s="18"/>
      <c r="T93" s="18"/>
    </row>
    <row r="94" spans="1:20">
      <c r="A94" s="4">
        <v>90</v>
      </c>
      <c r="B94" s="17"/>
      <c r="C94" s="18"/>
      <c r="D94" s="18"/>
      <c r="E94" s="19"/>
      <c r="F94" s="18"/>
      <c r="G94" s="19"/>
      <c r="H94" s="19"/>
      <c r="I94" s="59">
        <f t="shared" si="1"/>
        <v>0</v>
      </c>
      <c r="J94" s="18"/>
      <c r="K94" s="18"/>
      <c r="L94" s="18"/>
      <c r="M94" s="18"/>
      <c r="N94" s="18"/>
      <c r="O94" s="18"/>
      <c r="P94" s="24"/>
      <c r="Q94" s="18"/>
      <c r="R94" s="18"/>
      <c r="S94" s="18"/>
      <c r="T94" s="18"/>
    </row>
    <row r="95" spans="1:20">
      <c r="A95" s="4">
        <v>91</v>
      </c>
      <c r="B95" s="17"/>
      <c r="C95" s="18"/>
      <c r="D95" s="18"/>
      <c r="E95" s="19"/>
      <c r="F95" s="18"/>
      <c r="G95" s="19"/>
      <c r="H95" s="19"/>
      <c r="I95" s="59">
        <f t="shared" si="1"/>
        <v>0</v>
      </c>
      <c r="J95" s="18"/>
      <c r="K95" s="18"/>
      <c r="L95" s="18"/>
      <c r="M95" s="18"/>
      <c r="N95" s="18"/>
      <c r="O95" s="18"/>
      <c r="P95" s="24"/>
      <c r="Q95" s="18"/>
      <c r="R95" s="18"/>
      <c r="S95" s="18"/>
      <c r="T95" s="18"/>
    </row>
    <row r="96" spans="1:20">
      <c r="A96" s="4">
        <v>92</v>
      </c>
      <c r="B96" s="17"/>
      <c r="C96" s="18"/>
      <c r="D96" s="18"/>
      <c r="E96" s="19"/>
      <c r="F96" s="18"/>
      <c r="G96" s="19"/>
      <c r="H96" s="19"/>
      <c r="I96" s="59">
        <f t="shared" si="1"/>
        <v>0</v>
      </c>
      <c r="J96" s="18"/>
      <c r="K96" s="18"/>
      <c r="L96" s="18"/>
      <c r="M96" s="18"/>
      <c r="N96" s="18"/>
      <c r="O96" s="18"/>
      <c r="P96" s="24"/>
      <c r="Q96" s="18"/>
      <c r="R96" s="18"/>
      <c r="S96" s="18"/>
      <c r="T96" s="18"/>
    </row>
    <row r="97" spans="1:20">
      <c r="A97" s="4">
        <v>93</v>
      </c>
      <c r="B97" s="17"/>
      <c r="C97" s="18"/>
      <c r="D97" s="18"/>
      <c r="E97" s="19"/>
      <c r="F97" s="18"/>
      <c r="G97" s="19"/>
      <c r="H97" s="19"/>
      <c r="I97" s="59">
        <f t="shared" si="1"/>
        <v>0</v>
      </c>
      <c r="J97" s="18"/>
      <c r="K97" s="18"/>
      <c r="L97" s="18"/>
      <c r="M97" s="18"/>
      <c r="N97" s="18"/>
      <c r="O97" s="18"/>
      <c r="P97" s="24"/>
      <c r="Q97" s="18"/>
      <c r="R97" s="18"/>
      <c r="S97" s="18"/>
      <c r="T97" s="18"/>
    </row>
    <row r="98" spans="1:20">
      <c r="A98" s="4">
        <v>94</v>
      </c>
      <c r="B98" s="17"/>
      <c r="C98" s="18"/>
      <c r="D98" s="18"/>
      <c r="E98" s="19"/>
      <c r="F98" s="18"/>
      <c r="G98" s="19"/>
      <c r="H98" s="19"/>
      <c r="I98" s="59">
        <f t="shared" si="1"/>
        <v>0</v>
      </c>
      <c r="J98" s="18"/>
      <c r="K98" s="18"/>
      <c r="L98" s="18"/>
      <c r="M98" s="18"/>
      <c r="N98" s="18"/>
      <c r="O98" s="18"/>
      <c r="P98" s="24"/>
      <c r="Q98" s="18"/>
      <c r="R98" s="18"/>
      <c r="S98" s="18"/>
      <c r="T98" s="18"/>
    </row>
    <row r="99" spans="1:20">
      <c r="A99" s="4">
        <v>95</v>
      </c>
      <c r="B99" s="17"/>
      <c r="C99" s="18"/>
      <c r="D99" s="18"/>
      <c r="E99" s="19"/>
      <c r="F99" s="18"/>
      <c r="G99" s="19"/>
      <c r="H99" s="19"/>
      <c r="I99" s="59">
        <f t="shared" si="1"/>
        <v>0</v>
      </c>
      <c r="J99" s="18"/>
      <c r="K99" s="18"/>
      <c r="L99" s="18"/>
      <c r="M99" s="18"/>
      <c r="N99" s="18"/>
      <c r="O99" s="18"/>
      <c r="P99" s="24"/>
      <c r="Q99" s="18"/>
      <c r="R99" s="18"/>
      <c r="S99" s="18"/>
      <c r="T99" s="18"/>
    </row>
    <row r="100" spans="1:20">
      <c r="A100" s="4">
        <v>96</v>
      </c>
      <c r="B100" s="17"/>
      <c r="C100" s="18"/>
      <c r="D100" s="18"/>
      <c r="E100" s="19"/>
      <c r="F100" s="18"/>
      <c r="G100" s="19"/>
      <c r="H100" s="19"/>
      <c r="I100" s="59">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9">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9">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9">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9">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9">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9">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65</v>
      </c>
      <c r="D165" s="21"/>
      <c r="E165" s="13"/>
      <c r="F165" s="21"/>
      <c r="G165" s="60">
        <f>SUM(G5:G164)</f>
        <v>2628.1</v>
      </c>
      <c r="H165" s="60">
        <f>SUM(H5:H164)</f>
        <v>2771.9</v>
      </c>
      <c r="I165" s="60">
        <f>SUM(I5:I164)</f>
        <v>5400</v>
      </c>
      <c r="J165" s="21"/>
      <c r="K165" s="21"/>
      <c r="L165" s="21"/>
      <c r="M165" s="21"/>
      <c r="N165" s="21"/>
      <c r="O165" s="21"/>
      <c r="P165" s="14"/>
      <c r="Q165" s="21"/>
      <c r="R165" s="21"/>
      <c r="S165" s="21"/>
      <c r="T165" s="12"/>
    </row>
    <row r="166" spans="1:20">
      <c r="A166" s="44" t="s">
        <v>62</v>
      </c>
      <c r="B166" s="10">
        <f>COUNTIF(B$5:B$164,"Team 1")</f>
        <v>30</v>
      </c>
      <c r="C166" s="44" t="s">
        <v>25</v>
      </c>
      <c r="D166" s="10">
        <f>COUNTIF(D5:D164,"Anganwadi")</f>
        <v>35</v>
      </c>
    </row>
    <row r="167" spans="1:20">
      <c r="A167" s="44" t="s">
        <v>63</v>
      </c>
      <c r="B167" s="10">
        <f>COUNTIF(B$6:B$164,"Team 2")</f>
        <v>34</v>
      </c>
      <c r="C167" s="44" t="s">
        <v>23</v>
      </c>
      <c r="D167" s="10">
        <f>COUNTIF(D5:D164,"School")</f>
        <v>29</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M82" activePane="bottomRight" state="frozen"/>
      <selection pane="topRight" activeCell="C1" sqref="C1"/>
      <selection pane="bottomLeft" activeCell="A5" sqref="A5"/>
      <selection pane="bottomRight" activeCell="C27" sqref="C27"/>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97" t="s">
        <v>70</v>
      </c>
      <c r="B1" s="197"/>
      <c r="C1" s="197"/>
      <c r="D1" s="55"/>
      <c r="E1" s="55"/>
      <c r="F1" s="55"/>
      <c r="G1" s="55"/>
      <c r="H1" s="55"/>
      <c r="I1" s="55"/>
      <c r="J1" s="55"/>
      <c r="K1" s="55"/>
      <c r="L1" s="55"/>
      <c r="M1" s="198"/>
      <c r="N1" s="198"/>
      <c r="O1" s="198"/>
      <c r="P1" s="198"/>
      <c r="Q1" s="198"/>
      <c r="R1" s="198"/>
      <c r="S1" s="198"/>
      <c r="T1" s="198"/>
    </row>
    <row r="2" spans="1:20">
      <c r="A2" s="193" t="s">
        <v>59</v>
      </c>
      <c r="B2" s="194"/>
      <c r="C2" s="194"/>
      <c r="D2" s="25">
        <v>43617</v>
      </c>
      <c r="E2" s="22"/>
      <c r="F2" s="22"/>
      <c r="G2" s="22"/>
      <c r="H2" s="22"/>
      <c r="I2" s="22"/>
      <c r="J2" s="22"/>
      <c r="K2" s="22"/>
      <c r="L2" s="22"/>
      <c r="M2" s="22"/>
      <c r="N2" s="22"/>
      <c r="O2" s="22"/>
      <c r="P2" s="22"/>
      <c r="Q2" s="22"/>
      <c r="R2" s="22"/>
      <c r="S2" s="22"/>
    </row>
    <row r="3" spans="1:20" ht="24" customHeight="1">
      <c r="A3" s="189" t="s">
        <v>14</v>
      </c>
      <c r="B3" s="191" t="s">
        <v>61</v>
      </c>
      <c r="C3" s="188" t="s">
        <v>7</v>
      </c>
      <c r="D3" s="188" t="s">
        <v>55</v>
      </c>
      <c r="E3" s="188" t="s">
        <v>16</v>
      </c>
      <c r="F3" s="195" t="s">
        <v>17</v>
      </c>
      <c r="G3" s="188" t="s">
        <v>8</v>
      </c>
      <c r="H3" s="188"/>
      <c r="I3" s="188"/>
      <c r="J3" s="188" t="s">
        <v>31</v>
      </c>
      <c r="K3" s="191" t="s">
        <v>33</v>
      </c>
      <c r="L3" s="191" t="s">
        <v>50</v>
      </c>
      <c r="M3" s="191" t="s">
        <v>51</v>
      </c>
      <c r="N3" s="191" t="s">
        <v>34</v>
      </c>
      <c r="O3" s="191" t="s">
        <v>35</v>
      </c>
      <c r="P3" s="189" t="s">
        <v>54</v>
      </c>
      <c r="Q3" s="188" t="s">
        <v>52</v>
      </c>
      <c r="R3" s="188" t="s">
        <v>32</v>
      </c>
      <c r="S3" s="188" t="s">
        <v>53</v>
      </c>
      <c r="T3" s="188" t="s">
        <v>13</v>
      </c>
    </row>
    <row r="4" spans="1:20" ht="25.5" customHeight="1">
      <c r="A4" s="189"/>
      <c r="B4" s="196"/>
      <c r="C4" s="188"/>
      <c r="D4" s="188"/>
      <c r="E4" s="188"/>
      <c r="F4" s="195"/>
      <c r="G4" s="23" t="s">
        <v>9</v>
      </c>
      <c r="H4" s="23" t="s">
        <v>10</v>
      </c>
      <c r="I4" s="23" t="s">
        <v>11</v>
      </c>
      <c r="J4" s="188"/>
      <c r="K4" s="192"/>
      <c r="L4" s="192"/>
      <c r="M4" s="192"/>
      <c r="N4" s="192"/>
      <c r="O4" s="192"/>
      <c r="P4" s="189"/>
      <c r="Q4" s="189"/>
      <c r="R4" s="188"/>
      <c r="S4" s="188"/>
      <c r="T4" s="188"/>
    </row>
    <row r="5" spans="1:20">
      <c r="A5" s="4">
        <v>1</v>
      </c>
      <c r="B5" s="17" t="s">
        <v>62</v>
      </c>
      <c r="C5" s="104" t="s">
        <v>559</v>
      </c>
      <c r="D5" s="18" t="s">
        <v>23</v>
      </c>
      <c r="E5" s="104" t="s">
        <v>560</v>
      </c>
      <c r="F5" s="104" t="s">
        <v>561</v>
      </c>
      <c r="G5" s="19">
        <v>13</v>
      </c>
      <c r="H5" s="19">
        <v>11</v>
      </c>
      <c r="I5" s="59">
        <f>SUM(G5:H5)</f>
        <v>24</v>
      </c>
      <c r="J5" s="104" t="s">
        <v>662</v>
      </c>
      <c r="K5" s="57" t="s">
        <v>617</v>
      </c>
      <c r="L5" s="82">
        <v>7896782818</v>
      </c>
      <c r="M5" s="57" t="s">
        <v>618</v>
      </c>
      <c r="N5" s="57">
        <v>9957580283</v>
      </c>
      <c r="O5" s="18"/>
      <c r="P5" s="24">
        <v>43617</v>
      </c>
      <c r="Q5" s="18"/>
      <c r="R5" s="48"/>
      <c r="S5" s="18"/>
      <c r="T5" s="18"/>
    </row>
    <row r="6" spans="1:20">
      <c r="A6" s="4">
        <v>2</v>
      </c>
      <c r="B6" s="17" t="s">
        <v>62</v>
      </c>
      <c r="C6" s="98" t="s">
        <v>562</v>
      </c>
      <c r="D6" s="18" t="s">
        <v>25</v>
      </c>
      <c r="E6" s="99">
        <v>70</v>
      </c>
      <c r="F6" s="18" t="s">
        <v>91</v>
      </c>
      <c r="G6" s="108">
        <v>25</v>
      </c>
      <c r="H6" s="108">
        <v>2</v>
      </c>
      <c r="I6" s="59">
        <f t="shared" ref="I6:I69" si="0">SUM(G6:H6)</f>
        <v>27</v>
      </c>
      <c r="J6" s="120">
        <v>9613833325</v>
      </c>
      <c r="K6" s="115"/>
      <c r="L6" s="18"/>
      <c r="M6" s="18"/>
      <c r="N6" s="18"/>
      <c r="O6" s="18"/>
      <c r="P6" s="24">
        <v>43617</v>
      </c>
      <c r="Q6" s="18"/>
      <c r="R6" s="48"/>
      <c r="S6" s="18"/>
      <c r="T6" s="18"/>
    </row>
    <row r="7" spans="1:20" ht="33">
      <c r="A7" s="4">
        <v>3</v>
      </c>
      <c r="B7" s="17" t="s">
        <v>62</v>
      </c>
      <c r="C7" s="104" t="s">
        <v>563</v>
      </c>
      <c r="D7" s="18" t="s">
        <v>23</v>
      </c>
      <c r="E7" s="104" t="s">
        <v>564</v>
      </c>
      <c r="F7" s="104" t="s">
        <v>561</v>
      </c>
      <c r="G7" s="19">
        <v>4</v>
      </c>
      <c r="H7" s="19">
        <v>6</v>
      </c>
      <c r="I7" s="59">
        <f t="shared" si="0"/>
        <v>10</v>
      </c>
      <c r="J7" s="104" t="s">
        <v>663</v>
      </c>
      <c r="K7" s="57" t="s">
        <v>617</v>
      </c>
      <c r="L7" s="82">
        <v>7896782818</v>
      </c>
      <c r="M7" s="79" t="s">
        <v>619</v>
      </c>
      <c r="N7" s="116" t="s">
        <v>620</v>
      </c>
      <c r="O7" s="18"/>
      <c r="P7" s="24">
        <v>43619</v>
      </c>
      <c r="Q7" s="18"/>
      <c r="R7" s="48"/>
      <c r="S7" s="18"/>
      <c r="T7" s="18"/>
    </row>
    <row r="8" spans="1:20">
      <c r="A8" s="4">
        <v>4</v>
      </c>
      <c r="B8" s="17" t="s">
        <v>62</v>
      </c>
      <c r="C8" s="98" t="s">
        <v>565</v>
      </c>
      <c r="D8" s="18" t="s">
        <v>25</v>
      </c>
      <c r="E8" s="99">
        <v>75</v>
      </c>
      <c r="F8" s="18" t="s">
        <v>91</v>
      </c>
      <c r="G8" s="108">
        <v>31</v>
      </c>
      <c r="H8" s="108">
        <v>51</v>
      </c>
      <c r="I8" s="59">
        <f t="shared" si="0"/>
        <v>82</v>
      </c>
      <c r="J8" s="120">
        <v>9707240336</v>
      </c>
      <c r="K8" s="115" t="s">
        <v>621</v>
      </c>
      <c r="L8" s="18"/>
      <c r="M8" s="18"/>
      <c r="N8" s="116"/>
      <c r="O8" s="18"/>
      <c r="P8" s="24">
        <v>43619</v>
      </c>
      <c r="Q8" s="18"/>
      <c r="R8" s="48"/>
      <c r="S8" s="18"/>
      <c r="T8" s="18"/>
    </row>
    <row r="9" spans="1:20">
      <c r="A9" s="4">
        <v>5</v>
      </c>
      <c r="B9" s="17" t="s">
        <v>62</v>
      </c>
      <c r="C9" s="104" t="s">
        <v>566</v>
      </c>
      <c r="D9" s="18" t="s">
        <v>23</v>
      </c>
      <c r="E9" s="104" t="s">
        <v>567</v>
      </c>
      <c r="F9" s="104" t="s">
        <v>561</v>
      </c>
      <c r="G9" s="19">
        <v>23</v>
      </c>
      <c r="H9" s="19">
        <v>16</v>
      </c>
      <c r="I9" s="59">
        <f t="shared" si="0"/>
        <v>39</v>
      </c>
      <c r="J9" s="104" t="s">
        <v>664</v>
      </c>
      <c r="K9" s="57" t="s">
        <v>617</v>
      </c>
      <c r="L9" s="82">
        <v>7896782818</v>
      </c>
      <c r="M9" s="57" t="s">
        <v>622</v>
      </c>
      <c r="N9" s="116" t="s">
        <v>623</v>
      </c>
      <c r="O9" s="18"/>
      <c r="P9" s="24">
        <v>43620</v>
      </c>
      <c r="Q9" s="18"/>
      <c r="R9" s="48"/>
      <c r="S9" s="18"/>
      <c r="T9" s="18"/>
    </row>
    <row r="10" spans="1:20">
      <c r="A10" s="4">
        <v>6</v>
      </c>
      <c r="B10" s="17" t="s">
        <v>62</v>
      </c>
      <c r="C10" s="104" t="s">
        <v>568</v>
      </c>
      <c r="D10" s="18" t="s">
        <v>23</v>
      </c>
      <c r="E10" s="104" t="s">
        <v>569</v>
      </c>
      <c r="F10" s="104" t="s">
        <v>561</v>
      </c>
      <c r="G10" s="19">
        <v>23</v>
      </c>
      <c r="H10" s="19">
        <v>16</v>
      </c>
      <c r="I10" s="59">
        <f t="shared" si="0"/>
        <v>39</v>
      </c>
      <c r="J10" s="104" t="s">
        <v>665</v>
      </c>
      <c r="K10" s="57" t="s">
        <v>617</v>
      </c>
      <c r="L10" s="82">
        <v>7896782818</v>
      </c>
      <c r="M10" s="57" t="s">
        <v>624</v>
      </c>
      <c r="N10" s="116" t="s">
        <v>625</v>
      </c>
      <c r="O10" s="18"/>
      <c r="P10" s="24">
        <v>43620</v>
      </c>
      <c r="Q10" s="18"/>
      <c r="R10" s="48"/>
      <c r="S10" s="18"/>
      <c r="T10" s="18"/>
    </row>
    <row r="11" spans="1:20">
      <c r="A11" s="4">
        <v>7</v>
      </c>
      <c r="B11" s="17" t="s">
        <v>62</v>
      </c>
      <c r="C11" s="98" t="s">
        <v>570</v>
      </c>
      <c r="D11" s="18" t="s">
        <v>25</v>
      </c>
      <c r="E11" s="99">
        <v>76</v>
      </c>
      <c r="F11" s="18" t="s">
        <v>91</v>
      </c>
      <c r="G11" s="108">
        <v>22</v>
      </c>
      <c r="H11" s="108">
        <v>19</v>
      </c>
      <c r="I11" s="59">
        <f t="shared" si="0"/>
        <v>41</v>
      </c>
      <c r="J11" s="120">
        <v>9678508641</v>
      </c>
      <c r="K11" s="115" t="s">
        <v>621</v>
      </c>
      <c r="L11" s="18"/>
      <c r="M11" s="57"/>
      <c r="N11" s="116"/>
      <c r="O11" s="18"/>
      <c r="P11" s="24">
        <v>43620</v>
      </c>
      <c r="Q11" s="18"/>
      <c r="R11" s="48"/>
      <c r="S11" s="18"/>
      <c r="T11" s="18"/>
    </row>
    <row r="12" spans="1:20">
      <c r="A12" s="4">
        <v>8</v>
      </c>
      <c r="B12" s="17" t="s">
        <v>62</v>
      </c>
      <c r="C12" s="104" t="s">
        <v>571</v>
      </c>
      <c r="D12" s="18" t="s">
        <v>23</v>
      </c>
      <c r="E12" s="104" t="s">
        <v>572</v>
      </c>
      <c r="F12" s="104" t="s">
        <v>561</v>
      </c>
      <c r="G12" s="19">
        <v>21</v>
      </c>
      <c r="H12" s="19">
        <v>19</v>
      </c>
      <c r="I12" s="59">
        <f t="shared" si="0"/>
        <v>40</v>
      </c>
      <c r="J12" s="104" t="s">
        <v>666</v>
      </c>
      <c r="K12" s="57" t="s">
        <v>617</v>
      </c>
      <c r="L12" s="82">
        <v>7896782818</v>
      </c>
      <c r="M12" s="57" t="s">
        <v>626</v>
      </c>
      <c r="N12" s="116" t="s">
        <v>627</v>
      </c>
      <c r="O12" s="18"/>
      <c r="P12" s="24">
        <v>43622</v>
      </c>
      <c r="Q12" s="18"/>
      <c r="R12" s="48"/>
      <c r="S12" s="18"/>
      <c r="T12" s="18"/>
    </row>
    <row r="13" spans="1:20">
      <c r="A13" s="4">
        <v>9</v>
      </c>
      <c r="B13" s="17" t="s">
        <v>62</v>
      </c>
      <c r="C13" s="98" t="s">
        <v>573</v>
      </c>
      <c r="D13" s="18" t="s">
        <v>25</v>
      </c>
      <c r="E13" s="99">
        <v>77</v>
      </c>
      <c r="F13" s="18" t="s">
        <v>91</v>
      </c>
      <c r="G13" s="108">
        <v>27</v>
      </c>
      <c r="H13" s="108">
        <v>22</v>
      </c>
      <c r="I13" s="59">
        <f t="shared" si="0"/>
        <v>49</v>
      </c>
      <c r="J13" s="120">
        <v>8011834733</v>
      </c>
      <c r="K13" s="115" t="s">
        <v>621</v>
      </c>
      <c r="L13" s="82"/>
      <c r="M13" s="57"/>
      <c r="N13" s="116"/>
      <c r="O13" s="18"/>
      <c r="P13" s="24">
        <v>43622</v>
      </c>
      <c r="Q13" s="18"/>
      <c r="R13" s="48"/>
      <c r="S13" s="18"/>
      <c r="T13" s="18"/>
    </row>
    <row r="14" spans="1:20">
      <c r="A14" s="4">
        <v>10</v>
      </c>
      <c r="B14" s="17" t="s">
        <v>62</v>
      </c>
      <c r="C14" s="104" t="s">
        <v>574</v>
      </c>
      <c r="D14" s="18" t="s">
        <v>23</v>
      </c>
      <c r="E14" s="104" t="s">
        <v>575</v>
      </c>
      <c r="F14" s="104" t="s">
        <v>561</v>
      </c>
      <c r="G14" s="19">
        <v>13</v>
      </c>
      <c r="H14" s="19">
        <v>14</v>
      </c>
      <c r="I14" s="59">
        <f t="shared" si="0"/>
        <v>27</v>
      </c>
      <c r="J14" s="104" t="s">
        <v>667</v>
      </c>
      <c r="K14" s="57" t="s">
        <v>617</v>
      </c>
      <c r="L14" s="82">
        <v>7896782818</v>
      </c>
      <c r="M14" s="57" t="s">
        <v>628</v>
      </c>
      <c r="N14" s="116" t="s">
        <v>629</v>
      </c>
      <c r="O14" s="18"/>
      <c r="P14" s="24">
        <v>43623</v>
      </c>
      <c r="Q14" s="18"/>
      <c r="R14" s="48"/>
      <c r="S14" s="18"/>
      <c r="T14" s="18"/>
    </row>
    <row r="15" spans="1:20">
      <c r="A15" s="4">
        <v>11</v>
      </c>
      <c r="B15" s="17" t="s">
        <v>62</v>
      </c>
      <c r="C15" s="98" t="s">
        <v>576</v>
      </c>
      <c r="D15" s="18" t="s">
        <v>25</v>
      </c>
      <c r="E15" s="99">
        <v>78</v>
      </c>
      <c r="F15" s="18" t="s">
        <v>91</v>
      </c>
      <c r="G15" s="108">
        <v>36</v>
      </c>
      <c r="H15" s="108">
        <v>26</v>
      </c>
      <c r="I15" s="59">
        <f t="shared" si="0"/>
        <v>62</v>
      </c>
      <c r="J15" s="120">
        <v>9678414620</v>
      </c>
      <c r="K15" s="115" t="s">
        <v>621</v>
      </c>
      <c r="L15" s="82"/>
      <c r="M15" s="57"/>
      <c r="N15" s="116"/>
      <c r="O15" s="18"/>
      <c r="P15" s="24">
        <v>43623</v>
      </c>
      <c r="Q15" s="18"/>
      <c r="R15" s="48"/>
      <c r="S15" s="18"/>
      <c r="T15" s="18"/>
    </row>
    <row r="16" spans="1:20">
      <c r="A16" s="4">
        <v>12</v>
      </c>
      <c r="B16" s="17" t="s">
        <v>62</v>
      </c>
      <c r="C16" s="104" t="s">
        <v>577</v>
      </c>
      <c r="D16" s="18" t="s">
        <v>23</v>
      </c>
      <c r="E16" s="104" t="s">
        <v>578</v>
      </c>
      <c r="F16" s="104" t="s">
        <v>579</v>
      </c>
      <c r="G16" s="19">
        <v>23</v>
      </c>
      <c r="H16" s="19">
        <v>21</v>
      </c>
      <c r="I16" s="59">
        <f t="shared" si="0"/>
        <v>44</v>
      </c>
      <c r="J16" s="104" t="s">
        <v>668</v>
      </c>
      <c r="K16" s="57" t="s">
        <v>617</v>
      </c>
      <c r="L16" s="82">
        <v>7896782818</v>
      </c>
      <c r="M16" s="57" t="s">
        <v>630</v>
      </c>
      <c r="N16" s="116" t="s">
        <v>631</v>
      </c>
      <c r="O16" s="18"/>
      <c r="P16" s="24">
        <v>43624</v>
      </c>
      <c r="Q16" s="18"/>
      <c r="R16" s="48"/>
      <c r="S16" s="18"/>
      <c r="T16" s="18"/>
    </row>
    <row r="17" spans="1:20">
      <c r="A17" s="4">
        <v>13</v>
      </c>
      <c r="B17" s="17" t="s">
        <v>62</v>
      </c>
      <c r="C17" s="98" t="s">
        <v>580</v>
      </c>
      <c r="D17" s="18" t="s">
        <v>25</v>
      </c>
      <c r="E17" s="99">
        <v>80</v>
      </c>
      <c r="F17" s="18" t="s">
        <v>91</v>
      </c>
      <c r="G17" s="108">
        <v>6</v>
      </c>
      <c r="H17" s="108">
        <v>13</v>
      </c>
      <c r="I17" s="59">
        <f t="shared" si="0"/>
        <v>19</v>
      </c>
      <c r="J17" s="120">
        <v>8011585478</v>
      </c>
      <c r="K17" s="115" t="s">
        <v>621</v>
      </c>
      <c r="L17" s="82"/>
      <c r="M17" s="57"/>
      <c r="N17" s="116"/>
      <c r="O17" s="18"/>
      <c r="P17" s="24">
        <v>43624</v>
      </c>
      <c r="Q17" s="18"/>
      <c r="R17" s="48"/>
      <c r="S17" s="18"/>
      <c r="T17" s="18"/>
    </row>
    <row r="18" spans="1:20">
      <c r="A18" s="4">
        <v>14</v>
      </c>
      <c r="B18" s="17" t="s">
        <v>62</v>
      </c>
      <c r="C18" s="104" t="s">
        <v>581</v>
      </c>
      <c r="D18" s="18" t="s">
        <v>23</v>
      </c>
      <c r="E18" s="104" t="s">
        <v>582</v>
      </c>
      <c r="F18" s="104" t="s">
        <v>561</v>
      </c>
      <c r="G18" s="19">
        <v>23</v>
      </c>
      <c r="H18" s="19">
        <v>21</v>
      </c>
      <c r="I18" s="59">
        <f t="shared" si="0"/>
        <v>44</v>
      </c>
      <c r="J18" s="104" t="s">
        <v>669</v>
      </c>
      <c r="K18" s="57" t="s">
        <v>617</v>
      </c>
      <c r="L18" s="82">
        <v>7896782818</v>
      </c>
      <c r="M18" s="57" t="s">
        <v>632</v>
      </c>
      <c r="N18" s="116" t="s">
        <v>633</v>
      </c>
      <c r="O18" s="18"/>
      <c r="P18" s="24">
        <v>43624</v>
      </c>
      <c r="Q18" s="18"/>
      <c r="R18" s="48"/>
      <c r="S18" s="18"/>
      <c r="T18" s="18"/>
    </row>
    <row r="19" spans="1:20">
      <c r="A19" s="4">
        <v>15</v>
      </c>
      <c r="B19" s="17" t="s">
        <v>62</v>
      </c>
      <c r="C19" s="98" t="s">
        <v>583</v>
      </c>
      <c r="D19" s="18" t="s">
        <v>25</v>
      </c>
      <c r="E19" s="99">
        <v>81</v>
      </c>
      <c r="F19" s="18" t="s">
        <v>91</v>
      </c>
      <c r="G19" s="108">
        <v>18</v>
      </c>
      <c r="H19" s="108">
        <v>25</v>
      </c>
      <c r="I19" s="59">
        <f t="shared" si="0"/>
        <v>43</v>
      </c>
      <c r="J19" s="120">
        <v>9954540797</v>
      </c>
      <c r="K19" s="115" t="s">
        <v>621</v>
      </c>
      <c r="L19" s="82"/>
      <c r="M19" s="57"/>
      <c r="N19" s="116"/>
      <c r="O19" s="18"/>
      <c r="P19" s="24">
        <v>43626</v>
      </c>
      <c r="Q19" s="18"/>
      <c r="R19" s="48"/>
      <c r="S19" s="18"/>
      <c r="T19" s="18"/>
    </row>
    <row r="20" spans="1:20">
      <c r="A20" s="4">
        <v>16</v>
      </c>
      <c r="B20" s="17" t="s">
        <v>62</v>
      </c>
      <c r="C20" s="104" t="s">
        <v>584</v>
      </c>
      <c r="D20" s="18" t="s">
        <v>23</v>
      </c>
      <c r="E20" s="104" t="s">
        <v>585</v>
      </c>
      <c r="F20" s="104" t="s">
        <v>561</v>
      </c>
      <c r="G20" s="19">
        <v>13</v>
      </c>
      <c r="H20" s="19">
        <v>14</v>
      </c>
      <c r="I20" s="59">
        <f t="shared" si="0"/>
        <v>27</v>
      </c>
      <c r="J20" s="104" t="s">
        <v>670</v>
      </c>
      <c r="K20" s="57" t="s">
        <v>617</v>
      </c>
      <c r="L20" s="82">
        <v>7896782818</v>
      </c>
      <c r="M20" s="57" t="s">
        <v>634</v>
      </c>
      <c r="N20" s="116" t="s">
        <v>635</v>
      </c>
      <c r="O20" s="18"/>
      <c r="P20" s="24">
        <v>43626</v>
      </c>
      <c r="Q20" s="18"/>
      <c r="R20" s="48"/>
      <c r="S20" s="18"/>
      <c r="T20" s="18"/>
    </row>
    <row r="21" spans="1:20">
      <c r="A21" s="4">
        <v>17</v>
      </c>
      <c r="B21" s="17" t="s">
        <v>62</v>
      </c>
      <c r="C21" s="98" t="s">
        <v>586</v>
      </c>
      <c r="D21" s="18" t="s">
        <v>25</v>
      </c>
      <c r="E21" s="99">
        <v>82</v>
      </c>
      <c r="F21" s="18" t="s">
        <v>91</v>
      </c>
      <c r="G21" s="108">
        <v>30</v>
      </c>
      <c r="H21" s="108">
        <v>21</v>
      </c>
      <c r="I21" s="59">
        <f t="shared" si="0"/>
        <v>51</v>
      </c>
      <c r="J21" s="120">
        <v>9954096972</v>
      </c>
      <c r="K21" s="115" t="s">
        <v>621</v>
      </c>
      <c r="L21" s="18"/>
      <c r="M21" s="57"/>
      <c r="N21" s="116"/>
      <c r="O21" s="18"/>
      <c r="P21" s="24">
        <v>43626</v>
      </c>
      <c r="Q21" s="18"/>
      <c r="R21" s="48"/>
      <c r="S21" s="18"/>
      <c r="T21" s="18"/>
    </row>
    <row r="22" spans="1:20" ht="33">
      <c r="A22" s="4">
        <v>18</v>
      </c>
      <c r="B22" s="17" t="s">
        <v>62</v>
      </c>
      <c r="C22" s="104" t="s">
        <v>587</v>
      </c>
      <c r="D22" s="18" t="s">
        <v>23</v>
      </c>
      <c r="E22" s="104" t="s">
        <v>588</v>
      </c>
      <c r="F22" s="104" t="s">
        <v>561</v>
      </c>
      <c r="G22" s="19">
        <v>14</v>
      </c>
      <c r="H22" s="19">
        <v>13</v>
      </c>
      <c r="I22" s="59">
        <f t="shared" si="0"/>
        <v>27</v>
      </c>
      <c r="J22" s="104" t="s">
        <v>671</v>
      </c>
      <c r="K22" s="57" t="s">
        <v>617</v>
      </c>
      <c r="L22" s="82">
        <v>7896782818</v>
      </c>
      <c r="M22" s="57" t="s">
        <v>636</v>
      </c>
      <c r="N22" s="116" t="s">
        <v>637</v>
      </c>
      <c r="O22" s="18"/>
      <c r="P22" s="24">
        <v>43627</v>
      </c>
      <c r="Q22" s="18"/>
      <c r="R22" s="48"/>
      <c r="S22" s="18"/>
      <c r="T22" s="18"/>
    </row>
    <row r="23" spans="1:20">
      <c r="A23" s="4">
        <v>19</v>
      </c>
      <c r="B23" s="17" t="s">
        <v>62</v>
      </c>
      <c r="C23" s="98" t="s">
        <v>589</v>
      </c>
      <c r="D23" s="18" t="s">
        <v>25</v>
      </c>
      <c r="E23" s="99">
        <v>83</v>
      </c>
      <c r="F23" s="18" t="s">
        <v>91</v>
      </c>
      <c r="G23" s="108">
        <v>10</v>
      </c>
      <c r="H23" s="108">
        <v>16</v>
      </c>
      <c r="I23" s="59">
        <f t="shared" si="0"/>
        <v>26</v>
      </c>
      <c r="J23" s="120">
        <v>7896707606</v>
      </c>
      <c r="K23" s="115" t="s">
        <v>621</v>
      </c>
      <c r="L23" s="18"/>
      <c r="M23" s="57"/>
      <c r="N23" s="116"/>
      <c r="O23" s="18"/>
      <c r="P23" s="24">
        <v>43627</v>
      </c>
      <c r="Q23" s="18"/>
      <c r="R23" s="48"/>
      <c r="S23" s="18"/>
      <c r="T23" s="18"/>
    </row>
    <row r="24" spans="1:20">
      <c r="A24" s="4">
        <v>20</v>
      </c>
      <c r="B24" s="17" t="s">
        <v>62</v>
      </c>
      <c r="C24" s="104" t="s">
        <v>590</v>
      </c>
      <c r="D24" s="18" t="s">
        <v>23</v>
      </c>
      <c r="E24" s="104" t="s">
        <v>591</v>
      </c>
      <c r="F24" s="104" t="s">
        <v>561</v>
      </c>
      <c r="G24" s="19">
        <v>23</v>
      </c>
      <c r="H24" s="19">
        <v>15</v>
      </c>
      <c r="I24" s="59">
        <f t="shared" si="0"/>
        <v>38</v>
      </c>
      <c r="J24" s="104" t="s">
        <v>672</v>
      </c>
      <c r="K24" s="57" t="s">
        <v>617</v>
      </c>
      <c r="L24" s="82">
        <v>7896782818</v>
      </c>
      <c r="M24" s="57" t="s">
        <v>638</v>
      </c>
      <c r="N24" s="116" t="s">
        <v>639</v>
      </c>
      <c r="O24" s="18"/>
      <c r="P24" s="24">
        <v>43627</v>
      </c>
      <c r="Q24" s="18"/>
      <c r="R24" s="48"/>
      <c r="S24" s="18"/>
      <c r="T24" s="18"/>
    </row>
    <row r="25" spans="1:20">
      <c r="A25" s="4">
        <v>21</v>
      </c>
      <c r="B25" s="17" t="s">
        <v>62</v>
      </c>
      <c r="C25" s="98" t="s">
        <v>592</v>
      </c>
      <c r="D25" s="18" t="s">
        <v>25</v>
      </c>
      <c r="E25" s="99">
        <v>84</v>
      </c>
      <c r="F25" s="18" t="s">
        <v>91</v>
      </c>
      <c r="G25" s="108">
        <v>19</v>
      </c>
      <c r="H25" s="108">
        <v>16</v>
      </c>
      <c r="I25" s="59">
        <f t="shared" si="0"/>
        <v>35</v>
      </c>
      <c r="J25" s="120">
        <v>9954332121</v>
      </c>
      <c r="K25" s="115" t="s">
        <v>621</v>
      </c>
      <c r="L25" s="18"/>
      <c r="M25" s="57"/>
      <c r="N25" s="116"/>
      <c r="O25" s="18"/>
      <c r="P25" s="24">
        <v>43628</v>
      </c>
      <c r="Q25" s="18"/>
      <c r="R25" s="48"/>
      <c r="S25" s="18"/>
      <c r="T25" s="18"/>
    </row>
    <row r="26" spans="1:20">
      <c r="A26" s="4">
        <v>22</v>
      </c>
      <c r="B26" s="17" t="s">
        <v>62</v>
      </c>
      <c r="C26" s="104" t="s">
        <v>593</v>
      </c>
      <c r="D26" s="18" t="s">
        <v>23</v>
      </c>
      <c r="E26" s="104" t="s">
        <v>594</v>
      </c>
      <c r="F26" s="104" t="s">
        <v>561</v>
      </c>
      <c r="G26" s="19">
        <v>19</v>
      </c>
      <c r="H26" s="19">
        <v>15</v>
      </c>
      <c r="I26" s="59">
        <f t="shared" si="0"/>
        <v>34</v>
      </c>
      <c r="J26" s="104" t="s">
        <v>673</v>
      </c>
      <c r="K26" s="57" t="s">
        <v>617</v>
      </c>
      <c r="L26" s="82">
        <v>7896782818</v>
      </c>
      <c r="M26" s="57" t="s">
        <v>638</v>
      </c>
      <c r="N26" s="116" t="s">
        <v>639</v>
      </c>
      <c r="O26" s="18"/>
      <c r="P26" s="24">
        <v>43628</v>
      </c>
      <c r="Q26" s="18"/>
      <c r="R26" s="48"/>
      <c r="S26" s="18"/>
      <c r="T26" s="18"/>
    </row>
    <row r="27" spans="1:20">
      <c r="A27" s="4">
        <v>23</v>
      </c>
      <c r="B27" s="17" t="s">
        <v>62</v>
      </c>
      <c r="C27" s="98" t="s">
        <v>595</v>
      </c>
      <c r="D27" s="18" t="s">
        <v>25</v>
      </c>
      <c r="E27" s="99">
        <v>86</v>
      </c>
      <c r="F27" s="18" t="s">
        <v>91</v>
      </c>
      <c r="G27" s="108">
        <v>8</v>
      </c>
      <c r="H27" s="108">
        <v>8</v>
      </c>
      <c r="I27" s="59">
        <f t="shared" si="0"/>
        <v>16</v>
      </c>
      <c r="J27" s="120">
        <v>7896146224</v>
      </c>
      <c r="K27" s="115" t="s">
        <v>621</v>
      </c>
      <c r="L27" s="18"/>
      <c r="M27" s="57"/>
      <c r="N27" s="116"/>
      <c r="O27" s="18"/>
      <c r="P27" s="24">
        <v>43628</v>
      </c>
      <c r="Q27" s="18"/>
      <c r="R27" s="48"/>
      <c r="S27" s="18"/>
      <c r="T27" s="18"/>
    </row>
    <row r="28" spans="1:20">
      <c r="A28" s="4">
        <v>24</v>
      </c>
      <c r="B28" s="17" t="s">
        <v>62</v>
      </c>
      <c r="C28" s="104" t="s">
        <v>596</v>
      </c>
      <c r="D28" s="18" t="s">
        <v>23</v>
      </c>
      <c r="E28" s="104" t="s">
        <v>597</v>
      </c>
      <c r="F28" s="104" t="s">
        <v>561</v>
      </c>
      <c r="G28" s="19">
        <v>14</v>
      </c>
      <c r="H28" s="19">
        <v>16</v>
      </c>
      <c r="I28" s="59">
        <f t="shared" si="0"/>
        <v>30</v>
      </c>
      <c r="J28" s="104" t="s">
        <v>674</v>
      </c>
      <c r="K28" s="57" t="s">
        <v>617</v>
      </c>
      <c r="L28" s="82">
        <v>7896782818</v>
      </c>
      <c r="M28" s="57" t="s">
        <v>638</v>
      </c>
      <c r="N28" s="116" t="s">
        <v>639</v>
      </c>
      <c r="O28" s="18"/>
      <c r="P28" s="24">
        <v>43629</v>
      </c>
      <c r="Q28" s="18"/>
      <c r="R28" s="48"/>
      <c r="S28" s="18"/>
      <c r="T28" s="18"/>
    </row>
    <row r="29" spans="1:20">
      <c r="A29" s="4">
        <v>25</v>
      </c>
      <c r="B29" s="17" t="s">
        <v>62</v>
      </c>
      <c r="C29" s="98" t="s">
        <v>598</v>
      </c>
      <c r="D29" s="18" t="s">
        <v>25</v>
      </c>
      <c r="E29" s="99">
        <v>231</v>
      </c>
      <c r="F29" s="18" t="s">
        <v>91</v>
      </c>
      <c r="G29" s="108">
        <v>21</v>
      </c>
      <c r="H29" s="108">
        <v>18</v>
      </c>
      <c r="I29" s="59">
        <f t="shared" si="0"/>
        <v>39</v>
      </c>
      <c r="J29" s="120">
        <v>9954391249</v>
      </c>
      <c r="K29" s="115" t="s">
        <v>621</v>
      </c>
      <c r="L29" s="18"/>
      <c r="M29" s="57"/>
      <c r="N29" s="116"/>
      <c r="O29" s="18"/>
      <c r="P29" s="24">
        <v>43629</v>
      </c>
      <c r="Q29" s="18"/>
      <c r="R29" s="48"/>
      <c r="S29" s="18"/>
      <c r="T29" s="18"/>
    </row>
    <row r="30" spans="1:20">
      <c r="A30" s="4">
        <v>26</v>
      </c>
      <c r="B30" s="17" t="s">
        <v>62</v>
      </c>
      <c r="C30" s="104" t="s">
        <v>599</v>
      </c>
      <c r="D30" s="18" t="s">
        <v>23</v>
      </c>
      <c r="E30" s="104" t="s">
        <v>600</v>
      </c>
      <c r="F30" s="104" t="s">
        <v>561</v>
      </c>
      <c r="G30" s="19">
        <v>12</v>
      </c>
      <c r="H30" s="19">
        <v>10</v>
      </c>
      <c r="I30" s="59">
        <f t="shared" si="0"/>
        <v>22</v>
      </c>
      <c r="J30" s="104" t="s">
        <v>675</v>
      </c>
      <c r="K30" s="57" t="s">
        <v>617</v>
      </c>
      <c r="L30" s="82">
        <v>7896782818</v>
      </c>
      <c r="M30" s="57" t="s">
        <v>638</v>
      </c>
      <c r="N30" s="116" t="s">
        <v>639</v>
      </c>
      <c r="O30" s="18"/>
      <c r="P30" s="24">
        <v>43629</v>
      </c>
      <c r="Q30" s="18"/>
      <c r="R30" s="48"/>
      <c r="S30" s="18"/>
      <c r="T30" s="18"/>
    </row>
    <row r="31" spans="1:20">
      <c r="A31" s="4">
        <v>27</v>
      </c>
      <c r="B31" s="17" t="s">
        <v>62</v>
      </c>
      <c r="C31" s="98" t="s">
        <v>601</v>
      </c>
      <c r="D31" s="18" t="s">
        <v>25</v>
      </c>
      <c r="E31" s="99">
        <v>232</v>
      </c>
      <c r="F31" s="18" t="s">
        <v>91</v>
      </c>
      <c r="G31" s="108">
        <v>21</v>
      </c>
      <c r="H31" s="108">
        <v>27</v>
      </c>
      <c r="I31" s="59">
        <f t="shared" si="0"/>
        <v>48</v>
      </c>
      <c r="J31" s="120">
        <v>7896734665</v>
      </c>
      <c r="K31" s="115" t="s">
        <v>621</v>
      </c>
      <c r="L31" s="18"/>
      <c r="M31" s="57"/>
      <c r="N31" s="116"/>
      <c r="O31" s="18"/>
      <c r="P31" s="24">
        <v>43630</v>
      </c>
      <c r="Q31" s="18"/>
      <c r="R31" s="48"/>
      <c r="S31" s="18"/>
      <c r="T31" s="18"/>
    </row>
    <row r="32" spans="1:20">
      <c r="A32" s="4">
        <v>28</v>
      </c>
      <c r="B32" s="17" t="s">
        <v>62</v>
      </c>
      <c r="C32" s="104" t="s">
        <v>602</v>
      </c>
      <c r="D32" s="18" t="s">
        <v>23</v>
      </c>
      <c r="E32" s="104" t="s">
        <v>603</v>
      </c>
      <c r="F32" s="104" t="s">
        <v>561</v>
      </c>
      <c r="G32" s="19">
        <v>6</v>
      </c>
      <c r="H32" s="19">
        <v>6</v>
      </c>
      <c r="I32" s="59">
        <f t="shared" si="0"/>
        <v>12</v>
      </c>
      <c r="J32" s="104" t="s">
        <v>676</v>
      </c>
      <c r="K32" s="57" t="s">
        <v>617</v>
      </c>
      <c r="L32" s="82">
        <v>7896782818</v>
      </c>
      <c r="M32" s="57" t="s">
        <v>638</v>
      </c>
      <c r="N32" s="116" t="s">
        <v>639</v>
      </c>
      <c r="O32" s="18"/>
      <c r="P32" s="24">
        <v>43630</v>
      </c>
      <c r="Q32" s="18"/>
      <c r="R32" s="48"/>
      <c r="S32" s="18"/>
      <c r="T32" s="18"/>
    </row>
    <row r="33" spans="1:20">
      <c r="A33" s="4">
        <v>29</v>
      </c>
      <c r="B33" s="17" t="s">
        <v>62</v>
      </c>
      <c r="C33" s="98" t="s">
        <v>604</v>
      </c>
      <c r="D33" s="18" t="s">
        <v>25</v>
      </c>
      <c r="E33" s="99">
        <v>313</v>
      </c>
      <c r="F33" s="18" t="s">
        <v>91</v>
      </c>
      <c r="G33" s="108">
        <v>11</v>
      </c>
      <c r="H33" s="108">
        <v>22</v>
      </c>
      <c r="I33" s="59">
        <f t="shared" si="0"/>
        <v>33</v>
      </c>
      <c r="J33" s="120">
        <v>8011982388</v>
      </c>
      <c r="K33" s="115" t="s">
        <v>621</v>
      </c>
      <c r="L33" s="18"/>
      <c r="M33" s="18"/>
      <c r="N33" s="116"/>
      <c r="O33" s="18"/>
      <c r="P33" s="24">
        <v>43630</v>
      </c>
      <c r="Q33" s="18"/>
      <c r="R33" s="48"/>
      <c r="S33" s="18"/>
      <c r="T33" s="18"/>
    </row>
    <row r="34" spans="1:20">
      <c r="A34" s="4">
        <v>30</v>
      </c>
      <c r="B34" s="17" t="s">
        <v>62</v>
      </c>
      <c r="C34" s="104" t="s">
        <v>605</v>
      </c>
      <c r="D34" s="18" t="s">
        <v>23</v>
      </c>
      <c r="E34" s="104" t="s">
        <v>606</v>
      </c>
      <c r="F34" s="104" t="s">
        <v>561</v>
      </c>
      <c r="G34" s="19">
        <v>37</v>
      </c>
      <c r="H34" s="19">
        <v>40</v>
      </c>
      <c r="I34" s="59">
        <f t="shared" si="0"/>
        <v>77</v>
      </c>
      <c r="J34" s="104" t="s">
        <v>677</v>
      </c>
      <c r="K34" s="18"/>
      <c r="L34" s="18"/>
      <c r="M34" s="18"/>
      <c r="N34" s="18"/>
      <c r="O34" s="18"/>
      <c r="P34" s="24">
        <v>43631</v>
      </c>
      <c r="Q34" s="18"/>
      <c r="R34" s="18"/>
      <c r="S34" s="18"/>
      <c r="T34" s="18"/>
    </row>
    <row r="35" spans="1:20">
      <c r="A35" s="4">
        <v>31</v>
      </c>
      <c r="B35" s="17" t="s">
        <v>62</v>
      </c>
      <c r="C35" s="98" t="s">
        <v>607</v>
      </c>
      <c r="D35" s="18" t="s">
        <v>25</v>
      </c>
      <c r="E35" s="99">
        <v>314</v>
      </c>
      <c r="F35" s="18" t="s">
        <v>91</v>
      </c>
      <c r="G35" s="108">
        <v>26</v>
      </c>
      <c r="H35" s="108">
        <v>18</v>
      </c>
      <c r="I35" s="59">
        <f t="shared" si="0"/>
        <v>44</v>
      </c>
      <c r="J35" s="120">
        <v>9954831060</v>
      </c>
      <c r="K35" s="115" t="s">
        <v>621</v>
      </c>
      <c r="L35" s="18"/>
      <c r="M35" s="117"/>
      <c r="N35" s="18"/>
      <c r="O35" s="18"/>
      <c r="P35" s="24">
        <v>43631</v>
      </c>
      <c r="Q35" s="18"/>
      <c r="R35" s="18"/>
      <c r="S35" s="18"/>
      <c r="T35" s="18"/>
    </row>
    <row r="36" spans="1:20">
      <c r="A36" s="4">
        <v>32</v>
      </c>
      <c r="B36" s="17" t="s">
        <v>62</v>
      </c>
      <c r="C36" s="104" t="s">
        <v>608</v>
      </c>
      <c r="D36" s="18" t="s">
        <v>23</v>
      </c>
      <c r="E36" s="104" t="s">
        <v>609</v>
      </c>
      <c r="F36" s="104" t="s">
        <v>561</v>
      </c>
      <c r="G36" s="19">
        <v>57</v>
      </c>
      <c r="H36" s="19">
        <v>57</v>
      </c>
      <c r="I36" s="59">
        <f t="shared" si="0"/>
        <v>114</v>
      </c>
      <c r="J36" s="104" t="s">
        <v>678</v>
      </c>
      <c r="K36" s="18"/>
      <c r="L36" s="18"/>
      <c r="M36" s="18"/>
      <c r="N36" s="18"/>
      <c r="O36" s="18"/>
      <c r="P36" s="24">
        <v>43633</v>
      </c>
      <c r="Q36" s="18"/>
      <c r="R36" s="18"/>
      <c r="S36" s="18"/>
      <c r="T36" s="18"/>
    </row>
    <row r="37" spans="1:20">
      <c r="A37" s="4">
        <v>33</v>
      </c>
      <c r="B37" s="17" t="s">
        <v>62</v>
      </c>
      <c r="C37" s="98" t="s">
        <v>610</v>
      </c>
      <c r="D37" s="18" t="s">
        <v>25</v>
      </c>
      <c r="E37" s="99">
        <v>315</v>
      </c>
      <c r="F37" s="18" t="s">
        <v>91</v>
      </c>
      <c r="G37" s="108">
        <v>26</v>
      </c>
      <c r="H37" s="108">
        <v>18</v>
      </c>
      <c r="I37" s="59">
        <f t="shared" si="0"/>
        <v>44</v>
      </c>
      <c r="J37" s="120">
        <v>9435483936</v>
      </c>
      <c r="K37" s="115" t="s">
        <v>621</v>
      </c>
      <c r="L37" s="18"/>
      <c r="M37" s="18"/>
      <c r="N37" s="18"/>
      <c r="O37" s="18"/>
      <c r="P37" s="24">
        <v>43633</v>
      </c>
      <c r="Q37" s="18"/>
      <c r="R37" s="18"/>
      <c r="S37" s="18"/>
      <c r="T37" s="18"/>
    </row>
    <row r="38" spans="1:20">
      <c r="A38" s="4">
        <v>34</v>
      </c>
      <c r="B38" s="17" t="s">
        <v>62</v>
      </c>
      <c r="C38" s="98" t="s">
        <v>611</v>
      </c>
      <c r="D38" s="18" t="s">
        <v>25</v>
      </c>
      <c r="E38" s="99">
        <v>316</v>
      </c>
      <c r="F38" s="18" t="s">
        <v>91</v>
      </c>
      <c r="G38" s="108">
        <v>13</v>
      </c>
      <c r="H38" s="108">
        <v>9</v>
      </c>
      <c r="I38" s="59">
        <f t="shared" si="0"/>
        <v>22</v>
      </c>
      <c r="J38" s="104" t="s">
        <v>678</v>
      </c>
      <c r="K38" s="18"/>
      <c r="L38" s="18"/>
      <c r="M38" s="18"/>
      <c r="N38" s="18"/>
      <c r="O38" s="18"/>
      <c r="P38" s="24">
        <v>43634</v>
      </c>
      <c r="Q38" s="18"/>
      <c r="R38" s="18"/>
      <c r="S38" s="18"/>
      <c r="T38" s="18"/>
    </row>
    <row r="39" spans="1:20" ht="33">
      <c r="A39" s="4">
        <v>35</v>
      </c>
      <c r="B39" s="17" t="s">
        <v>62</v>
      </c>
      <c r="C39" s="79" t="s">
        <v>249</v>
      </c>
      <c r="D39" s="18" t="s">
        <v>23</v>
      </c>
      <c r="E39" s="79" t="s">
        <v>250</v>
      </c>
      <c r="F39" s="18" t="s">
        <v>23</v>
      </c>
      <c r="G39" s="80">
        <v>51</v>
      </c>
      <c r="H39" s="80">
        <v>66</v>
      </c>
      <c r="I39" s="59">
        <f t="shared" si="0"/>
        <v>117</v>
      </c>
      <c r="J39" s="120">
        <v>7896784809</v>
      </c>
      <c r="K39" s="115" t="s">
        <v>621</v>
      </c>
      <c r="L39" s="18"/>
      <c r="M39" s="18"/>
      <c r="N39" s="18"/>
      <c r="O39" s="18"/>
      <c r="P39" s="24">
        <v>43634</v>
      </c>
      <c r="Q39" s="18"/>
      <c r="R39" s="18"/>
      <c r="S39" s="18"/>
      <c r="T39" s="18"/>
    </row>
    <row r="40" spans="1:20">
      <c r="A40" s="4">
        <v>36</v>
      </c>
      <c r="B40" s="17" t="s">
        <v>62</v>
      </c>
      <c r="C40" s="83" t="s">
        <v>251</v>
      </c>
      <c r="D40" s="18" t="s">
        <v>25</v>
      </c>
      <c r="E40" s="19">
        <v>192</v>
      </c>
      <c r="F40" s="18" t="s">
        <v>25</v>
      </c>
      <c r="G40" s="82">
        <v>50</v>
      </c>
      <c r="H40" s="82">
        <v>49</v>
      </c>
      <c r="I40" s="59">
        <f t="shared" si="0"/>
        <v>99</v>
      </c>
      <c r="J40" s="121" t="s">
        <v>449</v>
      </c>
      <c r="K40" s="18"/>
      <c r="L40" s="18"/>
      <c r="M40" s="18"/>
      <c r="N40" s="18"/>
      <c r="O40" s="18"/>
      <c r="P40" s="24">
        <v>43635</v>
      </c>
      <c r="Q40" s="18"/>
      <c r="R40" s="18"/>
      <c r="S40" s="18"/>
      <c r="T40" s="18"/>
    </row>
    <row r="41" spans="1:20">
      <c r="A41" s="4">
        <v>37</v>
      </c>
      <c r="B41" s="17" t="s">
        <v>62</v>
      </c>
      <c r="C41" s="98" t="s">
        <v>612</v>
      </c>
      <c r="D41" s="18" t="s">
        <v>25</v>
      </c>
      <c r="E41" s="99">
        <v>317</v>
      </c>
      <c r="F41" s="18" t="s">
        <v>91</v>
      </c>
      <c r="G41" s="108">
        <v>13</v>
      </c>
      <c r="H41" s="108">
        <v>21</v>
      </c>
      <c r="I41" s="59">
        <f t="shared" si="0"/>
        <v>34</v>
      </c>
      <c r="J41" s="18"/>
      <c r="K41" s="18"/>
      <c r="L41" s="18"/>
      <c r="M41" s="18"/>
      <c r="N41" s="18"/>
      <c r="O41" s="18"/>
      <c r="P41" s="24">
        <v>43636</v>
      </c>
      <c r="Q41" s="18"/>
      <c r="R41" s="18"/>
      <c r="S41" s="18"/>
      <c r="T41" s="18"/>
    </row>
    <row r="42" spans="1:20">
      <c r="A42" s="4">
        <v>38</v>
      </c>
      <c r="B42" s="17" t="s">
        <v>62</v>
      </c>
      <c r="C42" s="98" t="s">
        <v>613</v>
      </c>
      <c r="D42" s="18" t="s">
        <v>25</v>
      </c>
      <c r="E42" s="99">
        <v>318</v>
      </c>
      <c r="F42" s="18" t="s">
        <v>91</v>
      </c>
      <c r="G42" s="108">
        <v>21</v>
      </c>
      <c r="H42" s="108">
        <v>16</v>
      </c>
      <c r="I42" s="59">
        <f t="shared" si="0"/>
        <v>37</v>
      </c>
      <c r="J42" s="120">
        <v>7896784806</v>
      </c>
      <c r="K42" s="118" t="s">
        <v>640</v>
      </c>
      <c r="L42" s="18"/>
      <c r="M42" s="18"/>
      <c r="N42" s="18"/>
      <c r="O42" s="18"/>
      <c r="P42" s="24">
        <v>43636</v>
      </c>
      <c r="Q42" s="18"/>
      <c r="R42" s="18"/>
      <c r="S42" s="18"/>
      <c r="T42" s="18"/>
    </row>
    <row r="43" spans="1:20">
      <c r="A43" s="4">
        <v>39</v>
      </c>
      <c r="B43" s="17" t="s">
        <v>62</v>
      </c>
      <c r="C43" s="98" t="s">
        <v>614</v>
      </c>
      <c r="D43" s="18" t="s">
        <v>25</v>
      </c>
      <c r="E43" s="99">
        <v>475</v>
      </c>
      <c r="F43" s="18" t="s">
        <v>91</v>
      </c>
      <c r="G43" s="108">
        <v>13</v>
      </c>
      <c r="H43" s="108">
        <v>13</v>
      </c>
      <c r="I43" s="59">
        <f t="shared" si="0"/>
        <v>26</v>
      </c>
      <c r="J43" s="120">
        <v>7896396687</v>
      </c>
      <c r="K43" s="115" t="s">
        <v>621</v>
      </c>
      <c r="L43" s="18"/>
      <c r="M43" s="18"/>
      <c r="N43" s="18"/>
      <c r="O43" s="18"/>
      <c r="P43" s="24">
        <v>43636</v>
      </c>
      <c r="Q43" s="18"/>
      <c r="R43" s="18"/>
      <c r="S43" s="18"/>
      <c r="T43" s="18"/>
    </row>
    <row r="44" spans="1:20">
      <c r="A44" s="4">
        <v>40</v>
      </c>
      <c r="B44" s="17" t="s">
        <v>62</v>
      </c>
      <c r="C44" s="79" t="s">
        <v>615</v>
      </c>
      <c r="D44" s="18" t="s">
        <v>23</v>
      </c>
      <c r="E44" s="79" t="s">
        <v>616</v>
      </c>
      <c r="F44" s="18" t="s">
        <v>23</v>
      </c>
      <c r="G44" s="80">
        <v>53</v>
      </c>
      <c r="H44" s="80">
        <v>90</v>
      </c>
      <c r="I44" s="59">
        <f t="shared" si="0"/>
        <v>143</v>
      </c>
      <c r="J44" s="120">
        <v>7896396687</v>
      </c>
      <c r="K44" s="115" t="s">
        <v>621</v>
      </c>
      <c r="L44" s="18"/>
      <c r="M44" s="18"/>
      <c r="N44" s="18"/>
      <c r="O44" s="18"/>
      <c r="P44" s="24">
        <v>43637</v>
      </c>
      <c r="Q44" s="18"/>
      <c r="R44" s="18"/>
      <c r="S44" s="18"/>
      <c r="T44" s="18"/>
    </row>
    <row r="45" spans="1:20">
      <c r="A45" s="4">
        <v>41</v>
      </c>
      <c r="B45" s="17" t="s">
        <v>62</v>
      </c>
      <c r="C45" s="70" t="s">
        <v>641</v>
      </c>
      <c r="D45" s="65" t="s">
        <v>25</v>
      </c>
      <c r="E45" s="71">
        <v>18319020205</v>
      </c>
      <c r="F45" s="65" t="s">
        <v>91</v>
      </c>
      <c r="G45" s="74">
        <v>20</v>
      </c>
      <c r="H45" s="74">
        <v>23</v>
      </c>
      <c r="I45" s="59">
        <f t="shared" si="0"/>
        <v>43</v>
      </c>
      <c r="J45" s="18"/>
      <c r="K45" s="18"/>
      <c r="L45" s="18"/>
      <c r="M45" s="18"/>
      <c r="N45" s="18"/>
      <c r="O45" s="18"/>
      <c r="P45" s="24">
        <v>43638</v>
      </c>
      <c r="Q45" s="18"/>
      <c r="R45" s="18"/>
      <c r="S45" s="18"/>
      <c r="T45" s="18"/>
    </row>
    <row r="46" spans="1:20">
      <c r="A46" s="4">
        <v>42</v>
      </c>
      <c r="B46" s="17" t="s">
        <v>62</v>
      </c>
      <c r="C46" s="70" t="s">
        <v>642</v>
      </c>
      <c r="D46" s="65" t="s">
        <v>25</v>
      </c>
      <c r="E46" s="71">
        <v>18319020206</v>
      </c>
      <c r="F46" s="65" t="s">
        <v>91</v>
      </c>
      <c r="G46" s="74">
        <v>30</v>
      </c>
      <c r="H46" s="74">
        <v>33</v>
      </c>
      <c r="I46" s="59">
        <f t="shared" si="0"/>
        <v>63</v>
      </c>
      <c r="J46" s="73">
        <v>9957830375</v>
      </c>
      <c r="K46" s="48"/>
      <c r="L46" s="48"/>
      <c r="M46" s="18"/>
      <c r="N46" s="18"/>
      <c r="O46" s="18"/>
      <c r="P46" s="24">
        <v>43638</v>
      </c>
      <c r="Q46" s="18"/>
      <c r="R46" s="18"/>
      <c r="S46" s="18"/>
      <c r="T46" s="18"/>
    </row>
    <row r="47" spans="1:20">
      <c r="A47" s="4">
        <v>43</v>
      </c>
      <c r="B47" s="17" t="s">
        <v>62</v>
      </c>
      <c r="C47" s="64" t="s">
        <v>643</v>
      </c>
      <c r="D47" s="65" t="s">
        <v>23</v>
      </c>
      <c r="E47" s="66" t="s">
        <v>644</v>
      </c>
      <c r="F47" s="119" t="s">
        <v>88</v>
      </c>
      <c r="G47" s="74">
        <v>21</v>
      </c>
      <c r="H47" s="74">
        <v>18</v>
      </c>
      <c r="I47" s="59">
        <f t="shared" si="0"/>
        <v>39</v>
      </c>
      <c r="J47" s="73">
        <v>9957830375</v>
      </c>
      <c r="K47" s="77"/>
      <c r="L47" s="77"/>
      <c r="M47" s="18"/>
      <c r="N47" s="98"/>
      <c r="O47" s="18"/>
      <c r="P47" s="24">
        <v>43640</v>
      </c>
      <c r="Q47" s="18"/>
      <c r="R47" s="18"/>
      <c r="S47" s="18"/>
      <c r="T47" s="18"/>
    </row>
    <row r="48" spans="1:20">
      <c r="A48" s="4">
        <v>44</v>
      </c>
      <c r="B48" s="17" t="s">
        <v>62</v>
      </c>
      <c r="C48" s="70" t="s">
        <v>645</v>
      </c>
      <c r="D48" s="65" t="s">
        <v>25</v>
      </c>
      <c r="E48" s="71">
        <v>18319020211</v>
      </c>
      <c r="F48" s="119" t="s">
        <v>91</v>
      </c>
      <c r="G48" s="74">
        <v>30</v>
      </c>
      <c r="H48" s="74">
        <v>32</v>
      </c>
      <c r="I48" s="59">
        <f t="shared" si="0"/>
        <v>62</v>
      </c>
      <c r="J48" s="66" t="s">
        <v>679</v>
      </c>
      <c r="K48" s="65"/>
      <c r="L48" s="18"/>
      <c r="M48" s="18"/>
      <c r="N48" s="98"/>
      <c r="O48" s="99"/>
      <c r="P48" s="24">
        <v>43640</v>
      </c>
      <c r="Q48" s="18"/>
      <c r="R48" s="18"/>
      <c r="S48" s="18"/>
      <c r="T48" s="18"/>
    </row>
    <row r="49" spans="1:20">
      <c r="A49" s="4">
        <v>45</v>
      </c>
      <c r="B49" s="17" t="s">
        <v>62</v>
      </c>
      <c r="C49" s="64" t="s">
        <v>646</v>
      </c>
      <c r="D49" s="65" t="s">
        <v>23</v>
      </c>
      <c r="E49" s="66" t="s">
        <v>647</v>
      </c>
      <c r="F49" s="119" t="s">
        <v>88</v>
      </c>
      <c r="G49" s="74">
        <v>10</v>
      </c>
      <c r="H49" s="74">
        <v>16</v>
      </c>
      <c r="I49" s="59">
        <f t="shared" si="0"/>
        <v>26</v>
      </c>
      <c r="J49" s="73">
        <v>9957830375</v>
      </c>
      <c r="K49" s="65"/>
      <c r="L49" s="18"/>
      <c r="M49" s="18"/>
      <c r="N49" s="98"/>
      <c r="O49" s="99"/>
      <c r="P49" s="24">
        <v>43641</v>
      </c>
      <c r="Q49" s="18"/>
      <c r="R49" s="18"/>
      <c r="S49" s="18"/>
      <c r="T49" s="18"/>
    </row>
    <row r="50" spans="1:20">
      <c r="A50" s="4">
        <v>46</v>
      </c>
      <c r="B50" s="17" t="s">
        <v>62</v>
      </c>
      <c r="C50" s="70" t="s">
        <v>648</v>
      </c>
      <c r="D50" s="65" t="s">
        <v>25</v>
      </c>
      <c r="E50" s="71">
        <v>18319020208</v>
      </c>
      <c r="F50" s="119" t="s">
        <v>91</v>
      </c>
      <c r="G50" s="74">
        <v>29</v>
      </c>
      <c r="H50" s="74">
        <v>29</v>
      </c>
      <c r="I50" s="59">
        <f t="shared" si="0"/>
        <v>58</v>
      </c>
      <c r="J50" s="66" t="s">
        <v>680</v>
      </c>
      <c r="K50" s="65"/>
      <c r="L50" s="18"/>
      <c r="M50" s="18"/>
      <c r="N50" s="98"/>
      <c r="O50" s="99"/>
      <c r="P50" s="24">
        <v>43641</v>
      </c>
      <c r="Q50" s="18"/>
      <c r="R50" s="18"/>
      <c r="S50" s="18"/>
      <c r="T50" s="18"/>
    </row>
    <row r="51" spans="1:20">
      <c r="A51" s="4">
        <v>47</v>
      </c>
      <c r="B51" s="17" t="s">
        <v>62</v>
      </c>
      <c r="C51" s="64" t="s">
        <v>649</v>
      </c>
      <c r="D51" s="65" t="s">
        <v>23</v>
      </c>
      <c r="E51" s="66" t="s">
        <v>650</v>
      </c>
      <c r="F51" s="119" t="s">
        <v>88</v>
      </c>
      <c r="G51" s="66">
        <v>5</v>
      </c>
      <c r="H51" s="66">
        <v>15</v>
      </c>
      <c r="I51" s="59">
        <f t="shared" si="0"/>
        <v>20</v>
      </c>
      <c r="J51" s="73">
        <v>9957830375</v>
      </c>
      <c r="K51" s="65"/>
      <c r="L51" s="18"/>
      <c r="M51" s="18"/>
      <c r="N51" s="98"/>
      <c r="O51" s="99"/>
      <c r="P51" s="24">
        <v>43641</v>
      </c>
      <c r="Q51" s="18"/>
      <c r="R51" s="18"/>
      <c r="S51" s="18"/>
      <c r="T51" s="18"/>
    </row>
    <row r="52" spans="1:20">
      <c r="A52" s="4">
        <v>48</v>
      </c>
      <c r="B52" s="17" t="s">
        <v>62</v>
      </c>
      <c r="C52" s="70" t="s">
        <v>651</v>
      </c>
      <c r="D52" s="65" t="s">
        <v>25</v>
      </c>
      <c r="E52" s="71">
        <v>18319020207</v>
      </c>
      <c r="F52" s="119" t="s">
        <v>91</v>
      </c>
      <c r="G52" s="74">
        <v>30</v>
      </c>
      <c r="H52" s="74">
        <v>30</v>
      </c>
      <c r="I52" s="59">
        <f t="shared" si="0"/>
        <v>60</v>
      </c>
      <c r="J52" s="66" t="s">
        <v>681</v>
      </c>
      <c r="K52" s="65"/>
      <c r="L52" s="18"/>
      <c r="M52" s="18"/>
      <c r="N52" s="98"/>
      <c r="O52" s="99"/>
      <c r="P52" s="24">
        <v>43642</v>
      </c>
      <c r="Q52" s="18"/>
      <c r="R52" s="18"/>
      <c r="S52" s="18"/>
      <c r="T52" s="18"/>
    </row>
    <row r="53" spans="1:20">
      <c r="A53" s="4">
        <v>49</v>
      </c>
      <c r="B53" s="17" t="s">
        <v>62</v>
      </c>
      <c r="C53" s="64" t="s">
        <v>652</v>
      </c>
      <c r="D53" s="65" t="s">
        <v>23</v>
      </c>
      <c r="E53" s="66" t="s">
        <v>653</v>
      </c>
      <c r="F53" s="119" t="s">
        <v>88</v>
      </c>
      <c r="G53" s="74">
        <v>21</v>
      </c>
      <c r="H53" s="74">
        <v>21</v>
      </c>
      <c r="I53" s="59">
        <f t="shared" si="0"/>
        <v>42</v>
      </c>
      <c r="J53" s="73">
        <v>9957830375</v>
      </c>
      <c r="K53" s="65"/>
      <c r="L53" s="18"/>
      <c r="M53" s="18"/>
      <c r="N53" s="98"/>
      <c r="O53" s="99"/>
      <c r="P53" s="24">
        <v>43642</v>
      </c>
      <c r="Q53" s="18"/>
      <c r="R53" s="18"/>
      <c r="S53" s="18"/>
      <c r="T53" s="18"/>
    </row>
    <row r="54" spans="1:20">
      <c r="A54" s="4">
        <v>50</v>
      </c>
      <c r="B54" s="17" t="s">
        <v>62</v>
      </c>
      <c r="C54" s="70" t="s">
        <v>654</v>
      </c>
      <c r="D54" s="65" t="s">
        <v>25</v>
      </c>
      <c r="E54" s="71">
        <v>18319020209</v>
      </c>
      <c r="F54" s="119" t="s">
        <v>91</v>
      </c>
      <c r="G54" s="74">
        <v>28</v>
      </c>
      <c r="H54" s="74">
        <v>32</v>
      </c>
      <c r="I54" s="59">
        <f t="shared" si="0"/>
        <v>60</v>
      </c>
      <c r="J54" s="66" t="s">
        <v>682</v>
      </c>
      <c r="K54" s="65"/>
      <c r="L54" s="18"/>
      <c r="M54" s="18"/>
      <c r="N54" s="98"/>
      <c r="O54" s="99"/>
      <c r="P54" s="24">
        <v>43643</v>
      </c>
      <c r="Q54" s="18"/>
      <c r="R54" s="18"/>
      <c r="S54" s="18"/>
      <c r="T54" s="18"/>
    </row>
    <row r="55" spans="1:20">
      <c r="A55" s="4">
        <v>51</v>
      </c>
      <c r="B55" s="17" t="s">
        <v>62</v>
      </c>
      <c r="C55" s="64" t="s">
        <v>655</v>
      </c>
      <c r="D55" s="65" t="s">
        <v>23</v>
      </c>
      <c r="E55" s="66" t="s">
        <v>656</v>
      </c>
      <c r="F55" s="119" t="s">
        <v>88</v>
      </c>
      <c r="G55" s="66">
        <v>32</v>
      </c>
      <c r="H55" s="66">
        <v>37</v>
      </c>
      <c r="I55" s="59">
        <f t="shared" si="0"/>
        <v>69</v>
      </c>
      <c r="J55" s="73">
        <v>9957830375</v>
      </c>
      <c r="K55" s="65"/>
      <c r="L55" s="18"/>
      <c r="M55" s="18"/>
      <c r="N55" s="98"/>
      <c r="O55" s="99"/>
      <c r="P55" s="24">
        <v>43643</v>
      </c>
      <c r="Q55" s="18"/>
      <c r="R55" s="18"/>
      <c r="S55" s="18"/>
      <c r="T55" s="18"/>
    </row>
    <row r="56" spans="1:20">
      <c r="A56" s="4">
        <v>52</v>
      </c>
      <c r="B56" s="17" t="s">
        <v>62</v>
      </c>
      <c r="C56" s="70" t="s">
        <v>657</v>
      </c>
      <c r="D56" s="65" t="s">
        <v>25</v>
      </c>
      <c r="E56" s="71">
        <v>18319020520</v>
      </c>
      <c r="F56" s="119" t="s">
        <v>91</v>
      </c>
      <c r="G56" s="74">
        <v>22</v>
      </c>
      <c r="H56" s="74">
        <v>23</v>
      </c>
      <c r="I56" s="59">
        <f t="shared" si="0"/>
        <v>45</v>
      </c>
      <c r="J56" s="66" t="s">
        <v>683</v>
      </c>
      <c r="K56" s="65"/>
      <c r="L56" s="18"/>
      <c r="M56" s="18"/>
      <c r="N56" s="98"/>
      <c r="O56" s="99"/>
      <c r="P56" s="24">
        <v>43644</v>
      </c>
      <c r="Q56" s="18"/>
      <c r="R56" s="18"/>
      <c r="S56" s="18"/>
      <c r="T56" s="18"/>
    </row>
    <row r="57" spans="1:20">
      <c r="A57" s="4">
        <v>53</v>
      </c>
      <c r="B57" s="17" t="s">
        <v>62</v>
      </c>
      <c r="C57" s="64" t="s">
        <v>660</v>
      </c>
      <c r="D57" s="65" t="s">
        <v>23</v>
      </c>
      <c r="E57" s="66" t="s">
        <v>661</v>
      </c>
      <c r="F57" s="119" t="s">
        <v>101</v>
      </c>
      <c r="G57" s="74">
        <v>0</v>
      </c>
      <c r="H57" s="74">
        <v>50</v>
      </c>
      <c r="I57" s="59">
        <f t="shared" si="0"/>
        <v>50</v>
      </c>
      <c r="J57" s="73">
        <v>9435484920</v>
      </c>
      <c r="K57" s="65"/>
      <c r="L57" s="18"/>
      <c r="M57" s="18"/>
      <c r="N57" s="98"/>
      <c r="O57" s="99"/>
      <c r="P57" s="24">
        <v>43644</v>
      </c>
      <c r="Q57" s="18"/>
      <c r="R57" s="18"/>
      <c r="S57" s="18"/>
      <c r="T57" s="18"/>
    </row>
    <row r="58" spans="1:20">
      <c r="A58" s="4">
        <v>54</v>
      </c>
      <c r="B58" s="17" t="s">
        <v>62</v>
      </c>
      <c r="C58" s="64" t="s">
        <v>685</v>
      </c>
      <c r="D58" s="65" t="s">
        <v>23</v>
      </c>
      <c r="E58" s="66" t="s">
        <v>686</v>
      </c>
      <c r="F58" s="119" t="s">
        <v>88</v>
      </c>
      <c r="G58" s="66">
        <v>15</v>
      </c>
      <c r="H58" s="66">
        <v>11</v>
      </c>
      <c r="I58" s="59">
        <f t="shared" si="0"/>
        <v>26</v>
      </c>
      <c r="J58" s="66" t="s">
        <v>688</v>
      </c>
      <c r="K58" s="65"/>
      <c r="L58" s="18"/>
      <c r="M58" s="18"/>
      <c r="N58" s="98"/>
      <c r="O58" s="99"/>
      <c r="P58" s="24">
        <v>43645</v>
      </c>
      <c r="Q58" s="18"/>
      <c r="R58" s="18"/>
      <c r="S58" s="18"/>
      <c r="T58" s="18"/>
    </row>
    <row r="59" spans="1:20">
      <c r="A59" s="4">
        <v>55</v>
      </c>
      <c r="B59" s="17" t="s">
        <v>62</v>
      </c>
      <c r="C59" s="70" t="s">
        <v>687</v>
      </c>
      <c r="D59" s="65" t="s">
        <v>25</v>
      </c>
      <c r="E59" s="71">
        <v>18319020505</v>
      </c>
      <c r="F59" s="119" t="s">
        <v>91</v>
      </c>
      <c r="G59" s="74">
        <v>32</v>
      </c>
      <c r="H59" s="74">
        <v>32</v>
      </c>
      <c r="I59" s="59">
        <f t="shared" si="0"/>
        <v>64</v>
      </c>
      <c r="J59" s="73">
        <v>9435484920</v>
      </c>
      <c r="K59" s="65"/>
      <c r="L59" s="18"/>
      <c r="M59" s="18"/>
      <c r="N59" s="98"/>
      <c r="O59" s="99"/>
      <c r="P59" s="24">
        <v>43645</v>
      </c>
      <c r="Q59" s="18"/>
      <c r="R59" s="18"/>
      <c r="S59" s="18"/>
      <c r="T59" s="18"/>
    </row>
    <row r="60" spans="1:20">
      <c r="A60" s="4">
        <v>56</v>
      </c>
      <c r="B60" s="17" t="s">
        <v>63</v>
      </c>
      <c r="C60" s="64" t="s">
        <v>689</v>
      </c>
      <c r="D60" s="65" t="s">
        <v>23</v>
      </c>
      <c r="E60" s="66" t="s">
        <v>690</v>
      </c>
      <c r="F60" s="119" t="s">
        <v>88</v>
      </c>
      <c r="G60" s="66">
        <v>53</v>
      </c>
      <c r="H60" s="66">
        <v>60</v>
      </c>
      <c r="I60" s="59">
        <f t="shared" si="0"/>
        <v>113</v>
      </c>
      <c r="J60" s="66" t="s">
        <v>728</v>
      </c>
      <c r="K60" s="65"/>
      <c r="L60" s="18"/>
      <c r="M60" s="18"/>
      <c r="N60" s="98"/>
      <c r="O60" s="99"/>
      <c r="P60" s="24">
        <v>43617</v>
      </c>
      <c r="Q60" s="18"/>
      <c r="R60" s="18"/>
      <c r="S60" s="18"/>
      <c r="T60" s="18"/>
    </row>
    <row r="61" spans="1:20">
      <c r="A61" s="4">
        <v>57</v>
      </c>
      <c r="B61" s="17" t="s">
        <v>63</v>
      </c>
      <c r="C61" s="64" t="s">
        <v>691</v>
      </c>
      <c r="D61" s="65" t="s">
        <v>23</v>
      </c>
      <c r="E61" s="66" t="s">
        <v>692</v>
      </c>
      <c r="F61" s="119" t="s">
        <v>101</v>
      </c>
      <c r="G61" s="66">
        <v>54</v>
      </c>
      <c r="H61" s="66">
        <v>58</v>
      </c>
      <c r="I61" s="59">
        <f t="shared" si="0"/>
        <v>112</v>
      </c>
      <c r="J61" s="66" t="s">
        <v>729</v>
      </c>
      <c r="K61" s="65"/>
      <c r="L61" s="18"/>
      <c r="M61" s="18"/>
      <c r="N61" s="98"/>
      <c r="O61" s="99"/>
      <c r="P61" s="24">
        <v>43619</v>
      </c>
      <c r="Q61" s="18"/>
      <c r="R61" s="18"/>
      <c r="S61" s="18"/>
      <c r="T61" s="18"/>
    </row>
    <row r="62" spans="1:20">
      <c r="A62" s="4">
        <v>58</v>
      </c>
      <c r="B62" s="17" t="s">
        <v>63</v>
      </c>
      <c r="C62" s="64" t="s">
        <v>691</v>
      </c>
      <c r="D62" s="65" t="s">
        <v>23</v>
      </c>
      <c r="E62" s="66" t="s">
        <v>692</v>
      </c>
      <c r="F62" s="119" t="s">
        <v>101</v>
      </c>
      <c r="G62" s="74">
        <v>50</v>
      </c>
      <c r="H62" s="74">
        <v>59</v>
      </c>
      <c r="I62" s="59">
        <f t="shared" si="0"/>
        <v>109</v>
      </c>
      <c r="J62" s="66" t="s">
        <v>729</v>
      </c>
      <c r="K62" s="65"/>
      <c r="L62" s="18"/>
      <c r="M62" s="18"/>
      <c r="N62" s="98"/>
      <c r="O62" s="99"/>
      <c r="P62" s="24">
        <v>43619</v>
      </c>
      <c r="Q62" s="18"/>
      <c r="R62" s="18"/>
      <c r="S62" s="18"/>
      <c r="T62" s="18"/>
    </row>
    <row r="63" spans="1:20">
      <c r="A63" s="4">
        <v>59</v>
      </c>
      <c r="B63" s="17" t="s">
        <v>63</v>
      </c>
      <c r="C63" s="64" t="s">
        <v>693</v>
      </c>
      <c r="D63" s="65" t="s">
        <v>23</v>
      </c>
      <c r="E63" s="66" t="s">
        <v>694</v>
      </c>
      <c r="F63" s="119" t="s">
        <v>88</v>
      </c>
      <c r="G63" s="66">
        <v>43</v>
      </c>
      <c r="H63" s="66">
        <v>62</v>
      </c>
      <c r="I63" s="59">
        <f t="shared" si="0"/>
        <v>105</v>
      </c>
      <c r="J63" s="66" t="s">
        <v>730</v>
      </c>
      <c r="K63" s="65"/>
      <c r="L63" s="18"/>
      <c r="M63" s="18"/>
      <c r="N63" s="98"/>
      <c r="O63" s="99"/>
      <c r="P63" s="24">
        <v>43620</v>
      </c>
      <c r="Q63" s="18"/>
      <c r="R63" s="18"/>
      <c r="S63" s="18"/>
      <c r="T63" s="18"/>
    </row>
    <row r="64" spans="1:20">
      <c r="A64" s="4">
        <v>60</v>
      </c>
      <c r="B64" s="17" t="s">
        <v>63</v>
      </c>
      <c r="C64" s="64" t="s">
        <v>695</v>
      </c>
      <c r="D64" s="65" t="s">
        <v>23</v>
      </c>
      <c r="E64" s="66" t="s">
        <v>696</v>
      </c>
      <c r="F64" s="119" t="s">
        <v>88</v>
      </c>
      <c r="G64" s="66">
        <v>46</v>
      </c>
      <c r="H64" s="66">
        <v>35</v>
      </c>
      <c r="I64" s="59">
        <f t="shared" si="0"/>
        <v>81</v>
      </c>
      <c r="J64" s="66" t="s">
        <v>731</v>
      </c>
      <c r="K64" s="65"/>
      <c r="L64" s="18"/>
      <c r="M64" s="18"/>
      <c r="N64" s="98"/>
      <c r="O64" s="99"/>
      <c r="P64" s="24">
        <v>43622</v>
      </c>
      <c r="Q64" s="18"/>
      <c r="R64" s="18"/>
      <c r="S64" s="18"/>
      <c r="T64" s="18"/>
    </row>
    <row r="65" spans="1:20">
      <c r="A65" s="4">
        <v>61</v>
      </c>
      <c r="B65" s="17" t="s">
        <v>63</v>
      </c>
      <c r="C65" s="64" t="s">
        <v>697</v>
      </c>
      <c r="D65" s="65" t="s">
        <v>23</v>
      </c>
      <c r="E65" s="66" t="s">
        <v>698</v>
      </c>
      <c r="F65" s="119" t="s">
        <v>88</v>
      </c>
      <c r="G65" s="66">
        <v>61</v>
      </c>
      <c r="H65" s="66">
        <v>61</v>
      </c>
      <c r="I65" s="59">
        <f t="shared" si="0"/>
        <v>122</v>
      </c>
      <c r="J65" s="66" t="s">
        <v>732</v>
      </c>
      <c r="K65" s="65"/>
      <c r="L65" s="18"/>
      <c r="M65" s="18"/>
      <c r="N65" s="98"/>
      <c r="O65" s="99"/>
      <c r="P65" s="24">
        <v>43623</v>
      </c>
      <c r="Q65" s="18"/>
      <c r="R65" s="18"/>
      <c r="S65" s="18"/>
      <c r="T65" s="18"/>
    </row>
    <row r="66" spans="1:20">
      <c r="A66" s="4">
        <v>62</v>
      </c>
      <c r="B66" s="17" t="s">
        <v>63</v>
      </c>
      <c r="C66" s="64" t="s">
        <v>699</v>
      </c>
      <c r="D66" s="65" t="s">
        <v>23</v>
      </c>
      <c r="E66" s="66" t="s">
        <v>700</v>
      </c>
      <c r="F66" s="119" t="s">
        <v>88</v>
      </c>
      <c r="G66" s="66">
        <v>59</v>
      </c>
      <c r="H66" s="66">
        <v>60</v>
      </c>
      <c r="I66" s="59">
        <f t="shared" si="0"/>
        <v>119</v>
      </c>
      <c r="J66" s="66" t="s">
        <v>733</v>
      </c>
      <c r="K66" s="65"/>
      <c r="L66" s="18"/>
      <c r="M66" s="99"/>
      <c r="N66" s="48"/>
      <c r="O66" s="99"/>
      <c r="P66" s="24">
        <v>43624</v>
      </c>
      <c r="Q66" s="18"/>
      <c r="R66" s="18"/>
      <c r="S66" s="18"/>
      <c r="T66" s="18"/>
    </row>
    <row r="67" spans="1:20">
      <c r="A67" s="4">
        <v>63</v>
      </c>
      <c r="B67" s="17" t="s">
        <v>63</v>
      </c>
      <c r="C67" s="64" t="s">
        <v>701</v>
      </c>
      <c r="D67" s="65" t="s">
        <v>23</v>
      </c>
      <c r="E67" s="66" t="s">
        <v>702</v>
      </c>
      <c r="F67" s="119" t="s">
        <v>88</v>
      </c>
      <c r="G67" s="66">
        <v>23</v>
      </c>
      <c r="H67" s="66">
        <v>31</v>
      </c>
      <c r="I67" s="59">
        <f t="shared" si="0"/>
        <v>54</v>
      </c>
      <c r="J67" s="66" t="s">
        <v>734</v>
      </c>
      <c r="K67" s="65"/>
      <c r="L67" s="18"/>
      <c r="M67" s="18"/>
      <c r="N67" s="98"/>
      <c r="O67" s="99"/>
      <c r="P67" s="24">
        <v>43626</v>
      </c>
      <c r="Q67" s="18"/>
      <c r="R67" s="18"/>
      <c r="S67" s="18"/>
      <c r="T67" s="18"/>
    </row>
    <row r="68" spans="1:20">
      <c r="A68" s="4">
        <v>64</v>
      </c>
      <c r="B68" s="17" t="s">
        <v>63</v>
      </c>
      <c r="C68" s="70" t="s">
        <v>703</v>
      </c>
      <c r="D68" s="65" t="s">
        <v>25</v>
      </c>
      <c r="E68" s="71">
        <v>18319021018</v>
      </c>
      <c r="F68" s="119" t="s">
        <v>91</v>
      </c>
      <c r="G68" s="74">
        <v>33</v>
      </c>
      <c r="H68" s="74">
        <v>34</v>
      </c>
      <c r="I68" s="59">
        <f t="shared" si="0"/>
        <v>67</v>
      </c>
      <c r="J68" s="73">
        <v>8471984112</v>
      </c>
      <c r="K68" s="65"/>
      <c r="L68" s="18"/>
      <c r="M68" s="18"/>
      <c r="N68" s="98"/>
      <c r="O68" s="99"/>
      <c r="P68" s="24">
        <v>43626</v>
      </c>
      <c r="Q68" s="18"/>
      <c r="R68" s="18"/>
      <c r="S68" s="18"/>
      <c r="T68" s="18"/>
    </row>
    <row r="69" spans="1:20">
      <c r="A69" s="4">
        <v>65</v>
      </c>
      <c r="B69" s="17" t="s">
        <v>63</v>
      </c>
      <c r="C69" s="64" t="s">
        <v>704</v>
      </c>
      <c r="D69" s="65" t="s">
        <v>23</v>
      </c>
      <c r="E69" s="66" t="s">
        <v>705</v>
      </c>
      <c r="F69" s="119" t="s">
        <v>88</v>
      </c>
      <c r="G69" s="66">
        <v>52</v>
      </c>
      <c r="H69" s="66">
        <v>50</v>
      </c>
      <c r="I69" s="59">
        <f t="shared" si="0"/>
        <v>102</v>
      </c>
      <c r="J69" s="66" t="s">
        <v>735</v>
      </c>
      <c r="K69" s="65"/>
      <c r="L69" s="18"/>
      <c r="M69" s="100"/>
      <c r="N69" s="48"/>
      <c r="O69" s="100"/>
      <c r="P69" s="24">
        <v>43627</v>
      </c>
      <c r="Q69" s="18"/>
      <c r="R69" s="18"/>
      <c r="S69" s="18"/>
      <c r="T69" s="18"/>
    </row>
    <row r="70" spans="1:20">
      <c r="A70" s="4">
        <v>66</v>
      </c>
      <c r="B70" s="17" t="s">
        <v>63</v>
      </c>
      <c r="C70" s="64" t="s">
        <v>706</v>
      </c>
      <c r="D70" s="65" t="s">
        <v>23</v>
      </c>
      <c r="E70" s="66" t="s">
        <v>705</v>
      </c>
      <c r="F70" s="119" t="s">
        <v>88</v>
      </c>
      <c r="G70" s="74">
        <v>53</v>
      </c>
      <c r="H70" s="74">
        <v>51</v>
      </c>
      <c r="I70" s="59">
        <f t="shared" ref="I70:I133" si="1">SUM(G70:H70)</f>
        <v>104</v>
      </c>
      <c r="J70" s="66" t="s">
        <v>735</v>
      </c>
      <c r="K70" s="65"/>
      <c r="L70" s="18"/>
      <c r="M70" s="18"/>
      <c r="N70" s="98"/>
      <c r="O70" s="99"/>
      <c r="P70" s="24">
        <v>43628</v>
      </c>
      <c r="Q70" s="18"/>
      <c r="R70" s="18"/>
      <c r="S70" s="18"/>
      <c r="T70" s="18"/>
    </row>
    <row r="71" spans="1:20">
      <c r="A71" s="4">
        <v>67</v>
      </c>
      <c r="B71" s="17" t="s">
        <v>63</v>
      </c>
      <c r="C71" s="64" t="s">
        <v>707</v>
      </c>
      <c r="D71" s="65" t="s">
        <v>23</v>
      </c>
      <c r="E71" s="66" t="s">
        <v>708</v>
      </c>
      <c r="F71" s="119" t="s">
        <v>101</v>
      </c>
      <c r="G71" s="66">
        <v>51</v>
      </c>
      <c r="H71" s="66">
        <v>43</v>
      </c>
      <c r="I71" s="59">
        <f t="shared" si="1"/>
        <v>94</v>
      </c>
      <c r="J71" s="66">
        <v>9678177273</v>
      </c>
      <c r="K71" s="65"/>
      <c r="L71" s="18"/>
      <c r="M71" s="18"/>
      <c r="N71" s="98"/>
      <c r="O71" s="99"/>
      <c r="P71" s="24">
        <v>43629</v>
      </c>
      <c r="Q71" s="18"/>
      <c r="R71" s="18"/>
      <c r="S71" s="18"/>
      <c r="T71" s="18"/>
    </row>
    <row r="72" spans="1:20">
      <c r="A72" s="4">
        <v>68</v>
      </c>
      <c r="B72" s="17" t="s">
        <v>63</v>
      </c>
      <c r="C72" s="64" t="s">
        <v>707</v>
      </c>
      <c r="D72" s="65" t="s">
        <v>23</v>
      </c>
      <c r="E72" s="66" t="s">
        <v>708</v>
      </c>
      <c r="F72" s="119" t="s">
        <v>101</v>
      </c>
      <c r="G72" s="74">
        <v>51</v>
      </c>
      <c r="H72" s="74">
        <v>43</v>
      </c>
      <c r="I72" s="59">
        <f t="shared" si="1"/>
        <v>94</v>
      </c>
      <c r="J72" s="66">
        <v>9678177273</v>
      </c>
      <c r="K72" s="65"/>
      <c r="L72" s="18"/>
      <c r="M72" s="18"/>
      <c r="N72" s="98"/>
      <c r="O72" s="99"/>
      <c r="P72" s="24">
        <v>43630</v>
      </c>
      <c r="Q72" s="18"/>
      <c r="R72" s="18"/>
      <c r="S72" s="18"/>
      <c r="T72" s="18"/>
    </row>
    <row r="73" spans="1:20">
      <c r="A73" s="4">
        <v>69</v>
      </c>
      <c r="B73" s="17" t="s">
        <v>63</v>
      </c>
      <c r="C73" s="64" t="s">
        <v>707</v>
      </c>
      <c r="D73" s="65" t="s">
        <v>23</v>
      </c>
      <c r="E73" s="66" t="s">
        <v>708</v>
      </c>
      <c r="F73" s="119" t="s">
        <v>101</v>
      </c>
      <c r="G73" s="74">
        <v>52</v>
      </c>
      <c r="H73" s="74">
        <v>43</v>
      </c>
      <c r="I73" s="59">
        <f t="shared" si="1"/>
        <v>95</v>
      </c>
      <c r="J73" s="66">
        <v>9678177273</v>
      </c>
      <c r="K73" s="65"/>
      <c r="L73" s="18"/>
      <c r="M73" s="18"/>
      <c r="N73" s="98"/>
      <c r="O73" s="99"/>
      <c r="P73" s="24">
        <v>43631</v>
      </c>
      <c r="Q73" s="18"/>
      <c r="R73" s="18"/>
      <c r="S73" s="18"/>
      <c r="T73" s="18"/>
    </row>
    <row r="74" spans="1:20">
      <c r="A74" s="4">
        <v>70</v>
      </c>
      <c r="B74" s="17" t="s">
        <v>63</v>
      </c>
      <c r="C74" s="64" t="s">
        <v>709</v>
      </c>
      <c r="D74" s="65" t="s">
        <v>23</v>
      </c>
      <c r="E74" s="66" t="s">
        <v>710</v>
      </c>
      <c r="F74" s="119" t="s">
        <v>88</v>
      </c>
      <c r="G74" s="74">
        <v>20</v>
      </c>
      <c r="H74" s="74">
        <v>12</v>
      </c>
      <c r="I74" s="59">
        <f t="shared" si="1"/>
        <v>32</v>
      </c>
      <c r="J74" s="66" t="s">
        <v>736</v>
      </c>
      <c r="K74" s="65"/>
      <c r="L74" s="18"/>
      <c r="M74" s="18"/>
      <c r="N74" s="98"/>
      <c r="O74" s="99"/>
      <c r="P74" s="24">
        <v>43633</v>
      </c>
      <c r="Q74" s="18"/>
      <c r="R74" s="18"/>
      <c r="S74" s="18"/>
      <c r="T74" s="18"/>
    </row>
    <row r="75" spans="1:20">
      <c r="A75" s="4">
        <v>71</v>
      </c>
      <c r="B75" s="17" t="s">
        <v>63</v>
      </c>
      <c r="C75" s="70" t="s">
        <v>711</v>
      </c>
      <c r="D75" s="65" t="s">
        <v>25</v>
      </c>
      <c r="E75" s="71">
        <v>18319021014</v>
      </c>
      <c r="F75" s="119" t="s">
        <v>91</v>
      </c>
      <c r="G75" s="74">
        <v>43</v>
      </c>
      <c r="H75" s="74">
        <v>43</v>
      </c>
      <c r="I75" s="59">
        <f t="shared" si="1"/>
        <v>86</v>
      </c>
      <c r="J75" s="73">
        <v>8471984112</v>
      </c>
      <c r="K75" s="65"/>
      <c r="L75" s="57"/>
      <c r="M75" s="18"/>
      <c r="N75" s="98"/>
      <c r="O75" s="99"/>
      <c r="P75" s="24">
        <v>43633</v>
      </c>
      <c r="Q75" s="18"/>
      <c r="R75" s="18"/>
      <c r="S75" s="18"/>
      <c r="T75" s="18"/>
    </row>
    <row r="76" spans="1:20">
      <c r="A76" s="4">
        <v>72</v>
      </c>
      <c r="B76" s="17" t="s">
        <v>63</v>
      </c>
      <c r="C76" s="64" t="s">
        <v>712</v>
      </c>
      <c r="D76" s="65" t="s">
        <v>23</v>
      </c>
      <c r="E76" s="66" t="s">
        <v>713</v>
      </c>
      <c r="F76" s="119" t="s">
        <v>88</v>
      </c>
      <c r="G76" s="66">
        <v>33</v>
      </c>
      <c r="H76" s="66">
        <v>24</v>
      </c>
      <c r="I76" s="59">
        <f t="shared" si="1"/>
        <v>57</v>
      </c>
      <c r="J76" s="66" t="s">
        <v>737</v>
      </c>
      <c r="K76" s="65"/>
      <c r="L76" s="57"/>
      <c r="M76" s="18"/>
      <c r="N76" s="98"/>
      <c r="O76" s="99"/>
      <c r="P76" s="24">
        <v>43634</v>
      </c>
      <c r="Q76" s="18"/>
      <c r="R76" s="18"/>
      <c r="S76" s="18"/>
      <c r="T76" s="18"/>
    </row>
    <row r="77" spans="1:20">
      <c r="A77" s="4">
        <v>73</v>
      </c>
      <c r="B77" s="17" t="s">
        <v>63</v>
      </c>
      <c r="C77" s="70" t="s">
        <v>714</v>
      </c>
      <c r="D77" s="65" t="s">
        <v>25</v>
      </c>
      <c r="E77" s="71">
        <v>18319021004</v>
      </c>
      <c r="F77" s="119" t="s">
        <v>91</v>
      </c>
      <c r="G77" s="74">
        <v>27</v>
      </c>
      <c r="H77" s="74">
        <v>38</v>
      </c>
      <c r="I77" s="59">
        <f t="shared" si="1"/>
        <v>65</v>
      </c>
      <c r="J77" s="73">
        <v>8471984112</v>
      </c>
      <c r="K77" s="65"/>
      <c r="L77" s="48"/>
      <c r="M77" s="18"/>
      <c r="N77" s="98"/>
      <c r="O77" s="99"/>
      <c r="P77" s="24">
        <v>43634</v>
      </c>
      <c r="Q77" s="18"/>
      <c r="R77" s="18"/>
      <c r="S77" s="18"/>
      <c r="T77" s="18"/>
    </row>
    <row r="78" spans="1:20">
      <c r="A78" s="4">
        <v>74</v>
      </c>
      <c r="B78" s="17" t="s">
        <v>63</v>
      </c>
      <c r="C78" s="64" t="s">
        <v>715</v>
      </c>
      <c r="D78" s="65" t="s">
        <v>23</v>
      </c>
      <c r="E78" s="66" t="s">
        <v>716</v>
      </c>
      <c r="F78" s="119" t="s">
        <v>88</v>
      </c>
      <c r="G78" s="66">
        <v>31</v>
      </c>
      <c r="H78" s="66">
        <v>21</v>
      </c>
      <c r="I78" s="59">
        <f t="shared" si="1"/>
        <v>52</v>
      </c>
      <c r="J78" s="66" t="s">
        <v>738</v>
      </c>
      <c r="K78" s="48"/>
      <c r="L78" s="48"/>
      <c r="M78" s="18"/>
      <c r="N78" s="98"/>
      <c r="O78" s="99"/>
      <c r="P78" s="24">
        <v>43635</v>
      </c>
      <c r="Q78" s="18"/>
      <c r="R78" s="18"/>
      <c r="S78" s="18"/>
      <c r="T78" s="18"/>
    </row>
    <row r="79" spans="1:20">
      <c r="A79" s="4">
        <v>75</v>
      </c>
      <c r="B79" s="17" t="s">
        <v>63</v>
      </c>
      <c r="C79" s="70" t="s">
        <v>717</v>
      </c>
      <c r="D79" s="65" t="s">
        <v>25</v>
      </c>
      <c r="E79" s="71">
        <v>18319021019</v>
      </c>
      <c r="F79" s="119" t="s">
        <v>91</v>
      </c>
      <c r="G79" s="74">
        <v>26</v>
      </c>
      <c r="H79" s="74">
        <v>25</v>
      </c>
      <c r="I79" s="59">
        <f t="shared" si="1"/>
        <v>51</v>
      </c>
      <c r="J79" s="73">
        <v>8471984112</v>
      </c>
      <c r="K79" s="48"/>
      <c r="L79" s="48"/>
      <c r="M79" s="18"/>
      <c r="N79" s="98"/>
      <c r="O79" s="99"/>
      <c r="P79" s="24">
        <v>43635</v>
      </c>
      <c r="Q79" s="18"/>
      <c r="R79" s="18"/>
      <c r="S79" s="18"/>
      <c r="T79" s="18"/>
    </row>
    <row r="80" spans="1:20">
      <c r="A80" s="4">
        <v>76</v>
      </c>
      <c r="B80" s="17" t="s">
        <v>63</v>
      </c>
      <c r="C80" s="64" t="s">
        <v>718</v>
      </c>
      <c r="D80" s="65" t="s">
        <v>23</v>
      </c>
      <c r="E80" s="66" t="s">
        <v>719</v>
      </c>
      <c r="F80" s="119" t="s">
        <v>91</v>
      </c>
      <c r="G80" s="66">
        <v>19</v>
      </c>
      <c r="H80" s="66">
        <v>31</v>
      </c>
      <c r="I80" s="59">
        <f t="shared" si="1"/>
        <v>50</v>
      </c>
      <c r="J80" s="66" t="s">
        <v>739</v>
      </c>
      <c r="K80" s="48"/>
      <c r="L80" s="48"/>
      <c r="M80" s="18"/>
      <c r="N80" s="98"/>
      <c r="O80" s="99"/>
      <c r="P80" s="24">
        <v>43636</v>
      </c>
      <c r="Q80" s="18"/>
      <c r="R80" s="18"/>
      <c r="S80" s="18"/>
      <c r="T80" s="18"/>
    </row>
    <row r="81" spans="1:20">
      <c r="A81" s="4">
        <v>77</v>
      </c>
      <c r="B81" s="17" t="s">
        <v>63</v>
      </c>
      <c r="C81" s="70" t="s">
        <v>720</v>
      </c>
      <c r="D81" s="65" t="s">
        <v>25</v>
      </c>
      <c r="E81" s="71">
        <v>18319021020</v>
      </c>
      <c r="F81" s="119" t="s">
        <v>91</v>
      </c>
      <c r="G81" s="74">
        <v>27</v>
      </c>
      <c r="H81" s="74">
        <v>27</v>
      </c>
      <c r="I81" s="59">
        <f t="shared" si="1"/>
        <v>54</v>
      </c>
      <c r="J81" s="73">
        <v>8471984112</v>
      </c>
      <c r="K81" s="48"/>
      <c r="L81" s="48"/>
      <c r="M81" s="18"/>
      <c r="N81" s="98"/>
      <c r="O81" s="18"/>
      <c r="P81" s="24">
        <v>43636</v>
      </c>
      <c r="Q81" s="18"/>
      <c r="R81" s="18"/>
      <c r="S81" s="18"/>
      <c r="T81" s="18"/>
    </row>
    <row r="82" spans="1:20">
      <c r="A82" s="4">
        <v>78</v>
      </c>
      <c r="B82" s="17" t="s">
        <v>63</v>
      </c>
      <c r="C82" s="64" t="s">
        <v>721</v>
      </c>
      <c r="D82" s="65" t="s">
        <v>23</v>
      </c>
      <c r="E82" s="66" t="s">
        <v>722</v>
      </c>
      <c r="F82" s="119" t="s">
        <v>91</v>
      </c>
      <c r="G82" s="66">
        <v>43</v>
      </c>
      <c r="H82" s="66">
        <v>38</v>
      </c>
      <c r="I82" s="59">
        <f t="shared" si="1"/>
        <v>81</v>
      </c>
      <c r="J82" s="66" t="s">
        <v>740</v>
      </c>
      <c r="K82" s="48"/>
      <c r="L82" s="48"/>
      <c r="M82" s="18"/>
      <c r="N82" s="98"/>
      <c r="O82" s="18"/>
      <c r="P82" s="24">
        <v>43637</v>
      </c>
      <c r="Q82" s="18"/>
      <c r="R82" s="18"/>
      <c r="S82" s="18"/>
      <c r="T82" s="18"/>
    </row>
    <row r="83" spans="1:20">
      <c r="A83" s="4">
        <v>79</v>
      </c>
      <c r="B83" s="17" t="s">
        <v>63</v>
      </c>
      <c r="C83" s="70" t="s">
        <v>723</v>
      </c>
      <c r="D83" s="65" t="s">
        <v>25</v>
      </c>
      <c r="E83" s="71">
        <v>18319021015</v>
      </c>
      <c r="F83" s="119" t="s">
        <v>91</v>
      </c>
      <c r="G83" s="74">
        <v>65</v>
      </c>
      <c r="H83" s="74">
        <v>66</v>
      </c>
      <c r="I83" s="59">
        <f t="shared" si="1"/>
        <v>131</v>
      </c>
      <c r="J83" s="73">
        <v>8471984112</v>
      </c>
      <c r="K83" s="48"/>
      <c r="L83" s="48"/>
      <c r="M83" s="18"/>
      <c r="N83" s="98"/>
      <c r="O83" s="18"/>
      <c r="P83" s="24">
        <v>43638</v>
      </c>
      <c r="Q83" s="18"/>
      <c r="R83" s="18"/>
      <c r="S83" s="18"/>
      <c r="T83" s="18"/>
    </row>
    <row r="84" spans="1:20">
      <c r="A84" s="4">
        <v>80</v>
      </c>
      <c r="B84" s="17" t="s">
        <v>63</v>
      </c>
      <c r="C84" s="70" t="s">
        <v>724</v>
      </c>
      <c r="D84" s="65" t="s">
        <v>25</v>
      </c>
      <c r="E84" s="71">
        <v>18319021016</v>
      </c>
      <c r="F84" s="119" t="s">
        <v>91</v>
      </c>
      <c r="G84" s="74">
        <v>47</v>
      </c>
      <c r="H84" s="74">
        <v>48</v>
      </c>
      <c r="I84" s="59">
        <f t="shared" si="1"/>
        <v>95</v>
      </c>
      <c r="J84" s="73">
        <v>8471984112</v>
      </c>
      <c r="K84" s="48"/>
      <c r="L84" s="48"/>
      <c r="M84" s="18"/>
      <c r="N84" s="98"/>
      <c r="O84" s="18"/>
      <c r="P84" s="24">
        <v>43640</v>
      </c>
      <c r="Q84" s="18"/>
      <c r="R84" s="18"/>
      <c r="S84" s="18"/>
      <c r="T84" s="18"/>
    </row>
    <row r="85" spans="1:20">
      <c r="A85" s="4">
        <v>81</v>
      </c>
      <c r="B85" s="17" t="s">
        <v>63</v>
      </c>
      <c r="C85" s="70" t="s">
        <v>725</v>
      </c>
      <c r="D85" s="65" t="s">
        <v>25</v>
      </c>
      <c r="E85" s="71">
        <v>18319021017</v>
      </c>
      <c r="F85" s="119" t="s">
        <v>91</v>
      </c>
      <c r="G85" s="74">
        <v>39</v>
      </c>
      <c r="H85" s="74">
        <v>39</v>
      </c>
      <c r="I85" s="59">
        <f t="shared" si="1"/>
        <v>78</v>
      </c>
      <c r="J85" s="73">
        <v>8471984112</v>
      </c>
      <c r="K85" s="48"/>
      <c r="L85" s="48"/>
      <c r="M85" s="18"/>
      <c r="N85" s="98"/>
      <c r="O85" s="18"/>
      <c r="P85" s="24">
        <v>43641</v>
      </c>
      <c r="Q85" s="18"/>
      <c r="R85" s="18"/>
      <c r="S85" s="18"/>
      <c r="T85" s="18"/>
    </row>
    <row r="86" spans="1:20">
      <c r="A86" s="4">
        <v>82</v>
      </c>
      <c r="B86" s="17" t="s">
        <v>63</v>
      </c>
      <c r="C86" s="64" t="s">
        <v>726</v>
      </c>
      <c r="D86" s="65" t="s">
        <v>23</v>
      </c>
      <c r="E86" s="66" t="s">
        <v>727</v>
      </c>
      <c r="F86" s="119" t="s">
        <v>88</v>
      </c>
      <c r="G86" s="66">
        <v>52</v>
      </c>
      <c r="H86" s="66">
        <v>52</v>
      </c>
      <c r="I86" s="59">
        <f t="shared" si="1"/>
        <v>104</v>
      </c>
      <c r="J86" s="66" t="s">
        <v>741</v>
      </c>
      <c r="K86" s="48"/>
      <c r="L86" s="48"/>
      <c r="M86" s="100"/>
      <c r="N86" s="48"/>
      <c r="O86" s="100"/>
      <c r="P86" s="24">
        <v>43642</v>
      </c>
      <c r="Q86" s="18"/>
      <c r="R86" s="18"/>
      <c r="S86" s="18"/>
      <c r="T86" s="18"/>
    </row>
    <row r="87" spans="1:20">
      <c r="A87" s="4">
        <v>83</v>
      </c>
      <c r="B87" s="17" t="s">
        <v>63</v>
      </c>
      <c r="C87" s="122" t="s">
        <v>742</v>
      </c>
      <c r="D87" s="122" t="s">
        <v>23</v>
      </c>
      <c r="E87" s="123">
        <v>18250138403</v>
      </c>
      <c r="F87" s="122" t="s">
        <v>88</v>
      </c>
      <c r="G87" s="52">
        <v>58</v>
      </c>
      <c r="H87" s="52">
        <v>53</v>
      </c>
      <c r="I87" s="59">
        <f t="shared" si="1"/>
        <v>111</v>
      </c>
      <c r="J87" s="124" t="s">
        <v>743</v>
      </c>
      <c r="K87" s="48"/>
      <c r="L87" s="48"/>
      <c r="M87" s="18"/>
      <c r="N87" s="98"/>
      <c r="O87" s="18"/>
      <c r="P87" s="24">
        <v>43643</v>
      </c>
      <c r="Q87" s="18"/>
      <c r="R87" s="18"/>
      <c r="S87" s="18"/>
      <c r="T87" s="18"/>
    </row>
    <row r="88" spans="1:20">
      <c r="A88" s="4">
        <v>84</v>
      </c>
      <c r="B88" s="17" t="s">
        <v>63</v>
      </c>
      <c r="C88" s="122" t="s">
        <v>742</v>
      </c>
      <c r="D88" s="122" t="s">
        <v>23</v>
      </c>
      <c r="E88" s="123">
        <v>18250138403</v>
      </c>
      <c r="F88" s="122" t="s">
        <v>88</v>
      </c>
      <c r="G88" s="52">
        <v>56</v>
      </c>
      <c r="H88" s="52">
        <v>58</v>
      </c>
      <c r="I88" s="59">
        <f t="shared" si="1"/>
        <v>114</v>
      </c>
      <c r="J88" s="124" t="s">
        <v>743</v>
      </c>
      <c r="K88" s="48"/>
      <c r="L88" s="48"/>
      <c r="M88" s="18"/>
      <c r="N88" s="98"/>
      <c r="O88" s="18"/>
      <c r="P88" s="24">
        <v>43644</v>
      </c>
      <c r="Q88" s="18"/>
      <c r="R88" s="18"/>
      <c r="S88" s="18"/>
      <c r="T88" s="18"/>
    </row>
    <row r="89" spans="1:20">
      <c r="A89" s="4">
        <v>85</v>
      </c>
      <c r="B89" s="17" t="s">
        <v>63</v>
      </c>
      <c r="C89" s="122" t="s">
        <v>742</v>
      </c>
      <c r="D89" s="122" t="s">
        <v>23</v>
      </c>
      <c r="E89" s="123">
        <v>18250138403</v>
      </c>
      <c r="F89" s="122" t="s">
        <v>88</v>
      </c>
      <c r="G89" s="52">
        <v>56</v>
      </c>
      <c r="H89" s="52">
        <v>51</v>
      </c>
      <c r="I89" s="59">
        <f t="shared" si="1"/>
        <v>107</v>
      </c>
      <c r="J89" s="124" t="s">
        <v>743</v>
      </c>
      <c r="K89" s="77"/>
      <c r="L89" s="77"/>
      <c r="M89" s="18"/>
      <c r="N89" s="98"/>
      <c r="O89" s="18"/>
      <c r="P89" s="24">
        <v>43645</v>
      </c>
      <c r="Q89" s="18"/>
      <c r="R89" s="18"/>
      <c r="S89" s="18"/>
      <c r="T89" s="18"/>
    </row>
    <row r="90" spans="1:20">
      <c r="A90" s="4">
        <v>86</v>
      </c>
      <c r="B90" s="17"/>
      <c r="C90" s="95"/>
      <c r="D90" s="65"/>
      <c r="E90" s="71"/>
      <c r="F90" s="78"/>
      <c r="G90" s="96"/>
      <c r="H90" s="96"/>
      <c r="I90" s="59">
        <f t="shared" si="1"/>
        <v>0</v>
      </c>
      <c r="J90" s="114"/>
      <c r="K90" s="77"/>
      <c r="L90" s="77"/>
      <c r="M90" s="18"/>
      <c r="N90" s="98"/>
      <c r="O90" s="18"/>
      <c r="P90" s="24"/>
      <c r="Q90" s="18"/>
      <c r="R90" s="18"/>
      <c r="S90" s="18"/>
      <c r="T90" s="18"/>
    </row>
    <row r="91" spans="1:20">
      <c r="A91" s="4">
        <v>87</v>
      </c>
      <c r="B91" s="17"/>
      <c r="C91" s="18"/>
      <c r="D91" s="18"/>
      <c r="E91" s="19"/>
      <c r="F91" s="18"/>
      <c r="G91" s="19"/>
      <c r="H91" s="19"/>
      <c r="I91" s="59">
        <f t="shared" si="1"/>
        <v>0</v>
      </c>
      <c r="J91" s="18"/>
      <c r="K91" s="18"/>
      <c r="L91" s="18"/>
      <c r="M91" s="18"/>
      <c r="N91" s="18"/>
      <c r="O91" s="18"/>
      <c r="P91" s="24"/>
      <c r="Q91" s="18"/>
      <c r="R91" s="18"/>
      <c r="S91" s="18"/>
      <c r="T91" s="18"/>
    </row>
    <row r="92" spans="1:20">
      <c r="A92" s="4">
        <v>88</v>
      </c>
      <c r="B92" s="17"/>
      <c r="C92" s="18"/>
      <c r="D92" s="18"/>
      <c r="E92" s="19"/>
      <c r="F92" s="18"/>
      <c r="G92" s="19"/>
      <c r="H92" s="19"/>
      <c r="I92" s="59">
        <f t="shared" si="1"/>
        <v>0</v>
      </c>
      <c r="J92" s="18"/>
      <c r="K92" s="18"/>
      <c r="L92" s="18"/>
      <c r="M92" s="18"/>
      <c r="N92" s="18"/>
      <c r="O92" s="18"/>
      <c r="P92" s="24"/>
      <c r="Q92" s="18"/>
      <c r="R92" s="18"/>
      <c r="S92" s="18"/>
      <c r="T92" s="18"/>
    </row>
    <row r="93" spans="1:20">
      <c r="A93" s="4">
        <v>89</v>
      </c>
      <c r="B93" s="17"/>
      <c r="C93" s="18"/>
      <c r="D93" s="18"/>
      <c r="E93" s="19"/>
      <c r="F93" s="18"/>
      <c r="G93" s="19"/>
      <c r="H93" s="19"/>
      <c r="I93" s="59">
        <f t="shared" si="1"/>
        <v>0</v>
      </c>
      <c r="J93" s="18"/>
      <c r="K93" s="18"/>
      <c r="L93" s="18"/>
      <c r="M93" s="18"/>
      <c r="N93" s="18"/>
      <c r="O93" s="18"/>
      <c r="P93" s="24"/>
      <c r="Q93" s="18"/>
      <c r="R93" s="18"/>
      <c r="S93" s="18"/>
      <c r="T93" s="18"/>
    </row>
    <row r="94" spans="1:20">
      <c r="A94" s="4">
        <v>90</v>
      </c>
      <c r="B94" s="17"/>
      <c r="C94" s="18"/>
      <c r="D94" s="18"/>
      <c r="E94" s="19"/>
      <c r="F94" s="18"/>
      <c r="G94" s="19"/>
      <c r="H94" s="19"/>
      <c r="I94" s="59">
        <f t="shared" si="1"/>
        <v>0</v>
      </c>
      <c r="J94" s="18"/>
      <c r="K94" s="18"/>
      <c r="L94" s="18"/>
      <c r="M94" s="18"/>
      <c r="N94" s="18"/>
      <c r="O94" s="18"/>
      <c r="P94" s="24"/>
      <c r="Q94" s="18"/>
      <c r="R94" s="18"/>
      <c r="S94" s="18"/>
      <c r="T94" s="18"/>
    </row>
    <row r="95" spans="1:20">
      <c r="A95" s="4">
        <v>91</v>
      </c>
      <c r="B95" s="17"/>
      <c r="C95" s="18"/>
      <c r="D95" s="18"/>
      <c r="E95" s="19"/>
      <c r="F95" s="18"/>
      <c r="G95" s="19"/>
      <c r="H95" s="19"/>
      <c r="I95" s="59">
        <f t="shared" si="1"/>
        <v>0</v>
      </c>
      <c r="J95" s="18"/>
      <c r="K95" s="18"/>
      <c r="L95" s="18"/>
      <c r="M95" s="18"/>
      <c r="N95" s="18"/>
      <c r="O95" s="18"/>
      <c r="P95" s="24"/>
      <c r="Q95" s="18"/>
      <c r="R95" s="18"/>
      <c r="S95" s="18"/>
      <c r="T95" s="18"/>
    </row>
    <row r="96" spans="1:20">
      <c r="A96" s="4">
        <v>92</v>
      </c>
      <c r="B96" s="17"/>
      <c r="C96" s="18"/>
      <c r="D96" s="18"/>
      <c r="E96" s="19"/>
      <c r="F96" s="18"/>
      <c r="G96" s="19"/>
      <c r="H96" s="19"/>
      <c r="I96" s="59">
        <f t="shared" si="1"/>
        <v>0</v>
      </c>
      <c r="J96" s="18"/>
      <c r="K96" s="18"/>
      <c r="L96" s="18"/>
      <c r="M96" s="18"/>
      <c r="N96" s="18"/>
      <c r="O96" s="18"/>
      <c r="P96" s="24"/>
      <c r="Q96" s="18"/>
      <c r="R96" s="18"/>
      <c r="S96" s="18"/>
      <c r="T96" s="18"/>
    </row>
    <row r="97" spans="1:20">
      <c r="A97" s="4">
        <v>93</v>
      </c>
      <c r="B97" s="17"/>
      <c r="C97" s="18"/>
      <c r="D97" s="18"/>
      <c r="E97" s="19"/>
      <c r="F97" s="18"/>
      <c r="G97" s="19"/>
      <c r="H97" s="19"/>
      <c r="I97" s="59">
        <f t="shared" si="1"/>
        <v>0</v>
      </c>
      <c r="J97" s="18"/>
      <c r="K97" s="18"/>
      <c r="L97" s="18"/>
      <c r="M97" s="18"/>
      <c r="N97" s="18"/>
      <c r="O97" s="18"/>
      <c r="P97" s="24"/>
      <c r="Q97" s="18"/>
      <c r="R97" s="18"/>
      <c r="S97" s="18"/>
      <c r="T97" s="18"/>
    </row>
    <row r="98" spans="1:20">
      <c r="A98" s="4">
        <v>94</v>
      </c>
      <c r="B98" s="17"/>
      <c r="C98" s="18"/>
      <c r="D98" s="18"/>
      <c r="E98" s="19"/>
      <c r="F98" s="18"/>
      <c r="G98" s="19"/>
      <c r="H98" s="19"/>
      <c r="I98" s="59">
        <f t="shared" si="1"/>
        <v>0</v>
      </c>
      <c r="J98" s="18"/>
      <c r="K98" s="18"/>
      <c r="L98" s="18"/>
      <c r="M98" s="18"/>
      <c r="N98" s="18"/>
      <c r="O98" s="18"/>
      <c r="P98" s="24"/>
      <c r="Q98" s="18"/>
      <c r="R98" s="18"/>
      <c r="S98" s="18"/>
      <c r="T98" s="18"/>
    </row>
    <row r="99" spans="1:20">
      <c r="A99" s="4">
        <v>95</v>
      </c>
      <c r="B99" s="17"/>
      <c r="C99" s="18"/>
      <c r="D99" s="18"/>
      <c r="E99" s="19"/>
      <c r="F99" s="18"/>
      <c r="G99" s="19"/>
      <c r="H99" s="19"/>
      <c r="I99" s="59">
        <f t="shared" si="1"/>
        <v>0</v>
      </c>
      <c r="J99" s="18"/>
      <c r="K99" s="18"/>
      <c r="L99" s="18"/>
      <c r="M99" s="18"/>
      <c r="N99" s="18"/>
      <c r="O99" s="18"/>
      <c r="P99" s="24"/>
      <c r="Q99" s="18"/>
      <c r="R99" s="18"/>
      <c r="S99" s="18"/>
      <c r="T99" s="18"/>
    </row>
    <row r="100" spans="1:20">
      <c r="A100" s="4">
        <v>96</v>
      </c>
      <c r="B100" s="17"/>
      <c r="C100" s="18"/>
      <c r="D100" s="18"/>
      <c r="E100" s="19"/>
      <c r="F100" s="18"/>
      <c r="G100" s="19"/>
      <c r="H100" s="19"/>
      <c r="I100" s="59">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9">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9">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9">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9">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9">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9">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85</v>
      </c>
      <c r="D165" s="21"/>
      <c r="E165" s="13"/>
      <c r="F165" s="21"/>
      <c r="G165" s="60">
        <f>SUM(G5:G164)</f>
        <v>2537</v>
      </c>
      <c r="H165" s="60">
        <f>SUM(H5:H164)</f>
        <v>2614</v>
      </c>
      <c r="I165" s="60">
        <f>SUM(I5:I164)</f>
        <v>5151</v>
      </c>
      <c r="J165" s="21"/>
      <c r="K165" s="21"/>
      <c r="L165" s="21"/>
      <c r="M165" s="21"/>
      <c r="N165" s="21"/>
      <c r="O165" s="21"/>
      <c r="P165" s="14"/>
      <c r="Q165" s="21"/>
      <c r="R165" s="21"/>
      <c r="S165" s="21"/>
      <c r="T165" s="12"/>
    </row>
    <row r="166" spans="1:20">
      <c r="A166" s="44" t="s">
        <v>62</v>
      </c>
      <c r="B166" s="10">
        <f>COUNTIF(B$5:B$164,"Team 1")</f>
        <v>55</v>
      </c>
      <c r="C166" s="44" t="s">
        <v>25</v>
      </c>
      <c r="D166" s="10">
        <f>COUNTIF(D5:D164,"Anganwadi")</f>
        <v>37</v>
      </c>
    </row>
    <row r="167" spans="1:20">
      <c r="A167" s="44" t="s">
        <v>63</v>
      </c>
      <c r="B167" s="10">
        <f>COUNTIF(B$6:B$164,"Team 2")</f>
        <v>30</v>
      </c>
      <c r="C167" s="44" t="s">
        <v>23</v>
      </c>
      <c r="D167" s="10">
        <f>COUNTIF(D5:D164,"School")</f>
        <v>48</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J109" activePane="bottomRight" state="frozen"/>
      <selection pane="topRight" activeCell="C1" sqref="C1"/>
      <selection pane="bottomLeft" activeCell="A5" sqref="A5"/>
      <selection pane="bottomRight" activeCell="C122" sqref="C122"/>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97" t="s">
        <v>70</v>
      </c>
      <c r="B1" s="197"/>
      <c r="C1" s="197"/>
      <c r="D1" s="55"/>
      <c r="E1" s="55"/>
      <c r="F1" s="55"/>
      <c r="G1" s="55"/>
      <c r="H1" s="55"/>
      <c r="I1" s="55"/>
      <c r="J1" s="55"/>
      <c r="K1" s="55"/>
      <c r="L1" s="55"/>
      <c r="M1" s="199"/>
      <c r="N1" s="199"/>
      <c r="O1" s="199"/>
      <c r="P1" s="199"/>
      <c r="Q1" s="199"/>
      <c r="R1" s="199"/>
      <c r="S1" s="199"/>
      <c r="T1" s="199"/>
    </row>
    <row r="2" spans="1:20">
      <c r="A2" s="193" t="s">
        <v>59</v>
      </c>
      <c r="B2" s="194"/>
      <c r="C2" s="194"/>
      <c r="D2" s="25">
        <v>43647</v>
      </c>
      <c r="E2" s="22"/>
      <c r="F2" s="22"/>
      <c r="G2" s="22"/>
      <c r="H2" s="22"/>
      <c r="I2" s="22"/>
      <c r="J2" s="22"/>
      <c r="K2" s="22"/>
      <c r="L2" s="22"/>
      <c r="M2" s="22"/>
      <c r="N2" s="22"/>
      <c r="O2" s="22"/>
      <c r="P2" s="22"/>
      <c r="Q2" s="22"/>
      <c r="R2" s="22"/>
      <c r="S2" s="22"/>
    </row>
    <row r="3" spans="1:20" ht="24" customHeight="1">
      <c r="A3" s="189" t="s">
        <v>14</v>
      </c>
      <c r="B3" s="191" t="s">
        <v>61</v>
      </c>
      <c r="C3" s="188" t="s">
        <v>7</v>
      </c>
      <c r="D3" s="188" t="s">
        <v>55</v>
      </c>
      <c r="E3" s="188" t="s">
        <v>16</v>
      </c>
      <c r="F3" s="195" t="s">
        <v>17</v>
      </c>
      <c r="G3" s="188" t="s">
        <v>8</v>
      </c>
      <c r="H3" s="188"/>
      <c r="I3" s="188"/>
      <c r="J3" s="188" t="s">
        <v>31</v>
      </c>
      <c r="K3" s="191" t="s">
        <v>33</v>
      </c>
      <c r="L3" s="191" t="s">
        <v>50</v>
      </c>
      <c r="M3" s="191" t="s">
        <v>51</v>
      </c>
      <c r="N3" s="191" t="s">
        <v>34</v>
      </c>
      <c r="O3" s="191" t="s">
        <v>35</v>
      </c>
      <c r="P3" s="189" t="s">
        <v>54</v>
      </c>
      <c r="Q3" s="188" t="s">
        <v>52</v>
      </c>
      <c r="R3" s="188" t="s">
        <v>32</v>
      </c>
      <c r="S3" s="188" t="s">
        <v>53</v>
      </c>
      <c r="T3" s="188" t="s">
        <v>13</v>
      </c>
    </row>
    <row r="4" spans="1:20" ht="25.5" customHeight="1">
      <c r="A4" s="189"/>
      <c r="B4" s="196"/>
      <c r="C4" s="188"/>
      <c r="D4" s="188"/>
      <c r="E4" s="188"/>
      <c r="F4" s="195"/>
      <c r="G4" s="23" t="s">
        <v>9</v>
      </c>
      <c r="H4" s="23" t="s">
        <v>10</v>
      </c>
      <c r="I4" s="23" t="s">
        <v>11</v>
      </c>
      <c r="J4" s="188"/>
      <c r="K4" s="192"/>
      <c r="L4" s="192"/>
      <c r="M4" s="192"/>
      <c r="N4" s="192"/>
      <c r="O4" s="192"/>
      <c r="P4" s="189"/>
      <c r="Q4" s="189"/>
      <c r="R4" s="188"/>
      <c r="S4" s="188"/>
      <c r="T4" s="188"/>
    </row>
    <row r="5" spans="1:20">
      <c r="A5" s="4">
        <v>1</v>
      </c>
      <c r="B5" s="67" t="s">
        <v>62</v>
      </c>
      <c r="C5" s="102" t="s">
        <v>456</v>
      </c>
      <c r="D5" s="18" t="s">
        <v>25</v>
      </c>
      <c r="E5" s="103">
        <v>18320021101</v>
      </c>
      <c r="F5" s="104"/>
      <c r="G5" s="105">
        <v>24</v>
      </c>
      <c r="H5" s="106">
        <v>18</v>
      </c>
      <c r="I5" s="59">
        <f>SUM(G5:H5)</f>
        <v>42</v>
      </c>
      <c r="J5" s="48"/>
      <c r="K5" s="48"/>
      <c r="L5" s="48"/>
      <c r="M5" s="48"/>
      <c r="N5" s="48"/>
      <c r="O5" s="48"/>
      <c r="P5" s="109">
        <v>43647</v>
      </c>
      <c r="Q5" s="48"/>
      <c r="R5" s="48"/>
      <c r="S5" s="18"/>
      <c r="T5" s="18"/>
    </row>
    <row r="6" spans="1:20">
      <c r="A6" s="4">
        <v>2</v>
      </c>
      <c r="B6" s="67" t="s">
        <v>62</v>
      </c>
      <c r="C6" s="107" t="s">
        <v>457</v>
      </c>
      <c r="D6" s="18" t="s">
        <v>25</v>
      </c>
      <c r="E6" s="103">
        <v>18320021102</v>
      </c>
      <c r="F6" s="104"/>
      <c r="G6" s="105">
        <v>22</v>
      </c>
      <c r="H6" s="106">
        <v>22</v>
      </c>
      <c r="I6" s="59">
        <f t="shared" ref="I6:I69" si="0">SUM(G6:H6)</f>
        <v>44</v>
      </c>
      <c r="J6" s="48"/>
      <c r="K6" s="48"/>
      <c r="L6" s="48"/>
      <c r="M6" s="48"/>
      <c r="N6" s="48"/>
      <c r="O6" s="48"/>
      <c r="P6" s="109">
        <v>43647</v>
      </c>
      <c r="Q6" s="48"/>
      <c r="R6" s="48"/>
      <c r="S6" s="18"/>
      <c r="T6" s="18"/>
    </row>
    <row r="7" spans="1:20">
      <c r="A7" s="4">
        <v>3</v>
      </c>
      <c r="B7" s="67" t="s">
        <v>62</v>
      </c>
      <c r="C7" s="107" t="s">
        <v>458</v>
      </c>
      <c r="D7" s="77" t="s">
        <v>25</v>
      </c>
      <c r="E7" s="103">
        <v>18320021103</v>
      </c>
      <c r="F7" s="77"/>
      <c r="G7" s="48">
        <v>21</v>
      </c>
      <c r="H7" s="48">
        <v>22</v>
      </c>
      <c r="I7" s="59">
        <f t="shared" si="0"/>
        <v>43</v>
      </c>
      <c r="J7" s="48"/>
      <c r="K7" s="48"/>
      <c r="L7" s="48"/>
      <c r="M7" s="48"/>
      <c r="N7" s="48"/>
      <c r="O7" s="48"/>
      <c r="P7" s="109">
        <v>43648</v>
      </c>
      <c r="Q7" s="48"/>
      <c r="R7" s="48"/>
      <c r="S7" s="18"/>
      <c r="T7" s="18"/>
    </row>
    <row r="8" spans="1:20">
      <c r="A8" s="4">
        <v>4</v>
      </c>
      <c r="B8" s="67" t="s">
        <v>62</v>
      </c>
      <c r="C8" s="107" t="s">
        <v>459</v>
      </c>
      <c r="D8" s="77" t="s">
        <v>25</v>
      </c>
      <c r="E8" s="103">
        <v>18320021104</v>
      </c>
      <c r="F8" s="77"/>
      <c r="G8" s="48">
        <v>18</v>
      </c>
      <c r="H8" s="48">
        <v>11</v>
      </c>
      <c r="I8" s="59">
        <f t="shared" si="0"/>
        <v>29</v>
      </c>
      <c r="J8" s="17"/>
      <c r="K8" s="48"/>
      <c r="L8" s="48"/>
      <c r="M8" s="48"/>
      <c r="N8" s="48"/>
      <c r="O8" s="48"/>
      <c r="P8" s="109">
        <v>43648</v>
      </c>
      <c r="Q8" s="48"/>
      <c r="R8" s="48"/>
      <c r="S8" s="18"/>
      <c r="T8" s="18"/>
    </row>
    <row r="9" spans="1:20">
      <c r="A9" s="4">
        <v>5</v>
      </c>
      <c r="B9" s="67" t="s">
        <v>62</v>
      </c>
      <c r="C9" s="107" t="s">
        <v>460</v>
      </c>
      <c r="D9" s="18" t="s">
        <v>25</v>
      </c>
      <c r="E9" s="103">
        <v>18320021105</v>
      </c>
      <c r="F9" s="48"/>
      <c r="G9" s="99">
        <v>22</v>
      </c>
      <c r="H9" s="99">
        <v>22</v>
      </c>
      <c r="I9" s="59">
        <f t="shared" si="0"/>
        <v>44</v>
      </c>
      <c r="J9" s="48"/>
      <c r="K9" s="48"/>
      <c r="L9" s="48"/>
      <c r="M9" s="48"/>
      <c r="N9" s="48"/>
      <c r="O9" s="48"/>
      <c r="P9" s="109">
        <v>43648</v>
      </c>
      <c r="Q9" s="48"/>
      <c r="R9" s="48"/>
      <c r="S9" s="18"/>
      <c r="T9" s="18"/>
    </row>
    <row r="10" spans="1:20">
      <c r="A10" s="4">
        <v>6</v>
      </c>
      <c r="B10" s="67" t="s">
        <v>62</v>
      </c>
      <c r="C10" s="107" t="s">
        <v>461</v>
      </c>
      <c r="D10" s="18" t="s">
        <v>25</v>
      </c>
      <c r="E10" s="103">
        <v>18320021106</v>
      </c>
      <c r="F10" s="48"/>
      <c r="G10" s="99">
        <v>23</v>
      </c>
      <c r="H10" s="99">
        <v>26</v>
      </c>
      <c r="I10" s="59">
        <f t="shared" si="0"/>
        <v>49</v>
      </c>
      <c r="J10" s="48"/>
      <c r="K10" s="48"/>
      <c r="L10" s="48"/>
      <c r="M10" s="48"/>
      <c r="N10" s="48"/>
      <c r="O10" s="48"/>
      <c r="P10" s="109">
        <v>43649</v>
      </c>
      <c r="Q10" s="48"/>
      <c r="R10" s="48"/>
      <c r="S10" s="18"/>
      <c r="T10" s="18"/>
    </row>
    <row r="11" spans="1:20">
      <c r="A11" s="4">
        <v>7</v>
      </c>
      <c r="B11" s="67" t="s">
        <v>62</v>
      </c>
      <c r="C11" s="107" t="s">
        <v>462</v>
      </c>
      <c r="D11" s="18" t="s">
        <v>25</v>
      </c>
      <c r="E11" s="103">
        <v>18320021107</v>
      </c>
      <c r="F11" s="48"/>
      <c r="G11" s="99">
        <v>28</v>
      </c>
      <c r="H11" s="99">
        <v>32</v>
      </c>
      <c r="I11" s="59">
        <f t="shared" si="0"/>
        <v>60</v>
      </c>
      <c r="J11" s="57"/>
      <c r="K11" s="57"/>
      <c r="L11" s="57"/>
      <c r="M11" s="57"/>
      <c r="N11" s="57"/>
      <c r="O11" s="57"/>
      <c r="P11" s="109">
        <v>43649</v>
      </c>
      <c r="Q11" s="48"/>
      <c r="R11" s="48"/>
      <c r="S11" s="18"/>
      <c r="T11" s="18"/>
    </row>
    <row r="12" spans="1:20">
      <c r="A12" s="4">
        <v>8</v>
      </c>
      <c r="B12" s="67" t="s">
        <v>62</v>
      </c>
      <c r="C12" s="107" t="s">
        <v>463</v>
      </c>
      <c r="D12" s="18" t="s">
        <v>25</v>
      </c>
      <c r="E12" s="103">
        <v>18320021108</v>
      </c>
      <c r="F12" s="48"/>
      <c r="G12" s="99">
        <v>13</v>
      </c>
      <c r="H12" s="99">
        <v>19</v>
      </c>
      <c r="I12" s="59">
        <f t="shared" si="0"/>
        <v>32</v>
      </c>
      <c r="J12" s="48"/>
      <c r="K12" s="48"/>
      <c r="L12" s="48"/>
      <c r="M12" s="48"/>
      <c r="N12" s="48"/>
      <c r="O12" s="48"/>
      <c r="P12" s="109">
        <v>43650</v>
      </c>
      <c r="Q12" s="48"/>
      <c r="R12" s="48"/>
      <c r="S12" s="18"/>
      <c r="T12" s="18"/>
    </row>
    <row r="13" spans="1:20">
      <c r="A13" s="4">
        <v>9</v>
      </c>
      <c r="B13" s="67" t="s">
        <v>62</v>
      </c>
      <c r="C13" s="107" t="s">
        <v>464</v>
      </c>
      <c r="D13" s="18" t="s">
        <v>25</v>
      </c>
      <c r="E13" s="103">
        <v>18320021109</v>
      </c>
      <c r="F13" s="48"/>
      <c r="G13" s="99">
        <v>24</v>
      </c>
      <c r="H13" s="99">
        <v>25</v>
      </c>
      <c r="I13" s="59">
        <f t="shared" si="0"/>
        <v>49</v>
      </c>
      <c r="J13" s="48"/>
      <c r="K13" s="48"/>
      <c r="L13" s="48"/>
      <c r="M13" s="48"/>
      <c r="N13" s="48"/>
      <c r="O13" s="48"/>
      <c r="P13" s="109">
        <v>43650</v>
      </c>
      <c r="Q13" s="48"/>
      <c r="R13" s="48"/>
      <c r="S13" s="18"/>
      <c r="T13" s="18"/>
    </row>
    <row r="14" spans="1:20">
      <c r="A14" s="4">
        <v>10</v>
      </c>
      <c r="B14" s="67" t="s">
        <v>62</v>
      </c>
      <c r="C14" s="107" t="s">
        <v>465</v>
      </c>
      <c r="D14" s="18" t="s">
        <v>25</v>
      </c>
      <c r="E14" s="103">
        <v>18320021110</v>
      </c>
      <c r="F14" s="48"/>
      <c r="G14" s="99">
        <v>23</v>
      </c>
      <c r="H14" s="99">
        <v>23</v>
      </c>
      <c r="I14" s="59">
        <f t="shared" si="0"/>
        <v>46</v>
      </c>
      <c r="J14" s="48"/>
      <c r="K14" s="48"/>
      <c r="L14" s="48"/>
      <c r="M14" s="48"/>
      <c r="N14" s="48"/>
      <c r="O14" s="48"/>
      <c r="P14" s="109">
        <v>43650</v>
      </c>
      <c r="Q14" s="48"/>
      <c r="R14" s="48"/>
      <c r="S14" s="18"/>
      <c r="T14" s="18"/>
    </row>
    <row r="15" spans="1:20">
      <c r="A15" s="4">
        <v>11</v>
      </c>
      <c r="B15" s="67" t="s">
        <v>62</v>
      </c>
      <c r="C15" s="107" t="s">
        <v>466</v>
      </c>
      <c r="D15" s="18" t="s">
        <v>25</v>
      </c>
      <c r="E15" s="103">
        <v>18320021111</v>
      </c>
      <c r="F15" s="48"/>
      <c r="G15" s="99">
        <v>20</v>
      </c>
      <c r="H15" s="99">
        <v>19</v>
      </c>
      <c r="I15" s="59">
        <f t="shared" si="0"/>
        <v>39</v>
      </c>
      <c r="J15" s="48"/>
      <c r="K15" s="48"/>
      <c r="L15" s="48"/>
      <c r="M15" s="48"/>
      <c r="N15" s="48"/>
      <c r="O15" s="48"/>
      <c r="P15" s="109">
        <v>43651</v>
      </c>
      <c r="Q15" s="48"/>
      <c r="R15" s="48"/>
      <c r="S15" s="18"/>
      <c r="T15" s="18"/>
    </row>
    <row r="16" spans="1:20">
      <c r="A16" s="4">
        <v>12</v>
      </c>
      <c r="B16" s="67" t="s">
        <v>62</v>
      </c>
      <c r="C16" s="107" t="s">
        <v>467</v>
      </c>
      <c r="D16" s="18" t="s">
        <v>25</v>
      </c>
      <c r="E16" s="103">
        <v>18320021112</v>
      </c>
      <c r="F16" s="48"/>
      <c r="G16" s="99">
        <v>31</v>
      </c>
      <c r="H16" s="99">
        <v>38</v>
      </c>
      <c r="I16" s="59">
        <f t="shared" si="0"/>
        <v>69</v>
      </c>
      <c r="J16" s="48"/>
      <c r="K16" s="48"/>
      <c r="L16" s="48"/>
      <c r="M16" s="48"/>
      <c r="N16" s="48"/>
      <c r="O16" s="48"/>
      <c r="P16" s="109">
        <v>43651</v>
      </c>
      <c r="Q16" s="48"/>
      <c r="R16" s="48"/>
      <c r="S16" s="18"/>
      <c r="T16" s="18"/>
    </row>
    <row r="17" spans="1:20">
      <c r="A17" s="4">
        <v>13</v>
      </c>
      <c r="B17" s="67" t="s">
        <v>62</v>
      </c>
      <c r="C17" s="107" t="s">
        <v>468</v>
      </c>
      <c r="D17" s="18" t="s">
        <v>25</v>
      </c>
      <c r="E17" s="103">
        <v>18320021113</v>
      </c>
      <c r="F17" s="48"/>
      <c r="G17" s="99">
        <v>13</v>
      </c>
      <c r="H17" s="99">
        <v>14</v>
      </c>
      <c r="I17" s="59">
        <f t="shared" si="0"/>
        <v>27</v>
      </c>
      <c r="J17" s="48"/>
      <c r="K17" s="48"/>
      <c r="L17" s="48"/>
      <c r="M17" s="48"/>
      <c r="N17" s="48"/>
      <c r="O17" s="48"/>
      <c r="P17" s="109">
        <v>43652</v>
      </c>
      <c r="Q17" s="48"/>
      <c r="R17" s="48"/>
      <c r="S17" s="18"/>
      <c r="T17" s="18"/>
    </row>
    <row r="18" spans="1:20">
      <c r="A18" s="4">
        <v>14</v>
      </c>
      <c r="B18" s="67" t="s">
        <v>62</v>
      </c>
      <c r="C18" s="107" t="s">
        <v>469</v>
      </c>
      <c r="D18" s="18" t="s">
        <v>25</v>
      </c>
      <c r="E18" s="103">
        <v>18320021114</v>
      </c>
      <c r="F18" s="48"/>
      <c r="G18" s="99">
        <v>25</v>
      </c>
      <c r="H18" s="99">
        <v>14</v>
      </c>
      <c r="I18" s="59">
        <f t="shared" si="0"/>
        <v>39</v>
      </c>
      <c r="J18" s="57"/>
      <c r="K18" s="57"/>
      <c r="L18" s="57"/>
      <c r="M18" s="57"/>
      <c r="N18" s="57"/>
      <c r="O18" s="57"/>
      <c r="P18" s="109">
        <v>43652</v>
      </c>
      <c r="Q18" s="48"/>
      <c r="R18" s="48"/>
      <c r="S18" s="18"/>
      <c r="T18" s="18"/>
    </row>
    <row r="19" spans="1:20">
      <c r="A19" s="4">
        <v>15</v>
      </c>
      <c r="B19" s="67" t="s">
        <v>62</v>
      </c>
      <c r="C19" s="107" t="s">
        <v>470</v>
      </c>
      <c r="D19" s="18" t="s">
        <v>25</v>
      </c>
      <c r="E19" s="103">
        <v>18320021115</v>
      </c>
      <c r="F19" s="48"/>
      <c r="G19" s="99">
        <v>27</v>
      </c>
      <c r="H19" s="99">
        <v>28</v>
      </c>
      <c r="I19" s="59">
        <f t="shared" si="0"/>
        <v>55</v>
      </c>
      <c r="J19" s="48"/>
      <c r="K19" s="48"/>
      <c r="L19" s="48"/>
      <c r="M19" s="48"/>
      <c r="N19" s="48"/>
      <c r="O19" s="48"/>
      <c r="P19" s="109">
        <v>43652</v>
      </c>
      <c r="Q19" s="48"/>
      <c r="R19" s="48"/>
      <c r="S19" s="18"/>
      <c r="T19" s="18"/>
    </row>
    <row r="20" spans="1:20">
      <c r="A20" s="4">
        <v>16</v>
      </c>
      <c r="B20" s="67" t="s">
        <v>62</v>
      </c>
      <c r="C20" s="107" t="s">
        <v>471</v>
      </c>
      <c r="D20" s="18" t="s">
        <v>25</v>
      </c>
      <c r="E20" s="103">
        <v>18320021116</v>
      </c>
      <c r="F20" s="48"/>
      <c r="G20" s="99">
        <v>16</v>
      </c>
      <c r="H20" s="99">
        <v>17</v>
      </c>
      <c r="I20" s="59">
        <f t="shared" si="0"/>
        <v>33</v>
      </c>
      <c r="J20" s="48"/>
      <c r="K20" s="48"/>
      <c r="L20" s="48"/>
      <c r="M20" s="48"/>
      <c r="N20" s="48"/>
      <c r="O20" s="48"/>
      <c r="P20" s="109">
        <v>43654</v>
      </c>
      <c r="Q20" s="48"/>
      <c r="R20" s="48"/>
      <c r="S20" s="18"/>
      <c r="T20" s="18"/>
    </row>
    <row r="21" spans="1:20">
      <c r="A21" s="4">
        <v>17</v>
      </c>
      <c r="B21" s="67" t="s">
        <v>62</v>
      </c>
      <c r="C21" s="107" t="s">
        <v>472</v>
      </c>
      <c r="D21" s="18" t="s">
        <v>25</v>
      </c>
      <c r="E21" s="103">
        <v>18320021117</v>
      </c>
      <c r="F21" s="48"/>
      <c r="G21" s="99">
        <v>26</v>
      </c>
      <c r="H21" s="99">
        <v>17</v>
      </c>
      <c r="I21" s="59">
        <f t="shared" si="0"/>
        <v>43</v>
      </c>
      <c r="J21" s="48"/>
      <c r="K21" s="48"/>
      <c r="L21" s="48"/>
      <c r="M21" s="48"/>
      <c r="N21" s="48"/>
      <c r="O21" s="48"/>
      <c r="P21" s="109">
        <v>43654</v>
      </c>
      <c r="Q21" s="48"/>
      <c r="R21" s="48"/>
      <c r="S21" s="18"/>
      <c r="T21" s="18"/>
    </row>
    <row r="22" spans="1:20">
      <c r="A22" s="4">
        <v>18</v>
      </c>
      <c r="B22" s="67" t="s">
        <v>62</v>
      </c>
      <c r="C22" s="107" t="s">
        <v>473</v>
      </c>
      <c r="D22" s="18" t="s">
        <v>25</v>
      </c>
      <c r="E22" s="103">
        <v>18320021118</v>
      </c>
      <c r="F22" s="48"/>
      <c r="G22" s="99">
        <v>8</v>
      </c>
      <c r="H22" s="99">
        <v>16</v>
      </c>
      <c r="I22" s="59">
        <f t="shared" si="0"/>
        <v>24</v>
      </c>
      <c r="J22" s="48"/>
      <c r="K22" s="48"/>
      <c r="L22" s="48"/>
      <c r="M22" s="48"/>
      <c r="N22" s="48"/>
      <c r="O22" s="48"/>
      <c r="P22" s="109">
        <v>43654</v>
      </c>
      <c r="Q22" s="48"/>
      <c r="R22" s="48"/>
      <c r="S22" s="18"/>
      <c r="T22" s="18"/>
    </row>
    <row r="23" spans="1:20">
      <c r="A23" s="4">
        <v>19</v>
      </c>
      <c r="B23" s="67" t="s">
        <v>62</v>
      </c>
      <c r="C23" s="107" t="s">
        <v>474</v>
      </c>
      <c r="D23" s="18" t="s">
        <v>25</v>
      </c>
      <c r="E23" s="103">
        <v>18320021119</v>
      </c>
      <c r="F23" s="48"/>
      <c r="G23" s="99">
        <v>18</v>
      </c>
      <c r="H23" s="99">
        <v>29</v>
      </c>
      <c r="I23" s="59">
        <f t="shared" si="0"/>
        <v>47</v>
      </c>
      <c r="J23" s="48"/>
      <c r="K23" s="48"/>
      <c r="L23" s="48"/>
      <c r="M23" s="48"/>
      <c r="N23" s="48"/>
      <c r="O23" s="48"/>
      <c r="P23" s="109">
        <v>43655</v>
      </c>
      <c r="Q23" s="48"/>
      <c r="R23" s="48"/>
      <c r="S23" s="18"/>
      <c r="T23" s="18"/>
    </row>
    <row r="24" spans="1:20">
      <c r="A24" s="4">
        <v>20</v>
      </c>
      <c r="B24" s="67" t="s">
        <v>62</v>
      </c>
      <c r="C24" s="107" t="s">
        <v>475</v>
      </c>
      <c r="D24" s="18" t="s">
        <v>25</v>
      </c>
      <c r="E24" s="103">
        <v>18320021120</v>
      </c>
      <c r="F24" s="48"/>
      <c r="G24" s="99">
        <v>19</v>
      </c>
      <c r="H24" s="99">
        <v>19</v>
      </c>
      <c r="I24" s="59">
        <f t="shared" si="0"/>
        <v>38</v>
      </c>
      <c r="J24" s="48"/>
      <c r="K24" s="48"/>
      <c r="L24" s="48"/>
      <c r="M24" s="48"/>
      <c r="N24" s="48"/>
      <c r="O24" s="48"/>
      <c r="P24" s="109">
        <v>43655</v>
      </c>
      <c r="Q24" s="48"/>
      <c r="R24" s="48"/>
      <c r="S24" s="18"/>
      <c r="T24" s="18"/>
    </row>
    <row r="25" spans="1:20">
      <c r="A25" s="4">
        <v>21</v>
      </c>
      <c r="B25" s="67" t="s">
        <v>62</v>
      </c>
      <c r="C25" s="107" t="s">
        <v>476</v>
      </c>
      <c r="D25" s="18" t="s">
        <v>25</v>
      </c>
      <c r="E25" s="103">
        <v>18320021121</v>
      </c>
      <c r="F25" s="48"/>
      <c r="G25" s="99">
        <v>25</v>
      </c>
      <c r="H25" s="99">
        <v>25</v>
      </c>
      <c r="I25" s="59">
        <f t="shared" si="0"/>
        <v>50</v>
      </c>
      <c r="J25" s="57"/>
      <c r="K25" s="57"/>
      <c r="L25" s="57"/>
      <c r="M25" s="57"/>
      <c r="N25" s="57"/>
      <c r="O25" s="57"/>
      <c r="P25" s="109">
        <v>43656</v>
      </c>
      <c r="Q25" s="48"/>
      <c r="R25" s="48"/>
      <c r="S25" s="18"/>
      <c r="T25" s="18"/>
    </row>
    <row r="26" spans="1:20">
      <c r="A26" s="4">
        <v>22</v>
      </c>
      <c r="B26" s="67" t="s">
        <v>62</v>
      </c>
      <c r="C26" s="102" t="s">
        <v>477</v>
      </c>
      <c r="D26" s="18" t="s">
        <v>25</v>
      </c>
      <c r="E26" s="103">
        <v>18320021201</v>
      </c>
      <c r="F26" s="48"/>
      <c r="G26" s="99">
        <v>14</v>
      </c>
      <c r="H26" s="99">
        <v>19</v>
      </c>
      <c r="I26" s="59">
        <f t="shared" si="0"/>
        <v>33</v>
      </c>
      <c r="J26" s="48"/>
      <c r="K26" s="48"/>
      <c r="L26" s="48"/>
      <c r="M26" s="48"/>
      <c r="N26" s="48"/>
      <c r="O26" s="48"/>
      <c r="P26" s="109">
        <v>43656</v>
      </c>
      <c r="Q26" s="48"/>
      <c r="R26" s="48"/>
      <c r="S26" s="18"/>
      <c r="T26" s="18"/>
    </row>
    <row r="27" spans="1:20">
      <c r="A27" s="4">
        <v>23</v>
      </c>
      <c r="B27" s="67" t="s">
        <v>62</v>
      </c>
      <c r="C27" s="107" t="s">
        <v>478</v>
      </c>
      <c r="D27" s="18" t="s">
        <v>25</v>
      </c>
      <c r="E27" s="103">
        <v>18320021202</v>
      </c>
      <c r="F27" s="48"/>
      <c r="G27" s="99">
        <v>19</v>
      </c>
      <c r="H27" s="99">
        <v>26</v>
      </c>
      <c r="I27" s="59">
        <f t="shared" si="0"/>
        <v>45</v>
      </c>
      <c r="J27" s="48"/>
      <c r="K27" s="48"/>
      <c r="L27" s="48"/>
      <c r="M27" s="48"/>
      <c r="N27" s="48"/>
      <c r="O27" s="48"/>
      <c r="P27" s="109">
        <v>43656</v>
      </c>
      <c r="Q27" s="48"/>
      <c r="R27" s="48"/>
      <c r="S27" s="18"/>
      <c r="T27" s="18"/>
    </row>
    <row r="28" spans="1:20">
      <c r="A28" s="4">
        <v>24</v>
      </c>
      <c r="B28" s="67" t="s">
        <v>62</v>
      </c>
      <c r="C28" s="107" t="s">
        <v>479</v>
      </c>
      <c r="D28" s="18" t="s">
        <v>25</v>
      </c>
      <c r="E28" s="103">
        <v>18320021203</v>
      </c>
      <c r="F28" s="48"/>
      <c r="G28" s="99">
        <v>18</v>
      </c>
      <c r="H28" s="99">
        <v>21</v>
      </c>
      <c r="I28" s="59">
        <f t="shared" si="0"/>
        <v>39</v>
      </c>
      <c r="J28" s="48"/>
      <c r="K28" s="48"/>
      <c r="L28" s="48"/>
      <c r="M28" s="48"/>
      <c r="N28" s="48"/>
      <c r="O28" s="48"/>
      <c r="P28" s="109">
        <v>43657</v>
      </c>
      <c r="Q28" s="48"/>
      <c r="R28" s="48"/>
      <c r="S28" s="18"/>
      <c r="T28" s="18"/>
    </row>
    <row r="29" spans="1:20">
      <c r="A29" s="4">
        <v>25</v>
      </c>
      <c r="B29" s="67" t="s">
        <v>62</v>
      </c>
      <c r="C29" s="107" t="s">
        <v>480</v>
      </c>
      <c r="D29" s="18" t="s">
        <v>25</v>
      </c>
      <c r="E29" s="103">
        <v>18320021204</v>
      </c>
      <c r="F29" s="48"/>
      <c r="G29" s="99">
        <v>22</v>
      </c>
      <c r="H29" s="99">
        <v>20</v>
      </c>
      <c r="I29" s="59">
        <f t="shared" si="0"/>
        <v>42</v>
      </c>
      <c r="J29" s="48"/>
      <c r="K29" s="48"/>
      <c r="L29" s="48"/>
      <c r="M29" s="48"/>
      <c r="N29" s="48"/>
      <c r="O29" s="48"/>
      <c r="P29" s="109">
        <v>43657</v>
      </c>
      <c r="Q29" s="48"/>
      <c r="R29" s="48"/>
      <c r="S29" s="18"/>
      <c r="T29" s="18"/>
    </row>
    <row r="30" spans="1:20">
      <c r="A30" s="4">
        <v>26</v>
      </c>
      <c r="B30" s="67" t="s">
        <v>62</v>
      </c>
      <c r="C30" s="107" t="s">
        <v>481</v>
      </c>
      <c r="D30" s="18" t="s">
        <v>25</v>
      </c>
      <c r="E30" s="103">
        <v>18320021205</v>
      </c>
      <c r="F30" s="48"/>
      <c r="G30" s="100">
        <v>21</v>
      </c>
      <c r="H30" s="100">
        <v>15</v>
      </c>
      <c r="I30" s="59">
        <f t="shared" si="0"/>
        <v>36</v>
      </c>
      <c r="J30" s="48"/>
      <c r="K30" s="48"/>
      <c r="L30" s="48"/>
      <c r="M30" s="48"/>
      <c r="N30" s="48"/>
      <c r="O30" s="48"/>
      <c r="P30" s="109">
        <v>43657</v>
      </c>
      <c r="Q30" s="48"/>
      <c r="R30" s="48"/>
      <c r="S30" s="18"/>
      <c r="T30" s="18"/>
    </row>
    <row r="31" spans="1:20">
      <c r="A31" s="4">
        <v>27</v>
      </c>
      <c r="B31" s="67" t="s">
        <v>62</v>
      </c>
      <c r="C31" s="107" t="s">
        <v>482</v>
      </c>
      <c r="D31" s="18" t="s">
        <v>25</v>
      </c>
      <c r="E31" s="103">
        <v>18320021206</v>
      </c>
      <c r="F31" s="48"/>
      <c r="G31" s="100">
        <v>13</v>
      </c>
      <c r="H31" s="100">
        <v>13</v>
      </c>
      <c r="I31" s="59">
        <f t="shared" si="0"/>
        <v>26</v>
      </c>
      <c r="J31" s="48"/>
      <c r="K31" s="48"/>
      <c r="L31" s="48"/>
      <c r="M31" s="48"/>
      <c r="N31" s="48"/>
      <c r="O31" s="48"/>
      <c r="P31" s="109">
        <v>43658</v>
      </c>
      <c r="Q31" s="48"/>
      <c r="R31" s="48"/>
      <c r="S31" s="18"/>
      <c r="T31" s="18"/>
    </row>
    <row r="32" spans="1:20">
      <c r="A32" s="4">
        <v>28</v>
      </c>
      <c r="B32" s="67" t="s">
        <v>62</v>
      </c>
      <c r="C32" s="107" t="s">
        <v>483</v>
      </c>
      <c r="D32" s="18" t="s">
        <v>25</v>
      </c>
      <c r="E32" s="103">
        <v>18320021207</v>
      </c>
      <c r="F32" s="48"/>
      <c r="G32" s="100">
        <v>8</v>
      </c>
      <c r="H32" s="100">
        <v>13</v>
      </c>
      <c r="I32" s="59">
        <f t="shared" si="0"/>
        <v>21</v>
      </c>
      <c r="J32" s="57"/>
      <c r="K32" s="57"/>
      <c r="L32" s="57"/>
      <c r="M32" s="57"/>
      <c r="N32" s="57"/>
      <c r="O32" s="57"/>
      <c r="P32" s="109">
        <v>43658</v>
      </c>
      <c r="Q32" s="48"/>
      <c r="R32" s="48"/>
      <c r="S32" s="18"/>
      <c r="T32" s="18"/>
    </row>
    <row r="33" spans="1:20">
      <c r="A33" s="4">
        <v>29</v>
      </c>
      <c r="B33" s="67" t="s">
        <v>62</v>
      </c>
      <c r="C33" s="107" t="s">
        <v>484</v>
      </c>
      <c r="D33" s="18" t="s">
        <v>25</v>
      </c>
      <c r="E33" s="103">
        <v>18320021208</v>
      </c>
      <c r="F33" s="48"/>
      <c r="G33" s="100">
        <v>15</v>
      </c>
      <c r="H33" s="100">
        <v>12</v>
      </c>
      <c r="I33" s="59">
        <f t="shared" si="0"/>
        <v>27</v>
      </c>
      <c r="J33" s="48"/>
      <c r="K33" s="48"/>
      <c r="L33" s="48"/>
      <c r="M33" s="48"/>
      <c r="N33" s="48"/>
      <c r="O33" s="48"/>
      <c r="P33" s="109">
        <v>43658</v>
      </c>
      <c r="Q33" s="48"/>
      <c r="R33" s="48"/>
      <c r="S33" s="18"/>
      <c r="T33" s="18"/>
    </row>
    <row r="34" spans="1:20">
      <c r="A34" s="4">
        <v>30</v>
      </c>
      <c r="B34" s="67" t="s">
        <v>62</v>
      </c>
      <c r="C34" s="107" t="s">
        <v>485</v>
      </c>
      <c r="D34" s="18" t="s">
        <v>25</v>
      </c>
      <c r="E34" s="103">
        <v>18320021209</v>
      </c>
      <c r="F34" s="48"/>
      <c r="G34" s="100">
        <v>25</v>
      </c>
      <c r="H34" s="100">
        <v>16</v>
      </c>
      <c r="I34" s="59">
        <f t="shared" si="0"/>
        <v>41</v>
      </c>
      <c r="J34" s="48"/>
      <c r="K34" s="48"/>
      <c r="L34" s="48"/>
      <c r="M34" s="48"/>
      <c r="N34" s="48"/>
      <c r="O34" s="48"/>
      <c r="P34" s="109">
        <v>43659</v>
      </c>
      <c r="Q34" s="48"/>
      <c r="R34" s="48"/>
      <c r="S34" s="18"/>
      <c r="T34" s="18"/>
    </row>
    <row r="35" spans="1:20">
      <c r="A35" s="4">
        <v>31</v>
      </c>
      <c r="B35" s="67" t="s">
        <v>62</v>
      </c>
      <c r="C35" s="107" t="s">
        <v>486</v>
      </c>
      <c r="D35" s="18" t="s">
        <v>25</v>
      </c>
      <c r="E35" s="103">
        <v>18320021210</v>
      </c>
      <c r="F35" s="48"/>
      <c r="G35" s="100">
        <v>17</v>
      </c>
      <c r="H35" s="100">
        <v>16</v>
      </c>
      <c r="I35" s="59">
        <f t="shared" si="0"/>
        <v>33</v>
      </c>
      <c r="J35" s="48"/>
      <c r="K35" s="48"/>
      <c r="L35" s="48"/>
      <c r="M35" s="48"/>
      <c r="N35" s="48"/>
      <c r="O35" s="48"/>
      <c r="P35" s="109">
        <v>43659</v>
      </c>
      <c r="Q35" s="48"/>
      <c r="R35" s="48"/>
      <c r="S35" s="18"/>
      <c r="T35" s="18"/>
    </row>
    <row r="36" spans="1:20">
      <c r="A36" s="4">
        <v>32</v>
      </c>
      <c r="B36" s="67" t="s">
        <v>62</v>
      </c>
      <c r="C36" s="107" t="s">
        <v>487</v>
      </c>
      <c r="D36" s="18" t="s">
        <v>25</v>
      </c>
      <c r="E36" s="103">
        <v>18320021211</v>
      </c>
      <c r="F36" s="48"/>
      <c r="G36" s="100">
        <v>16</v>
      </c>
      <c r="H36" s="100">
        <v>8</v>
      </c>
      <c r="I36" s="59">
        <f t="shared" si="0"/>
        <v>24</v>
      </c>
      <c r="J36" s="48"/>
      <c r="K36" s="48"/>
      <c r="L36" s="48"/>
      <c r="M36" s="48"/>
      <c r="N36" s="48"/>
      <c r="O36" s="48"/>
      <c r="P36" s="109">
        <v>43659</v>
      </c>
      <c r="Q36" s="48"/>
      <c r="R36" s="48"/>
      <c r="S36" s="18"/>
      <c r="T36" s="18"/>
    </row>
    <row r="37" spans="1:20">
      <c r="A37" s="4">
        <v>33</v>
      </c>
      <c r="B37" s="67" t="s">
        <v>62</v>
      </c>
      <c r="C37" s="107" t="s">
        <v>488</v>
      </c>
      <c r="D37" s="18" t="s">
        <v>25</v>
      </c>
      <c r="E37" s="103">
        <v>18320021212</v>
      </c>
      <c r="F37" s="48"/>
      <c r="G37" s="100">
        <v>11</v>
      </c>
      <c r="H37" s="100">
        <v>10</v>
      </c>
      <c r="I37" s="59">
        <f t="shared" si="0"/>
        <v>21</v>
      </c>
      <c r="J37" s="48"/>
      <c r="K37" s="48"/>
      <c r="L37" s="48"/>
      <c r="M37" s="48"/>
      <c r="N37" s="48"/>
      <c r="O37" s="48"/>
      <c r="P37" s="109">
        <v>43661</v>
      </c>
      <c r="Q37" s="48"/>
      <c r="R37" s="48"/>
      <c r="S37" s="18"/>
      <c r="T37" s="18"/>
    </row>
    <row r="38" spans="1:20">
      <c r="A38" s="4">
        <v>34</v>
      </c>
      <c r="B38" s="67" t="s">
        <v>62</v>
      </c>
      <c r="C38" s="107" t="s">
        <v>489</v>
      </c>
      <c r="D38" s="18" t="s">
        <v>25</v>
      </c>
      <c r="E38" s="103">
        <v>18320021213</v>
      </c>
      <c r="F38" s="48"/>
      <c r="G38" s="100">
        <v>25</v>
      </c>
      <c r="H38" s="100">
        <v>22</v>
      </c>
      <c r="I38" s="59">
        <f t="shared" si="0"/>
        <v>47</v>
      </c>
      <c r="J38" s="48"/>
      <c r="K38" s="48"/>
      <c r="L38" s="48"/>
      <c r="M38" s="48"/>
      <c r="N38" s="48"/>
      <c r="O38" s="48"/>
      <c r="P38" s="109">
        <v>43661</v>
      </c>
      <c r="Q38" s="48"/>
      <c r="R38" s="48"/>
      <c r="S38" s="18"/>
      <c r="T38" s="18"/>
    </row>
    <row r="39" spans="1:20">
      <c r="A39" s="4">
        <v>35</v>
      </c>
      <c r="B39" s="67" t="s">
        <v>62</v>
      </c>
      <c r="C39" s="107" t="s">
        <v>490</v>
      </c>
      <c r="D39" s="18" t="s">
        <v>25</v>
      </c>
      <c r="E39" s="103">
        <v>18320021214</v>
      </c>
      <c r="F39" s="48"/>
      <c r="G39" s="100">
        <v>15</v>
      </c>
      <c r="H39" s="100">
        <v>17</v>
      </c>
      <c r="I39" s="59">
        <f t="shared" si="0"/>
        <v>32</v>
      </c>
      <c r="J39" s="48"/>
      <c r="K39" s="48"/>
      <c r="L39" s="48"/>
      <c r="M39" s="48"/>
      <c r="N39" s="48"/>
      <c r="O39" s="48"/>
      <c r="P39" s="109">
        <v>43661</v>
      </c>
      <c r="Q39" s="48"/>
      <c r="R39" s="48"/>
      <c r="S39" s="18"/>
      <c r="T39" s="18"/>
    </row>
    <row r="40" spans="1:20">
      <c r="A40" s="4">
        <v>36</v>
      </c>
      <c r="B40" s="67" t="s">
        <v>62</v>
      </c>
      <c r="C40" s="107" t="s">
        <v>240</v>
      </c>
      <c r="D40" s="18" t="s">
        <v>25</v>
      </c>
      <c r="E40" s="103">
        <v>18320021215</v>
      </c>
      <c r="F40" s="48"/>
      <c r="G40" s="100">
        <v>8</v>
      </c>
      <c r="H40" s="100">
        <v>14</v>
      </c>
      <c r="I40" s="59">
        <f t="shared" si="0"/>
        <v>22</v>
      </c>
      <c r="J40" s="48"/>
      <c r="K40" s="48"/>
      <c r="L40" s="48"/>
      <c r="M40" s="48"/>
      <c r="N40" s="48"/>
      <c r="O40" s="48"/>
      <c r="P40" s="109">
        <v>43662</v>
      </c>
      <c r="Q40" s="48"/>
      <c r="R40" s="48"/>
      <c r="S40" s="18"/>
      <c r="T40" s="18"/>
    </row>
    <row r="41" spans="1:20">
      <c r="A41" s="4">
        <v>37</v>
      </c>
      <c r="B41" s="67" t="s">
        <v>62</v>
      </c>
      <c r="C41" s="107" t="s">
        <v>491</v>
      </c>
      <c r="D41" s="18" t="s">
        <v>25</v>
      </c>
      <c r="E41" s="103">
        <v>18320021216</v>
      </c>
      <c r="F41" s="48"/>
      <c r="G41" s="100">
        <v>16</v>
      </c>
      <c r="H41" s="100">
        <v>16</v>
      </c>
      <c r="I41" s="59">
        <f t="shared" si="0"/>
        <v>32</v>
      </c>
      <c r="J41" s="48"/>
      <c r="K41" s="48"/>
      <c r="L41" s="48"/>
      <c r="M41" s="48"/>
      <c r="N41" s="48"/>
      <c r="O41" s="48"/>
      <c r="P41" s="109">
        <v>43662</v>
      </c>
      <c r="Q41" s="48"/>
      <c r="R41" s="48"/>
      <c r="S41" s="18"/>
      <c r="T41" s="18"/>
    </row>
    <row r="42" spans="1:20">
      <c r="A42" s="4">
        <v>38</v>
      </c>
      <c r="B42" s="67" t="s">
        <v>62</v>
      </c>
      <c r="C42" s="107" t="s">
        <v>492</v>
      </c>
      <c r="D42" s="18" t="s">
        <v>25</v>
      </c>
      <c r="E42" s="103">
        <v>18320021217</v>
      </c>
      <c r="F42" s="48"/>
      <c r="G42" s="100">
        <v>29</v>
      </c>
      <c r="H42" s="100">
        <v>26</v>
      </c>
      <c r="I42" s="59">
        <f t="shared" si="0"/>
        <v>55</v>
      </c>
      <c r="J42" s="57"/>
      <c r="K42" s="57"/>
      <c r="L42" s="57"/>
      <c r="M42" s="57"/>
      <c r="N42" s="57"/>
      <c r="O42" s="57"/>
      <c r="P42" s="109">
        <v>43662</v>
      </c>
      <c r="Q42" s="48"/>
      <c r="R42" s="48"/>
      <c r="S42" s="18"/>
      <c r="T42" s="18"/>
    </row>
    <row r="43" spans="1:20">
      <c r="A43" s="4">
        <v>39</v>
      </c>
      <c r="B43" s="67" t="s">
        <v>62</v>
      </c>
      <c r="C43" s="107" t="s">
        <v>493</v>
      </c>
      <c r="D43" s="18" t="s">
        <v>25</v>
      </c>
      <c r="E43" s="103">
        <v>18320021218</v>
      </c>
      <c r="F43" s="48"/>
      <c r="G43" s="100">
        <v>11</v>
      </c>
      <c r="H43" s="100">
        <v>7</v>
      </c>
      <c r="I43" s="59">
        <f t="shared" si="0"/>
        <v>18</v>
      </c>
      <c r="J43" s="48"/>
      <c r="K43" s="48"/>
      <c r="L43" s="48"/>
      <c r="M43" s="48"/>
      <c r="N43" s="48"/>
      <c r="O43" s="48"/>
      <c r="P43" s="109">
        <v>43663</v>
      </c>
      <c r="Q43" s="48"/>
      <c r="R43" s="48"/>
      <c r="S43" s="18"/>
      <c r="T43" s="18"/>
    </row>
    <row r="44" spans="1:20">
      <c r="A44" s="4">
        <v>40</v>
      </c>
      <c r="B44" s="67" t="s">
        <v>62</v>
      </c>
      <c r="C44" s="107" t="s">
        <v>494</v>
      </c>
      <c r="D44" s="81" t="s">
        <v>25</v>
      </c>
      <c r="E44" s="103">
        <v>18320021219</v>
      </c>
      <c r="F44" s="48"/>
      <c r="G44" s="105">
        <v>12</v>
      </c>
      <c r="H44" s="106">
        <v>16</v>
      </c>
      <c r="I44" s="59">
        <f t="shared" si="0"/>
        <v>28</v>
      </c>
      <c r="J44" s="48"/>
      <c r="K44" s="48"/>
      <c r="L44" s="48"/>
      <c r="M44" s="48"/>
      <c r="N44" s="48"/>
      <c r="O44" s="48"/>
      <c r="P44" s="109">
        <v>43663</v>
      </c>
      <c r="Q44" s="48"/>
      <c r="R44" s="48"/>
      <c r="S44" s="18"/>
      <c r="T44" s="18"/>
    </row>
    <row r="45" spans="1:20">
      <c r="A45" s="4">
        <v>41</v>
      </c>
      <c r="B45" s="67" t="s">
        <v>62</v>
      </c>
      <c r="C45" s="107" t="s">
        <v>495</v>
      </c>
      <c r="D45" s="81" t="s">
        <v>25</v>
      </c>
      <c r="E45" s="103">
        <v>18320021220</v>
      </c>
      <c r="F45" s="48"/>
      <c r="G45" s="105">
        <v>19</v>
      </c>
      <c r="H45" s="106">
        <v>19</v>
      </c>
      <c r="I45" s="59">
        <f t="shared" si="0"/>
        <v>38</v>
      </c>
      <c r="J45" s="48"/>
      <c r="K45" s="48"/>
      <c r="L45" s="48"/>
      <c r="M45" s="48"/>
      <c r="N45" s="48"/>
      <c r="O45" s="48"/>
      <c r="P45" s="109">
        <v>43663</v>
      </c>
      <c r="Q45" s="48"/>
      <c r="R45" s="48"/>
      <c r="S45" s="18"/>
      <c r="T45" s="18"/>
    </row>
    <row r="46" spans="1:20">
      <c r="A46" s="4">
        <v>42</v>
      </c>
      <c r="B46" s="67" t="s">
        <v>62</v>
      </c>
      <c r="C46" s="102" t="s">
        <v>496</v>
      </c>
      <c r="D46" s="81" t="s">
        <v>25</v>
      </c>
      <c r="E46" s="103">
        <v>18320021301</v>
      </c>
      <c r="F46" s="48"/>
      <c r="G46" s="105">
        <v>8</v>
      </c>
      <c r="H46" s="106">
        <v>15</v>
      </c>
      <c r="I46" s="59">
        <f t="shared" si="0"/>
        <v>23</v>
      </c>
      <c r="J46" s="48"/>
      <c r="K46" s="48"/>
      <c r="L46" s="48"/>
      <c r="M46" s="48"/>
      <c r="N46" s="48"/>
      <c r="O46" s="48"/>
      <c r="P46" s="109">
        <v>43664</v>
      </c>
      <c r="Q46" s="18"/>
      <c r="R46" s="18"/>
      <c r="S46" s="18"/>
      <c r="T46" s="18"/>
    </row>
    <row r="47" spans="1:20">
      <c r="A47" s="4">
        <v>43</v>
      </c>
      <c r="B47" s="67" t="s">
        <v>62</v>
      </c>
      <c r="C47" s="107" t="s">
        <v>497</v>
      </c>
      <c r="D47" s="81" t="s">
        <v>25</v>
      </c>
      <c r="E47" s="103">
        <v>18320021302</v>
      </c>
      <c r="F47" s="48"/>
      <c r="G47" s="105">
        <v>8</v>
      </c>
      <c r="H47" s="106">
        <v>14</v>
      </c>
      <c r="I47" s="59">
        <f t="shared" si="0"/>
        <v>22</v>
      </c>
      <c r="J47" s="18"/>
      <c r="K47" s="18"/>
      <c r="L47" s="18"/>
      <c r="M47" s="18"/>
      <c r="N47" s="18"/>
      <c r="O47" s="18"/>
      <c r="P47" s="109">
        <v>43664</v>
      </c>
      <c r="Q47" s="18"/>
      <c r="R47" s="18"/>
      <c r="S47" s="18"/>
      <c r="T47" s="18"/>
    </row>
    <row r="48" spans="1:20">
      <c r="A48" s="4">
        <v>44</v>
      </c>
      <c r="B48" s="67" t="s">
        <v>62</v>
      </c>
      <c r="C48" s="107" t="s">
        <v>498</v>
      </c>
      <c r="D48" s="81" t="s">
        <v>25</v>
      </c>
      <c r="E48" s="103">
        <v>18320021303</v>
      </c>
      <c r="F48" s="48"/>
      <c r="G48" s="105">
        <v>15</v>
      </c>
      <c r="H48" s="106">
        <v>22</v>
      </c>
      <c r="I48" s="59">
        <f t="shared" si="0"/>
        <v>37</v>
      </c>
      <c r="J48" s="18"/>
      <c r="K48" s="18"/>
      <c r="L48" s="18"/>
      <c r="M48" s="18"/>
      <c r="N48" s="18"/>
      <c r="O48" s="18"/>
      <c r="P48" s="109">
        <v>43664</v>
      </c>
      <c r="Q48" s="18"/>
      <c r="R48" s="18"/>
      <c r="S48" s="18"/>
      <c r="T48" s="18"/>
    </row>
    <row r="49" spans="1:20">
      <c r="A49" s="4">
        <v>45</v>
      </c>
      <c r="B49" s="67" t="s">
        <v>62</v>
      </c>
      <c r="C49" s="107" t="s">
        <v>499</v>
      </c>
      <c r="D49" s="81" t="s">
        <v>25</v>
      </c>
      <c r="E49" s="103">
        <v>18320021304</v>
      </c>
      <c r="F49" s="48"/>
      <c r="G49" s="105">
        <v>25</v>
      </c>
      <c r="H49" s="106">
        <v>32</v>
      </c>
      <c r="I49" s="59">
        <f t="shared" si="0"/>
        <v>57</v>
      </c>
      <c r="J49" s="57"/>
      <c r="K49" s="57"/>
      <c r="L49" s="57"/>
      <c r="M49" s="57"/>
      <c r="N49" s="57"/>
      <c r="O49" s="57"/>
      <c r="P49" s="109">
        <v>43665</v>
      </c>
      <c r="Q49" s="18"/>
      <c r="R49" s="18"/>
      <c r="S49" s="18"/>
      <c r="T49" s="18"/>
    </row>
    <row r="50" spans="1:20">
      <c r="A50" s="4">
        <v>46</v>
      </c>
      <c r="B50" s="67" t="s">
        <v>62</v>
      </c>
      <c r="C50" s="107" t="s">
        <v>500</v>
      </c>
      <c r="D50" s="81" t="s">
        <v>25</v>
      </c>
      <c r="E50" s="103">
        <v>18320021305</v>
      </c>
      <c r="F50" s="48"/>
      <c r="G50" s="105">
        <v>25</v>
      </c>
      <c r="H50" s="106">
        <v>22</v>
      </c>
      <c r="I50" s="59">
        <f t="shared" si="0"/>
        <v>47</v>
      </c>
      <c r="J50" s="18"/>
      <c r="K50" s="18"/>
      <c r="L50" s="18"/>
      <c r="M50" s="18"/>
      <c r="N50" s="18"/>
      <c r="O50" s="18"/>
      <c r="P50" s="109">
        <v>43665</v>
      </c>
      <c r="Q50" s="18"/>
      <c r="R50" s="18"/>
      <c r="S50" s="18"/>
      <c r="T50" s="18"/>
    </row>
    <row r="51" spans="1:20">
      <c r="A51" s="4">
        <v>47</v>
      </c>
      <c r="B51" s="67" t="s">
        <v>62</v>
      </c>
      <c r="C51" s="107" t="s">
        <v>501</v>
      </c>
      <c r="D51" s="18" t="s">
        <v>25</v>
      </c>
      <c r="E51" s="103">
        <v>18320021306</v>
      </c>
      <c r="F51" s="48"/>
      <c r="G51" s="100">
        <v>24</v>
      </c>
      <c r="H51" s="100">
        <v>16</v>
      </c>
      <c r="I51" s="59">
        <f t="shared" si="0"/>
        <v>40</v>
      </c>
      <c r="J51" s="48"/>
      <c r="K51" s="48"/>
      <c r="L51" s="48"/>
      <c r="M51" s="48"/>
      <c r="N51" s="48"/>
      <c r="O51" s="48"/>
      <c r="P51" s="109">
        <v>43665</v>
      </c>
      <c r="Q51" s="18"/>
      <c r="R51" s="18"/>
      <c r="S51" s="18"/>
      <c r="T51" s="18"/>
    </row>
    <row r="52" spans="1:20">
      <c r="A52" s="4">
        <v>48</v>
      </c>
      <c r="B52" s="67" t="s">
        <v>62</v>
      </c>
      <c r="C52" s="107" t="s">
        <v>502</v>
      </c>
      <c r="D52" s="18" t="s">
        <v>25</v>
      </c>
      <c r="E52" s="103">
        <v>18320021307</v>
      </c>
      <c r="F52" s="48"/>
      <c r="G52" s="100">
        <v>26</v>
      </c>
      <c r="H52" s="100">
        <v>31</v>
      </c>
      <c r="I52" s="59">
        <f t="shared" si="0"/>
        <v>57</v>
      </c>
      <c r="J52" s="18"/>
      <c r="K52" s="18"/>
      <c r="L52" s="18"/>
      <c r="M52" s="18"/>
      <c r="N52" s="18"/>
      <c r="O52" s="18"/>
      <c r="P52" s="109">
        <v>43666</v>
      </c>
      <c r="Q52" s="18"/>
      <c r="R52" s="18"/>
      <c r="S52" s="18"/>
      <c r="T52" s="18"/>
    </row>
    <row r="53" spans="1:20">
      <c r="A53" s="4">
        <v>49</v>
      </c>
      <c r="B53" s="67" t="s">
        <v>62</v>
      </c>
      <c r="C53" s="107" t="s">
        <v>503</v>
      </c>
      <c r="D53" s="18" t="s">
        <v>25</v>
      </c>
      <c r="E53" s="103">
        <v>18320021308</v>
      </c>
      <c r="F53" s="48"/>
      <c r="G53" s="100">
        <v>23</v>
      </c>
      <c r="H53" s="100">
        <v>17</v>
      </c>
      <c r="I53" s="59">
        <f t="shared" si="0"/>
        <v>40</v>
      </c>
      <c r="J53" s="18"/>
      <c r="K53" s="18"/>
      <c r="L53" s="18"/>
      <c r="M53" s="18"/>
      <c r="N53" s="18"/>
      <c r="O53" s="18"/>
      <c r="P53" s="109">
        <v>43666</v>
      </c>
      <c r="Q53" s="18"/>
      <c r="R53" s="18"/>
      <c r="S53" s="18"/>
      <c r="T53" s="18"/>
    </row>
    <row r="54" spans="1:20">
      <c r="A54" s="4">
        <v>50</v>
      </c>
      <c r="B54" s="67" t="s">
        <v>62</v>
      </c>
      <c r="C54" s="107" t="s">
        <v>504</v>
      </c>
      <c r="D54" s="18" t="s">
        <v>25</v>
      </c>
      <c r="E54" s="103">
        <v>18320021309</v>
      </c>
      <c r="F54" s="48"/>
      <c r="G54" s="100">
        <v>5</v>
      </c>
      <c r="H54" s="100">
        <v>16</v>
      </c>
      <c r="I54" s="59">
        <f t="shared" si="0"/>
        <v>21</v>
      </c>
      <c r="J54" s="18"/>
      <c r="K54" s="18"/>
      <c r="L54" s="18"/>
      <c r="M54" s="18"/>
      <c r="N54" s="18"/>
      <c r="O54" s="18"/>
      <c r="P54" s="109">
        <v>43666</v>
      </c>
      <c r="Q54" s="18"/>
      <c r="R54" s="18"/>
      <c r="S54" s="18"/>
      <c r="T54" s="18"/>
    </row>
    <row r="55" spans="1:20">
      <c r="A55" s="4">
        <v>51</v>
      </c>
      <c r="B55" s="67" t="s">
        <v>62</v>
      </c>
      <c r="C55" s="107" t="s">
        <v>505</v>
      </c>
      <c r="D55" s="18" t="s">
        <v>25</v>
      </c>
      <c r="E55" s="103">
        <v>18320021310</v>
      </c>
      <c r="F55" s="48"/>
      <c r="G55" s="100">
        <v>18</v>
      </c>
      <c r="H55" s="100">
        <v>12</v>
      </c>
      <c r="I55" s="59">
        <f t="shared" si="0"/>
        <v>30</v>
      </c>
      <c r="J55" s="18"/>
      <c r="K55" s="18"/>
      <c r="L55" s="18"/>
      <c r="M55" s="18"/>
      <c r="N55" s="18"/>
      <c r="O55" s="18"/>
      <c r="P55" s="109">
        <v>43668</v>
      </c>
      <c r="Q55" s="18"/>
      <c r="R55" s="18"/>
      <c r="S55" s="18"/>
      <c r="T55" s="18"/>
    </row>
    <row r="56" spans="1:20">
      <c r="A56" s="4">
        <v>52</v>
      </c>
      <c r="B56" s="67" t="s">
        <v>62</v>
      </c>
      <c r="C56" s="107" t="s">
        <v>506</v>
      </c>
      <c r="D56" s="18" t="s">
        <v>25</v>
      </c>
      <c r="E56" s="103">
        <v>18320021311</v>
      </c>
      <c r="F56" s="48"/>
      <c r="G56" s="100">
        <v>14</v>
      </c>
      <c r="H56" s="100">
        <v>21</v>
      </c>
      <c r="I56" s="59">
        <f t="shared" si="0"/>
        <v>35</v>
      </c>
      <c r="J56" s="57"/>
      <c r="K56" s="57"/>
      <c r="L56" s="57"/>
      <c r="M56" s="57"/>
      <c r="N56" s="57"/>
      <c r="O56" s="57"/>
      <c r="P56" s="109">
        <v>43668</v>
      </c>
      <c r="Q56" s="18"/>
      <c r="R56" s="18"/>
      <c r="S56" s="18"/>
      <c r="T56" s="18"/>
    </row>
    <row r="57" spans="1:20">
      <c r="A57" s="4">
        <v>53</v>
      </c>
      <c r="B57" s="67" t="s">
        <v>62</v>
      </c>
      <c r="C57" s="107" t="s">
        <v>507</v>
      </c>
      <c r="D57" s="18" t="s">
        <v>25</v>
      </c>
      <c r="E57" s="103">
        <v>18320021312</v>
      </c>
      <c r="F57" s="48"/>
      <c r="G57" s="108">
        <v>15</v>
      </c>
      <c r="H57" s="108">
        <v>13</v>
      </c>
      <c r="I57" s="59">
        <f t="shared" si="0"/>
        <v>28</v>
      </c>
      <c r="J57" s="18"/>
      <c r="K57" s="18"/>
      <c r="L57" s="18"/>
      <c r="M57" s="18"/>
      <c r="N57" s="18"/>
      <c r="O57" s="18"/>
      <c r="P57" s="109">
        <v>43668</v>
      </c>
      <c r="Q57" s="18"/>
      <c r="R57" s="18"/>
      <c r="S57" s="18"/>
      <c r="T57" s="18"/>
    </row>
    <row r="58" spans="1:20">
      <c r="A58" s="4">
        <v>54</v>
      </c>
      <c r="B58" s="67" t="s">
        <v>62</v>
      </c>
      <c r="C58" s="107" t="s">
        <v>508</v>
      </c>
      <c r="D58" s="18" t="s">
        <v>25</v>
      </c>
      <c r="E58" s="103">
        <v>18320021313</v>
      </c>
      <c r="F58" s="48"/>
      <c r="G58" s="108">
        <v>14</v>
      </c>
      <c r="H58" s="108">
        <v>14</v>
      </c>
      <c r="I58" s="59">
        <f t="shared" si="0"/>
        <v>28</v>
      </c>
      <c r="J58" s="18"/>
      <c r="K58" s="18"/>
      <c r="L58" s="18"/>
      <c r="M58" s="18"/>
      <c r="N58" s="18"/>
      <c r="O58" s="18"/>
      <c r="P58" s="109">
        <v>43669</v>
      </c>
      <c r="Q58" s="18"/>
      <c r="R58" s="18"/>
      <c r="S58" s="18"/>
      <c r="T58" s="18"/>
    </row>
    <row r="59" spans="1:20">
      <c r="A59" s="4">
        <v>55</v>
      </c>
      <c r="B59" s="67" t="s">
        <v>62</v>
      </c>
      <c r="C59" s="107" t="s">
        <v>509</v>
      </c>
      <c r="D59" s="18" t="s">
        <v>25</v>
      </c>
      <c r="E59" s="103">
        <v>18320021314</v>
      </c>
      <c r="F59" s="48"/>
      <c r="G59" s="108">
        <v>20</v>
      </c>
      <c r="H59" s="108">
        <v>14</v>
      </c>
      <c r="I59" s="59">
        <f t="shared" si="0"/>
        <v>34</v>
      </c>
      <c r="J59" s="18"/>
      <c r="K59" s="18"/>
      <c r="L59" s="18"/>
      <c r="M59" s="18"/>
      <c r="N59" s="18"/>
      <c r="O59" s="18"/>
      <c r="P59" s="109">
        <v>43669</v>
      </c>
      <c r="Q59" s="18"/>
      <c r="R59" s="18"/>
      <c r="S59" s="18"/>
      <c r="T59" s="18"/>
    </row>
    <row r="60" spans="1:20">
      <c r="A60" s="4">
        <v>56</v>
      </c>
      <c r="B60" s="67" t="s">
        <v>62</v>
      </c>
      <c r="C60" s="107" t="s">
        <v>510</v>
      </c>
      <c r="D60" s="18" t="s">
        <v>25</v>
      </c>
      <c r="E60" s="103">
        <v>18320021315</v>
      </c>
      <c r="F60" s="48"/>
      <c r="G60" s="108">
        <v>23</v>
      </c>
      <c r="H60" s="108">
        <v>16</v>
      </c>
      <c r="I60" s="59">
        <f t="shared" si="0"/>
        <v>39</v>
      </c>
      <c r="J60" s="18"/>
      <c r="K60" s="18"/>
      <c r="L60" s="18"/>
      <c r="M60" s="18"/>
      <c r="N60" s="18"/>
      <c r="O60" s="18"/>
      <c r="P60" s="109">
        <v>43669</v>
      </c>
      <c r="Q60" s="18"/>
      <c r="R60" s="18"/>
      <c r="S60" s="18"/>
      <c r="T60" s="18"/>
    </row>
    <row r="61" spans="1:20">
      <c r="A61" s="4">
        <v>57</v>
      </c>
      <c r="B61" s="67" t="s">
        <v>62</v>
      </c>
      <c r="C61" s="107" t="s">
        <v>511</v>
      </c>
      <c r="D61" s="18" t="s">
        <v>25</v>
      </c>
      <c r="E61" s="103">
        <v>18320021316</v>
      </c>
      <c r="F61" s="48"/>
      <c r="G61" s="108">
        <v>17</v>
      </c>
      <c r="H61" s="108">
        <v>23</v>
      </c>
      <c r="I61" s="59">
        <f t="shared" si="0"/>
        <v>40</v>
      </c>
      <c r="J61" s="18"/>
      <c r="K61" s="18"/>
      <c r="L61" s="18"/>
      <c r="M61" s="18"/>
      <c r="N61" s="18"/>
      <c r="O61" s="18"/>
      <c r="P61" s="109">
        <v>43670</v>
      </c>
      <c r="Q61" s="18"/>
      <c r="R61" s="18"/>
      <c r="S61" s="18"/>
      <c r="T61" s="18"/>
    </row>
    <row r="62" spans="1:20">
      <c r="A62" s="4">
        <v>58</v>
      </c>
      <c r="B62" s="67" t="s">
        <v>62</v>
      </c>
      <c r="C62" s="107" t="s">
        <v>512</v>
      </c>
      <c r="D62" s="18" t="s">
        <v>25</v>
      </c>
      <c r="E62" s="103">
        <v>18320021317</v>
      </c>
      <c r="F62" s="48"/>
      <c r="G62" s="108">
        <v>30</v>
      </c>
      <c r="H62" s="108">
        <v>18</v>
      </c>
      <c r="I62" s="59">
        <f t="shared" si="0"/>
        <v>48</v>
      </c>
      <c r="J62" s="18"/>
      <c r="K62" s="18"/>
      <c r="L62" s="18"/>
      <c r="M62" s="18"/>
      <c r="N62" s="18"/>
      <c r="O62" s="18"/>
      <c r="P62" s="109">
        <v>43670</v>
      </c>
      <c r="Q62" s="18"/>
      <c r="R62" s="18"/>
      <c r="S62" s="18"/>
      <c r="T62" s="18"/>
    </row>
    <row r="63" spans="1:20">
      <c r="A63" s="4">
        <v>59</v>
      </c>
      <c r="B63" s="67" t="s">
        <v>62</v>
      </c>
      <c r="C63" s="107" t="s">
        <v>513</v>
      </c>
      <c r="D63" s="18" t="s">
        <v>25</v>
      </c>
      <c r="E63" s="103">
        <v>18320021318</v>
      </c>
      <c r="F63" s="48"/>
      <c r="G63" s="108">
        <v>11</v>
      </c>
      <c r="H63" s="108">
        <v>9</v>
      </c>
      <c r="I63" s="59">
        <f t="shared" si="0"/>
        <v>20</v>
      </c>
      <c r="J63" s="18"/>
      <c r="K63" s="18"/>
      <c r="L63" s="18"/>
      <c r="M63" s="18"/>
      <c r="N63" s="18"/>
      <c r="O63" s="18"/>
      <c r="P63" s="109">
        <v>43670</v>
      </c>
      <c r="Q63" s="18"/>
      <c r="R63" s="18"/>
      <c r="S63" s="18"/>
      <c r="T63" s="18"/>
    </row>
    <row r="64" spans="1:20">
      <c r="A64" s="4">
        <v>60</v>
      </c>
      <c r="B64" s="67" t="s">
        <v>62</v>
      </c>
      <c r="C64" s="107" t="s">
        <v>514</v>
      </c>
      <c r="D64" s="18" t="s">
        <v>25</v>
      </c>
      <c r="E64" s="103">
        <v>18320021319</v>
      </c>
      <c r="F64" s="48"/>
      <c r="G64" s="108">
        <v>14</v>
      </c>
      <c r="H64" s="108">
        <v>15</v>
      </c>
      <c r="I64" s="59">
        <f t="shared" si="0"/>
        <v>29</v>
      </c>
      <c r="J64" s="18"/>
      <c r="K64" s="18"/>
      <c r="L64" s="18"/>
      <c r="M64" s="18"/>
      <c r="N64" s="18"/>
      <c r="O64" s="18"/>
      <c r="P64" s="109">
        <v>43671</v>
      </c>
      <c r="Q64" s="18"/>
      <c r="R64" s="18"/>
      <c r="S64" s="18"/>
      <c r="T64" s="18"/>
    </row>
    <row r="65" spans="1:20">
      <c r="A65" s="4">
        <v>61</v>
      </c>
      <c r="B65" s="67" t="s">
        <v>62</v>
      </c>
      <c r="C65" s="107" t="s">
        <v>515</v>
      </c>
      <c r="D65" s="18" t="s">
        <v>25</v>
      </c>
      <c r="E65" s="103">
        <v>18320021320</v>
      </c>
      <c r="F65" s="48"/>
      <c r="G65" s="108">
        <v>19</v>
      </c>
      <c r="H65" s="108">
        <v>20</v>
      </c>
      <c r="I65" s="59">
        <f t="shared" si="0"/>
        <v>39</v>
      </c>
      <c r="J65" s="18"/>
      <c r="K65" s="18"/>
      <c r="L65" s="18"/>
      <c r="M65" s="18"/>
      <c r="N65" s="18"/>
      <c r="O65" s="18"/>
      <c r="P65" s="109">
        <v>43671</v>
      </c>
      <c r="Q65" s="18"/>
      <c r="R65" s="18"/>
      <c r="S65" s="18"/>
      <c r="T65" s="18"/>
    </row>
    <row r="66" spans="1:20">
      <c r="A66" s="4">
        <v>62</v>
      </c>
      <c r="B66" s="67" t="s">
        <v>62</v>
      </c>
      <c r="C66" s="107" t="s">
        <v>516</v>
      </c>
      <c r="D66" s="18" t="s">
        <v>25</v>
      </c>
      <c r="E66" s="103">
        <v>18320021321</v>
      </c>
      <c r="F66" s="48"/>
      <c r="G66" s="108">
        <v>14</v>
      </c>
      <c r="H66" s="108">
        <v>24</v>
      </c>
      <c r="I66" s="59">
        <f t="shared" si="0"/>
        <v>38</v>
      </c>
      <c r="J66" s="18"/>
      <c r="K66" s="18"/>
      <c r="L66" s="18"/>
      <c r="M66" s="18"/>
      <c r="N66" s="18"/>
      <c r="O66" s="18"/>
      <c r="P66" s="109">
        <v>43671</v>
      </c>
      <c r="Q66" s="18"/>
      <c r="R66" s="18"/>
      <c r="S66" s="18"/>
      <c r="T66" s="18"/>
    </row>
    <row r="67" spans="1:20">
      <c r="A67" s="4">
        <v>63</v>
      </c>
      <c r="B67" s="67" t="s">
        <v>62</v>
      </c>
      <c r="C67" s="107" t="s">
        <v>517</v>
      </c>
      <c r="D67" s="18" t="s">
        <v>25</v>
      </c>
      <c r="E67" s="103">
        <v>18320021322</v>
      </c>
      <c r="F67" s="48"/>
      <c r="G67" s="108">
        <v>17</v>
      </c>
      <c r="H67" s="108">
        <v>13</v>
      </c>
      <c r="I67" s="59">
        <f t="shared" si="0"/>
        <v>30</v>
      </c>
      <c r="J67" s="18"/>
      <c r="K67" s="18"/>
      <c r="L67" s="18"/>
      <c r="M67" s="18"/>
      <c r="N67" s="18"/>
      <c r="O67" s="18"/>
      <c r="P67" s="109">
        <v>43672</v>
      </c>
      <c r="Q67" s="18"/>
      <c r="R67" s="18"/>
      <c r="S67" s="18"/>
      <c r="T67" s="18"/>
    </row>
    <row r="68" spans="1:20">
      <c r="A68" s="4">
        <v>64</v>
      </c>
      <c r="B68" s="67" t="s">
        <v>62</v>
      </c>
      <c r="C68" s="102" t="s">
        <v>518</v>
      </c>
      <c r="D68" s="18" t="s">
        <v>25</v>
      </c>
      <c r="E68" s="103">
        <v>18320021401</v>
      </c>
      <c r="F68" s="48"/>
      <c r="G68" s="108">
        <v>27</v>
      </c>
      <c r="H68" s="108">
        <v>35</v>
      </c>
      <c r="I68" s="59">
        <f t="shared" si="0"/>
        <v>62</v>
      </c>
      <c r="J68" s="18"/>
      <c r="K68" s="18"/>
      <c r="L68" s="18"/>
      <c r="M68" s="18"/>
      <c r="N68" s="18"/>
      <c r="O68" s="18"/>
      <c r="P68" s="109">
        <v>43672</v>
      </c>
      <c r="Q68" s="18"/>
      <c r="R68" s="18"/>
      <c r="S68" s="18"/>
      <c r="T68" s="18"/>
    </row>
    <row r="69" spans="1:20">
      <c r="A69" s="4">
        <v>65</v>
      </c>
      <c r="B69" s="67" t="s">
        <v>62</v>
      </c>
      <c r="C69" s="107" t="s">
        <v>519</v>
      </c>
      <c r="D69" s="18" t="s">
        <v>25</v>
      </c>
      <c r="E69" s="103">
        <v>18320021402</v>
      </c>
      <c r="F69" s="48"/>
      <c r="G69" s="108">
        <v>13</v>
      </c>
      <c r="H69" s="108">
        <v>15</v>
      </c>
      <c r="I69" s="59">
        <f t="shared" si="0"/>
        <v>28</v>
      </c>
      <c r="J69" s="18"/>
      <c r="K69" s="18"/>
      <c r="L69" s="18"/>
      <c r="M69" s="18"/>
      <c r="N69" s="18"/>
      <c r="O69" s="18"/>
      <c r="P69" s="109">
        <v>43672</v>
      </c>
      <c r="Q69" s="18"/>
      <c r="R69" s="18"/>
      <c r="S69" s="18"/>
      <c r="T69" s="18"/>
    </row>
    <row r="70" spans="1:20">
      <c r="A70" s="4">
        <v>66</v>
      </c>
      <c r="B70" s="67" t="s">
        <v>62</v>
      </c>
      <c r="C70" s="107" t="s">
        <v>520</v>
      </c>
      <c r="D70" s="18" t="s">
        <v>25</v>
      </c>
      <c r="E70" s="103">
        <v>18320021403</v>
      </c>
      <c r="F70" s="48"/>
      <c r="G70" s="108">
        <v>26</v>
      </c>
      <c r="H70" s="108">
        <v>22</v>
      </c>
      <c r="I70" s="59">
        <f t="shared" ref="I70:I133" si="1">SUM(G70:H70)</f>
        <v>48</v>
      </c>
      <c r="J70" s="18"/>
      <c r="K70" s="18"/>
      <c r="L70" s="18"/>
      <c r="M70" s="18"/>
      <c r="N70" s="18"/>
      <c r="O70" s="18"/>
      <c r="P70" s="109">
        <v>43673</v>
      </c>
      <c r="Q70" s="18"/>
      <c r="R70" s="18"/>
      <c r="S70" s="18"/>
      <c r="T70" s="18"/>
    </row>
    <row r="71" spans="1:20" ht="30">
      <c r="A71" s="4">
        <v>67</v>
      </c>
      <c r="B71" s="67" t="s">
        <v>62</v>
      </c>
      <c r="C71" s="107" t="s">
        <v>521</v>
      </c>
      <c r="D71" s="18" t="s">
        <v>25</v>
      </c>
      <c r="E71" s="103">
        <v>18320021404</v>
      </c>
      <c r="F71" s="48"/>
      <c r="G71" s="108">
        <v>13</v>
      </c>
      <c r="H71" s="108">
        <v>8</v>
      </c>
      <c r="I71" s="59">
        <f t="shared" si="1"/>
        <v>21</v>
      </c>
      <c r="J71" s="18"/>
      <c r="K71" s="18"/>
      <c r="L71" s="18"/>
      <c r="M71" s="18"/>
      <c r="N71" s="18"/>
      <c r="O71" s="18"/>
      <c r="P71" s="109">
        <v>43673</v>
      </c>
      <c r="Q71" s="18"/>
      <c r="R71" s="18"/>
      <c r="S71" s="18"/>
      <c r="T71" s="18"/>
    </row>
    <row r="72" spans="1:20">
      <c r="A72" s="4">
        <v>68</v>
      </c>
      <c r="B72" s="67" t="s">
        <v>62</v>
      </c>
      <c r="C72" s="107" t="s">
        <v>522</v>
      </c>
      <c r="D72" s="18" t="s">
        <v>25</v>
      </c>
      <c r="E72" s="103">
        <v>18320021405</v>
      </c>
      <c r="F72" s="48"/>
      <c r="G72" s="19">
        <v>30</v>
      </c>
      <c r="H72" s="19">
        <v>24</v>
      </c>
      <c r="I72" s="59">
        <f t="shared" si="1"/>
        <v>54</v>
      </c>
      <c r="J72" s="18"/>
      <c r="K72" s="18"/>
      <c r="L72" s="18"/>
      <c r="M72" s="18"/>
      <c r="N72" s="18"/>
      <c r="O72" s="18"/>
      <c r="P72" s="109">
        <v>43673</v>
      </c>
      <c r="Q72" s="18"/>
      <c r="R72" s="18"/>
      <c r="S72" s="18"/>
      <c r="T72" s="18"/>
    </row>
    <row r="73" spans="1:20">
      <c r="A73" s="4">
        <v>69</v>
      </c>
      <c r="B73" s="67" t="s">
        <v>62</v>
      </c>
      <c r="C73" s="107" t="s">
        <v>523</v>
      </c>
      <c r="D73" s="18" t="s">
        <v>25</v>
      </c>
      <c r="E73" s="103">
        <v>18320021406</v>
      </c>
      <c r="F73" s="48"/>
      <c r="G73" s="19">
        <v>16</v>
      </c>
      <c r="H73" s="19">
        <v>12</v>
      </c>
      <c r="I73" s="59">
        <f t="shared" si="1"/>
        <v>28</v>
      </c>
      <c r="J73" s="18"/>
      <c r="K73" s="18"/>
      <c r="L73" s="18"/>
      <c r="M73" s="18"/>
      <c r="N73" s="18"/>
      <c r="O73" s="18"/>
      <c r="P73" s="109">
        <v>43675</v>
      </c>
      <c r="Q73" s="18"/>
      <c r="R73" s="18"/>
      <c r="S73" s="18"/>
      <c r="T73" s="18"/>
    </row>
    <row r="74" spans="1:20">
      <c r="A74" s="4">
        <v>70</v>
      </c>
      <c r="B74" s="67" t="s">
        <v>62</v>
      </c>
      <c r="C74" s="107" t="s">
        <v>524</v>
      </c>
      <c r="D74" s="18" t="s">
        <v>25</v>
      </c>
      <c r="E74" s="103">
        <v>18320021407</v>
      </c>
      <c r="F74" s="48"/>
      <c r="G74" s="19">
        <v>45</v>
      </c>
      <c r="H74" s="19">
        <v>47</v>
      </c>
      <c r="I74" s="59">
        <f t="shared" si="1"/>
        <v>92</v>
      </c>
      <c r="J74" s="18"/>
      <c r="K74" s="18"/>
      <c r="L74" s="18"/>
      <c r="M74" s="18"/>
      <c r="N74" s="18"/>
      <c r="O74" s="18"/>
      <c r="P74" s="109">
        <v>43675</v>
      </c>
      <c r="Q74" s="18"/>
      <c r="R74" s="18"/>
      <c r="S74" s="18"/>
      <c r="T74" s="18"/>
    </row>
    <row r="75" spans="1:20">
      <c r="A75" s="4">
        <v>71</v>
      </c>
      <c r="B75" s="67" t="s">
        <v>62</v>
      </c>
      <c r="C75" s="107" t="s">
        <v>525</v>
      </c>
      <c r="D75" s="18" t="s">
        <v>25</v>
      </c>
      <c r="E75" s="103">
        <v>18320021408</v>
      </c>
      <c r="F75" s="48"/>
      <c r="G75" s="19">
        <v>27</v>
      </c>
      <c r="H75" s="19">
        <v>42</v>
      </c>
      <c r="I75" s="59">
        <f t="shared" si="1"/>
        <v>69</v>
      </c>
      <c r="J75" s="18"/>
      <c r="K75" s="18"/>
      <c r="L75" s="18"/>
      <c r="M75" s="18"/>
      <c r="N75" s="18"/>
      <c r="O75" s="18"/>
      <c r="P75" s="109">
        <v>43676</v>
      </c>
      <c r="Q75" s="18"/>
      <c r="R75" s="18"/>
      <c r="S75" s="18"/>
      <c r="T75" s="18"/>
    </row>
    <row r="76" spans="1:20">
      <c r="A76" s="4">
        <v>72</v>
      </c>
      <c r="B76" s="67" t="s">
        <v>62</v>
      </c>
      <c r="C76" s="107" t="s">
        <v>526</v>
      </c>
      <c r="D76" s="18" t="s">
        <v>25</v>
      </c>
      <c r="E76" s="103">
        <v>18320021409</v>
      </c>
      <c r="F76" s="48"/>
      <c r="G76" s="19">
        <v>22</v>
      </c>
      <c r="H76" s="19">
        <v>10</v>
      </c>
      <c r="I76" s="59">
        <f t="shared" si="1"/>
        <v>32</v>
      </c>
      <c r="J76" s="18"/>
      <c r="K76" s="18"/>
      <c r="L76" s="18"/>
      <c r="M76" s="18"/>
      <c r="N76" s="18"/>
      <c r="O76" s="18"/>
      <c r="P76" s="109">
        <v>43676</v>
      </c>
      <c r="Q76" s="18"/>
      <c r="R76" s="18"/>
      <c r="S76" s="18"/>
      <c r="T76" s="18"/>
    </row>
    <row r="77" spans="1:20">
      <c r="A77" s="4">
        <v>73</v>
      </c>
      <c r="B77" s="67" t="s">
        <v>62</v>
      </c>
      <c r="C77" s="107" t="s">
        <v>527</v>
      </c>
      <c r="D77" s="18" t="s">
        <v>25</v>
      </c>
      <c r="E77" s="103">
        <v>18320021410</v>
      </c>
      <c r="F77" s="48"/>
      <c r="G77" s="19">
        <v>36</v>
      </c>
      <c r="H77" s="19">
        <v>39</v>
      </c>
      <c r="I77" s="59">
        <f t="shared" si="1"/>
        <v>75</v>
      </c>
      <c r="J77" s="18"/>
      <c r="K77" s="18"/>
      <c r="L77" s="18"/>
      <c r="M77" s="18"/>
      <c r="N77" s="18"/>
      <c r="O77" s="18"/>
      <c r="P77" s="109">
        <v>43677</v>
      </c>
      <c r="Q77" s="18"/>
      <c r="R77" s="18"/>
      <c r="S77" s="18"/>
      <c r="T77" s="18"/>
    </row>
    <row r="78" spans="1:20">
      <c r="A78" s="4">
        <v>74</v>
      </c>
      <c r="B78" s="67" t="s">
        <v>62</v>
      </c>
      <c r="C78" s="107" t="s">
        <v>528</v>
      </c>
      <c r="D78" s="18" t="s">
        <v>25</v>
      </c>
      <c r="E78" s="103">
        <v>18320021411</v>
      </c>
      <c r="F78" s="48"/>
      <c r="G78" s="19">
        <v>32</v>
      </c>
      <c r="H78" s="19">
        <v>32</v>
      </c>
      <c r="I78" s="59">
        <f t="shared" si="1"/>
        <v>64</v>
      </c>
      <c r="J78" s="18"/>
      <c r="K78" s="18"/>
      <c r="L78" s="18"/>
      <c r="M78" s="18"/>
      <c r="N78" s="18"/>
      <c r="O78" s="18"/>
      <c r="P78" s="109">
        <v>43677</v>
      </c>
      <c r="Q78" s="18"/>
      <c r="R78" s="18"/>
      <c r="S78" s="18"/>
      <c r="T78" s="18"/>
    </row>
    <row r="79" spans="1:20">
      <c r="A79" s="4">
        <v>75</v>
      </c>
      <c r="B79" s="17" t="s">
        <v>63</v>
      </c>
      <c r="C79" s="110" t="s">
        <v>542</v>
      </c>
      <c r="D79" s="18" t="s">
        <v>25</v>
      </c>
      <c r="E79" s="100"/>
      <c r="F79" s="48"/>
      <c r="G79" s="105">
        <v>27</v>
      </c>
      <c r="H79" s="106">
        <v>33</v>
      </c>
      <c r="I79" s="59">
        <f t="shared" si="1"/>
        <v>60</v>
      </c>
      <c r="J79" s="114">
        <v>9859141507</v>
      </c>
      <c r="K79" s="18"/>
      <c r="L79" s="18"/>
      <c r="M79" s="18"/>
      <c r="N79" s="18"/>
      <c r="O79" s="18"/>
      <c r="P79" s="24">
        <v>43647</v>
      </c>
      <c r="Q79" s="18"/>
      <c r="R79" s="18"/>
      <c r="S79" s="18"/>
      <c r="T79" s="18"/>
    </row>
    <row r="80" spans="1:20">
      <c r="A80" s="4">
        <v>76</v>
      </c>
      <c r="B80" s="17" t="s">
        <v>63</v>
      </c>
      <c r="C80" s="111" t="s">
        <v>543</v>
      </c>
      <c r="D80" s="18" t="s">
        <v>25</v>
      </c>
      <c r="E80" s="100"/>
      <c r="F80" s="48"/>
      <c r="G80" s="105">
        <v>15</v>
      </c>
      <c r="H80" s="106">
        <v>14</v>
      </c>
      <c r="I80" s="59">
        <f t="shared" si="1"/>
        <v>29</v>
      </c>
      <c r="J80" s="114">
        <v>8011911103</v>
      </c>
      <c r="K80" s="18"/>
      <c r="L80" s="18"/>
      <c r="M80" s="18"/>
      <c r="N80" s="18"/>
      <c r="O80" s="18"/>
      <c r="P80" s="24">
        <v>43647</v>
      </c>
      <c r="Q80" s="18"/>
      <c r="R80" s="18"/>
      <c r="S80" s="18"/>
      <c r="T80" s="18"/>
    </row>
    <row r="81" spans="1:20">
      <c r="A81" s="4">
        <v>77</v>
      </c>
      <c r="B81" s="17" t="s">
        <v>63</v>
      </c>
      <c r="C81" s="110" t="s">
        <v>544</v>
      </c>
      <c r="D81" s="18" t="s">
        <v>25</v>
      </c>
      <c r="E81" s="100"/>
      <c r="F81" s="48"/>
      <c r="G81" s="105">
        <v>28</v>
      </c>
      <c r="H81" s="106">
        <v>26</v>
      </c>
      <c r="I81" s="59">
        <f t="shared" si="1"/>
        <v>54</v>
      </c>
      <c r="J81" s="114">
        <v>8761999612</v>
      </c>
      <c r="K81" s="18"/>
      <c r="L81" s="18"/>
      <c r="M81" s="18"/>
      <c r="N81" s="18"/>
      <c r="O81" s="18"/>
      <c r="P81" s="24">
        <v>43648</v>
      </c>
      <c r="Q81" s="18"/>
      <c r="R81" s="18"/>
      <c r="S81" s="18"/>
      <c r="T81" s="18"/>
    </row>
    <row r="82" spans="1:20">
      <c r="A82" s="4">
        <v>78</v>
      </c>
      <c r="B82" s="17" t="s">
        <v>63</v>
      </c>
      <c r="C82" s="110" t="s">
        <v>545</v>
      </c>
      <c r="D82" s="18" t="s">
        <v>25</v>
      </c>
      <c r="E82" s="100"/>
      <c r="F82" s="48"/>
      <c r="G82" s="105">
        <v>32</v>
      </c>
      <c r="H82" s="106">
        <v>24</v>
      </c>
      <c r="I82" s="59">
        <f t="shared" si="1"/>
        <v>56</v>
      </c>
      <c r="J82" s="114">
        <v>9706757477</v>
      </c>
      <c r="K82" s="18"/>
      <c r="L82" s="18"/>
      <c r="M82" s="18"/>
      <c r="N82" s="18"/>
      <c r="O82" s="18"/>
      <c r="P82" s="24">
        <v>43648</v>
      </c>
      <c r="Q82" s="18"/>
      <c r="R82" s="18"/>
      <c r="S82" s="18"/>
      <c r="T82" s="18"/>
    </row>
    <row r="83" spans="1:20">
      <c r="A83" s="4">
        <v>79</v>
      </c>
      <c r="B83" s="17" t="s">
        <v>63</v>
      </c>
      <c r="C83" s="110" t="s">
        <v>546</v>
      </c>
      <c r="D83" s="18" t="s">
        <v>25</v>
      </c>
      <c r="E83" s="100"/>
      <c r="F83" s="48"/>
      <c r="G83" s="105">
        <v>30</v>
      </c>
      <c r="H83" s="106">
        <v>26</v>
      </c>
      <c r="I83" s="59">
        <f t="shared" si="1"/>
        <v>56</v>
      </c>
      <c r="J83" s="114">
        <v>9957663680</v>
      </c>
      <c r="K83" s="18"/>
      <c r="L83" s="18"/>
      <c r="M83" s="18"/>
      <c r="N83" s="18"/>
      <c r="O83" s="18"/>
      <c r="P83" s="24">
        <v>43649</v>
      </c>
      <c r="Q83" s="18"/>
      <c r="R83" s="18"/>
      <c r="S83" s="18"/>
      <c r="T83" s="18"/>
    </row>
    <row r="84" spans="1:20">
      <c r="A84" s="4">
        <v>80</v>
      </c>
      <c r="B84" s="17" t="s">
        <v>63</v>
      </c>
      <c r="C84" s="110" t="s">
        <v>547</v>
      </c>
      <c r="D84" s="18" t="s">
        <v>25</v>
      </c>
      <c r="E84" s="100"/>
      <c r="F84" s="48"/>
      <c r="G84" s="105">
        <v>36</v>
      </c>
      <c r="H84" s="106">
        <v>31</v>
      </c>
      <c r="I84" s="59">
        <f t="shared" si="1"/>
        <v>67</v>
      </c>
      <c r="J84" s="114">
        <v>9957301272</v>
      </c>
      <c r="K84" s="18"/>
      <c r="L84" s="18"/>
      <c r="M84" s="18"/>
      <c r="N84" s="18"/>
      <c r="O84" s="18"/>
      <c r="P84" s="24">
        <v>43649</v>
      </c>
      <c r="Q84" s="18"/>
      <c r="R84" s="18"/>
      <c r="S84" s="18"/>
      <c r="T84" s="18"/>
    </row>
    <row r="85" spans="1:20">
      <c r="A85" s="4">
        <v>81</v>
      </c>
      <c r="B85" s="17" t="s">
        <v>63</v>
      </c>
      <c r="C85" s="110" t="s">
        <v>548</v>
      </c>
      <c r="D85" s="18" t="s">
        <v>25</v>
      </c>
      <c r="E85" s="100"/>
      <c r="F85" s="48"/>
      <c r="G85" s="105">
        <v>33</v>
      </c>
      <c r="H85" s="106">
        <v>36</v>
      </c>
      <c r="I85" s="59">
        <f t="shared" si="1"/>
        <v>69</v>
      </c>
      <c r="J85" s="114">
        <v>9854503643</v>
      </c>
      <c r="K85" s="18"/>
      <c r="L85" s="18"/>
      <c r="M85" s="18"/>
      <c r="N85" s="18"/>
      <c r="O85" s="18"/>
      <c r="P85" s="24">
        <v>43650</v>
      </c>
      <c r="Q85" s="18"/>
      <c r="R85" s="18"/>
      <c r="S85" s="18"/>
      <c r="T85" s="18"/>
    </row>
    <row r="86" spans="1:20">
      <c r="A86" s="4">
        <v>82</v>
      </c>
      <c r="B86" s="17" t="s">
        <v>63</v>
      </c>
      <c r="C86" s="110" t="s">
        <v>530</v>
      </c>
      <c r="D86" s="18" t="s">
        <v>25</v>
      </c>
      <c r="E86" s="100"/>
      <c r="F86" s="48"/>
      <c r="G86" s="105">
        <v>28</v>
      </c>
      <c r="H86" s="106">
        <v>28</v>
      </c>
      <c r="I86" s="59">
        <f t="shared" si="1"/>
        <v>56</v>
      </c>
      <c r="J86" s="114">
        <v>7577034236</v>
      </c>
      <c r="K86" s="18"/>
      <c r="L86" s="18"/>
      <c r="M86" s="18"/>
      <c r="N86" s="18"/>
      <c r="O86" s="18"/>
      <c r="P86" s="24">
        <v>43650</v>
      </c>
      <c r="Q86" s="18"/>
      <c r="R86" s="18"/>
      <c r="S86" s="18"/>
      <c r="T86" s="18"/>
    </row>
    <row r="87" spans="1:20">
      <c r="A87" s="4">
        <v>83</v>
      </c>
      <c r="B87" s="17" t="s">
        <v>63</v>
      </c>
      <c r="C87" s="110" t="s">
        <v>529</v>
      </c>
      <c r="D87" s="18" t="s">
        <v>25</v>
      </c>
      <c r="E87" s="100"/>
      <c r="F87" s="48"/>
      <c r="G87" s="105">
        <v>54</v>
      </c>
      <c r="H87" s="106">
        <v>47</v>
      </c>
      <c r="I87" s="59">
        <f t="shared" si="1"/>
        <v>101</v>
      </c>
      <c r="J87" s="114">
        <v>7577034236</v>
      </c>
      <c r="K87" s="18"/>
      <c r="L87" s="18"/>
      <c r="M87" s="18"/>
      <c r="N87" s="18"/>
      <c r="O87" s="18"/>
      <c r="P87" s="24">
        <v>43651</v>
      </c>
      <c r="Q87" s="18"/>
      <c r="R87" s="18"/>
      <c r="S87" s="18"/>
      <c r="T87" s="18"/>
    </row>
    <row r="88" spans="1:20">
      <c r="A88" s="4">
        <v>84</v>
      </c>
      <c r="B88" s="17" t="s">
        <v>63</v>
      </c>
      <c r="C88" s="112" t="s">
        <v>531</v>
      </c>
      <c r="D88" s="81" t="s">
        <v>25</v>
      </c>
      <c r="E88" s="80"/>
      <c r="F88" s="81"/>
      <c r="G88" s="105">
        <v>54</v>
      </c>
      <c r="H88" s="106">
        <v>48</v>
      </c>
      <c r="I88" s="59">
        <f t="shared" si="1"/>
        <v>102</v>
      </c>
      <c r="J88" s="114">
        <v>9864106698</v>
      </c>
      <c r="K88" s="18"/>
      <c r="L88" s="18"/>
      <c r="M88" s="18"/>
      <c r="N88" s="18"/>
      <c r="O88" s="18"/>
      <c r="P88" s="24">
        <v>43652</v>
      </c>
      <c r="Q88" s="18"/>
      <c r="R88" s="18"/>
      <c r="S88" s="18"/>
      <c r="T88" s="18"/>
    </row>
    <row r="89" spans="1:20">
      <c r="A89" s="4">
        <v>85</v>
      </c>
      <c r="B89" s="17" t="s">
        <v>63</v>
      </c>
      <c r="C89" s="112" t="s">
        <v>532</v>
      </c>
      <c r="D89" s="18" t="s">
        <v>25</v>
      </c>
      <c r="E89" s="19"/>
      <c r="F89" s="18"/>
      <c r="G89" s="105">
        <v>30</v>
      </c>
      <c r="H89" s="106">
        <v>27</v>
      </c>
      <c r="I89" s="59">
        <f t="shared" si="1"/>
        <v>57</v>
      </c>
      <c r="J89" s="114">
        <v>8822243767</v>
      </c>
      <c r="K89" s="18"/>
      <c r="L89" s="18"/>
      <c r="M89" s="18"/>
      <c r="N89" s="18"/>
      <c r="O89" s="18"/>
      <c r="P89" s="24">
        <v>43716</v>
      </c>
      <c r="Q89" s="18"/>
      <c r="R89" s="18"/>
      <c r="S89" s="18"/>
      <c r="T89" s="18"/>
    </row>
    <row r="90" spans="1:20">
      <c r="A90" s="4">
        <v>86</v>
      </c>
      <c r="B90" s="17" t="s">
        <v>63</v>
      </c>
      <c r="C90" s="110" t="s">
        <v>533</v>
      </c>
      <c r="D90" s="18" t="s">
        <v>25</v>
      </c>
      <c r="E90" s="19"/>
      <c r="F90" s="18"/>
      <c r="G90" s="99">
        <v>48</v>
      </c>
      <c r="H90" s="106">
        <v>28</v>
      </c>
      <c r="I90" s="59">
        <f t="shared" si="1"/>
        <v>76</v>
      </c>
      <c r="J90" s="114">
        <v>8253853386</v>
      </c>
      <c r="K90" s="18"/>
      <c r="L90" s="18"/>
      <c r="M90" s="18"/>
      <c r="N90" s="18"/>
      <c r="O90" s="18"/>
      <c r="P90" s="24">
        <v>43716</v>
      </c>
      <c r="Q90" s="18"/>
      <c r="R90" s="18"/>
      <c r="S90" s="18"/>
      <c r="T90" s="18"/>
    </row>
    <row r="91" spans="1:20">
      <c r="A91" s="4">
        <v>87</v>
      </c>
      <c r="B91" s="17" t="s">
        <v>63</v>
      </c>
      <c r="C91" s="110" t="s">
        <v>534</v>
      </c>
      <c r="D91" s="18" t="s">
        <v>25</v>
      </c>
      <c r="E91" s="19"/>
      <c r="F91" s="18"/>
      <c r="G91" s="105">
        <v>30</v>
      </c>
      <c r="H91" s="106">
        <v>30</v>
      </c>
      <c r="I91" s="59">
        <f t="shared" si="1"/>
        <v>60</v>
      </c>
      <c r="J91" s="114">
        <v>8822202648</v>
      </c>
      <c r="K91" s="18"/>
      <c r="L91" s="18"/>
      <c r="M91" s="18"/>
      <c r="N91" s="18"/>
      <c r="O91" s="18"/>
      <c r="P91" s="24">
        <v>43717</v>
      </c>
      <c r="Q91" s="18"/>
      <c r="R91" s="18"/>
      <c r="S91" s="18"/>
      <c r="T91" s="18"/>
    </row>
    <row r="92" spans="1:20">
      <c r="A92" s="4">
        <v>88</v>
      </c>
      <c r="B92" s="17" t="s">
        <v>63</v>
      </c>
      <c r="C92" s="110" t="s">
        <v>535</v>
      </c>
      <c r="D92" s="18" t="s">
        <v>25</v>
      </c>
      <c r="E92" s="19"/>
      <c r="F92" s="18"/>
      <c r="G92" s="105">
        <v>38</v>
      </c>
      <c r="H92" s="106">
        <v>23</v>
      </c>
      <c r="I92" s="59">
        <f t="shared" si="1"/>
        <v>61</v>
      </c>
      <c r="J92" s="114">
        <v>9957514142</v>
      </c>
      <c r="K92" s="18"/>
      <c r="L92" s="18"/>
      <c r="M92" s="18"/>
      <c r="N92" s="18"/>
      <c r="O92" s="18"/>
      <c r="P92" s="24">
        <v>43717</v>
      </c>
      <c r="Q92" s="18"/>
      <c r="R92" s="18"/>
      <c r="S92" s="18"/>
      <c r="T92" s="18"/>
    </row>
    <row r="93" spans="1:20">
      <c r="A93" s="4">
        <v>89</v>
      </c>
      <c r="B93" s="17" t="s">
        <v>63</v>
      </c>
      <c r="C93" s="113" t="s">
        <v>536</v>
      </c>
      <c r="D93" s="18" t="s">
        <v>25</v>
      </c>
      <c r="E93" s="19"/>
      <c r="F93" s="18"/>
      <c r="G93" s="105">
        <v>21</v>
      </c>
      <c r="H93" s="106">
        <v>15</v>
      </c>
      <c r="I93" s="59">
        <f t="shared" si="1"/>
        <v>36</v>
      </c>
      <c r="J93" s="114">
        <v>9678508699</v>
      </c>
      <c r="K93" s="18"/>
      <c r="L93" s="18"/>
      <c r="M93" s="18"/>
      <c r="N93" s="18"/>
      <c r="O93" s="18"/>
      <c r="P93" s="24">
        <v>43718</v>
      </c>
      <c r="Q93" s="18"/>
      <c r="R93" s="18"/>
      <c r="S93" s="18"/>
      <c r="T93" s="18"/>
    </row>
    <row r="94" spans="1:20">
      <c r="A94" s="4">
        <v>90</v>
      </c>
      <c r="B94" s="17" t="s">
        <v>63</v>
      </c>
      <c r="C94" s="110" t="s">
        <v>537</v>
      </c>
      <c r="D94" s="18" t="s">
        <v>25</v>
      </c>
      <c r="E94" s="19"/>
      <c r="F94" s="18"/>
      <c r="G94" s="105">
        <v>29</v>
      </c>
      <c r="H94" s="106">
        <v>27</v>
      </c>
      <c r="I94" s="59">
        <f t="shared" si="1"/>
        <v>56</v>
      </c>
      <c r="J94" s="114">
        <v>9859957364</v>
      </c>
      <c r="K94" s="18"/>
      <c r="L94" s="18"/>
      <c r="M94" s="18"/>
      <c r="N94" s="18"/>
      <c r="O94" s="18"/>
      <c r="P94" s="24">
        <v>43718</v>
      </c>
      <c r="Q94" s="18"/>
      <c r="R94" s="18"/>
      <c r="S94" s="18"/>
      <c r="T94" s="18"/>
    </row>
    <row r="95" spans="1:20">
      <c r="A95" s="4">
        <v>91</v>
      </c>
      <c r="B95" s="17" t="s">
        <v>63</v>
      </c>
      <c r="C95" s="110" t="s">
        <v>538</v>
      </c>
      <c r="D95" s="18" t="s">
        <v>25</v>
      </c>
      <c r="E95" s="19"/>
      <c r="F95" s="18"/>
      <c r="G95" s="105">
        <v>18</v>
      </c>
      <c r="H95" s="106">
        <v>32</v>
      </c>
      <c r="I95" s="59">
        <f t="shared" si="1"/>
        <v>50</v>
      </c>
      <c r="J95" s="114">
        <v>8135016678</v>
      </c>
      <c r="K95" s="18"/>
      <c r="L95" s="18"/>
      <c r="M95" s="18"/>
      <c r="N95" s="18"/>
      <c r="O95" s="18"/>
      <c r="P95" s="24">
        <v>43719</v>
      </c>
      <c r="Q95" s="18"/>
      <c r="R95" s="18"/>
      <c r="S95" s="18"/>
      <c r="T95" s="18"/>
    </row>
    <row r="96" spans="1:20">
      <c r="A96" s="4">
        <v>92</v>
      </c>
      <c r="B96" s="17" t="s">
        <v>63</v>
      </c>
      <c r="C96" s="110" t="s">
        <v>539</v>
      </c>
      <c r="D96" s="18" t="s">
        <v>25</v>
      </c>
      <c r="E96" s="19"/>
      <c r="F96" s="18"/>
      <c r="G96" s="105">
        <v>18</v>
      </c>
      <c r="H96" s="106">
        <v>32</v>
      </c>
      <c r="I96" s="59">
        <f t="shared" si="1"/>
        <v>50</v>
      </c>
      <c r="J96" s="114">
        <v>9577546105</v>
      </c>
      <c r="K96" s="18"/>
      <c r="L96" s="18"/>
      <c r="M96" s="18"/>
      <c r="N96" s="18"/>
      <c r="O96" s="18"/>
      <c r="P96" s="24">
        <v>43719</v>
      </c>
      <c r="Q96" s="18"/>
      <c r="R96" s="18"/>
      <c r="S96" s="18"/>
      <c r="T96" s="18"/>
    </row>
    <row r="97" spans="1:20">
      <c r="A97" s="4">
        <v>93</v>
      </c>
      <c r="B97" s="17" t="s">
        <v>63</v>
      </c>
      <c r="C97" s="110" t="s">
        <v>540</v>
      </c>
      <c r="D97" s="18" t="s">
        <v>25</v>
      </c>
      <c r="E97" s="19"/>
      <c r="F97" s="18"/>
      <c r="G97" s="105">
        <v>40</v>
      </c>
      <c r="H97" s="106">
        <v>42</v>
      </c>
      <c r="I97" s="59">
        <f t="shared" si="1"/>
        <v>82</v>
      </c>
      <c r="J97" s="114">
        <v>9954972245</v>
      </c>
      <c r="K97" s="18"/>
      <c r="L97" s="18"/>
      <c r="M97" s="18"/>
      <c r="N97" s="18"/>
      <c r="O97" s="18"/>
      <c r="P97" s="24">
        <v>43720</v>
      </c>
      <c r="Q97" s="18"/>
      <c r="R97" s="18"/>
      <c r="S97" s="18"/>
      <c r="T97" s="18"/>
    </row>
    <row r="98" spans="1:20">
      <c r="A98" s="4">
        <v>94</v>
      </c>
      <c r="B98" s="17" t="s">
        <v>63</v>
      </c>
      <c r="C98" s="110" t="s">
        <v>541</v>
      </c>
      <c r="D98" s="18" t="s">
        <v>25</v>
      </c>
      <c r="E98" s="19"/>
      <c r="F98" s="18"/>
      <c r="G98" s="105">
        <v>29</v>
      </c>
      <c r="H98" s="106">
        <v>35</v>
      </c>
      <c r="I98" s="59">
        <f t="shared" si="1"/>
        <v>64</v>
      </c>
      <c r="J98" s="114">
        <v>9678508596</v>
      </c>
      <c r="K98" s="18"/>
      <c r="L98" s="18"/>
      <c r="M98" s="18"/>
      <c r="N98" s="18"/>
      <c r="O98" s="18"/>
      <c r="P98" s="24">
        <v>43721</v>
      </c>
      <c r="Q98" s="18"/>
      <c r="R98" s="18"/>
      <c r="S98" s="18"/>
      <c r="T98" s="18"/>
    </row>
    <row r="99" spans="1:20">
      <c r="A99" s="4">
        <v>95</v>
      </c>
      <c r="B99" s="17" t="s">
        <v>63</v>
      </c>
      <c r="C99" s="110" t="s">
        <v>136</v>
      </c>
      <c r="D99" s="18" t="s">
        <v>25</v>
      </c>
      <c r="E99" s="19"/>
      <c r="F99" s="18"/>
      <c r="G99" s="105">
        <v>42</v>
      </c>
      <c r="H99" s="106">
        <v>33</v>
      </c>
      <c r="I99" s="59">
        <f t="shared" si="1"/>
        <v>75</v>
      </c>
      <c r="J99" s="114">
        <v>9508130222</v>
      </c>
      <c r="K99" s="18"/>
      <c r="L99" s="18"/>
      <c r="M99" s="18"/>
      <c r="N99" s="18"/>
      <c r="O99" s="18"/>
      <c r="P99" s="24">
        <v>43721</v>
      </c>
      <c r="Q99" s="18"/>
      <c r="R99" s="18"/>
      <c r="S99" s="18"/>
      <c r="T99" s="18"/>
    </row>
    <row r="100" spans="1:20">
      <c r="A100" s="4">
        <v>96</v>
      </c>
      <c r="B100" s="17" t="s">
        <v>63</v>
      </c>
      <c r="C100" s="110" t="s">
        <v>549</v>
      </c>
      <c r="D100" s="18" t="s">
        <v>25</v>
      </c>
      <c r="E100" s="19"/>
      <c r="F100" s="18"/>
      <c r="G100" s="105">
        <v>56</v>
      </c>
      <c r="H100" s="106">
        <v>68</v>
      </c>
      <c r="I100" s="59">
        <f t="shared" si="1"/>
        <v>124</v>
      </c>
      <c r="J100" s="114">
        <v>7896882914</v>
      </c>
      <c r="K100" s="18"/>
      <c r="L100" s="18"/>
      <c r="M100" s="18"/>
      <c r="N100" s="18"/>
      <c r="O100" s="18"/>
      <c r="P100" s="24">
        <v>43661</v>
      </c>
      <c r="Q100" s="18"/>
      <c r="R100" s="18"/>
      <c r="S100" s="18"/>
      <c r="T100" s="18"/>
    </row>
    <row r="101" spans="1:20">
      <c r="A101" s="4">
        <v>97</v>
      </c>
      <c r="B101" s="17" t="s">
        <v>63</v>
      </c>
      <c r="C101" s="110" t="s">
        <v>90</v>
      </c>
      <c r="D101" s="18" t="s">
        <v>25</v>
      </c>
      <c r="E101" s="19"/>
      <c r="F101" s="18"/>
      <c r="G101" s="105">
        <v>49</v>
      </c>
      <c r="H101" s="106">
        <v>41</v>
      </c>
      <c r="I101" s="59">
        <f t="shared" si="1"/>
        <v>90</v>
      </c>
      <c r="J101" s="114">
        <v>8136094799</v>
      </c>
      <c r="K101" s="18"/>
      <c r="L101" s="18"/>
      <c r="M101" s="18"/>
      <c r="N101" s="18"/>
      <c r="O101" s="18"/>
      <c r="P101" s="24">
        <v>43662</v>
      </c>
      <c r="Q101" s="18"/>
      <c r="R101" s="18"/>
      <c r="S101" s="18"/>
      <c r="T101" s="18"/>
    </row>
    <row r="102" spans="1:20">
      <c r="A102" s="4">
        <v>98</v>
      </c>
      <c r="B102" s="17" t="s">
        <v>63</v>
      </c>
      <c r="C102" s="110" t="s">
        <v>550</v>
      </c>
      <c r="D102" s="18" t="s">
        <v>25</v>
      </c>
      <c r="E102" s="19"/>
      <c r="F102" s="18"/>
      <c r="G102" s="105">
        <v>58</v>
      </c>
      <c r="H102" s="106">
        <v>64</v>
      </c>
      <c r="I102" s="59">
        <f t="shared" si="1"/>
        <v>122</v>
      </c>
      <c r="J102" s="114">
        <v>9854226942</v>
      </c>
      <c r="K102" s="18"/>
      <c r="L102" s="18"/>
      <c r="M102" s="18"/>
      <c r="N102" s="18"/>
      <c r="O102" s="18"/>
      <c r="P102" s="24">
        <v>43663</v>
      </c>
      <c r="Q102" s="18"/>
      <c r="R102" s="18"/>
      <c r="S102" s="18"/>
      <c r="T102" s="18"/>
    </row>
    <row r="103" spans="1:20">
      <c r="A103" s="4">
        <v>99</v>
      </c>
      <c r="B103" s="17" t="s">
        <v>63</v>
      </c>
      <c r="C103" s="110" t="s">
        <v>118</v>
      </c>
      <c r="D103" s="18" t="s">
        <v>25</v>
      </c>
      <c r="E103" s="19"/>
      <c r="F103" s="18"/>
      <c r="G103" s="105">
        <v>31</v>
      </c>
      <c r="H103" s="106">
        <v>33</v>
      </c>
      <c r="I103" s="59">
        <f t="shared" si="1"/>
        <v>64</v>
      </c>
      <c r="J103" s="114">
        <v>9577257934</v>
      </c>
      <c r="K103" s="18"/>
      <c r="L103" s="18"/>
      <c r="M103" s="18"/>
      <c r="N103" s="18"/>
      <c r="O103" s="18"/>
      <c r="P103" s="24">
        <v>43664</v>
      </c>
      <c r="Q103" s="18"/>
      <c r="R103" s="18"/>
      <c r="S103" s="18"/>
      <c r="T103" s="18"/>
    </row>
    <row r="104" spans="1:20">
      <c r="A104" s="4">
        <v>100</v>
      </c>
      <c r="B104" s="17" t="s">
        <v>63</v>
      </c>
      <c r="C104" s="110" t="s">
        <v>110</v>
      </c>
      <c r="D104" s="18" t="s">
        <v>25</v>
      </c>
      <c r="E104" s="19"/>
      <c r="F104" s="18"/>
      <c r="G104" s="105">
        <v>28</v>
      </c>
      <c r="H104" s="106">
        <v>24</v>
      </c>
      <c r="I104" s="59">
        <f t="shared" si="1"/>
        <v>52</v>
      </c>
      <c r="J104" s="114">
        <v>7896237225</v>
      </c>
      <c r="K104" s="18"/>
      <c r="L104" s="18"/>
      <c r="M104" s="18"/>
      <c r="N104" s="18"/>
      <c r="O104" s="18"/>
      <c r="P104" s="24">
        <v>43664</v>
      </c>
      <c r="Q104" s="18"/>
      <c r="R104" s="18"/>
      <c r="S104" s="18"/>
      <c r="T104" s="18"/>
    </row>
    <row r="105" spans="1:20">
      <c r="A105" s="4">
        <v>101</v>
      </c>
      <c r="B105" s="17" t="s">
        <v>63</v>
      </c>
      <c r="C105" s="111" t="s">
        <v>551</v>
      </c>
      <c r="D105" s="18" t="s">
        <v>25</v>
      </c>
      <c r="E105" s="19"/>
      <c r="F105" s="18"/>
      <c r="G105" s="105">
        <v>18</v>
      </c>
      <c r="H105" s="106">
        <v>8</v>
      </c>
      <c r="I105" s="59">
        <f t="shared" si="1"/>
        <v>26</v>
      </c>
      <c r="J105" s="114">
        <v>8876436471</v>
      </c>
      <c r="K105" s="18"/>
      <c r="L105" s="18"/>
      <c r="M105" s="18"/>
      <c r="N105" s="18"/>
      <c r="O105" s="18"/>
      <c r="P105" s="24">
        <v>43665</v>
      </c>
      <c r="Q105" s="18"/>
      <c r="R105" s="18"/>
      <c r="S105" s="18"/>
      <c r="T105" s="18"/>
    </row>
    <row r="106" spans="1:20">
      <c r="A106" s="4">
        <v>102</v>
      </c>
      <c r="B106" s="17" t="s">
        <v>63</v>
      </c>
      <c r="C106" s="110" t="s">
        <v>106</v>
      </c>
      <c r="D106" s="18" t="s">
        <v>25</v>
      </c>
      <c r="E106" s="19"/>
      <c r="F106" s="18"/>
      <c r="G106" s="105">
        <v>54</v>
      </c>
      <c r="H106" s="106">
        <v>42</v>
      </c>
      <c r="I106" s="59">
        <f t="shared" si="1"/>
        <v>96</v>
      </c>
      <c r="J106" s="114">
        <v>9957920566</v>
      </c>
      <c r="K106" s="18"/>
      <c r="L106" s="18"/>
      <c r="M106" s="18"/>
      <c r="N106" s="18"/>
      <c r="O106" s="18"/>
      <c r="P106" s="24">
        <v>43665</v>
      </c>
      <c r="Q106" s="18"/>
      <c r="R106" s="18"/>
      <c r="S106" s="18"/>
      <c r="T106" s="18"/>
    </row>
    <row r="107" spans="1:20">
      <c r="A107" s="4">
        <v>103</v>
      </c>
      <c r="B107" s="17" t="s">
        <v>63</v>
      </c>
      <c r="C107" s="110" t="s">
        <v>552</v>
      </c>
      <c r="D107" s="18" t="s">
        <v>25</v>
      </c>
      <c r="E107" s="19"/>
      <c r="F107" s="18"/>
      <c r="G107" s="105">
        <v>39</v>
      </c>
      <c r="H107" s="106">
        <v>37</v>
      </c>
      <c r="I107" s="59">
        <f t="shared" si="1"/>
        <v>76</v>
      </c>
      <c r="J107" s="114">
        <v>9957920566</v>
      </c>
      <c r="K107" s="18"/>
      <c r="L107" s="18"/>
      <c r="M107" s="18"/>
      <c r="N107" s="18"/>
      <c r="O107" s="18"/>
      <c r="P107" s="24">
        <v>43666</v>
      </c>
      <c r="Q107" s="18"/>
      <c r="R107" s="18"/>
      <c r="S107" s="18"/>
      <c r="T107" s="18"/>
    </row>
    <row r="108" spans="1:20">
      <c r="A108" s="4">
        <v>104</v>
      </c>
      <c r="B108" s="17" t="s">
        <v>63</v>
      </c>
      <c r="C108" s="110" t="s">
        <v>98</v>
      </c>
      <c r="D108" s="18" t="s">
        <v>25</v>
      </c>
      <c r="E108" s="19"/>
      <c r="F108" s="18"/>
      <c r="G108" s="105">
        <v>31</v>
      </c>
      <c r="H108" s="106">
        <v>33</v>
      </c>
      <c r="I108" s="59">
        <f t="shared" si="1"/>
        <v>64</v>
      </c>
      <c r="J108" s="114">
        <v>9678019454</v>
      </c>
      <c r="K108" s="18"/>
      <c r="L108" s="18"/>
      <c r="M108" s="18"/>
      <c r="N108" s="18"/>
      <c r="O108" s="18"/>
      <c r="P108" s="24">
        <v>43668</v>
      </c>
      <c r="Q108" s="18"/>
      <c r="R108" s="18"/>
      <c r="S108" s="18"/>
      <c r="T108" s="18"/>
    </row>
    <row r="109" spans="1:20">
      <c r="A109" s="4">
        <v>105</v>
      </c>
      <c r="B109" s="17" t="s">
        <v>63</v>
      </c>
      <c r="C109" s="110" t="s">
        <v>114</v>
      </c>
      <c r="D109" s="18" t="s">
        <v>25</v>
      </c>
      <c r="E109" s="19"/>
      <c r="F109" s="18"/>
      <c r="G109" s="105">
        <v>44</v>
      </c>
      <c r="H109" s="106">
        <v>38</v>
      </c>
      <c r="I109" s="59">
        <f t="shared" si="1"/>
        <v>82</v>
      </c>
      <c r="J109" s="114">
        <v>8011378043</v>
      </c>
      <c r="K109" s="18"/>
      <c r="L109" s="18"/>
      <c r="M109" s="18"/>
      <c r="N109" s="18"/>
      <c r="O109" s="18"/>
      <c r="P109" s="24">
        <v>43668</v>
      </c>
      <c r="Q109" s="18"/>
      <c r="R109" s="18"/>
      <c r="S109" s="18"/>
      <c r="T109" s="18"/>
    </row>
    <row r="110" spans="1:20">
      <c r="A110" s="4">
        <v>106</v>
      </c>
      <c r="B110" s="17" t="s">
        <v>63</v>
      </c>
      <c r="C110" s="110" t="s">
        <v>147</v>
      </c>
      <c r="D110" s="18" t="s">
        <v>25</v>
      </c>
      <c r="E110" s="19"/>
      <c r="F110" s="18"/>
      <c r="G110" s="105">
        <v>40</v>
      </c>
      <c r="H110" s="106">
        <v>38</v>
      </c>
      <c r="I110" s="59">
        <f t="shared" si="1"/>
        <v>78</v>
      </c>
      <c r="J110" s="114">
        <v>9577418575</v>
      </c>
      <c r="K110" s="18"/>
      <c r="L110" s="18"/>
      <c r="M110" s="18"/>
      <c r="N110" s="18"/>
      <c r="O110" s="18"/>
      <c r="P110" s="24">
        <v>43669</v>
      </c>
      <c r="Q110" s="18"/>
      <c r="R110" s="18"/>
      <c r="S110" s="18"/>
      <c r="T110" s="18"/>
    </row>
    <row r="111" spans="1:20">
      <c r="A111" s="4">
        <v>107</v>
      </c>
      <c r="B111" s="17" t="s">
        <v>63</v>
      </c>
      <c r="C111" s="110" t="s">
        <v>553</v>
      </c>
      <c r="D111" s="18" t="s">
        <v>25</v>
      </c>
      <c r="E111" s="19"/>
      <c r="F111" s="18"/>
      <c r="G111" s="105">
        <v>22</v>
      </c>
      <c r="H111" s="106">
        <v>37</v>
      </c>
      <c r="I111" s="59">
        <f t="shared" si="1"/>
        <v>59</v>
      </c>
      <c r="J111" s="114">
        <v>9864336024</v>
      </c>
      <c r="K111" s="18"/>
      <c r="L111" s="18"/>
      <c r="M111" s="18"/>
      <c r="N111" s="18"/>
      <c r="O111" s="18"/>
      <c r="P111" s="24">
        <v>43669</v>
      </c>
      <c r="Q111" s="18"/>
      <c r="R111" s="18"/>
      <c r="S111" s="18"/>
      <c r="T111" s="18"/>
    </row>
    <row r="112" spans="1:20">
      <c r="A112" s="4">
        <v>108</v>
      </c>
      <c r="B112" s="17" t="s">
        <v>63</v>
      </c>
      <c r="C112" s="110" t="s">
        <v>553</v>
      </c>
      <c r="D112" s="18" t="s">
        <v>25</v>
      </c>
      <c r="E112" s="19"/>
      <c r="F112" s="18"/>
      <c r="G112" s="105">
        <v>36</v>
      </c>
      <c r="H112" s="106">
        <v>45</v>
      </c>
      <c r="I112" s="59">
        <f t="shared" si="1"/>
        <v>81</v>
      </c>
      <c r="J112" s="114">
        <v>9859444796</v>
      </c>
      <c r="K112" s="18"/>
      <c r="L112" s="18"/>
      <c r="M112" s="18"/>
      <c r="N112" s="18"/>
      <c r="O112" s="18"/>
      <c r="P112" s="24">
        <v>43670</v>
      </c>
      <c r="Q112" s="18"/>
      <c r="R112" s="18"/>
      <c r="S112" s="18"/>
      <c r="T112" s="18"/>
    </row>
    <row r="113" spans="1:20">
      <c r="A113" s="4">
        <v>109</v>
      </c>
      <c r="B113" s="17" t="s">
        <v>63</v>
      </c>
      <c r="C113" s="110" t="s">
        <v>122</v>
      </c>
      <c r="D113" s="18" t="s">
        <v>25</v>
      </c>
      <c r="E113" s="19"/>
      <c r="F113" s="18"/>
      <c r="G113" s="105">
        <v>36</v>
      </c>
      <c r="H113" s="106">
        <v>33</v>
      </c>
      <c r="I113" s="59">
        <f t="shared" si="1"/>
        <v>69</v>
      </c>
      <c r="J113" s="114">
        <v>7399109983</v>
      </c>
      <c r="K113" s="18"/>
      <c r="L113" s="18"/>
      <c r="M113" s="18"/>
      <c r="N113" s="18"/>
      <c r="O113" s="18"/>
      <c r="P113" s="24">
        <v>43671</v>
      </c>
      <c r="Q113" s="18"/>
      <c r="R113" s="18"/>
      <c r="S113" s="18"/>
      <c r="T113" s="18"/>
    </row>
    <row r="114" spans="1:20">
      <c r="A114" s="4">
        <v>110</v>
      </c>
      <c r="B114" s="17" t="s">
        <v>63</v>
      </c>
      <c r="C114" s="110" t="s">
        <v>512</v>
      </c>
      <c r="D114" s="18" t="s">
        <v>25</v>
      </c>
      <c r="E114" s="19"/>
      <c r="F114" s="18"/>
      <c r="G114" s="105">
        <v>45</v>
      </c>
      <c r="H114" s="106">
        <v>50</v>
      </c>
      <c r="I114" s="59">
        <f t="shared" si="1"/>
        <v>95</v>
      </c>
      <c r="J114" s="114">
        <v>9954851419</v>
      </c>
      <c r="K114" s="18"/>
      <c r="L114" s="18"/>
      <c r="M114" s="18"/>
      <c r="N114" s="18"/>
      <c r="O114" s="18"/>
      <c r="P114" s="24">
        <v>43671</v>
      </c>
      <c r="Q114" s="18"/>
      <c r="R114" s="18"/>
      <c r="S114" s="18"/>
      <c r="T114" s="18"/>
    </row>
    <row r="115" spans="1:20">
      <c r="A115" s="4">
        <v>111</v>
      </c>
      <c r="B115" s="17" t="s">
        <v>63</v>
      </c>
      <c r="C115" s="110" t="s">
        <v>554</v>
      </c>
      <c r="D115" s="18" t="s">
        <v>25</v>
      </c>
      <c r="E115" s="19"/>
      <c r="F115" s="18"/>
      <c r="G115" s="105">
        <v>47</v>
      </c>
      <c r="H115" s="106">
        <v>43</v>
      </c>
      <c r="I115" s="59">
        <f t="shared" si="1"/>
        <v>90</v>
      </c>
      <c r="J115" s="114">
        <v>7896906340</v>
      </c>
      <c r="K115" s="18"/>
      <c r="L115" s="18"/>
      <c r="M115" s="18"/>
      <c r="N115" s="18"/>
      <c r="O115" s="18"/>
      <c r="P115" s="24">
        <v>43672</v>
      </c>
      <c r="Q115" s="18"/>
      <c r="R115" s="18"/>
      <c r="S115" s="18"/>
      <c r="T115" s="18"/>
    </row>
    <row r="116" spans="1:20">
      <c r="A116" s="4">
        <v>112</v>
      </c>
      <c r="B116" s="17" t="s">
        <v>63</v>
      </c>
      <c r="C116" s="110" t="s">
        <v>555</v>
      </c>
      <c r="D116" s="18" t="s">
        <v>25</v>
      </c>
      <c r="E116" s="19"/>
      <c r="F116" s="18"/>
      <c r="G116" s="105">
        <v>33</v>
      </c>
      <c r="H116" s="106">
        <v>15</v>
      </c>
      <c r="I116" s="59">
        <f t="shared" si="1"/>
        <v>48</v>
      </c>
      <c r="J116" s="114">
        <v>9954356699</v>
      </c>
      <c r="K116" s="18"/>
      <c r="L116" s="18"/>
      <c r="M116" s="18"/>
      <c r="N116" s="18"/>
      <c r="O116" s="18"/>
      <c r="P116" s="24">
        <v>43673</v>
      </c>
      <c r="Q116" s="18"/>
      <c r="R116" s="18"/>
      <c r="S116" s="18"/>
      <c r="T116" s="18"/>
    </row>
    <row r="117" spans="1:20">
      <c r="A117" s="4">
        <v>113</v>
      </c>
      <c r="B117" s="17" t="s">
        <v>63</v>
      </c>
      <c r="C117" s="110" t="s">
        <v>129</v>
      </c>
      <c r="D117" s="18" t="s">
        <v>25</v>
      </c>
      <c r="E117" s="19"/>
      <c r="F117" s="18"/>
      <c r="G117" s="105">
        <v>28</v>
      </c>
      <c r="H117" s="106">
        <v>27</v>
      </c>
      <c r="I117" s="59">
        <f t="shared" si="1"/>
        <v>55</v>
      </c>
      <c r="J117" s="114">
        <v>9678002198</v>
      </c>
      <c r="K117" s="18"/>
      <c r="L117" s="18"/>
      <c r="M117" s="18"/>
      <c r="N117" s="18"/>
      <c r="O117" s="18"/>
      <c r="P117" s="24">
        <v>43673</v>
      </c>
      <c r="Q117" s="18"/>
      <c r="R117" s="18"/>
      <c r="S117" s="18"/>
      <c r="T117" s="18"/>
    </row>
    <row r="118" spans="1:20">
      <c r="A118" s="4">
        <v>114</v>
      </c>
      <c r="B118" s="17" t="s">
        <v>63</v>
      </c>
      <c r="C118" s="110" t="s">
        <v>556</v>
      </c>
      <c r="D118" s="18" t="s">
        <v>25</v>
      </c>
      <c r="E118" s="19"/>
      <c r="F118" s="18"/>
      <c r="G118" s="105">
        <v>39</v>
      </c>
      <c r="H118" s="106">
        <v>41</v>
      </c>
      <c r="I118" s="59">
        <f t="shared" si="1"/>
        <v>80</v>
      </c>
      <c r="J118" s="114">
        <v>8011785702</v>
      </c>
      <c r="K118" s="18"/>
      <c r="L118" s="18"/>
      <c r="M118" s="18"/>
      <c r="N118" s="18"/>
      <c r="O118" s="18"/>
      <c r="P118" s="24">
        <v>43675</v>
      </c>
      <c r="Q118" s="18"/>
      <c r="R118" s="18"/>
      <c r="S118" s="18"/>
      <c r="T118" s="18"/>
    </row>
    <row r="119" spans="1:20">
      <c r="A119" s="4">
        <v>115</v>
      </c>
      <c r="B119" s="17" t="s">
        <v>63</v>
      </c>
      <c r="C119" s="110" t="s">
        <v>557</v>
      </c>
      <c r="D119" s="18" t="s">
        <v>25</v>
      </c>
      <c r="E119" s="19"/>
      <c r="F119" s="18"/>
      <c r="G119" s="105">
        <v>17</v>
      </c>
      <c r="H119" s="106">
        <v>15</v>
      </c>
      <c r="I119" s="59">
        <f t="shared" si="1"/>
        <v>32</v>
      </c>
      <c r="J119" s="114">
        <v>9954392825</v>
      </c>
      <c r="K119" s="18"/>
      <c r="L119" s="18"/>
      <c r="M119" s="18"/>
      <c r="N119" s="18"/>
      <c r="O119" s="18"/>
      <c r="P119" s="24">
        <v>43676</v>
      </c>
      <c r="Q119" s="18"/>
      <c r="R119" s="18"/>
      <c r="S119" s="18"/>
      <c r="T119" s="18"/>
    </row>
    <row r="120" spans="1:20">
      <c r="A120" s="4">
        <v>116</v>
      </c>
      <c r="B120" s="17" t="s">
        <v>63</v>
      </c>
      <c r="C120" s="110" t="s">
        <v>558</v>
      </c>
      <c r="D120" s="18" t="s">
        <v>25</v>
      </c>
      <c r="E120" s="19"/>
      <c r="F120" s="18"/>
      <c r="G120" s="105">
        <v>41</v>
      </c>
      <c r="H120" s="106">
        <v>34</v>
      </c>
      <c r="I120" s="59">
        <f t="shared" si="1"/>
        <v>75</v>
      </c>
      <c r="J120" s="114">
        <v>9678125694</v>
      </c>
      <c r="K120" s="18"/>
      <c r="L120" s="18"/>
      <c r="M120" s="18"/>
      <c r="N120" s="18"/>
      <c r="O120" s="18"/>
      <c r="P120" s="24">
        <v>43676</v>
      </c>
      <c r="Q120" s="18"/>
      <c r="R120" s="18"/>
      <c r="S120" s="18"/>
      <c r="T120" s="18"/>
    </row>
    <row r="121" spans="1:20">
      <c r="A121" s="4">
        <v>117</v>
      </c>
      <c r="B121" s="17" t="s">
        <v>63</v>
      </c>
      <c r="C121" s="83" t="s">
        <v>299</v>
      </c>
      <c r="D121" s="18" t="s">
        <v>25</v>
      </c>
      <c r="E121" s="17">
        <v>18319021311</v>
      </c>
      <c r="F121" s="18" t="s">
        <v>91</v>
      </c>
      <c r="G121" s="19">
        <v>25</v>
      </c>
      <c r="H121" s="19">
        <v>25</v>
      </c>
      <c r="I121" s="59">
        <f t="shared" si="1"/>
        <v>50</v>
      </c>
      <c r="J121" s="17">
        <v>9957726743</v>
      </c>
      <c r="K121" s="18"/>
      <c r="L121" s="18"/>
      <c r="M121" s="18"/>
      <c r="N121" s="18"/>
      <c r="O121" s="18"/>
      <c r="P121" s="24">
        <v>43677</v>
      </c>
      <c r="Q121" s="18"/>
      <c r="R121" s="18"/>
      <c r="S121" s="18"/>
      <c r="T121" s="18"/>
    </row>
    <row r="122" spans="1:20">
      <c r="A122" s="4">
        <v>118</v>
      </c>
      <c r="B122" s="17" t="s">
        <v>63</v>
      </c>
      <c r="C122" s="83" t="s">
        <v>298</v>
      </c>
      <c r="D122" s="18" t="s">
        <v>25</v>
      </c>
      <c r="E122" s="17">
        <v>18319021312</v>
      </c>
      <c r="F122" s="18" t="s">
        <v>91</v>
      </c>
      <c r="G122" s="19">
        <v>20</v>
      </c>
      <c r="H122" s="19">
        <v>20</v>
      </c>
      <c r="I122" s="59">
        <f t="shared" si="1"/>
        <v>40</v>
      </c>
      <c r="J122" s="17">
        <v>9954154313</v>
      </c>
      <c r="K122" s="18"/>
      <c r="L122" s="18"/>
      <c r="M122" s="18"/>
      <c r="N122" s="18"/>
      <c r="O122" s="18"/>
      <c r="P122" s="24">
        <v>43677</v>
      </c>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118</v>
      </c>
      <c r="D165" s="21"/>
      <c r="E165" s="13"/>
      <c r="F165" s="21"/>
      <c r="G165" s="60">
        <f>SUM(G5:G164)</f>
        <v>2969</v>
      </c>
      <c r="H165" s="60">
        <f>SUM(H5:H164)</f>
        <v>2913</v>
      </c>
      <c r="I165" s="60">
        <f>SUM(I5:I164)</f>
        <v>5882</v>
      </c>
      <c r="J165" s="21"/>
      <c r="K165" s="21"/>
      <c r="L165" s="21"/>
      <c r="M165" s="21"/>
      <c r="N165" s="21"/>
      <c r="O165" s="21"/>
      <c r="P165" s="14"/>
      <c r="Q165" s="21"/>
      <c r="R165" s="21"/>
      <c r="S165" s="21"/>
      <c r="T165" s="12"/>
    </row>
    <row r="166" spans="1:20">
      <c r="A166" s="44" t="s">
        <v>62</v>
      </c>
      <c r="B166" s="10">
        <f>COUNTIF(B$5:B$164,"Team 1")</f>
        <v>74</v>
      </c>
      <c r="C166" s="44" t="s">
        <v>25</v>
      </c>
      <c r="D166" s="10">
        <f>COUNTIF(D5:D164,"Anganwadi")</f>
        <v>118</v>
      </c>
    </row>
    <row r="167" spans="1:20">
      <c r="A167" s="44" t="s">
        <v>63</v>
      </c>
      <c r="B167" s="10">
        <f>COUNTIF(B$6:B$164,"Team 2")</f>
        <v>44</v>
      </c>
      <c r="C167" s="44" t="s">
        <v>23</v>
      </c>
      <c r="D167" s="10">
        <f>COUNTIF(D5:D164,"School")</f>
        <v>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J54" activePane="bottomRight" state="frozen"/>
      <selection pane="topRight" activeCell="C1" sqref="C1"/>
      <selection pane="bottomLeft" activeCell="A5" sqref="A5"/>
      <selection pane="bottomRight" activeCell="D166" sqref="D166"/>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97" t="s">
        <v>70</v>
      </c>
      <c r="B1" s="197"/>
      <c r="C1" s="197"/>
      <c r="D1" s="55"/>
      <c r="E1" s="55"/>
      <c r="F1" s="55"/>
      <c r="G1" s="55"/>
      <c r="H1" s="55"/>
      <c r="I1" s="55"/>
      <c r="J1" s="55"/>
      <c r="K1" s="55"/>
      <c r="L1" s="55"/>
      <c r="M1" s="55"/>
      <c r="N1" s="55"/>
      <c r="O1" s="55"/>
      <c r="P1" s="55"/>
      <c r="Q1" s="55"/>
      <c r="R1" s="55"/>
      <c r="S1" s="55"/>
    </row>
    <row r="2" spans="1:20">
      <c r="A2" s="193" t="s">
        <v>59</v>
      </c>
      <c r="B2" s="194"/>
      <c r="C2" s="194"/>
      <c r="D2" s="25">
        <v>43678</v>
      </c>
      <c r="E2" s="22"/>
      <c r="F2" s="22"/>
      <c r="G2" s="22"/>
      <c r="H2" s="22"/>
      <c r="I2" s="22"/>
      <c r="J2" s="22"/>
      <c r="K2" s="22"/>
      <c r="L2" s="22"/>
      <c r="M2" s="22"/>
      <c r="N2" s="22"/>
      <c r="O2" s="22"/>
      <c r="P2" s="22"/>
      <c r="Q2" s="22"/>
      <c r="R2" s="22"/>
      <c r="S2" s="22"/>
    </row>
    <row r="3" spans="1:20" ht="24" customHeight="1">
      <c r="A3" s="189" t="s">
        <v>14</v>
      </c>
      <c r="B3" s="191" t="s">
        <v>61</v>
      </c>
      <c r="C3" s="188" t="s">
        <v>7</v>
      </c>
      <c r="D3" s="188" t="s">
        <v>55</v>
      </c>
      <c r="E3" s="188" t="s">
        <v>16</v>
      </c>
      <c r="F3" s="195" t="s">
        <v>17</v>
      </c>
      <c r="G3" s="188" t="s">
        <v>8</v>
      </c>
      <c r="H3" s="188"/>
      <c r="I3" s="188"/>
      <c r="J3" s="188" t="s">
        <v>31</v>
      </c>
      <c r="K3" s="191" t="s">
        <v>33</v>
      </c>
      <c r="L3" s="191" t="s">
        <v>50</v>
      </c>
      <c r="M3" s="191" t="s">
        <v>51</v>
      </c>
      <c r="N3" s="191" t="s">
        <v>34</v>
      </c>
      <c r="O3" s="191" t="s">
        <v>35</v>
      </c>
      <c r="P3" s="189" t="s">
        <v>54</v>
      </c>
      <c r="Q3" s="188" t="s">
        <v>52</v>
      </c>
      <c r="R3" s="188" t="s">
        <v>32</v>
      </c>
      <c r="S3" s="188" t="s">
        <v>53</v>
      </c>
      <c r="T3" s="188" t="s">
        <v>13</v>
      </c>
    </row>
    <row r="4" spans="1:20" ht="25.5" customHeight="1">
      <c r="A4" s="189"/>
      <c r="B4" s="196"/>
      <c r="C4" s="188"/>
      <c r="D4" s="188"/>
      <c r="E4" s="188"/>
      <c r="F4" s="195"/>
      <c r="G4" s="23" t="s">
        <v>9</v>
      </c>
      <c r="H4" s="23" t="s">
        <v>10</v>
      </c>
      <c r="I4" s="23" t="s">
        <v>11</v>
      </c>
      <c r="J4" s="188"/>
      <c r="K4" s="192"/>
      <c r="L4" s="192"/>
      <c r="M4" s="192"/>
      <c r="N4" s="192"/>
      <c r="O4" s="192"/>
      <c r="P4" s="189"/>
      <c r="Q4" s="189"/>
      <c r="R4" s="188"/>
      <c r="S4" s="188"/>
      <c r="T4" s="188"/>
    </row>
    <row r="5" spans="1:20">
      <c r="A5" s="4">
        <v>1</v>
      </c>
      <c r="B5" s="17" t="s">
        <v>62</v>
      </c>
      <c r="C5" s="64" t="s">
        <v>658</v>
      </c>
      <c r="D5" s="65" t="s">
        <v>23</v>
      </c>
      <c r="E5" s="66" t="s">
        <v>659</v>
      </c>
      <c r="F5" s="119" t="s">
        <v>142</v>
      </c>
      <c r="G5" s="66">
        <v>64</v>
      </c>
      <c r="H5" s="66">
        <v>64</v>
      </c>
      <c r="I5" s="59">
        <f>SUM(G5:H5)</f>
        <v>128</v>
      </c>
      <c r="J5" s="66" t="s">
        <v>684</v>
      </c>
      <c r="K5" s="77"/>
      <c r="L5" s="77"/>
      <c r="M5" s="48"/>
      <c r="N5" s="18"/>
      <c r="O5" s="18"/>
      <c r="P5" s="49">
        <v>43678</v>
      </c>
      <c r="Q5" s="48"/>
      <c r="R5" s="48"/>
      <c r="S5" s="18"/>
      <c r="T5" s="18"/>
    </row>
    <row r="6" spans="1:20">
      <c r="A6" s="4">
        <v>2</v>
      </c>
      <c r="B6" s="17" t="s">
        <v>62</v>
      </c>
      <c r="C6" s="64" t="s">
        <v>658</v>
      </c>
      <c r="D6" s="65" t="s">
        <v>23</v>
      </c>
      <c r="E6" s="66" t="s">
        <v>659</v>
      </c>
      <c r="F6" s="119" t="s">
        <v>142</v>
      </c>
      <c r="G6" s="74">
        <v>64</v>
      </c>
      <c r="H6" s="74">
        <v>64</v>
      </c>
      <c r="I6" s="59">
        <f t="shared" ref="I6:I69" si="0">SUM(G6:H6)</f>
        <v>128</v>
      </c>
      <c r="J6" s="66" t="s">
        <v>684</v>
      </c>
      <c r="K6" s="48"/>
      <c r="L6" s="48"/>
      <c r="M6" s="48"/>
      <c r="N6" s="18"/>
      <c r="O6" s="18"/>
      <c r="P6" s="49">
        <v>43678</v>
      </c>
      <c r="Q6" s="48"/>
      <c r="R6" s="48"/>
      <c r="S6" s="18"/>
      <c r="T6" s="18"/>
    </row>
    <row r="7" spans="1:20">
      <c r="A7" s="4">
        <v>3</v>
      </c>
      <c r="B7" s="17" t="s">
        <v>62</v>
      </c>
      <c r="C7" s="64" t="s">
        <v>658</v>
      </c>
      <c r="D7" s="65" t="s">
        <v>23</v>
      </c>
      <c r="E7" s="66" t="s">
        <v>659</v>
      </c>
      <c r="F7" s="119" t="s">
        <v>142</v>
      </c>
      <c r="G7" s="74">
        <v>64</v>
      </c>
      <c r="H7" s="74">
        <v>64</v>
      </c>
      <c r="I7" s="59">
        <f t="shared" si="0"/>
        <v>128</v>
      </c>
      <c r="J7" s="66" t="s">
        <v>684</v>
      </c>
      <c r="K7" s="77"/>
      <c r="L7" s="77"/>
      <c r="M7" s="48"/>
      <c r="N7" s="18"/>
      <c r="O7" s="18"/>
      <c r="P7" s="49">
        <v>43679</v>
      </c>
      <c r="Q7" s="48"/>
      <c r="R7" s="48"/>
      <c r="S7" s="18"/>
      <c r="T7" s="18"/>
    </row>
    <row r="8" spans="1:20">
      <c r="A8" s="4">
        <v>4</v>
      </c>
      <c r="B8" s="17" t="s">
        <v>62</v>
      </c>
      <c r="C8" s="64" t="s">
        <v>658</v>
      </c>
      <c r="D8" s="65" t="s">
        <v>23</v>
      </c>
      <c r="E8" s="66" t="s">
        <v>659</v>
      </c>
      <c r="F8" s="119" t="s">
        <v>142</v>
      </c>
      <c r="G8" s="74">
        <v>67</v>
      </c>
      <c r="H8" s="74">
        <v>63</v>
      </c>
      <c r="I8" s="59">
        <f t="shared" si="0"/>
        <v>130</v>
      </c>
      <c r="J8" s="66" t="s">
        <v>684</v>
      </c>
      <c r="K8" s="77"/>
      <c r="L8" s="77"/>
      <c r="M8" s="77"/>
      <c r="N8" s="18"/>
      <c r="O8" s="18"/>
      <c r="P8" s="49">
        <v>43679</v>
      </c>
      <c r="Q8" s="48"/>
      <c r="R8" s="48"/>
      <c r="S8" s="18"/>
      <c r="T8" s="18"/>
    </row>
    <row r="9" spans="1:20">
      <c r="A9" s="4">
        <v>5</v>
      </c>
      <c r="B9" s="17" t="s">
        <v>62</v>
      </c>
      <c r="C9" s="64" t="s">
        <v>744</v>
      </c>
      <c r="D9" s="65" t="s">
        <v>23</v>
      </c>
      <c r="E9" s="66" t="s">
        <v>745</v>
      </c>
      <c r="F9" s="119" t="s">
        <v>88</v>
      </c>
      <c r="G9" s="66">
        <v>19</v>
      </c>
      <c r="H9" s="66">
        <v>15</v>
      </c>
      <c r="I9" s="59">
        <f t="shared" si="0"/>
        <v>34</v>
      </c>
      <c r="J9" s="66" t="s">
        <v>765</v>
      </c>
      <c r="K9" s="77"/>
      <c r="L9" s="77"/>
      <c r="M9" s="18"/>
      <c r="N9" s="18"/>
      <c r="O9" s="18"/>
      <c r="P9" s="49">
        <v>43680</v>
      </c>
      <c r="Q9" s="48"/>
      <c r="R9" s="48"/>
      <c r="S9" s="18"/>
      <c r="T9" s="18"/>
    </row>
    <row r="10" spans="1:20">
      <c r="A10" s="4">
        <v>6</v>
      </c>
      <c r="B10" s="17" t="s">
        <v>62</v>
      </c>
      <c r="C10" s="70" t="s">
        <v>746</v>
      </c>
      <c r="D10" s="65" t="s">
        <v>25</v>
      </c>
      <c r="E10" s="71">
        <v>18319020502</v>
      </c>
      <c r="F10" s="119" t="s">
        <v>91</v>
      </c>
      <c r="G10" s="74">
        <v>33</v>
      </c>
      <c r="H10" s="74">
        <v>34</v>
      </c>
      <c r="I10" s="59">
        <f t="shared" si="0"/>
        <v>67</v>
      </c>
      <c r="J10" s="73">
        <v>9435484920</v>
      </c>
      <c r="K10" s="77"/>
      <c r="L10" s="77"/>
      <c r="M10" s="77"/>
      <c r="N10" s="18"/>
      <c r="O10" s="18"/>
      <c r="P10" s="49">
        <v>43682</v>
      </c>
      <c r="Q10" s="48"/>
      <c r="R10" s="48"/>
      <c r="S10" s="18"/>
      <c r="T10" s="18"/>
    </row>
    <row r="11" spans="1:20">
      <c r="A11" s="4">
        <v>7</v>
      </c>
      <c r="B11" s="17" t="s">
        <v>62</v>
      </c>
      <c r="C11" s="64" t="s">
        <v>747</v>
      </c>
      <c r="D11" s="65" t="s">
        <v>23</v>
      </c>
      <c r="E11" s="66" t="s">
        <v>748</v>
      </c>
      <c r="F11" s="119" t="s">
        <v>88</v>
      </c>
      <c r="G11" s="66">
        <v>15</v>
      </c>
      <c r="H11" s="66">
        <v>19</v>
      </c>
      <c r="I11" s="59">
        <f t="shared" si="0"/>
        <v>34</v>
      </c>
      <c r="J11" s="66" t="s">
        <v>766</v>
      </c>
      <c r="K11" s="77"/>
      <c r="L11" s="77"/>
      <c r="M11" s="18"/>
      <c r="N11" s="18"/>
      <c r="O11" s="18"/>
      <c r="P11" s="49">
        <v>43683</v>
      </c>
      <c r="Q11" s="48"/>
      <c r="R11" s="48"/>
      <c r="S11" s="18"/>
      <c r="T11" s="18"/>
    </row>
    <row r="12" spans="1:20">
      <c r="A12" s="4">
        <v>8</v>
      </c>
      <c r="B12" s="17" t="s">
        <v>62</v>
      </c>
      <c r="C12" s="70" t="s">
        <v>749</v>
      </c>
      <c r="D12" s="65" t="s">
        <v>25</v>
      </c>
      <c r="E12" s="71">
        <v>18319020507</v>
      </c>
      <c r="F12" s="119" t="s">
        <v>91</v>
      </c>
      <c r="G12" s="74">
        <v>29</v>
      </c>
      <c r="H12" s="74">
        <v>29</v>
      </c>
      <c r="I12" s="59">
        <f t="shared" si="0"/>
        <v>58</v>
      </c>
      <c r="J12" s="73">
        <v>9435484920</v>
      </c>
      <c r="K12" s="77"/>
      <c r="L12" s="77"/>
      <c r="M12" s="77"/>
      <c r="N12" s="18"/>
      <c r="O12" s="18"/>
      <c r="P12" s="49">
        <v>43683</v>
      </c>
      <c r="Q12" s="48"/>
      <c r="R12" s="48"/>
      <c r="S12" s="18"/>
      <c r="T12" s="18"/>
    </row>
    <row r="13" spans="1:20">
      <c r="A13" s="4">
        <v>9</v>
      </c>
      <c r="B13" s="17" t="s">
        <v>62</v>
      </c>
      <c r="C13" s="64" t="s">
        <v>750</v>
      </c>
      <c r="D13" s="65" t="s">
        <v>23</v>
      </c>
      <c r="E13" s="66" t="s">
        <v>751</v>
      </c>
      <c r="F13" s="119" t="s">
        <v>88</v>
      </c>
      <c r="G13" s="74">
        <v>13</v>
      </c>
      <c r="H13" s="74">
        <v>14</v>
      </c>
      <c r="I13" s="59">
        <f t="shared" si="0"/>
        <v>27</v>
      </c>
      <c r="J13" s="66" t="s">
        <v>767</v>
      </c>
      <c r="K13" s="77"/>
      <c r="L13" s="77"/>
      <c r="M13" s="77"/>
      <c r="N13" s="18"/>
      <c r="O13" s="18"/>
      <c r="P13" s="49">
        <v>43684</v>
      </c>
      <c r="Q13" s="48"/>
      <c r="R13" s="48"/>
      <c r="S13" s="18"/>
      <c r="T13" s="18"/>
    </row>
    <row r="14" spans="1:20">
      <c r="A14" s="4">
        <v>10</v>
      </c>
      <c r="B14" s="17" t="s">
        <v>62</v>
      </c>
      <c r="C14" s="70" t="s">
        <v>752</v>
      </c>
      <c r="D14" s="65" t="s">
        <v>25</v>
      </c>
      <c r="E14" s="71">
        <v>18319020508</v>
      </c>
      <c r="F14" s="119" t="s">
        <v>91</v>
      </c>
      <c r="G14" s="74">
        <v>28</v>
      </c>
      <c r="H14" s="74">
        <v>29</v>
      </c>
      <c r="I14" s="59">
        <f t="shared" si="0"/>
        <v>57</v>
      </c>
      <c r="J14" s="73">
        <v>9435484920</v>
      </c>
      <c r="K14" s="77"/>
      <c r="L14" s="77"/>
      <c r="M14" s="77"/>
      <c r="N14" s="18"/>
      <c r="O14" s="18"/>
      <c r="P14" s="49">
        <v>43684</v>
      </c>
      <c r="Q14" s="48"/>
      <c r="R14" s="48"/>
      <c r="S14" s="18"/>
      <c r="T14" s="18"/>
    </row>
    <row r="15" spans="1:20">
      <c r="A15" s="4">
        <v>11</v>
      </c>
      <c r="B15" s="17" t="s">
        <v>62</v>
      </c>
      <c r="C15" s="64" t="s">
        <v>753</v>
      </c>
      <c r="D15" s="65" t="s">
        <v>23</v>
      </c>
      <c r="E15" s="66" t="s">
        <v>754</v>
      </c>
      <c r="F15" s="119" t="s">
        <v>88</v>
      </c>
      <c r="G15" s="66">
        <v>20</v>
      </c>
      <c r="H15" s="66">
        <v>19</v>
      </c>
      <c r="I15" s="59">
        <f t="shared" si="0"/>
        <v>39</v>
      </c>
      <c r="J15" s="66" t="s">
        <v>768</v>
      </c>
      <c r="K15" s="77"/>
      <c r="L15" s="77"/>
      <c r="M15" s="18"/>
      <c r="N15" s="18"/>
      <c r="O15" s="18"/>
      <c r="P15" s="49">
        <v>43685</v>
      </c>
      <c r="Q15" s="48"/>
      <c r="R15" s="48"/>
      <c r="S15" s="18"/>
      <c r="T15" s="18"/>
    </row>
    <row r="16" spans="1:20">
      <c r="A16" s="4">
        <v>12</v>
      </c>
      <c r="B16" s="17" t="s">
        <v>62</v>
      </c>
      <c r="C16" s="70" t="s">
        <v>755</v>
      </c>
      <c r="D16" s="65" t="s">
        <v>25</v>
      </c>
      <c r="E16" s="71">
        <v>18319020511</v>
      </c>
      <c r="F16" s="119" t="s">
        <v>91</v>
      </c>
      <c r="G16" s="74">
        <v>28</v>
      </c>
      <c r="H16" s="74">
        <v>29</v>
      </c>
      <c r="I16" s="59">
        <f t="shared" si="0"/>
        <v>57</v>
      </c>
      <c r="J16" s="73">
        <v>9435484920</v>
      </c>
      <c r="K16" s="77"/>
      <c r="L16" s="77"/>
      <c r="M16" s="77"/>
      <c r="N16" s="18"/>
      <c r="O16" s="18"/>
      <c r="P16" s="49">
        <v>43685</v>
      </c>
      <c r="Q16" s="48"/>
      <c r="R16" s="48"/>
      <c r="S16" s="18"/>
      <c r="T16" s="18"/>
    </row>
    <row r="17" spans="1:20">
      <c r="A17" s="4">
        <v>13</v>
      </c>
      <c r="B17" s="17" t="s">
        <v>62</v>
      </c>
      <c r="C17" s="64" t="s">
        <v>756</v>
      </c>
      <c r="D17" s="65" t="s">
        <v>23</v>
      </c>
      <c r="E17" s="66" t="s">
        <v>757</v>
      </c>
      <c r="F17" s="119" t="s">
        <v>88</v>
      </c>
      <c r="G17" s="66">
        <v>11</v>
      </c>
      <c r="H17" s="66">
        <v>16</v>
      </c>
      <c r="I17" s="59">
        <f t="shared" si="0"/>
        <v>27</v>
      </c>
      <c r="J17" s="66" t="s">
        <v>769</v>
      </c>
      <c r="K17" s="77"/>
      <c r="L17" s="77"/>
      <c r="M17" s="77"/>
      <c r="N17" s="18"/>
      <c r="O17" s="18"/>
      <c r="P17" s="49">
        <v>43686</v>
      </c>
      <c r="Q17" s="48"/>
      <c r="R17" s="48"/>
      <c r="S17" s="18"/>
      <c r="T17" s="18"/>
    </row>
    <row r="18" spans="1:20">
      <c r="A18" s="4">
        <v>14</v>
      </c>
      <c r="B18" s="17" t="s">
        <v>62</v>
      </c>
      <c r="C18" s="70" t="s">
        <v>758</v>
      </c>
      <c r="D18" s="65" t="s">
        <v>25</v>
      </c>
      <c r="E18" s="71">
        <v>18319020503</v>
      </c>
      <c r="F18" s="119" t="s">
        <v>91</v>
      </c>
      <c r="G18" s="74">
        <v>21</v>
      </c>
      <c r="H18" s="74">
        <v>22</v>
      </c>
      <c r="I18" s="59">
        <f t="shared" si="0"/>
        <v>43</v>
      </c>
      <c r="J18" s="73">
        <v>9435484920</v>
      </c>
      <c r="K18" s="77"/>
      <c r="L18" s="77"/>
      <c r="M18" s="77"/>
      <c r="N18" s="18"/>
      <c r="O18" s="18"/>
      <c r="P18" s="49">
        <v>43686</v>
      </c>
      <c r="Q18" s="48"/>
      <c r="R18" s="48"/>
      <c r="S18" s="18"/>
      <c r="T18" s="18"/>
    </row>
    <row r="19" spans="1:20">
      <c r="A19" s="4">
        <v>15</v>
      </c>
      <c r="B19" s="17" t="s">
        <v>62</v>
      </c>
      <c r="C19" s="125" t="s">
        <v>759</v>
      </c>
      <c r="D19" s="65" t="s">
        <v>25</v>
      </c>
      <c r="E19" s="71">
        <v>18319020504</v>
      </c>
      <c r="F19" s="119" t="s">
        <v>91</v>
      </c>
      <c r="G19" s="74">
        <v>21</v>
      </c>
      <c r="H19" s="74">
        <v>18</v>
      </c>
      <c r="I19" s="59">
        <f t="shared" si="0"/>
        <v>39</v>
      </c>
      <c r="J19" s="73">
        <v>9435484920</v>
      </c>
      <c r="K19" s="77"/>
      <c r="L19" s="77"/>
      <c r="M19" s="77"/>
      <c r="N19" s="18"/>
      <c r="O19" s="18"/>
      <c r="P19" s="49">
        <v>43686</v>
      </c>
      <c r="Q19" s="48"/>
      <c r="R19" s="48"/>
      <c r="S19" s="18"/>
      <c r="T19" s="18"/>
    </row>
    <row r="20" spans="1:20">
      <c r="A20" s="4">
        <v>16</v>
      </c>
      <c r="B20" s="17" t="s">
        <v>62</v>
      </c>
      <c r="C20" s="64" t="s">
        <v>760</v>
      </c>
      <c r="D20" s="65" t="s">
        <v>23</v>
      </c>
      <c r="E20" s="66" t="s">
        <v>761</v>
      </c>
      <c r="F20" s="119" t="s">
        <v>88</v>
      </c>
      <c r="G20" s="66">
        <v>12</v>
      </c>
      <c r="H20" s="66">
        <v>9</v>
      </c>
      <c r="I20" s="59">
        <f t="shared" si="0"/>
        <v>21</v>
      </c>
      <c r="J20" s="66" t="s">
        <v>770</v>
      </c>
      <c r="K20" s="77"/>
      <c r="L20" s="77"/>
      <c r="M20" s="77"/>
      <c r="N20" s="18"/>
      <c r="O20" s="18"/>
      <c r="P20" s="49">
        <v>43687</v>
      </c>
      <c r="Q20" s="48"/>
      <c r="R20" s="48"/>
      <c r="S20" s="18"/>
      <c r="T20" s="18"/>
    </row>
    <row r="21" spans="1:20">
      <c r="A21" s="4">
        <v>17</v>
      </c>
      <c r="B21" s="17" t="s">
        <v>62</v>
      </c>
      <c r="C21" s="64" t="s">
        <v>762</v>
      </c>
      <c r="D21" s="65" t="s">
        <v>23</v>
      </c>
      <c r="E21" s="66" t="s">
        <v>763</v>
      </c>
      <c r="F21" s="119" t="s">
        <v>88</v>
      </c>
      <c r="G21" s="66">
        <v>7</v>
      </c>
      <c r="H21" s="66">
        <v>4</v>
      </c>
      <c r="I21" s="59">
        <f t="shared" si="0"/>
        <v>11</v>
      </c>
      <c r="J21" s="66" t="s">
        <v>676</v>
      </c>
      <c r="K21" s="77"/>
      <c r="L21" s="77"/>
      <c r="M21" s="77"/>
      <c r="N21" s="18"/>
      <c r="O21" s="18"/>
      <c r="P21" s="49">
        <v>43687</v>
      </c>
      <c r="Q21" s="48"/>
      <c r="R21" s="48"/>
      <c r="S21" s="18"/>
      <c r="T21" s="18"/>
    </row>
    <row r="22" spans="1:20">
      <c r="A22" s="4">
        <v>18</v>
      </c>
      <c r="B22" s="17" t="s">
        <v>62</v>
      </c>
      <c r="C22" s="70" t="s">
        <v>764</v>
      </c>
      <c r="D22" s="65" t="s">
        <v>25</v>
      </c>
      <c r="E22" s="71">
        <v>18319020501</v>
      </c>
      <c r="F22" s="119" t="s">
        <v>91</v>
      </c>
      <c r="G22" s="74">
        <v>26</v>
      </c>
      <c r="H22" s="74">
        <v>27</v>
      </c>
      <c r="I22" s="59">
        <f t="shared" si="0"/>
        <v>53</v>
      </c>
      <c r="J22" s="73">
        <v>9435484920</v>
      </c>
      <c r="K22" s="77"/>
      <c r="L22" s="77"/>
      <c r="M22" s="77"/>
      <c r="N22" s="18"/>
      <c r="O22" s="18"/>
      <c r="P22" s="49">
        <v>43687</v>
      </c>
      <c r="Q22" s="48"/>
      <c r="R22" s="48"/>
      <c r="S22" s="18"/>
      <c r="T22" s="18"/>
    </row>
    <row r="23" spans="1:20">
      <c r="A23" s="4">
        <v>19</v>
      </c>
      <c r="B23" s="17" t="s">
        <v>62</v>
      </c>
      <c r="C23" s="64" t="s">
        <v>340</v>
      </c>
      <c r="D23" s="18" t="s">
        <v>23</v>
      </c>
      <c r="E23" s="66" t="s">
        <v>341</v>
      </c>
      <c r="F23" s="18" t="s">
        <v>88</v>
      </c>
      <c r="G23" s="66">
        <v>7</v>
      </c>
      <c r="H23" s="66">
        <v>6</v>
      </c>
      <c r="I23" s="59">
        <f t="shared" si="0"/>
        <v>13</v>
      </c>
      <c r="J23" s="66" t="s">
        <v>419</v>
      </c>
      <c r="K23" s="77"/>
      <c r="L23" s="77"/>
      <c r="M23" s="18"/>
      <c r="N23" s="18"/>
      <c r="O23" s="18"/>
      <c r="P23" s="49">
        <v>43690</v>
      </c>
      <c r="Q23" s="48"/>
      <c r="R23" s="48"/>
      <c r="S23" s="18"/>
      <c r="T23" s="18"/>
    </row>
    <row r="24" spans="1:20">
      <c r="A24" s="4">
        <v>20</v>
      </c>
      <c r="B24" s="17" t="s">
        <v>62</v>
      </c>
      <c r="C24" s="95" t="s">
        <v>342</v>
      </c>
      <c r="D24" s="65" t="s">
        <v>25</v>
      </c>
      <c r="E24" s="71">
        <v>89</v>
      </c>
      <c r="F24" s="78" t="s">
        <v>91</v>
      </c>
      <c r="G24" s="96">
        <v>40</v>
      </c>
      <c r="H24" s="96">
        <v>39</v>
      </c>
      <c r="I24" s="59">
        <f t="shared" si="0"/>
        <v>79</v>
      </c>
      <c r="J24" s="114">
        <v>9707131643</v>
      </c>
      <c r="K24" s="77"/>
      <c r="L24" s="77"/>
      <c r="M24" s="18"/>
      <c r="N24" s="18"/>
      <c r="O24" s="18"/>
      <c r="P24" s="49">
        <v>43690</v>
      </c>
      <c r="Q24" s="18"/>
      <c r="R24" s="18"/>
      <c r="S24" s="18"/>
      <c r="T24" s="18"/>
    </row>
    <row r="25" spans="1:20">
      <c r="A25" s="4">
        <v>21</v>
      </c>
      <c r="B25" s="17" t="s">
        <v>62</v>
      </c>
      <c r="C25" s="64" t="s">
        <v>400</v>
      </c>
      <c r="D25" s="18" t="s">
        <v>23</v>
      </c>
      <c r="E25" s="66" t="s">
        <v>401</v>
      </c>
      <c r="F25" s="18" t="s">
        <v>88</v>
      </c>
      <c r="G25" s="66">
        <v>7</v>
      </c>
      <c r="H25" s="66">
        <v>16</v>
      </c>
      <c r="I25" s="59">
        <f t="shared" si="0"/>
        <v>23</v>
      </c>
      <c r="J25" s="66" t="s">
        <v>441</v>
      </c>
      <c r="K25" s="77"/>
      <c r="L25" s="77"/>
      <c r="M25" s="18"/>
      <c r="N25" s="18"/>
      <c r="O25" s="18"/>
      <c r="P25" s="49">
        <v>43691</v>
      </c>
      <c r="Q25" s="18"/>
      <c r="R25" s="18"/>
      <c r="S25" s="18"/>
      <c r="T25" s="18"/>
    </row>
    <row r="26" spans="1:20">
      <c r="A26" s="4">
        <v>22</v>
      </c>
      <c r="B26" s="17" t="s">
        <v>62</v>
      </c>
      <c r="C26" s="89" t="s">
        <v>402</v>
      </c>
      <c r="D26" s="18" t="s">
        <v>25</v>
      </c>
      <c r="E26" s="90">
        <v>18319020204</v>
      </c>
      <c r="F26" s="18" t="s">
        <v>91</v>
      </c>
      <c r="G26" s="74">
        <v>25</v>
      </c>
      <c r="H26" s="74">
        <v>26</v>
      </c>
      <c r="I26" s="59">
        <f t="shared" si="0"/>
        <v>51</v>
      </c>
      <c r="J26" s="52">
        <v>9957830375</v>
      </c>
      <c r="K26" s="18"/>
      <c r="L26" s="18"/>
      <c r="M26" s="18"/>
      <c r="N26" s="18"/>
      <c r="O26" s="18"/>
      <c r="P26" s="49">
        <v>43691</v>
      </c>
      <c r="Q26" s="18"/>
      <c r="R26" s="18"/>
      <c r="S26" s="18"/>
      <c r="T26" s="18"/>
    </row>
    <row r="27" spans="1:20">
      <c r="A27" s="4">
        <v>23</v>
      </c>
      <c r="B27" s="17" t="s">
        <v>62</v>
      </c>
      <c r="C27" s="126" t="s">
        <v>771</v>
      </c>
      <c r="D27" s="18" t="s">
        <v>23</v>
      </c>
      <c r="E27" s="100" t="s">
        <v>772</v>
      </c>
      <c r="F27" s="18" t="s">
        <v>773</v>
      </c>
      <c r="G27" s="19">
        <v>19</v>
      </c>
      <c r="H27" s="19">
        <v>34</v>
      </c>
      <c r="I27" s="59">
        <f t="shared" si="0"/>
        <v>53</v>
      </c>
      <c r="J27" s="100" t="s">
        <v>777</v>
      </c>
      <c r="K27" s="18"/>
      <c r="L27" s="18"/>
      <c r="M27" s="18"/>
      <c r="N27" s="18"/>
      <c r="O27" s="18"/>
      <c r="P27" s="49">
        <v>43693</v>
      </c>
      <c r="Q27" s="18"/>
      <c r="R27" s="18"/>
      <c r="S27" s="18"/>
      <c r="T27" s="18"/>
    </row>
    <row r="28" spans="1:20">
      <c r="A28" s="4">
        <v>24</v>
      </c>
      <c r="B28" s="17" t="s">
        <v>62</v>
      </c>
      <c r="C28" s="89" t="s">
        <v>271</v>
      </c>
      <c r="D28" s="18" t="s">
        <v>25</v>
      </c>
      <c r="E28" s="90">
        <v>18319020813</v>
      </c>
      <c r="F28" s="18" t="s">
        <v>91</v>
      </c>
      <c r="G28" s="19">
        <v>42</v>
      </c>
      <c r="H28" s="19">
        <v>50</v>
      </c>
      <c r="I28" s="59">
        <f t="shared" si="0"/>
        <v>92</v>
      </c>
      <c r="J28" s="127">
        <v>9435260033</v>
      </c>
      <c r="K28" s="18"/>
      <c r="L28" s="18"/>
      <c r="M28" s="18"/>
      <c r="N28" s="18"/>
      <c r="O28" s="18"/>
      <c r="P28" s="49">
        <v>43693</v>
      </c>
      <c r="Q28" s="18"/>
      <c r="R28" s="18"/>
      <c r="S28" s="18"/>
      <c r="T28" s="18"/>
    </row>
    <row r="29" spans="1:20">
      <c r="A29" s="4">
        <v>25</v>
      </c>
      <c r="B29" s="17" t="s">
        <v>62</v>
      </c>
      <c r="C29" s="126" t="s">
        <v>774</v>
      </c>
      <c r="D29" s="18" t="s">
        <v>23</v>
      </c>
      <c r="E29" s="100" t="s">
        <v>775</v>
      </c>
      <c r="F29" s="18" t="s">
        <v>773</v>
      </c>
      <c r="G29" s="100">
        <v>25</v>
      </c>
      <c r="H29" s="100">
        <v>14</v>
      </c>
      <c r="I29" s="59">
        <f t="shared" si="0"/>
        <v>39</v>
      </c>
      <c r="J29" s="100" t="s">
        <v>778</v>
      </c>
      <c r="K29" s="57"/>
      <c r="L29" s="57"/>
      <c r="M29" s="57"/>
      <c r="N29" s="57"/>
      <c r="O29" s="57"/>
      <c r="P29" s="49">
        <v>43694</v>
      </c>
      <c r="Q29" s="18"/>
      <c r="R29" s="18"/>
      <c r="S29" s="18"/>
      <c r="T29" s="18"/>
    </row>
    <row r="30" spans="1:20">
      <c r="A30" s="4">
        <v>26</v>
      </c>
      <c r="B30" s="17" t="s">
        <v>62</v>
      </c>
      <c r="C30" s="89" t="s">
        <v>776</v>
      </c>
      <c r="D30" s="18" t="s">
        <v>25</v>
      </c>
      <c r="E30" s="90">
        <v>18319020602</v>
      </c>
      <c r="F30" s="18" t="s">
        <v>91</v>
      </c>
      <c r="G30" s="19">
        <v>35</v>
      </c>
      <c r="H30" s="19">
        <v>36</v>
      </c>
      <c r="I30" s="59">
        <f t="shared" si="0"/>
        <v>71</v>
      </c>
      <c r="J30" s="127">
        <v>9859711097</v>
      </c>
      <c r="K30" s="18"/>
      <c r="L30" s="18"/>
      <c r="M30" s="18"/>
      <c r="N30" s="18"/>
      <c r="O30" s="18"/>
      <c r="P30" s="49">
        <v>43694</v>
      </c>
      <c r="Q30" s="18"/>
      <c r="R30" s="18"/>
      <c r="S30" s="18"/>
      <c r="T30" s="18"/>
    </row>
    <row r="31" spans="1:20">
      <c r="A31" s="4">
        <v>27</v>
      </c>
      <c r="B31" s="17" t="s">
        <v>62</v>
      </c>
      <c r="C31" s="126" t="s">
        <v>283</v>
      </c>
      <c r="D31" s="18" t="s">
        <v>23</v>
      </c>
      <c r="E31" s="100" t="s">
        <v>779</v>
      </c>
      <c r="F31" s="18" t="s">
        <v>773</v>
      </c>
      <c r="G31" s="19">
        <v>50</v>
      </c>
      <c r="H31" s="19">
        <v>52</v>
      </c>
      <c r="I31" s="59">
        <f t="shared" si="0"/>
        <v>102</v>
      </c>
      <c r="J31" s="100" t="s">
        <v>789</v>
      </c>
      <c r="K31" s="18"/>
      <c r="L31" s="18"/>
      <c r="M31" s="18"/>
      <c r="N31" s="18"/>
      <c r="O31" s="18"/>
      <c r="P31" s="49">
        <v>43696</v>
      </c>
      <c r="Q31" s="18"/>
      <c r="R31" s="18"/>
      <c r="S31" s="18"/>
      <c r="T31" s="18"/>
    </row>
    <row r="32" spans="1:20">
      <c r="A32" s="4">
        <v>28</v>
      </c>
      <c r="B32" s="17" t="s">
        <v>62</v>
      </c>
      <c r="C32" s="126" t="s">
        <v>780</v>
      </c>
      <c r="D32" s="18" t="s">
        <v>23</v>
      </c>
      <c r="E32" s="100" t="s">
        <v>779</v>
      </c>
      <c r="F32" s="18" t="s">
        <v>773</v>
      </c>
      <c r="G32" s="19">
        <v>50</v>
      </c>
      <c r="H32" s="19">
        <v>56</v>
      </c>
      <c r="I32" s="59">
        <f t="shared" si="0"/>
        <v>106</v>
      </c>
      <c r="J32" s="100" t="s">
        <v>789</v>
      </c>
      <c r="K32" s="18"/>
      <c r="L32" s="18"/>
      <c r="M32" s="18"/>
      <c r="N32" s="18"/>
      <c r="O32" s="18"/>
      <c r="P32" s="49">
        <v>43698</v>
      </c>
      <c r="Q32" s="18"/>
      <c r="R32" s="18"/>
      <c r="S32" s="18"/>
      <c r="T32" s="18"/>
    </row>
    <row r="33" spans="1:20">
      <c r="A33" s="4">
        <v>29</v>
      </c>
      <c r="B33" s="17" t="s">
        <v>62</v>
      </c>
      <c r="C33" s="126" t="s">
        <v>781</v>
      </c>
      <c r="D33" s="18" t="s">
        <v>23</v>
      </c>
      <c r="E33" s="100" t="s">
        <v>782</v>
      </c>
      <c r="F33" s="18" t="s">
        <v>773</v>
      </c>
      <c r="G33" s="19">
        <v>30</v>
      </c>
      <c r="H33" s="19">
        <v>34</v>
      </c>
      <c r="I33" s="59">
        <f t="shared" si="0"/>
        <v>64</v>
      </c>
      <c r="J33" s="100" t="s">
        <v>790</v>
      </c>
      <c r="K33" s="18"/>
      <c r="L33" s="18"/>
      <c r="M33" s="18"/>
      <c r="N33" s="18"/>
      <c r="O33" s="18"/>
      <c r="P33" s="49">
        <v>43699</v>
      </c>
      <c r="Q33" s="18"/>
      <c r="R33" s="18"/>
      <c r="S33" s="18"/>
      <c r="T33" s="18"/>
    </row>
    <row r="34" spans="1:20">
      <c r="A34" s="4">
        <v>30</v>
      </c>
      <c r="B34" s="17" t="s">
        <v>62</v>
      </c>
      <c r="C34" s="89" t="s">
        <v>252</v>
      </c>
      <c r="D34" s="18" t="s">
        <v>25</v>
      </c>
      <c r="E34" s="90">
        <v>18319020812</v>
      </c>
      <c r="F34" s="18" t="s">
        <v>91</v>
      </c>
      <c r="G34" s="19">
        <v>33</v>
      </c>
      <c r="H34" s="19">
        <v>33</v>
      </c>
      <c r="I34" s="59">
        <f t="shared" si="0"/>
        <v>66</v>
      </c>
      <c r="J34" s="127">
        <v>9435260033</v>
      </c>
      <c r="K34" s="18"/>
      <c r="L34" s="18"/>
      <c r="M34" s="18"/>
      <c r="N34" s="18"/>
      <c r="O34" s="18"/>
      <c r="P34" s="49">
        <v>43699</v>
      </c>
      <c r="Q34" s="18"/>
      <c r="R34" s="18"/>
      <c r="S34" s="18"/>
      <c r="T34" s="18"/>
    </row>
    <row r="35" spans="1:20">
      <c r="A35" s="4">
        <v>31</v>
      </c>
      <c r="B35" s="17" t="s">
        <v>62</v>
      </c>
      <c r="C35" s="89" t="s">
        <v>248</v>
      </c>
      <c r="D35" s="18" t="s">
        <v>25</v>
      </c>
      <c r="E35" s="90">
        <v>18319020809</v>
      </c>
      <c r="F35" s="18" t="s">
        <v>91</v>
      </c>
      <c r="G35" s="19">
        <v>34</v>
      </c>
      <c r="H35" s="19">
        <v>41</v>
      </c>
      <c r="I35" s="59">
        <f t="shared" si="0"/>
        <v>75</v>
      </c>
      <c r="J35" s="127">
        <v>9435260033</v>
      </c>
      <c r="K35" s="18"/>
      <c r="L35" s="18"/>
      <c r="M35" s="18"/>
      <c r="N35" s="18"/>
      <c r="O35" s="18"/>
      <c r="P35" s="49">
        <v>43700</v>
      </c>
      <c r="Q35" s="18"/>
      <c r="R35" s="18"/>
      <c r="S35" s="18"/>
      <c r="T35" s="18"/>
    </row>
    <row r="36" spans="1:20">
      <c r="A36" s="4">
        <v>32</v>
      </c>
      <c r="B36" s="17" t="s">
        <v>62</v>
      </c>
      <c r="C36" s="89" t="s">
        <v>247</v>
      </c>
      <c r="D36" s="18" t="s">
        <v>25</v>
      </c>
      <c r="E36" s="90">
        <v>18319020810</v>
      </c>
      <c r="F36" s="18" t="s">
        <v>91</v>
      </c>
      <c r="G36" s="19">
        <v>30</v>
      </c>
      <c r="H36" s="19">
        <v>34</v>
      </c>
      <c r="I36" s="59">
        <f t="shared" si="0"/>
        <v>64</v>
      </c>
      <c r="J36" s="127">
        <v>9435260033</v>
      </c>
      <c r="K36" s="18"/>
      <c r="L36" s="18"/>
      <c r="M36" s="18"/>
      <c r="N36" s="18"/>
      <c r="O36" s="18"/>
      <c r="P36" s="49">
        <v>43701</v>
      </c>
      <c r="Q36" s="18"/>
      <c r="R36" s="18"/>
      <c r="S36" s="18"/>
      <c r="T36" s="18"/>
    </row>
    <row r="37" spans="1:20">
      <c r="A37" s="4">
        <v>33</v>
      </c>
      <c r="B37" s="17" t="s">
        <v>62</v>
      </c>
      <c r="C37" s="89" t="s">
        <v>251</v>
      </c>
      <c r="D37" s="18" t="s">
        <v>25</v>
      </c>
      <c r="E37" s="90">
        <v>18319020811</v>
      </c>
      <c r="F37" s="18" t="s">
        <v>91</v>
      </c>
      <c r="G37" s="19">
        <v>39</v>
      </c>
      <c r="H37" s="19">
        <v>40</v>
      </c>
      <c r="I37" s="59">
        <f t="shared" si="0"/>
        <v>79</v>
      </c>
      <c r="J37" s="127">
        <v>9435260033</v>
      </c>
      <c r="K37" s="18"/>
      <c r="L37" s="18"/>
      <c r="M37" s="18"/>
      <c r="N37" s="18"/>
      <c r="O37" s="18"/>
      <c r="P37" s="49">
        <v>43703</v>
      </c>
      <c r="Q37" s="18"/>
      <c r="R37" s="18"/>
      <c r="S37" s="18"/>
      <c r="T37" s="18"/>
    </row>
    <row r="38" spans="1:20">
      <c r="A38" s="4">
        <v>34</v>
      </c>
      <c r="B38" s="17" t="s">
        <v>62</v>
      </c>
      <c r="C38" s="126" t="s">
        <v>783</v>
      </c>
      <c r="D38" s="18" t="s">
        <v>23</v>
      </c>
      <c r="E38" s="100" t="s">
        <v>784</v>
      </c>
      <c r="F38" s="18" t="s">
        <v>773</v>
      </c>
      <c r="G38" s="100">
        <v>27</v>
      </c>
      <c r="H38" s="100">
        <v>28</v>
      </c>
      <c r="I38" s="59">
        <f t="shared" si="0"/>
        <v>55</v>
      </c>
      <c r="J38" s="100" t="s">
        <v>791</v>
      </c>
      <c r="K38" s="18"/>
      <c r="L38" s="18"/>
      <c r="M38" s="18"/>
      <c r="N38" s="18"/>
      <c r="O38" s="18"/>
      <c r="P38" s="49">
        <v>43704</v>
      </c>
      <c r="Q38" s="18"/>
      <c r="R38" s="18"/>
      <c r="S38" s="18"/>
      <c r="T38" s="18"/>
    </row>
    <row r="39" spans="1:20">
      <c r="A39" s="4">
        <v>35</v>
      </c>
      <c r="B39" s="17" t="s">
        <v>62</v>
      </c>
      <c r="C39" s="89" t="s">
        <v>261</v>
      </c>
      <c r="D39" s="18" t="s">
        <v>25</v>
      </c>
      <c r="E39" s="90">
        <v>18319020816</v>
      </c>
      <c r="F39" s="18" t="s">
        <v>91</v>
      </c>
      <c r="G39" s="19">
        <v>25</v>
      </c>
      <c r="H39" s="19">
        <v>20</v>
      </c>
      <c r="I39" s="59">
        <f t="shared" si="0"/>
        <v>45</v>
      </c>
      <c r="J39" s="127">
        <v>9435260033</v>
      </c>
      <c r="K39" s="18"/>
      <c r="L39" s="18"/>
      <c r="M39" s="18"/>
      <c r="N39" s="18"/>
      <c r="O39" s="18"/>
      <c r="P39" s="49">
        <v>43704</v>
      </c>
      <c r="Q39" s="18"/>
      <c r="R39" s="18"/>
      <c r="S39" s="18"/>
      <c r="T39" s="18"/>
    </row>
    <row r="40" spans="1:20">
      <c r="A40" s="4">
        <v>36</v>
      </c>
      <c r="B40" s="17" t="s">
        <v>62</v>
      </c>
      <c r="C40" s="126" t="s">
        <v>785</v>
      </c>
      <c r="D40" s="18" t="s">
        <v>23</v>
      </c>
      <c r="E40" s="100" t="s">
        <v>786</v>
      </c>
      <c r="F40" s="18" t="s">
        <v>773</v>
      </c>
      <c r="G40" s="19">
        <v>58</v>
      </c>
      <c r="H40" s="19">
        <v>65</v>
      </c>
      <c r="I40" s="59">
        <f t="shared" si="0"/>
        <v>123</v>
      </c>
      <c r="J40" s="100" t="s">
        <v>792</v>
      </c>
      <c r="K40" s="18"/>
      <c r="L40" s="18"/>
      <c r="M40" s="18"/>
      <c r="N40" s="18"/>
      <c r="O40" s="18"/>
      <c r="P40" s="49">
        <v>43706</v>
      </c>
      <c r="Q40" s="18"/>
      <c r="R40" s="18"/>
      <c r="S40" s="18"/>
      <c r="T40" s="18"/>
    </row>
    <row r="41" spans="1:20">
      <c r="A41" s="4">
        <v>37</v>
      </c>
      <c r="B41" s="17" t="s">
        <v>62</v>
      </c>
      <c r="C41" s="126" t="s">
        <v>787</v>
      </c>
      <c r="D41" s="18" t="s">
        <v>23</v>
      </c>
      <c r="E41" s="100" t="s">
        <v>788</v>
      </c>
      <c r="F41" s="18" t="s">
        <v>773</v>
      </c>
      <c r="G41" s="19">
        <v>27</v>
      </c>
      <c r="H41" s="19">
        <v>10</v>
      </c>
      <c r="I41" s="59">
        <f t="shared" si="0"/>
        <v>37</v>
      </c>
      <c r="J41" s="100" t="s">
        <v>793</v>
      </c>
      <c r="K41" s="18"/>
      <c r="L41" s="18"/>
      <c r="M41" s="18"/>
      <c r="N41" s="18"/>
      <c r="O41" s="18"/>
      <c r="P41" s="49">
        <v>43707</v>
      </c>
      <c r="Q41" s="18"/>
      <c r="R41" s="18"/>
      <c r="S41" s="18"/>
      <c r="T41" s="18"/>
    </row>
    <row r="42" spans="1:20">
      <c r="A42" s="4">
        <v>38</v>
      </c>
      <c r="B42" s="17" t="s">
        <v>62</v>
      </c>
      <c r="C42" s="89" t="s">
        <v>262</v>
      </c>
      <c r="D42" s="18" t="s">
        <v>25</v>
      </c>
      <c r="E42" s="90">
        <v>18319020817</v>
      </c>
      <c r="F42" s="18" t="s">
        <v>773</v>
      </c>
      <c r="G42" s="19">
        <v>46</v>
      </c>
      <c r="H42" s="19">
        <v>46</v>
      </c>
      <c r="I42" s="59">
        <f t="shared" si="0"/>
        <v>92</v>
      </c>
      <c r="J42" s="127">
        <v>9435260033</v>
      </c>
      <c r="K42" s="18"/>
      <c r="L42" s="18"/>
      <c r="M42" s="18"/>
      <c r="N42" s="18"/>
      <c r="O42" s="18"/>
      <c r="P42" s="49">
        <v>43707</v>
      </c>
      <c r="Q42" s="18"/>
      <c r="R42" s="18"/>
      <c r="S42" s="18"/>
      <c r="T42" s="18"/>
    </row>
    <row r="43" spans="1:20">
      <c r="A43" s="4">
        <v>39</v>
      </c>
      <c r="B43" s="17" t="s">
        <v>63</v>
      </c>
      <c r="C43" s="126" t="s">
        <v>794</v>
      </c>
      <c r="D43" s="18" t="s">
        <v>23</v>
      </c>
      <c r="E43" s="100" t="s">
        <v>795</v>
      </c>
      <c r="F43" s="18" t="s">
        <v>101</v>
      </c>
      <c r="G43" s="19">
        <v>65</v>
      </c>
      <c r="H43" s="19">
        <v>44</v>
      </c>
      <c r="I43" s="59">
        <f t="shared" si="0"/>
        <v>109</v>
      </c>
      <c r="J43" s="100" t="s">
        <v>806</v>
      </c>
      <c r="K43" s="18"/>
      <c r="L43" s="18"/>
      <c r="M43" s="18"/>
      <c r="N43" s="18"/>
      <c r="O43" s="18"/>
      <c r="P43" s="49">
        <v>43678</v>
      </c>
      <c r="Q43" s="18"/>
      <c r="R43" s="18"/>
      <c r="S43" s="18"/>
      <c r="T43" s="18"/>
    </row>
    <row r="44" spans="1:20">
      <c r="A44" s="4">
        <v>40</v>
      </c>
      <c r="B44" s="17" t="s">
        <v>63</v>
      </c>
      <c r="C44" s="126" t="s">
        <v>794</v>
      </c>
      <c r="D44" s="18" t="s">
        <v>23</v>
      </c>
      <c r="E44" s="100" t="s">
        <v>795</v>
      </c>
      <c r="F44" s="18" t="s">
        <v>101</v>
      </c>
      <c r="G44" s="19">
        <v>65</v>
      </c>
      <c r="H44" s="19">
        <v>44</v>
      </c>
      <c r="I44" s="59">
        <f t="shared" si="0"/>
        <v>109</v>
      </c>
      <c r="J44" s="100" t="s">
        <v>806</v>
      </c>
      <c r="K44" s="18"/>
      <c r="L44" s="18"/>
      <c r="M44" s="18"/>
      <c r="N44" s="18"/>
      <c r="O44" s="18"/>
      <c r="P44" s="49">
        <v>43679</v>
      </c>
      <c r="Q44" s="18"/>
      <c r="R44" s="18"/>
      <c r="S44" s="18"/>
      <c r="T44" s="18"/>
    </row>
    <row r="45" spans="1:20">
      <c r="A45" s="4">
        <v>41</v>
      </c>
      <c r="B45" s="17" t="s">
        <v>63</v>
      </c>
      <c r="C45" s="126" t="s">
        <v>794</v>
      </c>
      <c r="D45" s="18" t="s">
        <v>23</v>
      </c>
      <c r="E45" s="100" t="s">
        <v>795</v>
      </c>
      <c r="F45" s="18" t="s">
        <v>101</v>
      </c>
      <c r="G45" s="19">
        <v>65</v>
      </c>
      <c r="H45" s="19">
        <v>44</v>
      </c>
      <c r="I45" s="59">
        <f t="shared" si="0"/>
        <v>109</v>
      </c>
      <c r="J45" s="100" t="s">
        <v>806</v>
      </c>
      <c r="K45" s="18"/>
      <c r="L45" s="18"/>
      <c r="M45" s="18"/>
      <c r="N45" s="18"/>
      <c r="O45" s="18"/>
      <c r="P45" s="49">
        <v>43680</v>
      </c>
      <c r="Q45" s="18"/>
      <c r="R45" s="18"/>
      <c r="S45" s="18"/>
      <c r="T45" s="18"/>
    </row>
    <row r="46" spans="1:20">
      <c r="A46" s="4">
        <v>42</v>
      </c>
      <c r="B46" s="17" t="s">
        <v>63</v>
      </c>
      <c r="C46" s="126" t="s">
        <v>794</v>
      </c>
      <c r="D46" s="18" t="s">
        <v>23</v>
      </c>
      <c r="E46" s="100" t="s">
        <v>795</v>
      </c>
      <c r="F46" s="18" t="s">
        <v>101</v>
      </c>
      <c r="G46" s="19">
        <v>65</v>
      </c>
      <c r="H46" s="19">
        <v>47</v>
      </c>
      <c r="I46" s="59">
        <f t="shared" si="0"/>
        <v>112</v>
      </c>
      <c r="J46" s="100" t="s">
        <v>806</v>
      </c>
      <c r="K46" s="18"/>
      <c r="L46" s="18"/>
      <c r="M46" s="18"/>
      <c r="N46" s="18"/>
      <c r="O46" s="18"/>
      <c r="P46" s="49">
        <v>43682</v>
      </c>
      <c r="Q46" s="18"/>
      <c r="R46" s="18"/>
      <c r="S46" s="18"/>
      <c r="T46" s="18"/>
    </row>
    <row r="47" spans="1:20">
      <c r="A47" s="4">
        <v>43</v>
      </c>
      <c r="B47" s="17" t="s">
        <v>63</v>
      </c>
      <c r="C47" s="126" t="s">
        <v>796</v>
      </c>
      <c r="D47" s="18" t="s">
        <v>23</v>
      </c>
      <c r="E47" s="100" t="s">
        <v>797</v>
      </c>
      <c r="F47" s="18" t="s">
        <v>101</v>
      </c>
      <c r="G47" s="100">
        <v>50</v>
      </c>
      <c r="H47" s="100">
        <v>60</v>
      </c>
      <c r="I47" s="59">
        <f t="shared" si="0"/>
        <v>110</v>
      </c>
      <c r="J47" s="100" t="s">
        <v>807</v>
      </c>
      <c r="K47" s="18"/>
      <c r="L47" s="18"/>
      <c r="M47" s="18"/>
      <c r="N47" s="18"/>
      <c r="O47" s="18"/>
      <c r="P47" s="49">
        <v>43683</v>
      </c>
      <c r="Q47" s="18"/>
      <c r="R47" s="18"/>
      <c r="S47" s="18"/>
      <c r="T47" s="18"/>
    </row>
    <row r="48" spans="1:20">
      <c r="A48" s="4">
        <v>44</v>
      </c>
      <c r="B48" s="17" t="s">
        <v>63</v>
      </c>
      <c r="C48" s="126" t="s">
        <v>796</v>
      </c>
      <c r="D48" s="18" t="s">
        <v>23</v>
      </c>
      <c r="E48" s="100" t="s">
        <v>797</v>
      </c>
      <c r="F48" s="18" t="s">
        <v>101</v>
      </c>
      <c r="G48" s="19">
        <v>60</v>
      </c>
      <c r="H48" s="19">
        <v>60</v>
      </c>
      <c r="I48" s="59">
        <f t="shared" si="0"/>
        <v>120</v>
      </c>
      <c r="J48" s="100" t="s">
        <v>807</v>
      </c>
      <c r="K48" s="18"/>
      <c r="L48" s="18"/>
      <c r="M48" s="18"/>
      <c r="N48" s="18"/>
      <c r="O48" s="18"/>
      <c r="P48" s="49">
        <v>43684</v>
      </c>
      <c r="Q48" s="18"/>
      <c r="R48" s="18"/>
      <c r="S48" s="18"/>
      <c r="T48" s="18"/>
    </row>
    <row r="49" spans="1:20">
      <c r="A49" s="4">
        <v>45</v>
      </c>
      <c r="B49" s="17" t="s">
        <v>63</v>
      </c>
      <c r="C49" s="126" t="s">
        <v>798</v>
      </c>
      <c r="D49" s="18" t="s">
        <v>23</v>
      </c>
      <c r="E49" s="100" t="s">
        <v>799</v>
      </c>
      <c r="F49" s="18" t="s">
        <v>142</v>
      </c>
      <c r="G49" s="100">
        <v>0</v>
      </c>
      <c r="H49" s="100">
        <v>114</v>
      </c>
      <c r="I49" s="59">
        <f t="shared" si="0"/>
        <v>114</v>
      </c>
      <c r="J49" s="100" t="s">
        <v>808</v>
      </c>
      <c r="K49" s="18"/>
      <c r="L49" s="18"/>
      <c r="M49" s="18"/>
      <c r="N49" s="18"/>
      <c r="O49" s="18"/>
      <c r="P49" s="49">
        <v>43685</v>
      </c>
      <c r="Q49" s="18"/>
      <c r="R49" s="18"/>
      <c r="S49" s="18"/>
      <c r="T49" s="18"/>
    </row>
    <row r="50" spans="1:20">
      <c r="A50" s="4">
        <v>46</v>
      </c>
      <c r="B50" s="17" t="s">
        <v>63</v>
      </c>
      <c r="C50" s="126" t="s">
        <v>798</v>
      </c>
      <c r="D50" s="18" t="s">
        <v>23</v>
      </c>
      <c r="E50" s="100" t="s">
        <v>799</v>
      </c>
      <c r="F50" s="18" t="s">
        <v>142</v>
      </c>
      <c r="G50" s="100">
        <v>0</v>
      </c>
      <c r="H50" s="19">
        <v>114</v>
      </c>
      <c r="I50" s="59">
        <f t="shared" si="0"/>
        <v>114</v>
      </c>
      <c r="J50" s="100" t="s">
        <v>808</v>
      </c>
      <c r="K50" s="18"/>
      <c r="L50" s="18"/>
      <c r="M50" s="18"/>
      <c r="N50" s="18"/>
      <c r="O50" s="18"/>
      <c r="P50" s="49">
        <v>43686</v>
      </c>
      <c r="Q50" s="18"/>
      <c r="R50" s="18"/>
      <c r="S50" s="18"/>
      <c r="T50" s="18"/>
    </row>
    <row r="51" spans="1:20">
      <c r="A51" s="4">
        <v>47</v>
      </c>
      <c r="B51" s="17" t="s">
        <v>63</v>
      </c>
      <c r="C51" s="126" t="s">
        <v>798</v>
      </c>
      <c r="D51" s="18" t="s">
        <v>23</v>
      </c>
      <c r="E51" s="100" t="s">
        <v>799</v>
      </c>
      <c r="F51" s="18" t="s">
        <v>142</v>
      </c>
      <c r="G51" s="100">
        <v>0</v>
      </c>
      <c r="H51" s="19">
        <v>114</v>
      </c>
      <c r="I51" s="59">
        <f t="shared" si="0"/>
        <v>114</v>
      </c>
      <c r="J51" s="100" t="s">
        <v>808</v>
      </c>
      <c r="K51" s="18"/>
      <c r="L51" s="18"/>
      <c r="M51" s="18"/>
      <c r="N51" s="18"/>
      <c r="O51" s="18"/>
      <c r="P51" s="49">
        <v>43687</v>
      </c>
      <c r="Q51" s="18"/>
      <c r="R51" s="18"/>
      <c r="S51" s="18"/>
      <c r="T51" s="18"/>
    </row>
    <row r="52" spans="1:20">
      <c r="A52" s="4">
        <v>48</v>
      </c>
      <c r="B52" s="17" t="s">
        <v>63</v>
      </c>
      <c r="C52" s="126" t="s">
        <v>798</v>
      </c>
      <c r="D52" s="18" t="s">
        <v>23</v>
      </c>
      <c r="E52" s="100" t="s">
        <v>799</v>
      </c>
      <c r="F52" s="18" t="s">
        <v>142</v>
      </c>
      <c r="G52" s="100">
        <v>0</v>
      </c>
      <c r="H52" s="19">
        <v>114</v>
      </c>
      <c r="I52" s="59">
        <f t="shared" si="0"/>
        <v>114</v>
      </c>
      <c r="J52" s="100" t="s">
        <v>808</v>
      </c>
      <c r="K52" s="18"/>
      <c r="L52" s="18"/>
      <c r="M52" s="18"/>
      <c r="N52" s="18"/>
      <c r="O52" s="18"/>
      <c r="P52" s="49">
        <v>43690</v>
      </c>
      <c r="Q52" s="18"/>
      <c r="R52" s="18"/>
      <c r="S52" s="18"/>
      <c r="T52" s="18"/>
    </row>
    <row r="53" spans="1:20">
      <c r="A53" s="4">
        <v>49</v>
      </c>
      <c r="B53" s="17" t="s">
        <v>63</v>
      </c>
      <c r="C53" s="126" t="s">
        <v>798</v>
      </c>
      <c r="D53" s="18" t="s">
        <v>23</v>
      </c>
      <c r="E53" s="100" t="s">
        <v>799</v>
      </c>
      <c r="F53" s="18" t="s">
        <v>142</v>
      </c>
      <c r="G53" s="100">
        <v>0</v>
      </c>
      <c r="H53" s="19">
        <v>114</v>
      </c>
      <c r="I53" s="59">
        <f t="shared" si="0"/>
        <v>114</v>
      </c>
      <c r="J53" s="100" t="s">
        <v>808</v>
      </c>
      <c r="K53" s="57"/>
      <c r="L53" s="57"/>
      <c r="M53" s="57"/>
      <c r="N53" s="57"/>
      <c r="O53" s="57"/>
      <c r="P53" s="49">
        <v>43691</v>
      </c>
      <c r="Q53" s="18"/>
      <c r="R53" s="18"/>
      <c r="S53" s="18"/>
      <c r="T53" s="18"/>
    </row>
    <row r="54" spans="1:20">
      <c r="A54" s="4">
        <v>50</v>
      </c>
      <c r="B54" s="17" t="s">
        <v>63</v>
      </c>
      <c r="C54" s="126" t="s">
        <v>800</v>
      </c>
      <c r="D54" s="18" t="s">
        <v>23</v>
      </c>
      <c r="E54" s="100" t="s">
        <v>801</v>
      </c>
      <c r="F54" s="18" t="s">
        <v>142</v>
      </c>
      <c r="G54" s="19">
        <v>61</v>
      </c>
      <c r="H54" s="19">
        <v>44</v>
      </c>
      <c r="I54" s="59">
        <f t="shared" si="0"/>
        <v>105</v>
      </c>
      <c r="J54" s="100" t="s">
        <v>809</v>
      </c>
      <c r="K54" s="18"/>
      <c r="L54" s="18"/>
      <c r="M54" s="18"/>
      <c r="N54" s="18"/>
      <c r="O54" s="18"/>
      <c r="P54" s="49">
        <v>43693</v>
      </c>
      <c r="Q54" s="18"/>
      <c r="R54" s="18"/>
      <c r="S54" s="18"/>
      <c r="T54" s="18"/>
    </row>
    <row r="55" spans="1:20">
      <c r="A55" s="4">
        <v>51</v>
      </c>
      <c r="B55" s="17" t="s">
        <v>63</v>
      </c>
      <c r="C55" s="126" t="s">
        <v>800</v>
      </c>
      <c r="D55" s="18" t="s">
        <v>23</v>
      </c>
      <c r="E55" s="100" t="s">
        <v>801</v>
      </c>
      <c r="F55" s="18" t="s">
        <v>142</v>
      </c>
      <c r="G55" s="19">
        <v>61</v>
      </c>
      <c r="H55" s="19">
        <v>44</v>
      </c>
      <c r="I55" s="59">
        <f t="shared" si="0"/>
        <v>105</v>
      </c>
      <c r="J55" s="100" t="s">
        <v>809</v>
      </c>
      <c r="K55" s="18"/>
      <c r="L55" s="18"/>
      <c r="M55" s="18"/>
      <c r="N55" s="18"/>
      <c r="O55" s="18"/>
      <c r="P55" s="49">
        <v>43694</v>
      </c>
      <c r="Q55" s="18"/>
      <c r="R55" s="18"/>
      <c r="S55" s="18"/>
      <c r="T55" s="18"/>
    </row>
    <row r="56" spans="1:20">
      <c r="A56" s="4">
        <v>52</v>
      </c>
      <c r="B56" s="17" t="s">
        <v>63</v>
      </c>
      <c r="C56" s="126" t="s">
        <v>802</v>
      </c>
      <c r="D56" s="18" t="s">
        <v>23</v>
      </c>
      <c r="E56" s="100" t="s">
        <v>803</v>
      </c>
      <c r="F56" s="18" t="s">
        <v>142</v>
      </c>
      <c r="G56" s="100">
        <v>76</v>
      </c>
      <c r="H56" s="100">
        <v>24</v>
      </c>
      <c r="I56" s="59">
        <f t="shared" si="0"/>
        <v>100</v>
      </c>
      <c r="J56" s="100" t="s">
        <v>810</v>
      </c>
      <c r="K56" s="18"/>
      <c r="L56" s="18"/>
      <c r="M56" s="18"/>
      <c r="N56" s="18"/>
      <c r="O56" s="18"/>
      <c r="P56" s="49">
        <v>43696</v>
      </c>
      <c r="Q56" s="18"/>
      <c r="R56" s="18"/>
      <c r="S56" s="18"/>
      <c r="T56" s="18"/>
    </row>
    <row r="57" spans="1:20">
      <c r="A57" s="4">
        <v>53</v>
      </c>
      <c r="B57" s="17" t="s">
        <v>63</v>
      </c>
      <c r="C57" s="126" t="s">
        <v>802</v>
      </c>
      <c r="D57" s="18" t="s">
        <v>23</v>
      </c>
      <c r="E57" s="100" t="s">
        <v>803</v>
      </c>
      <c r="F57" s="18" t="s">
        <v>142</v>
      </c>
      <c r="G57" s="19">
        <v>76</v>
      </c>
      <c r="H57" s="19">
        <v>24</v>
      </c>
      <c r="I57" s="59">
        <f t="shared" si="0"/>
        <v>100</v>
      </c>
      <c r="J57" s="100" t="s">
        <v>810</v>
      </c>
      <c r="K57" s="18"/>
      <c r="L57" s="18"/>
      <c r="M57" s="18"/>
      <c r="N57" s="18"/>
      <c r="O57" s="18"/>
      <c r="P57" s="49">
        <v>43698</v>
      </c>
      <c r="Q57" s="18"/>
      <c r="R57" s="18"/>
      <c r="S57" s="18"/>
      <c r="T57" s="18"/>
    </row>
    <row r="58" spans="1:20">
      <c r="A58" s="4">
        <v>54</v>
      </c>
      <c r="B58" s="17" t="s">
        <v>63</v>
      </c>
      <c r="C58" s="126" t="s">
        <v>802</v>
      </c>
      <c r="D58" s="18" t="s">
        <v>23</v>
      </c>
      <c r="E58" s="100" t="s">
        <v>803</v>
      </c>
      <c r="F58" s="18" t="s">
        <v>142</v>
      </c>
      <c r="G58" s="19">
        <v>76</v>
      </c>
      <c r="H58" s="19">
        <v>25</v>
      </c>
      <c r="I58" s="59">
        <f t="shared" si="0"/>
        <v>101</v>
      </c>
      <c r="J58" s="100" t="s">
        <v>810</v>
      </c>
      <c r="K58" s="18"/>
      <c r="L58" s="18"/>
      <c r="M58" s="18"/>
      <c r="N58" s="18"/>
      <c r="O58" s="18"/>
      <c r="P58" s="49">
        <v>43699</v>
      </c>
      <c r="Q58" s="18"/>
      <c r="R58" s="18"/>
      <c r="S58" s="18"/>
      <c r="T58" s="18"/>
    </row>
    <row r="59" spans="1:20">
      <c r="A59" s="4">
        <v>55</v>
      </c>
      <c r="B59" s="17" t="s">
        <v>63</v>
      </c>
      <c r="C59" s="126" t="s">
        <v>804</v>
      </c>
      <c r="D59" s="18" t="s">
        <v>23</v>
      </c>
      <c r="E59" s="100" t="s">
        <v>805</v>
      </c>
      <c r="F59" s="18" t="s">
        <v>142</v>
      </c>
      <c r="G59" s="19">
        <v>50</v>
      </c>
      <c r="H59" s="19">
        <v>51</v>
      </c>
      <c r="I59" s="59">
        <f t="shared" si="0"/>
        <v>101</v>
      </c>
      <c r="J59" s="100" t="s">
        <v>811</v>
      </c>
      <c r="K59" s="18"/>
      <c r="L59" s="18"/>
      <c r="M59" s="18"/>
      <c r="N59" s="18"/>
      <c r="O59" s="18"/>
      <c r="P59" s="49">
        <v>43700</v>
      </c>
      <c r="Q59" s="18"/>
      <c r="R59" s="18"/>
      <c r="S59" s="18"/>
      <c r="T59" s="18"/>
    </row>
    <row r="60" spans="1:20">
      <c r="A60" s="4">
        <v>56</v>
      </c>
      <c r="B60" s="17" t="s">
        <v>63</v>
      </c>
      <c r="C60" s="126" t="s">
        <v>804</v>
      </c>
      <c r="D60" s="18" t="s">
        <v>23</v>
      </c>
      <c r="E60" s="100" t="s">
        <v>805</v>
      </c>
      <c r="F60" s="18" t="s">
        <v>142</v>
      </c>
      <c r="G60" s="19">
        <v>50</v>
      </c>
      <c r="H60" s="19">
        <v>60</v>
      </c>
      <c r="I60" s="59">
        <f t="shared" si="0"/>
        <v>110</v>
      </c>
      <c r="J60" s="100" t="s">
        <v>811</v>
      </c>
      <c r="K60" s="18"/>
      <c r="L60" s="18"/>
      <c r="M60" s="18"/>
      <c r="N60" s="18"/>
      <c r="O60" s="18"/>
      <c r="P60" s="49">
        <v>43701</v>
      </c>
      <c r="Q60" s="18"/>
      <c r="R60" s="18"/>
      <c r="S60" s="18"/>
      <c r="T60" s="18"/>
    </row>
    <row r="61" spans="1:20">
      <c r="A61" s="4">
        <v>57</v>
      </c>
      <c r="B61" s="17" t="s">
        <v>63</v>
      </c>
      <c r="C61" s="89" t="s">
        <v>812</v>
      </c>
      <c r="D61" s="18" t="s">
        <v>23</v>
      </c>
      <c r="E61" s="128">
        <v>18250128109</v>
      </c>
      <c r="F61" s="18" t="s">
        <v>142</v>
      </c>
      <c r="G61" s="19">
        <v>55</v>
      </c>
      <c r="H61" s="19">
        <v>67</v>
      </c>
      <c r="I61" s="59">
        <f t="shared" si="0"/>
        <v>122</v>
      </c>
      <c r="J61" s="128">
        <v>9854501282</v>
      </c>
      <c r="K61" s="18"/>
      <c r="L61" s="18"/>
      <c r="M61" s="18"/>
      <c r="N61" s="18"/>
      <c r="O61" s="18"/>
      <c r="P61" s="49">
        <v>43703</v>
      </c>
      <c r="Q61" s="18"/>
      <c r="R61" s="18"/>
      <c r="S61" s="18"/>
      <c r="T61" s="18"/>
    </row>
    <row r="62" spans="1:20">
      <c r="A62" s="4">
        <v>58</v>
      </c>
      <c r="B62" s="17" t="s">
        <v>63</v>
      </c>
      <c r="C62" s="89" t="s">
        <v>812</v>
      </c>
      <c r="D62" s="18" t="s">
        <v>23</v>
      </c>
      <c r="E62" s="128">
        <v>18250128110</v>
      </c>
      <c r="F62" s="18" t="s">
        <v>142</v>
      </c>
      <c r="G62" s="19">
        <v>55</v>
      </c>
      <c r="H62" s="19">
        <v>67</v>
      </c>
      <c r="I62" s="59">
        <f t="shared" si="0"/>
        <v>122</v>
      </c>
      <c r="J62" s="128">
        <v>9854501282</v>
      </c>
      <c r="K62" s="18"/>
      <c r="L62" s="18"/>
      <c r="M62" s="18"/>
      <c r="N62" s="18"/>
      <c r="O62" s="18"/>
      <c r="P62" s="49">
        <v>43704</v>
      </c>
      <c r="Q62" s="18"/>
      <c r="R62" s="18"/>
      <c r="S62" s="18"/>
      <c r="T62" s="18"/>
    </row>
    <row r="63" spans="1:20">
      <c r="A63" s="4">
        <v>59</v>
      </c>
      <c r="B63" s="17" t="s">
        <v>63</v>
      </c>
      <c r="C63" s="89" t="s">
        <v>812</v>
      </c>
      <c r="D63" s="18" t="s">
        <v>23</v>
      </c>
      <c r="E63" s="128">
        <v>18250128111</v>
      </c>
      <c r="F63" s="18" t="s">
        <v>142</v>
      </c>
      <c r="G63" s="19">
        <v>55</v>
      </c>
      <c r="H63" s="19">
        <v>67</v>
      </c>
      <c r="I63" s="59">
        <f t="shared" si="0"/>
        <v>122</v>
      </c>
      <c r="J63" s="128">
        <v>9854501282</v>
      </c>
      <c r="K63" s="18"/>
      <c r="L63" s="18"/>
      <c r="M63" s="18"/>
      <c r="N63" s="18"/>
      <c r="O63" s="18"/>
      <c r="P63" s="49">
        <v>43706</v>
      </c>
      <c r="Q63" s="18"/>
      <c r="R63" s="18"/>
      <c r="S63" s="18"/>
      <c r="T63" s="18"/>
    </row>
    <row r="64" spans="1:20">
      <c r="A64" s="4">
        <v>60</v>
      </c>
      <c r="B64" s="17" t="s">
        <v>63</v>
      </c>
      <c r="C64" s="89" t="s">
        <v>813</v>
      </c>
      <c r="D64" s="18" t="s">
        <v>23</v>
      </c>
      <c r="E64" s="128">
        <v>18250118402</v>
      </c>
      <c r="F64" s="18" t="s">
        <v>814</v>
      </c>
      <c r="G64" s="19">
        <v>32</v>
      </c>
      <c r="H64" s="19">
        <v>40</v>
      </c>
      <c r="I64" s="59">
        <f t="shared" si="0"/>
        <v>72</v>
      </c>
      <c r="J64" s="128">
        <v>9854500890</v>
      </c>
      <c r="K64" s="18"/>
      <c r="L64" s="18"/>
      <c r="M64" s="18"/>
      <c r="N64" s="18"/>
      <c r="O64" s="18"/>
      <c r="P64" s="49">
        <v>43707</v>
      </c>
      <c r="Q64" s="18"/>
      <c r="R64" s="18"/>
      <c r="S64" s="18"/>
      <c r="T64" s="18"/>
    </row>
    <row r="65" spans="1:20">
      <c r="A65" s="4">
        <v>61</v>
      </c>
      <c r="B65" s="17"/>
      <c r="C65" s="18"/>
      <c r="D65" s="18"/>
      <c r="E65" s="19"/>
      <c r="F65" s="18"/>
      <c r="G65" s="19"/>
      <c r="H65" s="19"/>
      <c r="I65" s="59">
        <f t="shared" si="0"/>
        <v>0</v>
      </c>
      <c r="J65" s="18"/>
      <c r="K65" s="18"/>
      <c r="L65" s="18"/>
      <c r="M65" s="18"/>
      <c r="N65" s="18"/>
      <c r="O65" s="18"/>
      <c r="P65" s="24"/>
      <c r="Q65" s="18"/>
      <c r="R65" s="18"/>
      <c r="S65" s="18"/>
      <c r="T65" s="18"/>
    </row>
    <row r="66" spans="1:20">
      <c r="A66" s="4">
        <v>62</v>
      </c>
      <c r="B66" s="17"/>
      <c r="C66" s="18"/>
      <c r="D66" s="18"/>
      <c r="E66" s="19"/>
      <c r="F66" s="18"/>
      <c r="G66" s="19"/>
      <c r="H66" s="19"/>
      <c r="I66" s="59">
        <f t="shared" si="0"/>
        <v>0</v>
      </c>
      <c r="J66" s="18"/>
      <c r="K66" s="18"/>
      <c r="L66" s="18"/>
      <c r="M66" s="18"/>
      <c r="N66" s="18"/>
      <c r="O66" s="18"/>
      <c r="P66" s="24"/>
      <c r="Q66" s="18"/>
      <c r="R66" s="18"/>
      <c r="S66" s="18"/>
      <c r="T66" s="18"/>
    </row>
    <row r="67" spans="1:20">
      <c r="A67" s="4">
        <v>63</v>
      </c>
      <c r="B67" s="17"/>
      <c r="C67" s="18"/>
      <c r="D67" s="18"/>
      <c r="E67" s="19"/>
      <c r="F67" s="18"/>
      <c r="G67" s="19"/>
      <c r="H67" s="19"/>
      <c r="I67" s="59">
        <f t="shared" si="0"/>
        <v>0</v>
      </c>
      <c r="J67" s="18"/>
      <c r="K67" s="18"/>
      <c r="L67" s="18"/>
      <c r="M67" s="18"/>
      <c r="N67" s="18"/>
      <c r="O67" s="18"/>
      <c r="P67" s="24"/>
      <c r="Q67" s="18"/>
      <c r="R67" s="18"/>
      <c r="S67" s="18"/>
      <c r="T67" s="18"/>
    </row>
    <row r="68" spans="1:20">
      <c r="A68" s="4">
        <v>64</v>
      </c>
      <c r="B68" s="17"/>
      <c r="C68" s="18"/>
      <c r="D68" s="18"/>
      <c r="E68" s="19"/>
      <c r="F68" s="18"/>
      <c r="G68" s="19"/>
      <c r="H68" s="19"/>
      <c r="I68" s="59">
        <f t="shared" si="0"/>
        <v>0</v>
      </c>
      <c r="J68" s="18"/>
      <c r="K68" s="18"/>
      <c r="L68" s="18"/>
      <c r="M68" s="18"/>
      <c r="N68" s="18"/>
      <c r="O68" s="18"/>
      <c r="P68" s="24"/>
      <c r="Q68" s="18"/>
      <c r="R68" s="18"/>
      <c r="S68" s="18"/>
      <c r="T68" s="18"/>
    </row>
    <row r="69" spans="1:20">
      <c r="A69" s="4">
        <v>65</v>
      </c>
      <c r="B69" s="17"/>
      <c r="C69" s="18"/>
      <c r="D69" s="18"/>
      <c r="E69" s="19"/>
      <c r="F69" s="18"/>
      <c r="G69" s="19"/>
      <c r="H69" s="19"/>
      <c r="I69" s="59">
        <f t="shared" si="0"/>
        <v>0</v>
      </c>
      <c r="J69" s="18"/>
      <c r="K69" s="18"/>
      <c r="L69" s="18"/>
      <c r="M69" s="18"/>
      <c r="N69" s="18"/>
      <c r="O69" s="18"/>
      <c r="P69" s="24"/>
      <c r="Q69" s="18"/>
      <c r="R69" s="18"/>
      <c r="S69" s="18"/>
      <c r="T69" s="18"/>
    </row>
    <row r="70" spans="1:20">
      <c r="A70" s="4">
        <v>66</v>
      </c>
      <c r="B70" s="17"/>
      <c r="C70" s="18"/>
      <c r="D70" s="18"/>
      <c r="E70" s="19"/>
      <c r="F70" s="18"/>
      <c r="G70" s="19"/>
      <c r="H70" s="19"/>
      <c r="I70" s="59">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9">
        <f t="shared" si="1"/>
        <v>0</v>
      </c>
      <c r="J71" s="18"/>
      <c r="K71" s="18"/>
      <c r="L71" s="18"/>
      <c r="M71" s="18"/>
      <c r="N71" s="18"/>
      <c r="O71" s="18"/>
      <c r="P71" s="24"/>
      <c r="Q71" s="18"/>
      <c r="R71" s="18"/>
      <c r="S71" s="18"/>
      <c r="T71" s="18"/>
    </row>
    <row r="72" spans="1:20">
      <c r="A72" s="4">
        <v>68</v>
      </c>
      <c r="B72" s="17"/>
      <c r="C72" s="18"/>
      <c r="D72" s="18"/>
      <c r="E72" s="19"/>
      <c r="F72" s="18"/>
      <c r="G72" s="19"/>
      <c r="H72" s="19"/>
      <c r="I72" s="59">
        <f t="shared" si="1"/>
        <v>0</v>
      </c>
      <c r="J72" s="18"/>
      <c r="K72" s="18"/>
      <c r="L72" s="18"/>
      <c r="M72" s="18"/>
      <c r="N72" s="18"/>
      <c r="O72" s="18"/>
      <c r="P72" s="24"/>
      <c r="Q72" s="18"/>
      <c r="R72" s="18"/>
      <c r="S72" s="18"/>
      <c r="T72" s="18"/>
    </row>
    <row r="73" spans="1:20">
      <c r="A73" s="4">
        <v>69</v>
      </c>
      <c r="B73" s="17"/>
      <c r="C73" s="18"/>
      <c r="D73" s="18"/>
      <c r="E73" s="19"/>
      <c r="F73" s="18"/>
      <c r="G73" s="19"/>
      <c r="H73" s="19"/>
      <c r="I73" s="59">
        <f t="shared" si="1"/>
        <v>0</v>
      </c>
      <c r="J73" s="18"/>
      <c r="K73" s="18"/>
      <c r="L73" s="18"/>
      <c r="M73" s="18"/>
      <c r="N73" s="18"/>
      <c r="O73" s="18"/>
      <c r="P73" s="24"/>
      <c r="Q73" s="18"/>
      <c r="R73" s="18"/>
      <c r="S73" s="18"/>
      <c r="T73" s="18"/>
    </row>
    <row r="74" spans="1:20">
      <c r="A74" s="4">
        <v>70</v>
      </c>
      <c r="B74" s="17"/>
      <c r="C74" s="18"/>
      <c r="D74" s="18"/>
      <c r="E74" s="19"/>
      <c r="F74" s="18"/>
      <c r="G74" s="19"/>
      <c r="H74" s="19"/>
      <c r="I74" s="59">
        <f t="shared" si="1"/>
        <v>0</v>
      </c>
      <c r="J74" s="18"/>
      <c r="K74" s="18"/>
      <c r="L74" s="18"/>
      <c r="M74" s="18"/>
      <c r="N74" s="18"/>
      <c r="O74" s="18"/>
      <c r="P74" s="24"/>
      <c r="Q74" s="18"/>
      <c r="R74" s="18"/>
      <c r="S74" s="18"/>
      <c r="T74" s="18"/>
    </row>
    <row r="75" spans="1:20">
      <c r="A75" s="4">
        <v>71</v>
      </c>
      <c r="B75" s="17"/>
      <c r="C75" s="18"/>
      <c r="D75" s="18"/>
      <c r="E75" s="19"/>
      <c r="F75" s="18"/>
      <c r="G75" s="19"/>
      <c r="H75" s="19"/>
      <c r="I75" s="59">
        <f t="shared" si="1"/>
        <v>0</v>
      </c>
      <c r="J75" s="18"/>
      <c r="K75" s="18"/>
      <c r="L75" s="18"/>
      <c r="M75" s="18"/>
      <c r="N75" s="18"/>
      <c r="O75" s="18"/>
      <c r="P75" s="24"/>
      <c r="Q75" s="18"/>
      <c r="R75" s="18"/>
      <c r="S75" s="18"/>
      <c r="T75" s="18"/>
    </row>
    <row r="76" spans="1:20">
      <c r="A76" s="4">
        <v>72</v>
      </c>
      <c r="B76" s="17"/>
      <c r="C76" s="18"/>
      <c r="D76" s="18"/>
      <c r="E76" s="19"/>
      <c r="F76" s="18"/>
      <c r="G76" s="19"/>
      <c r="H76" s="19"/>
      <c r="I76" s="59">
        <f t="shared" si="1"/>
        <v>0</v>
      </c>
      <c r="J76" s="18"/>
      <c r="K76" s="18"/>
      <c r="L76" s="18"/>
      <c r="M76" s="18"/>
      <c r="N76" s="18"/>
      <c r="O76" s="18"/>
      <c r="P76" s="24"/>
      <c r="Q76" s="18"/>
      <c r="R76" s="18"/>
      <c r="S76" s="18"/>
      <c r="T76" s="18"/>
    </row>
    <row r="77" spans="1:20">
      <c r="A77" s="4">
        <v>73</v>
      </c>
      <c r="B77" s="17"/>
      <c r="C77" s="18"/>
      <c r="D77" s="18"/>
      <c r="E77" s="19"/>
      <c r="F77" s="18"/>
      <c r="G77" s="19"/>
      <c r="H77" s="19"/>
      <c r="I77" s="59">
        <f t="shared" si="1"/>
        <v>0</v>
      </c>
      <c r="J77" s="18"/>
      <c r="K77" s="18"/>
      <c r="L77" s="18"/>
      <c r="M77" s="18"/>
      <c r="N77" s="18"/>
      <c r="O77" s="18"/>
      <c r="P77" s="24"/>
      <c r="Q77" s="18"/>
      <c r="R77" s="18"/>
      <c r="S77" s="18"/>
      <c r="T77" s="18"/>
    </row>
    <row r="78" spans="1:20">
      <c r="A78" s="4">
        <v>74</v>
      </c>
      <c r="B78" s="17"/>
      <c r="C78" s="48"/>
      <c r="D78" s="48"/>
      <c r="E78" s="19"/>
      <c r="F78" s="48"/>
      <c r="G78" s="19"/>
      <c r="H78" s="19"/>
      <c r="I78" s="59">
        <f t="shared" si="1"/>
        <v>0</v>
      </c>
      <c r="J78" s="48"/>
      <c r="K78" s="48"/>
      <c r="L78" s="48"/>
      <c r="M78" s="48"/>
      <c r="N78" s="48"/>
      <c r="O78" s="48"/>
      <c r="P78" s="24"/>
      <c r="Q78" s="18"/>
      <c r="R78" s="18"/>
      <c r="S78" s="18"/>
      <c r="T78" s="18"/>
    </row>
    <row r="79" spans="1:20">
      <c r="A79" s="4">
        <v>75</v>
      </c>
      <c r="B79" s="17"/>
      <c r="C79" s="18"/>
      <c r="D79" s="18"/>
      <c r="E79" s="19"/>
      <c r="F79" s="18"/>
      <c r="G79" s="19"/>
      <c r="H79" s="19"/>
      <c r="I79" s="59">
        <f t="shared" si="1"/>
        <v>0</v>
      </c>
      <c r="J79" s="18"/>
      <c r="K79" s="18"/>
      <c r="L79" s="18"/>
      <c r="M79" s="18"/>
      <c r="N79" s="18"/>
      <c r="O79" s="18"/>
      <c r="P79" s="24"/>
      <c r="Q79" s="18"/>
      <c r="R79" s="18"/>
      <c r="S79" s="18"/>
      <c r="T79" s="18"/>
    </row>
    <row r="80" spans="1:20">
      <c r="A80" s="4">
        <v>76</v>
      </c>
      <c r="B80" s="17"/>
      <c r="C80" s="18"/>
      <c r="D80" s="18"/>
      <c r="E80" s="19"/>
      <c r="F80" s="18"/>
      <c r="G80" s="19"/>
      <c r="H80" s="19"/>
      <c r="I80" s="59">
        <f t="shared" si="1"/>
        <v>0</v>
      </c>
      <c r="J80" s="18"/>
      <c r="K80" s="18"/>
      <c r="L80" s="18"/>
      <c r="M80" s="18"/>
      <c r="N80" s="18"/>
      <c r="O80" s="18"/>
      <c r="P80" s="24"/>
      <c r="Q80" s="18"/>
      <c r="R80" s="18"/>
      <c r="S80" s="18"/>
      <c r="T80" s="18"/>
    </row>
    <row r="81" spans="1:20">
      <c r="A81" s="4">
        <v>77</v>
      </c>
      <c r="B81" s="17"/>
      <c r="C81" s="18"/>
      <c r="D81" s="18"/>
      <c r="E81" s="19"/>
      <c r="F81" s="18"/>
      <c r="G81" s="19"/>
      <c r="H81" s="19"/>
      <c r="I81" s="59">
        <f t="shared" si="1"/>
        <v>0</v>
      </c>
      <c r="J81" s="18"/>
      <c r="K81" s="18"/>
      <c r="L81" s="18"/>
      <c r="M81" s="18"/>
      <c r="N81" s="18"/>
      <c r="O81" s="18"/>
      <c r="P81" s="24"/>
      <c r="Q81" s="18"/>
      <c r="R81" s="18"/>
      <c r="S81" s="18"/>
      <c r="T81" s="18"/>
    </row>
    <row r="82" spans="1:20">
      <c r="A82" s="4">
        <v>78</v>
      </c>
      <c r="B82" s="17"/>
      <c r="C82" s="18"/>
      <c r="D82" s="18"/>
      <c r="E82" s="19"/>
      <c r="F82" s="18"/>
      <c r="G82" s="19"/>
      <c r="H82" s="19"/>
      <c r="I82" s="59">
        <f t="shared" si="1"/>
        <v>0</v>
      </c>
      <c r="J82" s="18"/>
      <c r="K82" s="18"/>
      <c r="L82" s="18"/>
      <c r="M82" s="18"/>
      <c r="N82" s="18"/>
      <c r="O82" s="18"/>
      <c r="P82" s="24"/>
      <c r="Q82" s="18"/>
      <c r="R82" s="18"/>
      <c r="S82" s="18"/>
      <c r="T82" s="18"/>
    </row>
    <row r="83" spans="1:20">
      <c r="A83" s="4">
        <v>79</v>
      </c>
      <c r="B83" s="17"/>
      <c r="C83" s="18"/>
      <c r="D83" s="18"/>
      <c r="E83" s="19"/>
      <c r="F83" s="18"/>
      <c r="G83" s="19"/>
      <c r="H83" s="19"/>
      <c r="I83" s="59">
        <f t="shared" si="1"/>
        <v>0</v>
      </c>
      <c r="J83" s="18"/>
      <c r="K83" s="18"/>
      <c r="L83" s="18"/>
      <c r="M83" s="18"/>
      <c r="N83" s="18"/>
      <c r="O83" s="18"/>
      <c r="P83" s="24"/>
      <c r="Q83" s="18"/>
      <c r="R83" s="18"/>
      <c r="S83" s="18"/>
      <c r="T83" s="18"/>
    </row>
    <row r="84" spans="1:20">
      <c r="A84" s="4">
        <v>80</v>
      </c>
      <c r="B84" s="17"/>
      <c r="C84" s="18"/>
      <c r="D84" s="18"/>
      <c r="E84" s="19"/>
      <c r="F84" s="18"/>
      <c r="G84" s="19"/>
      <c r="H84" s="19"/>
      <c r="I84" s="59">
        <f t="shared" si="1"/>
        <v>0</v>
      </c>
      <c r="J84" s="18"/>
      <c r="K84" s="18"/>
      <c r="L84" s="18"/>
      <c r="M84" s="18"/>
      <c r="N84" s="18"/>
      <c r="O84" s="18"/>
      <c r="P84" s="24"/>
      <c r="Q84" s="18"/>
      <c r="R84" s="18"/>
      <c r="S84" s="18"/>
      <c r="T84" s="18"/>
    </row>
    <row r="85" spans="1:20">
      <c r="A85" s="4">
        <v>81</v>
      </c>
      <c r="B85" s="17"/>
      <c r="C85" s="18"/>
      <c r="D85" s="18"/>
      <c r="E85" s="19"/>
      <c r="F85" s="18"/>
      <c r="G85" s="19"/>
      <c r="H85" s="19"/>
      <c r="I85" s="59">
        <f t="shared" si="1"/>
        <v>0</v>
      </c>
      <c r="J85" s="18"/>
      <c r="K85" s="18"/>
      <c r="L85" s="18"/>
      <c r="M85" s="18"/>
      <c r="N85" s="18"/>
      <c r="O85" s="18"/>
      <c r="P85" s="24"/>
      <c r="Q85" s="18"/>
      <c r="R85" s="18"/>
      <c r="S85" s="18"/>
      <c r="T85" s="18"/>
    </row>
    <row r="86" spans="1:20">
      <c r="A86" s="4">
        <v>82</v>
      </c>
      <c r="B86" s="17"/>
      <c r="C86" s="18"/>
      <c r="D86" s="18"/>
      <c r="E86" s="19"/>
      <c r="F86" s="18"/>
      <c r="G86" s="19"/>
      <c r="H86" s="19"/>
      <c r="I86" s="59">
        <f t="shared" si="1"/>
        <v>0</v>
      </c>
      <c r="J86" s="18"/>
      <c r="K86" s="18"/>
      <c r="L86" s="18"/>
      <c r="M86" s="18"/>
      <c r="N86" s="18"/>
      <c r="O86" s="18"/>
      <c r="P86" s="24"/>
      <c r="Q86" s="18"/>
      <c r="R86" s="18"/>
      <c r="S86" s="18"/>
      <c r="T86" s="18"/>
    </row>
    <row r="87" spans="1:20">
      <c r="A87" s="4">
        <v>83</v>
      </c>
      <c r="B87" s="17"/>
      <c r="C87" s="18"/>
      <c r="D87" s="18"/>
      <c r="E87" s="19"/>
      <c r="F87" s="18"/>
      <c r="G87" s="19"/>
      <c r="H87" s="19"/>
      <c r="I87" s="59">
        <f t="shared" si="1"/>
        <v>0</v>
      </c>
      <c r="J87" s="18"/>
      <c r="K87" s="18"/>
      <c r="L87" s="18"/>
      <c r="M87" s="18"/>
      <c r="N87" s="18"/>
      <c r="O87" s="18"/>
      <c r="P87" s="24"/>
      <c r="Q87" s="18"/>
      <c r="R87" s="18"/>
      <c r="S87" s="18"/>
      <c r="T87" s="18"/>
    </row>
    <row r="88" spans="1:20">
      <c r="A88" s="4">
        <v>84</v>
      </c>
      <c r="B88" s="17"/>
      <c r="C88" s="18"/>
      <c r="D88" s="18"/>
      <c r="E88" s="19"/>
      <c r="F88" s="18"/>
      <c r="G88" s="19"/>
      <c r="H88" s="19"/>
      <c r="I88" s="59">
        <f t="shared" si="1"/>
        <v>0</v>
      </c>
      <c r="J88" s="18"/>
      <c r="K88" s="18"/>
      <c r="L88" s="18"/>
      <c r="M88" s="18"/>
      <c r="N88" s="18"/>
      <c r="O88" s="18"/>
      <c r="P88" s="24"/>
      <c r="Q88" s="18"/>
      <c r="R88" s="18"/>
      <c r="S88" s="18"/>
      <c r="T88" s="18"/>
    </row>
    <row r="89" spans="1:20">
      <c r="A89" s="4">
        <v>85</v>
      </c>
      <c r="B89" s="17"/>
      <c r="C89" s="18"/>
      <c r="D89" s="18"/>
      <c r="E89" s="19"/>
      <c r="F89" s="18"/>
      <c r="G89" s="19"/>
      <c r="H89" s="19"/>
      <c r="I89" s="59">
        <f t="shared" si="1"/>
        <v>0</v>
      </c>
      <c r="J89" s="18"/>
      <c r="K89" s="18"/>
      <c r="L89" s="18"/>
      <c r="M89" s="18"/>
      <c r="N89" s="18"/>
      <c r="O89" s="18"/>
      <c r="P89" s="24"/>
      <c r="Q89" s="18"/>
      <c r="R89" s="18"/>
      <c r="S89" s="18"/>
      <c r="T89" s="18"/>
    </row>
    <row r="90" spans="1:20">
      <c r="A90" s="4">
        <v>86</v>
      </c>
      <c r="B90" s="17"/>
      <c r="C90" s="18"/>
      <c r="D90" s="18"/>
      <c r="E90" s="19"/>
      <c r="F90" s="18"/>
      <c r="G90" s="19"/>
      <c r="H90" s="19"/>
      <c r="I90" s="59">
        <f t="shared" si="1"/>
        <v>0</v>
      </c>
      <c r="J90" s="18"/>
      <c r="K90" s="18"/>
      <c r="L90" s="18"/>
      <c r="M90" s="18"/>
      <c r="N90" s="18"/>
      <c r="O90" s="18"/>
      <c r="P90" s="24"/>
      <c r="Q90" s="18"/>
      <c r="R90" s="18"/>
      <c r="S90" s="18"/>
      <c r="T90" s="18"/>
    </row>
    <row r="91" spans="1:20">
      <c r="A91" s="4">
        <v>87</v>
      </c>
      <c r="B91" s="17"/>
      <c r="C91" s="18"/>
      <c r="D91" s="18"/>
      <c r="E91" s="19"/>
      <c r="F91" s="18"/>
      <c r="G91" s="19"/>
      <c r="H91" s="19"/>
      <c r="I91" s="59">
        <f t="shared" si="1"/>
        <v>0</v>
      </c>
      <c r="J91" s="18"/>
      <c r="K91" s="18"/>
      <c r="L91" s="18"/>
      <c r="M91" s="18"/>
      <c r="N91" s="18"/>
      <c r="O91" s="18"/>
      <c r="P91" s="24"/>
      <c r="Q91" s="18"/>
      <c r="R91" s="18"/>
      <c r="S91" s="18"/>
      <c r="T91" s="18"/>
    </row>
    <row r="92" spans="1:20">
      <c r="A92" s="4">
        <v>88</v>
      </c>
      <c r="B92" s="17"/>
      <c r="C92" s="18"/>
      <c r="D92" s="18"/>
      <c r="E92" s="19"/>
      <c r="F92" s="18"/>
      <c r="G92" s="19"/>
      <c r="H92" s="19"/>
      <c r="I92" s="59">
        <f t="shared" si="1"/>
        <v>0</v>
      </c>
      <c r="J92" s="18"/>
      <c r="K92" s="18"/>
      <c r="L92" s="18"/>
      <c r="M92" s="18"/>
      <c r="N92" s="18"/>
      <c r="O92" s="18"/>
      <c r="P92" s="24"/>
      <c r="Q92" s="18"/>
      <c r="R92" s="18"/>
      <c r="S92" s="18"/>
      <c r="T92" s="18"/>
    </row>
    <row r="93" spans="1:20">
      <c r="A93" s="4">
        <v>89</v>
      </c>
      <c r="B93" s="17"/>
      <c r="C93" s="18"/>
      <c r="D93" s="18"/>
      <c r="E93" s="19"/>
      <c r="F93" s="18"/>
      <c r="G93" s="19"/>
      <c r="H93" s="19"/>
      <c r="I93" s="59">
        <f t="shared" si="1"/>
        <v>0</v>
      </c>
      <c r="J93" s="18"/>
      <c r="K93" s="18"/>
      <c r="L93" s="18"/>
      <c r="M93" s="18"/>
      <c r="N93" s="18"/>
      <c r="O93" s="18"/>
      <c r="P93" s="24"/>
      <c r="Q93" s="18"/>
      <c r="R93" s="18"/>
      <c r="S93" s="18"/>
      <c r="T93" s="18"/>
    </row>
    <row r="94" spans="1:20">
      <c r="A94" s="4">
        <v>90</v>
      </c>
      <c r="B94" s="17"/>
      <c r="C94" s="18"/>
      <c r="D94" s="18"/>
      <c r="E94" s="19"/>
      <c r="F94" s="18"/>
      <c r="G94" s="19"/>
      <c r="H94" s="19"/>
      <c r="I94" s="59">
        <f t="shared" si="1"/>
        <v>0</v>
      </c>
      <c r="J94" s="18"/>
      <c r="K94" s="18"/>
      <c r="L94" s="18"/>
      <c r="M94" s="18"/>
      <c r="N94" s="18"/>
      <c r="O94" s="18"/>
      <c r="P94" s="24"/>
      <c r="Q94" s="18"/>
      <c r="R94" s="18"/>
      <c r="S94" s="18"/>
      <c r="T94" s="18"/>
    </row>
    <row r="95" spans="1:20">
      <c r="A95" s="4">
        <v>91</v>
      </c>
      <c r="B95" s="17"/>
      <c r="C95" s="18"/>
      <c r="D95" s="18"/>
      <c r="E95" s="19"/>
      <c r="F95" s="18"/>
      <c r="G95" s="19"/>
      <c r="H95" s="19"/>
      <c r="I95" s="59">
        <f t="shared" si="1"/>
        <v>0</v>
      </c>
      <c r="J95" s="18"/>
      <c r="K95" s="18"/>
      <c r="L95" s="18"/>
      <c r="M95" s="18"/>
      <c r="N95" s="18"/>
      <c r="O95" s="18"/>
      <c r="P95" s="24"/>
      <c r="Q95" s="18"/>
      <c r="R95" s="18"/>
      <c r="S95" s="18"/>
      <c r="T95" s="18"/>
    </row>
    <row r="96" spans="1:20">
      <c r="A96" s="4">
        <v>92</v>
      </c>
      <c r="B96" s="17"/>
      <c r="C96" s="18"/>
      <c r="D96" s="18"/>
      <c r="E96" s="19"/>
      <c r="F96" s="18"/>
      <c r="G96" s="19"/>
      <c r="H96" s="19"/>
      <c r="I96" s="59">
        <f t="shared" si="1"/>
        <v>0</v>
      </c>
      <c r="J96" s="18"/>
      <c r="K96" s="18"/>
      <c r="L96" s="18"/>
      <c r="M96" s="18"/>
      <c r="N96" s="18"/>
      <c r="O96" s="18"/>
      <c r="P96" s="24"/>
      <c r="Q96" s="18"/>
      <c r="R96" s="18"/>
      <c r="S96" s="18"/>
      <c r="T96" s="18"/>
    </row>
    <row r="97" spans="1:20">
      <c r="A97" s="4">
        <v>93</v>
      </c>
      <c r="B97" s="17"/>
      <c r="C97" s="18"/>
      <c r="D97" s="18"/>
      <c r="E97" s="19"/>
      <c r="F97" s="18"/>
      <c r="G97" s="19"/>
      <c r="H97" s="19"/>
      <c r="I97" s="59">
        <f t="shared" si="1"/>
        <v>0</v>
      </c>
      <c r="J97" s="18"/>
      <c r="K97" s="18"/>
      <c r="L97" s="18"/>
      <c r="M97" s="18"/>
      <c r="N97" s="18"/>
      <c r="O97" s="18"/>
      <c r="P97" s="24"/>
      <c r="Q97" s="18"/>
      <c r="R97" s="18"/>
      <c r="S97" s="18"/>
      <c r="T97" s="18"/>
    </row>
    <row r="98" spans="1:20">
      <c r="A98" s="4">
        <v>94</v>
      </c>
      <c r="B98" s="17"/>
      <c r="C98" s="18"/>
      <c r="D98" s="18"/>
      <c r="E98" s="19"/>
      <c r="F98" s="18"/>
      <c r="G98" s="19"/>
      <c r="H98" s="19"/>
      <c r="I98" s="59">
        <f t="shared" si="1"/>
        <v>0</v>
      </c>
      <c r="J98" s="18"/>
      <c r="K98" s="18"/>
      <c r="L98" s="18"/>
      <c r="M98" s="18"/>
      <c r="N98" s="18"/>
      <c r="O98" s="18"/>
      <c r="P98" s="24"/>
      <c r="Q98" s="18"/>
      <c r="R98" s="18"/>
      <c r="S98" s="18"/>
      <c r="T98" s="18"/>
    </row>
    <row r="99" spans="1:20">
      <c r="A99" s="4">
        <v>95</v>
      </c>
      <c r="B99" s="17"/>
      <c r="C99" s="18"/>
      <c r="D99" s="18"/>
      <c r="E99" s="19"/>
      <c r="F99" s="18"/>
      <c r="G99" s="19"/>
      <c r="H99" s="19"/>
      <c r="I99" s="59">
        <f t="shared" si="1"/>
        <v>0</v>
      </c>
      <c r="J99" s="18"/>
      <c r="K99" s="18"/>
      <c r="L99" s="18"/>
      <c r="M99" s="18"/>
      <c r="N99" s="18"/>
      <c r="O99" s="18"/>
      <c r="P99" s="24"/>
      <c r="Q99" s="18"/>
      <c r="R99" s="18"/>
      <c r="S99" s="18"/>
      <c r="T99" s="18"/>
    </row>
    <row r="100" spans="1:20">
      <c r="A100" s="4">
        <v>96</v>
      </c>
      <c r="B100" s="17"/>
      <c r="C100" s="18"/>
      <c r="D100" s="18"/>
      <c r="E100" s="19"/>
      <c r="F100" s="18"/>
      <c r="G100" s="19"/>
      <c r="H100" s="19"/>
      <c r="I100" s="59">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9">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9">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9">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9">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9">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9">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60</v>
      </c>
      <c r="D165" s="21"/>
      <c r="E165" s="13"/>
      <c r="F165" s="21"/>
      <c r="G165" s="60">
        <f>SUM(G5:G164)</f>
        <v>2208</v>
      </c>
      <c r="H165" s="60">
        <f>SUM(H5:H164)</f>
        <v>2601</v>
      </c>
      <c r="I165" s="60">
        <f>SUM(I5:I164)</f>
        <v>4809</v>
      </c>
      <c r="J165" s="21"/>
      <c r="K165" s="21"/>
      <c r="L165" s="21"/>
      <c r="M165" s="21"/>
      <c r="N165" s="21"/>
      <c r="O165" s="21"/>
      <c r="P165" s="14"/>
      <c r="Q165" s="21"/>
      <c r="R165" s="21"/>
      <c r="S165" s="21"/>
      <c r="T165" s="12"/>
    </row>
    <row r="166" spans="1:20">
      <c r="A166" s="44" t="s">
        <v>62</v>
      </c>
      <c r="B166" s="10">
        <f>COUNTIF(B$5:B$164,"Team 1")</f>
        <v>38</v>
      </c>
      <c r="C166" s="44" t="s">
        <v>25</v>
      </c>
      <c r="D166" s="10">
        <f>COUNTIF(D5:D164,"Anganwadi")</f>
        <v>17</v>
      </c>
    </row>
    <row r="167" spans="1:20">
      <c r="A167" s="44" t="s">
        <v>63</v>
      </c>
      <c r="B167" s="10">
        <f>COUNTIF(B$6:B$164,"Team 2")</f>
        <v>22</v>
      </c>
      <c r="C167" s="44" t="s">
        <v>23</v>
      </c>
      <c r="D167" s="10">
        <f>COUNTIF(D5:D164,"School")</f>
        <v>43</v>
      </c>
    </row>
  </sheetData>
  <sheetProtection password="8527" sheet="1" objects="1" scenarios="1"/>
  <mergeCells count="20">
    <mergeCell ref="G3:I3"/>
    <mergeCell ref="J3:J4"/>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F8" sqref="F8"/>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97" t="s">
        <v>70</v>
      </c>
      <c r="B1" s="197"/>
      <c r="C1" s="197"/>
      <c r="D1" s="55"/>
      <c r="E1" s="55"/>
      <c r="F1" s="55"/>
      <c r="G1" s="55"/>
      <c r="H1" s="55"/>
      <c r="I1" s="55"/>
      <c r="J1" s="55"/>
      <c r="K1" s="55"/>
      <c r="L1" s="55"/>
      <c r="M1" s="199"/>
      <c r="N1" s="199"/>
      <c r="O1" s="199"/>
      <c r="P1" s="199"/>
      <c r="Q1" s="199"/>
      <c r="R1" s="199"/>
      <c r="S1" s="199"/>
      <c r="T1" s="199"/>
    </row>
    <row r="2" spans="1:20">
      <c r="A2" s="193" t="s">
        <v>59</v>
      </c>
      <c r="B2" s="194"/>
      <c r="C2" s="194"/>
      <c r="D2" s="25">
        <v>43709</v>
      </c>
      <c r="E2" s="22"/>
      <c r="F2" s="22"/>
      <c r="G2" s="22"/>
      <c r="H2" s="22"/>
      <c r="I2" s="22"/>
      <c r="J2" s="22"/>
      <c r="K2" s="22"/>
      <c r="L2" s="22"/>
      <c r="M2" s="22"/>
      <c r="N2" s="22"/>
      <c r="O2" s="22"/>
      <c r="P2" s="22"/>
      <c r="Q2" s="22"/>
      <c r="R2" s="22"/>
      <c r="S2" s="22"/>
    </row>
    <row r="3" spans="1:20" ht="24" customHeight="1">
      <c r="A3" s="189" t="s">
        <v>14</v>
      </c>
      <c r="B3" s="191" t="s">
        <v>61</v>
      </c>
      <c r="C3" s="188" t="s">
        <v>7</v>
      </c>
      <c r="D3" s="188" t="s">
        <v>55</v>
      </c>
      <c r="E3" s="188" t="s">
        <v>16</v>
      </c>
      <c r="F3" s="195" t="s">
        <v>17</v>
      </c>
      <c r="G3" s="188" t="s">
        <v>8</v>
      </c>
      <c r="H3" s="188"/>
      <c r="I3" s="188"/>
      <c r="J3" s="188" t="s">
        <v>31</v>
      </c>
      <c r="K3" s="191" t="s">
        <v>33</v>
      </c>
      <c r="L3" s="191" t="s">
        <v>50</v>
      </c>
      <c r="M3" s="191" t="s">
        <v>51</v>
      </c>
      <c r="N3" s="191" t="s">
        <v>34</v>
      </c>
      <c r="O3" s="191" t="s">
        <v>35</v>
      </c>
      <c r="P3" s="189" t="s">
        <v>54</v>
      </c>
      <c r="Q3" s="188" t="s">
        <v>52</v>
      </c>
      <c r="R3" s="188" t="s">
        <v>32</v>
      </c>
      <c r="S3" s="188" t="s">
        <v>53</v>
      </c>
      <c r="T3" s="188" t="s">
        <v>13</v>
      </c>
    </row>
    <row r="4" spans="1:20" ht="25.5" customHeight="1">
      <c r="A4" s="189"/>
      <c r="B4" s="196"/>
      <c r="C4" s="188"/>
      <c r="D4" s="188"/>
      <c r="E4" s="188"/>
      <c r="F4" s="195"/>
      <c r="G4" s="23" t="s">
        <v>9</v>
      </c>
      <c r="H4" s="23" t="s">
        <v>10</v>
      </c>
      <c r="I4" s="23" t="s">
        <v>11</v>
      </c>
      <c r="J4" s="188"/>
      <c r="K4" s="192"/>
      <c r="L4" s="192"/>
      <c r="M4" s="192"/>
      <c r="N4" s="192"/>
      <c r="O4" s="192"/>
      <c r="P4" s="189"/>
      <c r="Q4" s="189"/>
      <c r="R4" s="188"/>
      <c r="S4" s="188"/>
      <c r="T4" s="188"/>
    </row>
    <row r="5" spans="1:20">
      <c r="A5" s="4">
        <v>1</v>
      </c>
      <c r="B5" s="17" t="s">
        <v>62</v>
      </c>
      <c r="C5" s="64" t="s">
        <v>343</v>
      </c>
      <c r="D5" s="18" t="s">
        <v>23</v>
      </c>
      <c r="E5" s="66" t="s">
        <v>344</v>
      </c>
      <c r="F5" s="18" t="s">
        <v>88</v>
      </c>
      <c r="G5" s="66">
        <v>5</v>
      </c>
      <c r="H5" s="66">
        <v>3</v>
      </c>
      <c r="I5" s="61">
        <f>SUM(G5:H5)</f>
        <v>8</v>
      </c>
      <c r="J5" s="66" t="s">
        <v>420</v>
      </c>
      <c r="K5" s="57"/>
      <c r="L5" s="57"/>
      <c r="M5" s="57"/>
      <c r="N5" s="57"/>
      <c r="O5" s="57"/>
      <c r="P5" s="49">
        <v>43711</v>
      </c>
      <c r="Q5" s="48"/>
      <c r="R5" s="48"/>
      <c r="S5" s="18"/>
      <c r="T5" s="18"/>
    </row>
    <row r="6" spans="1:20">
      <c r="A6" s="4">
        <v>2</v>
      </c>
      <c r="B6" s="17" t="s">
        <v>62</v>
      </c>
      <c r="C6" s="89" t="s">
        <v>345</v>
      </c>
      <c r="D6" s="18" t="s">
        <v>25</v>
      </c>
      <c r="E6" s="90">
        <v>18319020317</v>
      </c>
      <c r="F6" s="18" t="s">
        <v>91</v>
      </c>
      <c r="G6" s="66">
        <v>57</v>
      </c>
      <c r="H6" s="66">
        <v>58</v>
      </c>
      <c r="I6" s="61">
        <f t="shared" ref="I6:I69" si="0">SUM(G6:H6)</f>
        <v>115</v>
      </c>
      <c r="J6" s="52">
        <v>9678878230</v>
      </c>
      <c r="K6" s="48"/>
      <c r="L6" s="48"/>
      <c r="M6" s="48"/>
      <c r="N6" s="48"/>
      <c r="O6" s="48"/>
      <c r="P6" s="49">
        <v>43711</v>
      </c>
      <c r="Q6" s="48"/>
      <c r="R6" s="48"/>
      <c r="S6" s="18"/>
      <c r="T6" s="18"/>
    </row>
    <row r="7" spans="1:20">
      <c r="A7" s="4">
        <v>3</v>
      </c>
      <c r="B7" s="17" t="s">
        <v>62</v>
      </c>
      <c r="C7" s="64" t="s">
        <v>346</v>
      </c>
      <c r="D7" s="18" t="s">
        <v>23</v>
      </c>
      <c r="E7" s="66" t="s">
        <v>347</v>
      </c>
      <c r="F7" s="18" t="s">
        <v>142</v>
      </c>
      <c r="G7" s="66">
        <v>62</v>
      </c>
      <c r="H7" s="66">
        <v>65</v>
      </c>
      <c r="I7" s="61">
        <f t="shared" si="0"/>
        <v>127</v>
      </c>
      <c r="J7" s="66" t="s">
        <v>421</v>
      </c>
      <c r="K7" s="48"/>
      <c r="L7" s="48"/>
      <c r="M7" s="48"/>
      <c r="N7" s="48"/>
      <c r="O7" s="48"/>
      <c r="P7" s="49">
        <v>43712</v>
      </c>
      <c r="Q7" s="48"/>
      <c r="R7" s="48"/>
      <c r="S7" s="18"/>
      <c r="T7" s="18"/>
    </row>
    <row r="8" spans="1:20">
      <c r="A8" s="4">
        <v>4</v>
      </c>
      <c r="B8" s="17" t="s">
        <v>62</v>
      </c>
      <c r="C8" s="64" t="s">
        <v>346</v>
      </c>
      <c r="D8" s="18" t="s">
        <v>23</v>
      </c>
      <c r="E8" s="66" t="s">
        <v>347</v>
      </c>
      <c r="F8" s="18" t="s">
        <v>142</v>
      </c>
      <c r="G8" s="66">
        <v>62</v>
      </c>
      <c r="H8" s="66">
        <v>66</v>
      </c>
      <c r="I8" s="61">
        <f t="shared" si="0"/>
        <v>128</v>
      </c>
      <c r="J8" s="66" t="s">
        <v>421</v>
      </c>
      <c r="K8" s="48"/>
      <c r="L8" s="48"/>
      <c r="M8" s="48"/>
      <c r="N8" s="48"/>
      <c r="O8" s="48"/>
      <c r="P8" s="49">
        <v>43713</v>
      </c>
      <c r="Q8" s="48"/>
      <c r="R8" s="48"/>
      <c r="S8" s="18"/>
      <c r="T8" s="18"/>
    </row>
    <row r="9" spans="1:20">
      <c r="A9" s="4">
        <v>5</v>
      </c>
      <c r="B9" s="17" t="s">
        <v>62</v>
      </c>
      <c r="C9" s="64" t="s">
        <v>346</v>
      </c>
      <c r="D9" s="18" t="s">
        <v>23</v>
      </c>
      <c r="E9" s="66" t="s">
        <v>347</v>
      </c>
      <c r="F9" s="18" t="s">
        <v>142</v>
      </c>
      <c r="G9" s="66">
        <v>62</v>
      </c>
      <c r="H9" s="66">
        <v>65</v>
      </c>
      <c r="I9" s="61">
        <f t="shared" si="0"/>
        <v>127</v>
      </c>
      <c r="J9" s="66" t="s">
        <v>421</v>
      </c>
      <c r="K9" s="48"/>
      <c r="L9" s="48"/>
      <c r="M9" s="48"/>
      <c r="N9" s="48"/>
      <c r="O9" s="48"/>
      <c r="P9" s="49">
        <v>43714</v>
      </c>
      <c r="Q9" s="48"/>
      <c r="R9" s="48"/>
      <c r="S9" s="18"/>
      <c r="T9" s="18"/>
    </row>
    <row r="10" spans="1:20">
      <c r="A10" s="4">
        <v>6</v>
      </c>
      <c r="B10" s="17" t="s">
        <v>62</v>
      </c>
      <c r="C10" s="64" t="s">
        <v>348</v>
      </c>
      <c r="D10" s="18" t="s">
        <v>23</v>
      </c>
      <c r="E10" s="66" t="s">
        <v>349</v>
      </c>
      <c r="F10" s="18" t="s">
        <v>88</v>
      </c>
      <c r="G10" s="66">
        <v>12</v>
      </c>
      <c r="H10" s="66">
        <v>17</v>
      </c>
      <c r="I10" s="61">
        <f t="shared" si="0"/>
        <v>29</v>
      </c>
      <c r="J10" s="66" t="s">
        <v>422</v>
      </c>
      <c r="K10" s="48"/>
      <c r="L10" s="48"/>
      <c r="M10" s="48"/>
      <c r="N10" s="48"/>
      <c r="O10" s="48"/>
      <c r="P10" s="49">
        <v>43715</v>
      </c>
      <c r="Q10" s="48"/>
      <c r="R10" s="48"/>
      <c r="S10" s="18"/>
      <c r="T10" s="18"/>
    </row>
    <row r="11" spans="1:20">
      <c r="A11" s="4">
        <v>7</v>
      </c>
      <c r="B11" s="17" t="s">
        <v>62</v>
      </c>
      <c r="C11" s="89" t="s">
        <v>350</v>
      </c>
      <c r="D11" s="18" t="s">
        <v>25</v>
      </c>
      <c r="E11" s="90">
        <v>18319020318</v>
      </c>
      <c r="F11" s="18" t="s">
        <v>91</v>
      </c>
      <c r="G11" s="66">
        <v>33</v>
      </c>
      <c r="H11" s="66">
        <v>34</v>
      </c>
      <c r="I11" s="61">
        <f t="shared" si="0"/>
        <v>67</v>
      </c>
      <c r="J11" s="52">
        <v>9678878230</v>
      </c>
      <c r="K11" s="48"/>
      <c r="L11" s="48"/>
      <c r="M11" s="48"/>
      <c r="N11" s="48"/>
      <c r="O11" s="48"/>
      <c r="P11" s="49">
        <v>43715</v>
      </c>
      <c r="Q11" s="48"/>
      <c r="R11" s="48"/>
      <c r="S11" s="18"/>
      <c r="T11" s="18"/>
    </row>
    <row r="12" spans="1:20">
      <c r="A12" s="4">
        <v>8</v>
      </c>
      <c r="B12" s="17" t="s">
        <v>62</v>
      </c>
      <c r="C12" s="64" t="s">
        <v>351</v>
      </c>
      <c r="D12" s="18" t="s">
        <v>23</v>
      </c>
      <c r="E12" s="66" t="s">
        <v>352</v>
      </c>
      <c r="F12" s="18" t="s">
        <v>88</v>
      </c>
      <c r="G12" s="66">
        <v>11</v>
      </c>
      <c r="H12" s="66">
        <v>11</v>
      </c>
      <c r="I12" s="61">
        <f t="shared" si="0"/>
        <v>22</v>
      </c>
      <c r="J12" s="66" t="s">
        <v>423</v>
      </c>
      <c r="K12" s="57"/>
      <c r="L12" s="57"/>
      <c r="M12" s="57"/>
      <c r="N12" s="57"/>
      <c r="O12" s="57"/>
      <c r="P12" s="49">
        <v>43717</v>
      </c>
      <c r="Q12" s="48"/>
      <c r="R12" s="48"/>
      <c r="S12" s="18"/>
      <c r="T12" s="18"/>
    </row>
    <row r="13" spans="1:20">
      <c r="A13" s="4">
        <v>9</v>
      </c>
      <c r="B13" s="17" t="s">
        <v>62</v>
      </c>
      <c r="C13" s="89" t="s">
        <v>353</v>
      </c>
      <c r="D13" s="18" t="s">
        <v>25</v>
      </c>
      <c r="E13" s="90">
        <v>18319020312</v>
      </c>
      <c r="F13" s="18" t="s">
        <v>91</v>
      </c>
      <c r="G13" s="19">
        <v>45</v>
      </c>
      <c r="H13" s="19">
        <v>45</v>
      </c>
      <c r="I13" s="61">
        <f t="shared" si="0"/>
        <v>90</v>
      </c>
      <c r="J13" s="52">
        <v>9678878230</v>
      </c>
      <c r="K13" s="48"/>
      <c r="L13" s="48"/>
      <c r="M13" s="48"/>
      <c r="N13" s="48"/>
      <c r="O13" s="48"/>
      <c r="P13" s="49">
        <v>43717</v>
      </c>
      <c r="Q13" s="48"/>
      <c r="R13" s="48"/>
      <c r="S13" s="18"/>
      <c r="T13" s="18"/>
    </row>
    <row r="14" spans="1:20">
      <c r="A14" s="4">
        <v>10</v>
      </c>
      <c r="B14" s="17" t="s">
        <v>62</v>
      </c>
      <c r="C14" s="64" t="s">
        <v>354</v>
      </c>
      <c r="D14" s="18" t="s">
        <v>23</v>
      </c>
      <c r="E14" s="66" t="s">
        <v>355</v>
      </c>
      <c r="F14" s="18" t="s">
        <v>88</v>
      </c>
      <c r="G14" s="66">
        <v>9</v>
      </c>
      <c r="H14" s="66">
        <v>17</v>
      </c>
      <c r="I14" s="61">
        <f t="shared" si="0"/>
        <v>26</v>
      </c>
      <c r="J14" s="66" t="s">
        <v>424</v>
      </c>
      <c r="K14" s="48"/>
      <c r="L14" s="48"/>
      <c r="M14" s="48"/>
      <c r="N14" s="48"/>
      <c r="O14" s="48"/>
      <c r="P14" s="49">
        <v>43718</v>
      </c>
      <c r="Q14" s="48"/>
      <c r="R14" s="48"/>
      <c r="S14" s="18"/>
      <c r="T14" s="18"/>
    </row>
    <row r="15" spans="1:20">
      <c r="A15" s="4">
        <v>11</v>
      </c>
      <c r="B15" s="17" t="s">
        <v>62</v>
      </c>
      <c r="C15" s="89" t="s">
        <v>356</v>
      </c>
      <c r="D15" s="18" t="s">
        <v>25</v>
      </c>
      <c r="E15" s="90">
        <v>18319020313</v>
      </c>
      <c r="F15" s="18" t="s">
        <v>91</v>
      </c>
      <c r="G15" s="19">
        <v>34</v>
      </c>
      <c r="H15" s="19">
        <v>44</v>
      </c>
      <c r="I15" s="61">
        <f t="shared" si="0"/>
        <v>78</v>
      </c>
      <c r="J15" s="52">
        <v>9678878230</v>
      </c>
      <c r="K15" s="48"/>
      <c r="L15" s="48"/>
      <c r="M15" s="48"/>
      <c r="N15" s="48"/>
      <c r="O15" s="48"/>
      <c r="P15" s="49">
        <v>43718</v>
      </c>
      <c r="Q15" s="48"/>
      <c r="R15" s="48"/>
      <c r="S15" s="18"/>
      <c r="T15" s="18"/>
    </row>
    <row r="16" spans="1:20">
      <c r="A16" s="4">
        <v>12</v>
      </c>
      <c r="B16" s="17" t="s">
        <v>62</v>
      </c>
      <c r="C16" s="64" t="s">
        <v>357</v>
      </c>
      <c r="D16" s="18" t="s">
        <v>23</v>
      </c>
      <c r="E16" s="66" t="s">
        <v>358</v>
      </c>
      <c r="F16" s="18" t="s">
        <v>88</v>
      </c>
      <c r="G16" s="66">
        <v>29</v>
      </c>
      <c r="H16" s="66">
        <v>15</v>
      </c>
      <c r="I16" s="61">
        <f t="shared" si="0"/>
        <v>44</v>
      </c>
      <c r="J16" s="66" t="s">
        <v>425</v>
      </c>
      <c r="K16" s="48"/>
      <c r="L16" s="48"/>
      <c r="M16" s="48"/>
      <c r="N16" s="48"/>
      <c r="O16" s="48"/>
      <c r="P16" s="49">
        <v>43719</v>
      </c>
      <c r="Q16" s="48"/>
      <c r="R16" s="48"/>
      <c r="S16" s="18"/>
      <c r="T16" s="18"/>
    </row>
    <row r="17" spans="1:20">
      <c r="A17" s="4">
        <v>13</v>
      </c>
      <c r="B17" s="17" t="s">
        <v>62</v>
      </c>
      <c r="C17" s="89" t="s">
        <v>359</v>
      </c>
      <c r="D17" s="18" t="s">
        <v>25</v>
      </c>
      <c r="E17" s="90">
        <v>18319020316</v>
      </c>
      <c r="F17" s="18" t="s">
        <v>91</v>
      </c>
      <c r="G17" s="19">
        <v>31</v>
      </c>
      <c r="H17" s="19">
        <v>32</v>
      </c>
      <c r="I17" s="61">
        <f t="shared" si="0"/>
        <v>63</v>
      </c>
      <c r="J17" s="52">
        <v>9678878230</v>
      </c>
      <c r="K17" s="48"/>
      <c r="L17" s="48"/>
      <c r="M17" s="48"/>
      <c r="N17" s="48"/>
      <c r="O17" s="48"/>
      <c r="P17" s="49">
        <v>43719</v>
      </c>
      <c r="Q17" s="48"/>
      <c r="R17" s="48"/>
      <c r="S17" s="18"/>
      <c r="T17" s="18"/>
    </row>
    <row r="18" spans="1:20">
      <c r="A18" s="4">
        <v>14</v>
      </c>
      <c r="B18" s="17" t="s">
        <v>62</v>
      </c>
      <c r="C18" s="64" t="s">
        <v>360</v>
      </c>
      <c r="D18" s="18" t="s">
        <v>23</v>
      </c>
      <c r="E18" s="66" t="s">
        <v>361</v>
      </c>
      <c r="F18" s="18" t="s">
        <v>101</v>
      </c>
      <c r="G18" s="66">
        <v>15</v>
      </c>
      <c r="H18" s="66">
        <v>21</v>
      </c>
      <c r="I18" s="61">
        <f t="shared" si="0"/>
        <v>36</v>
      </c>
      <c r="J18" s="66" t="s">
        <v>426</v>
      </c>
      <c r="K18" s="48"/>
      <c r="L18" s="48"/>
      <c r="M18" s="48"/>
      <c r="N18" s="48"/>
      <c r="O18" s="48"/>
      <c r="P18" s="49">
        <v>43720</v>
      </c>
      <c r="Q18" s="48"/>
      <c r="R18" s="48"/>
      <c r="S18" s="18"/>
      <c r="T18" s="18"/>
    </row>
    <row r="19" spans="1:20">
      <c r="A19" s="4">
        <v>15</v>
      </c>
      <c r="B19" s="17" t="s">
        <v>62</v>
      </c>
      <c r="C19" s="89" t="s">
        <v>362</v>
      </c>
      <c r="D19" s="18" t="s">
        <v>25</v>
      </c>
      <c r="E19" s="90">
        <v>18319020314</v>
      </c>
      <c r="F19" s="18" t="s">
        <v>91</v>
      </c>
      <c r="G19" s="19">
        <v>28</v>
      </c>
      <c r="H19" s="19">
        <v>29</v>
      </c>
      <c r="I19" s="61">
        <f t="shared" si="0"/>
        <v>57</v>
      </c>
      <c r="J19" s="52">
        <v>9678878230</v>
      </c>
      <c r="K19" s="48"/>
      <c r="L19" s="48"/>
      <c r="M19" s="48"/>
      <c r="N19" s="48"/>
      <c r="O19" s="48"/>
      <c r="P19" s="49">
        <v>43720</v>
      </c>
      <c r="Q19" s="48"/>
      <c r="R19" s="48"/>
      <c r="S19" s="18"/>
      <c r="T19" s="18"/>
    </row>
    <row r="20" spans="1:20">
      <c r="A20" s="4">
        <v>16</v>
      </c>
      <c r="B20" s="17" t="s">
        <v>62</v>
      </c>
      <c r="C20" s="64" t="s">
        <v>363</v>
      </c>
      <c r="D20" s="18" t="s">
        <v>23</v>
      </c>
      <c r="E20" s="66" t="s">
        <v>364</v>
      </c>
      <c r="F20" s="18" t="s">
        <v>88</v>
      </c>
      <c r="G20" s="66">
        <v>24</v>
      </c>
      <c r="H20" s="66">
        <v>18</v>
      </c>
      <c r="I20" s="61">
        <f t="shared" si="0"/>
        <v>42</v>
      </c>
      <c r="J20" s="66" t="s">
        <v>427</v>
      </c>
      <c r="K20" s="48"/>
      <c r="L20" s="48"/>
      <c r="M20" s="48"/>
      <c r="N20" s="48"/>
      <c r="O20" s="48"/>
      <c r="P20" s="49">
        <v>43721</v>
      </c>
      <c r="Q20" s="48"/>
      <c r="R20" s="48"/>
      <c r="S20" s="18"/>
      <c r="T20" s="18"/>
    </row>
    <row r="21" spans="1:20">
      <c r="A21" s="4">
        <v>17</v>
      </c>
      <c r="B21" s="17" t="s">
        <v>62</v>
      </c>
      <c r="C21" s="64" t="s">
        <v>365</v>
      </c>
      <c r="D21" s="65" t="s">
        <v>23</v>
      </c>
      <c r="E21" s="66" t="s">
        <v>366</v>
      </c>
      <c r="F21" s="65" t="s">
        <v>88</v>
      </c>
      <c r="G21" s="66">
        <v>14</v>
      </c>
      <c r="H21" s="66">
        <v>22</v>
      </c>
      <c r="I21" s="61">
        <f t="shared" si="0"/>
        <v>36</v>
      </c>
      <c r="J21" s="66" t="s">
        <v>428</v>
      </c>
      <c r="K21" s="48"/>
      <c r="L21" s="48"/>
      <c r="M21" s="48"/>
      <c r="N21" s="48"/>
      <c r="O21" s="48"/>
      <c r="P21" s="49">
        <v>43721</v>
      </c>
      <c r="Q21" s="48"/>
      <c r="R21" s="48"/>
      <c r="S21" s="18"/>
      <c r="T21" s="18"/>
    </row>
    <row r="22" spans="1:20">
      <c r="A22" s="4">
        <v>18</v>
      </c>
      <c r="B22" s="17" t="s">
        <v>62</v>
      </c>
      <c r="C22" s="89" t="s">
        <v>367</v>
      </c>
      <c r="D22" s="65" t="s">
        <v>25</v>
      </c>
      <c r="E22" s="90">
        <v>18319020309</v>
      </c>
      <c r="F22" s="65" t="s">
        <v>91</v>
      </c>
      <c r="G22" s="19">
        <v>14</v>
      </c>
      <c r="H22" s="19">
        <v>15</v>
      </c>
      <c r="I22" s="61">
        <f t="shared" si="0"/>
        <v>29</v>
      </c>
      <c r="J22" s="52">
        <v>9678878230</v>
      </c>
      <c r="K22" s="48"/>
      <c r="L22" s="48"/>
      <c r="M22" s="48"/>
      <c r="N22" s="48"/>
      <c r="O22" s="48"/>
      <c r="P22" s="49">
        <v>43721</v>
      </c>
      <c r="Q22" s="48"/>
      <c r="R22" s="48"/>
      <c r="S22" s="18"/>
      <c r="T22" s="18"/>
    </row>
    <row r="23" spans="1:20">
      <c r="A23" s="4">
        <v>19</v>
      </c>
      <c r="B23" s="17" t="s">
        <v>62</v>
      </c>
      <c r="C23" s="64" t="s">
        <v>368</v>
      </c>
      <c r="D23" s="65" t="s">
        <v>23</v>
      </c>
      <c r="E23" s="66" t="s">
        <v>369</v>
      </c>
      <c r="F23" s="65" t="s">
        <v>88</v>
      </c>
      <c r="G23" s="66">
        <v>3</v>
      </c>
      <c r="H23" s="66">
        <v>13</v>
      </c>
      <c r="I23" s="61">
        <f t="shared" si="0"/>
        <v>16</v>
      </c>
      <c r="J23" s="66" t="s">
        <v>429</v>
      </c>
      <c r="K23" s="48"/>
      <c r="L23" s="48"/>
      <c r="M23" s="48"/>
      <c r="N23" s="48"/>
      <c r="O23" s="48"/>
      <c r="P23" s="49">
        <v>43724</v>
      </c>
      <c r="Q23" s="48"/>
      <c r="R23" s="48"/>
      <c r="S23" s="18"/>
      <c r="T23" s="18"/>
    </row>
    <row r="24" spans="1:20">
      <c r="A24" s="4">
        <v>20</v>
      </c>
      <c r="B24" s="17" t="s">
        <v>62</v>
      </c>
      <c r="C24" s="89" t="s">
        <v>370</v>
      </c>
      <c r="D24" s="65" t="s">
        <v>25</v>
      </c>
      <c r="E24" s="90">
        <v>18319020319</v>
      </c>
      <c r="F24" s="65" t="s">
        <v>91</v>
      </c>
      <c r="G24" s="66">
        <v>54</v>
      </c>
      <c r="H24" s="66">
        <v>61</v>
      </c>
      <c r="I24" s="61">
        <f t="shared" si="0"/>
        <v>115</v>
      </c>
      <c r="J24" s="52">
        <v>9678878230</v>
      </c>
      <c r="K24" s="48"/>
      <c r="L24" s="48"/>
      <c r="M24" s="48"/>
      <c r="N24" s="48"/>
      <c r="O24" s="48"/>
      <c r="P24" s="49">
        <v>43724</v>
      </c>
      <c r="Q24" s="48"/>
      <c r="R24" s="48"/>
      <c r="S24" s="18"/>
      <c r="T24" s="18"/>
    </row>
    <row r="25" spans="1:20">
      <c r="A25" s="4">
        <v>21</v>
      </c>
      <c r="B25" s="17" t="s">
        <v>62</v>
      </c>
      <c r="C25" s="64" t="s">
        <v>371</v>
      </c>
      <c r="D25" s="65" t="s">
        <v>23</v>
      </c>
      <c r="E25" s="66" t="s">
        <v>372</v>
      </c>
      <c r="F25" s="65" t="s">
        <v>88</v>
      </c>
      <c r="G25" s="66">
        <v>22</v>
      </c>
      <c r="H25" s="66">
        <v>27</v>
      </c>
      <c r="I25" s="61">
        <f t="shared" si="0"/>
        <v>49</v>
      </c>
      <c r="J25" s="66" t="s">
        <v>430</v>
      </c>
      <c r="K25" s="48"/>
      <c r="L25" s="48"/>
      <c r="M25" s="48"/>
      <c r="N25" s="48"/>
      <c r="O25" s="48"/>
      <c r="P25" s="49">
        <v>43725</v>
      </c>
      <c r="Q25" s="48"/>
      <c r="R25" s="48"/>
      <c r="S25" s="18"/>
      <c r="T25" s="18"/>
    </row>
    <row r="26" spans="1:20">
      <c r="A26" s="4">
        <v>22</v>
      </c>
      <c r="B26" s="17" t="s">
        <v>62</v>
      </c>
      <c r="C26" s="89" t="s">
        <v>373</v>
      </c>
      <c r="D26" s="65" t="s">
        <v>25</v>
      </c>
      <c r="E26" s="90">
        <v>18319020302</v>
      </c>
      <c r="F26" s="65" t="s">
        <v>91</v>
      </c>
      <c r="G26" s="66">
        <v>9</v>
      </c>
      <c r="H26" s="66">
        <v>10</v>
      </c>
      <c r="I26" s="61">
        <f t="shared" si="0"/>
        <v>19</v>
      </c>
      <c r="J26" s="52">
        <v>9678878230</v>
      </c>
      <c r="K26" s="57"/>
      <c r="L26" s="57"/>
      <c r="M26" s="57"/>
      <c r="N26" s="57"/>
      <c r="O26" s="57"/>
      <c r="P26" s="49">
        <v>43725</v>
      </c>
      <c r="Q26" s="48"/>
      <c r="R26" s="48"/>
      <c r="S26" s="18"/>
      <c r="T26" s="18"/>
    </row>
    <row r="27" spans="1:20">
      <c r="A27" s="4">
        <v>23</v>
      </c>
      <c r="B27" s="17" t="s">
        <v>62</v>
      </c>
      <c r="C27" s="89" t="s">
        <v>374</v>
      </c>
      <c r="D27" s="65" t="s">
        <v>25</v>
      </c>
      <c r="E27" s="90">
        <v>18319020303</v>
      </c>
      <c r="F27" s="65" t="s">
        <v>91</v>
      </c>
      <c r="G27" s="19">
        <v>18</v>
      </c>
      <c r="H27" s="19">
        <v>19</v>
      </c>
      <c r="I27" s="61">
        <f t="shared" si="0"/>
        <v>37</v>
      </c>
      <c r="J27" s="52">
        <v>9678878230</v>
      </c>
      <c r="K27" s="48"/>
      <c r="L27" s="48"/>
      <c r="M27" s="48"/>
      <c r="N27" s="48"/>
      <c r="O27" s="48"/>
      <c r="P27" s="49">
        <v>43725</v>
      </c>
      <c r="Q27" s="48"/>
      <c r="R27" s="48"/>
      <c r="S27" s="18"/>
      <c r="T27" s="18"/>
    </row>
    <row r="28" spans="1:20">
      <c r="A28" s="4">
        <v>24</v>
      </c>
      <c r="B28" s="17" t="s">
        <v>62</v>
      </c>
      <c r="C28" s="64" t="s">
        <v>375</v>
      </c>
      <c r="D28" s="65" t="s">
        <v>23</v>
      </c>
      <c r="E28" s="66" t="s">
        <v>376</v>
      </c>
      <c r="F28" s="65" t="s">
        <v>88</v>
      </c>
      <c r="G28" s="66">
        <v>7</v>
      </c>
      <c r="H28" s="66">
        <v>7</v>
      </c>
      <c r="I28" s="61">
        <f t="shared" si="0"/>
        <v>14</v>
      </c>
      <c r="J28" s="66" t="s">
        <v>431</v>
      </c>
      <c r="K28" s="48"/>
      <c r="L28" s="48"/>
      <c r="M28" s="48"/>
      <c r="N28" s="48"/>
      <c r="O28" s="48"/>
      <c r="P28" s="49">
        <v>43726</v>
      </c>
      <c r="Q28" s="48"/>
      <c r="R28" s="48"/>
      <c r="S28" s="18"/>
      <c r="T28" s="18"/>
    </row>
    <row r="29" spans="1:20">
      <c r="A29" s="4">
        <v>25</v>
      </c>
      <c r="B29" s="17" t="s">
        <v>62</v>
      </c>
      <c r="C29" s="89" t="s">
        <v>377</v>
      </c>
      <c r="D29" s="18" t="s">
        <v>25</v>
      </c>
      <c r="E29" s="90">
        <v>18319020304</v>
      </c>
      <c r="F29" s="18" t="s">
        <v>91</v>
      </c>
      <c r="G29" s="19">
        <v>24</v>
      </c>
      <c r="H29" s="19">
        <v>25</v>
      </c>
      <c r="I29" s="61">
        <f t="shared" si="0"/>
        <v>49</v>
      </c>
      <c r="J29" s="52">
        <v>9678878230</v>
      </c>
      <c r="K29" s="48"/>
      <c r="L29" s="48"/>
      <c r="M29" s="48"/>
      <c r="N29" s="48"/>
      <c r="O29" s="48"/>
      <c r="P29" s="49">
        <v>43726</v>
      </c>
      <c r="Q29" s="48"/>
      <c r="R29" s="48"/>
      <c r="S29" s="18"/>
      <c r="T29" s="18"/>
    </row>
    <row r="30" spans="1:20">
      <c r="A30" s="4">
        <v>26</v>
      </c>
      <c r="B30" s="17" t="s">
        <v>62</v>
      </c>
      <c r="C30" s="97" t="s">
        <v>378</v>
      </c>
      <c r="D30" s="18" t="s">
        <v>25</v>
      </c>
      <c r="E30" s="90">
        <v>18319020305</v>
      </c>
      <c r="F30" s="18" t="s">
        <v>91</v>
      </c>
      <c r="G30" s="66">
        <v>21</v>
      </c>
      <c r="H30" s="66">
        <v>20</v>
      </c>
      <c r="I30" s="61">
        <f t="shared" si="0"/>
        <v>41</v>
      </c>
      <c r="J30" s="52">
        <v>9678878230</v>
      </c>
      <c r="K30" s="48"/>
      <c r="L30" s="48"/>
      <c r="M30" s="48"/>
      <c r="N30" s="48"/>
      <c r="O30" s="48"/>
      <c r="P30" s="49">
        <v>43726</v>
      </c>
      <c r="Q30" s="48"/>
      <c r="R30" s="48"/>
      <c r="S30" s="18"/>
      <c r="T30" s="18"/>
    </row>
    <row r="31" spans="1:20">
      <c r="A31" s="4">
        <v>27</v>
      </c>
      <c r="B31" s="17" t="s">
        <v>62</v>
      </c>
      <c r="C31" s="64" t="s">
        <v>379</v>
      </c>
      <c r="D31" s="18" t="s">
        <v>23</v>
      </c>
      <c r="E31" s="66" t="s">
        <v>380</v>
      </c>
      <c r="F31" s="18" t="s">
        <v>88</v>
      </c>
      <c r="G31" s="66">
        <v>12</v>
      </c>
      <c r="H31" s="66">
        <v>12</v>
      </c>
      <c r="I31" s="61">
        <f t="shared" si="0"/>
        <v>24</v>
      </c>
      <c r="J31" s="66" t="s">
        <v>432</v>
      </c>
      <c r="K31" s="48"/>
      <c r="L31" s="48"/>
      <c r="M31" s="48"/>
      <c r="N31" s="48"/>
      <c r="O31" s="48"/>
      <c r="P31" s="49">
        <v>43727</v>
      </c>
      <c r="Q31" s="48"/>
      <c r="R31" s="48"/>
      <c r="S31" s="18"/>
      <c r="T31" s="18"/>
    </row>
    <row r="32" spans="1:20">
      <c r="A32" s="4">
        <v>28</v>
      </c>
      <c r="B32" s="17" t="s">
        <v>62</v>
      </c>
      <c r="C32" s="64" t="s">
        <v>381</v>
      </c>
      <c r="D32" s="18" t="s">
        <v>23</v>
      </c>
      <c r="E32" s="66" t="s">
        <v>382</v>
      </c>
      <c r="F32" s="18" t="s">
        <v>88</v>
      </c>
      <c r="G32" s="66">
        <v>9</v>
      </c>
      <c r="H32" s="66">
        <v>19</v>
      </c>
      <c r="I32" s="61">
        <f t="shared" si="0"/>
        <v>28</v>
      </c>
      <c r="J32" s="66" t="s">
        <v>433</v>
      </c>
      <c r="K32" s="48"/>
      <c r="L32" s="48"/>
      <c r="M32" s="48"/>
      <c r="N32" s="48"/>
      <c r="O32" s="48"/>
      <c r="P32" s="49">
        <v>43727</v>
      </c>
      <c r="Q32" s="48"/>
      <c r="R32" s="48"/>
      <c r="S32" s="18"/>
      <c r="T32" s="18"/>
    </row>
    <row r="33" spans="1:20">
      <c r="A33" s="4">
        <v>29</v>
      </c>
      <c r="B33" s="17" t="s">
        <v>62</v>
      </c>
      <c r="C33" s="89" t="s">
        <v>383</v>
      </c>
      <c r="D33" s="18" t="s">
        <v>25</v>
      </c>
      <c r="E33" s="90">
        <v>18319020311</v>
      </c>
      <c r="F33" s="18" t="s">
        <v>91</v>
      </c>
      <c r="G33" s="19">
        <v>21</v>
      </c>
      <c r="H33" s="19">
        <v>22</v>
      </c>
      <c r="I33" s="61">
        <f t="shared" si="0"/>
        <v>43</v>
      </c>
      <c r="J33" s="52">
        <v>9678878230</v>
      </c>
      <c r="K33" s="57"/>
      <c r="L33" s="57"/>
      <c r="M33" s="57"/>
      <c r="N33" s="57"/>
      <c r="O33" s="57"/>
      <c r="P33" s="49">
        <v>43727</v>
      </c>
      <c r="Q33" s="48"/>
      <c r="R33" s="48"/>
      <c r="S33" s="18"/>
      <c r="T33" s="18"/>
    </row>
    <row r="34" spans="1:20">
      <c r="A34" s="4">
        <v>30</v>
      </c>
      <c r="B34" s="17" t="s">
        <v>62</v>
      </c>
      <c r="C34" s="64" t="s">
        <v>384</v>
      </c>
      <c r="D34" s="18" t="s">
        <v>23</v>
      </c>
      <c r="E34" s="66" t="s">
        <v>385</v>
      </c>
      <c r="F34" s="18" t="s">
        <v>88</v>
      </c>
      <c r="G34" s="66">
        <v>25</v>
      </c>
      <c r="H34" s="66">
        <v>32</v>
      </c>
      <c r="I34" s="61">
        <f t="shared" si="0"/>
        <v>57</v>
      </c>
      <c r="J34" s="66" t="s">
        <v>434</v>
      </c>
      <c r="K34" s="48"/>
      <c r="L34" s="48"/>
      <c r="M34" s="48"/>
      <c r="N34" s="48"/>
      <c r="O34" s="48"/>
      <c r="P34" s="49">
        <v>43728</v>
      </c>
      <c r="Q34" s="48"/>
      <c r="R34" s="48"/>
      <c r="S34" s="18"/>
      <c r="T34" s="18"/>
    </row>
    <row r="35" spans="1:20">
      <c r="A35" s="4">
        <v>31</v>
      </c>
      <c r="B35" s="17" t="s">
        <v>62</v>
      </c>
      <c r="C35" s="64" t="s">
        <v>386</v>
      </c>
      <c r="D35" s="18" t="s">
        <v>23</v>
      </c>
      <c r="E35" s="66" t="s">
        <v>387</v>
      </c>
      <c r="F35" s="18" t="s">
        <v>88</v>
      </c>
      <c r="G35" s="66">
        <v>21</v>
      </c>
      <c r="H35" s="66">
        <v>21</v>
      </c>
      <c r="I35" s="61">
        <f t="shared" si="0"/>
        <v>42</v>
      </c>
      <c r="J35" s="66" t="s">
        <v>435</v>
      </c>
      <c r="K35" s="48"/>
      <c r="L35" s="48"/>
      <c r="M35" s="48"/>
      <c r="N35" s="48"/>
      <c r="O35" s="48"/>
      <c r="P35" s="49">
        <v>43728</v>
      </c>
      <c r="Q35" s="48"/>
      <c r="R35" s="48"/>
      <c r="S35" s="18"/>
      <c r="T35" s="18"/>
    </row>
    <row r="36" spans="1:20">
      <c r="A36" s="4">
        <v>32</v>
      </c>
      <c r="B36" s="17" t="s">
        <v>62</v>
      </c>
      <c r="C36" s="64" t="s">
        <v>388</v>
      </c>
      <c r="D36" s="18" t="s">
        <v>23</v>
      </c>
      <c r="E36" s="66" t="s">
        <v>389</v>
      </c>
      <c r="F36" s="18" t="s">
        <v>101</v>
      </c>
      <c r="G36" s="66">
        <v>50</v>
      </c>
      <c r="H36" s="66">
        <v>34</v>
      </c>
      <c r="I36" s="61">
        <f t="shared" si="0"/>
        <v>84</v>
      </c>
      <c r="J36" s="66" t="s">
        <v>436</v>
      </c>
      <c r="K36" s="48"/>
      <c r="L36" s="48"/>
      <c r="M36" s="48"/>
      <c r="N36" s="48"/>
      <c r="O36" s="48"/>
      <c r="P36" s="49">
        <v>43731</v>
      </c>
      <c r="Q36" s="48"/>
      <c r="R36" s="48"/>
      <c r="S36" s="18"/>
      <c r="T36" s="18"/>
    </row>
    <row r="37" spans="1:20">
      <c r="A37" s="4">
        <v>33</v>
      </c>
      <c r="B37" s="17" t="s">
        <v>62</v>
      </c>
      <c r="C37" s="64" t="s">
        <v>390</v>
      </c>
      <c r="D37" s="18" t="s">
        <v>23</v>
      </c>
      <c r="E37" s="66" t="s">
        <v>391</v>
      </c>
      <c r="F37" s="18" t="s">
        <v>88</v>
      </c>
      <c r="G37" s="66">
        <v>29</v>
      </c>
      <c r="H37" s="66">
        <v>42</v>
      </c>
      <c r="I37" s="61">
        <f t="shared" si="0"/>
        <v>71</v>
      </c>
      <c r="J37" s="66" t="s">
        <v>437</v>
      </c>
      <c r="K37" s="48"/>
      <c r="L37" s="48"/>
      <c r="M37" s="48"/>
      <c r="N37" s="48"/>
      <c r="O37" s="48"/>
      <c r="P37" s="49">
        <v>43732</v>
      </c>
      <c r="Q37" s="48"/>
      <c r="R37" s="48"/>
      <c r="S37" s="18"/>
      <c r="T37" s="18"/>
    </row>
    <row r="38" spans="1:20">
      <c r="A38" s="4">
        <v>34</v>
      </c>
      <c r="B38" s="17" t="s">
        <v>62</v>
      </c>
      <c r="C38" s="89" t="s">
        <v>392</v>
      </c>
      <c r="D38" s="18" t="s">
        <v>25</v>
      </c>
      <c r="E38" s="90">
        <v>18319020213</v>
      </c>
      <c r="F38" s="18" t="s">
        <v>91</v>
      </c>
      <c r="G38" s="19">
        <v>28</v>
      </c>
      <c r="H38" s="19">
        <v>32</v>
      </c>
      <c r="I38" s="61">
        <f t="shared" si="0"/>
        <v>60</v>
      </c>
      <c r="J38" s="52">
        <v>9957830375</v>
      </c>
      <c r="K38" s="48"/>
      <c r="L38" s="48"/>
      <c r="M38" s="48"/>
      <c r="N38" s="48"/>
      <c r="O38" s="48"/>
      <c r="P38" s="49">
        <v>43732</v>
      </c>
      <c r="Q38" s="48"/>
      <c r="R38" s="48"/>
      <c r="S38" s="18"/>
      <c r="T38" s="18"/>
    </row>
    <row r="39" spans="1:20">
      <c r="A39" s="4">
        <v>35</v>
      </c>
      <c r="B39" s="17" t="s">
        <v>62</v>
      </c>
      <c r="C39" s="64" t="s">
        <v>393</v>
      </c>
      <c r="D39" s="18" t="s">
        <v>23</v>
      </c>
      <c r="E39" s="66" t="s">
        <v>394</v>
      </c>
      <c r="F39" s="18" t="s">
        <v>101</v>
      </c>
      <c r="G39" s="66">
        <v>46</v>
      </c>
      <c r="H39" s="66">
        <v>42</v>
      </c>
      <c r="I39" s="61">
        <f t="shared" si="0"/>
        <v>88</v>
      </c>
      <c r="J39" s="66" t="s">
        <v>438</v>
      </c>
      <c r="K39" s="48"/>
      <c r="L39" s="48"/>
      <c r="M39" s="48"/>
      <c r="N39" s="48"/>
      <c r="O39" s="48"/>
      <c r="P39" s="49">
        <v>43733</v>
      </c>
      <c r="Q39" s="48"/>
      <c r="R39" s="48"/>
      <c r="S39" s="18"/>
      <c r="T39" s="18"/>
    </row>
    <row r="40" spans="1:20">
      <c r="A40" s="4">
        <v>36</v>
      </c>
      <c r="B40" s="17" t="s">
        <v>62</v>
      </c>
      <c r="C40" s="64" t="s">
        <v>393</v>
      </c>
      <c r="D40" s="18" t="s">
        <v>23</v>
      </c>
      <c r="E40" s="66" t="s">
        <v>394</v>
      </c>
      <c r="F40" s="18" t="s">
        <v>101</v>
      </c>
      <c r="G40" s="66">
        <v>67</v>
      </c>
      <c r="H40" s="66">
        <v>42</v>
      </c>
      <c r="I40" s="61">
        <f t="shared" si="0"/>
        <v>109</v>
      </c>
      <c r="J40" s="66" t="s">
        <v>438</v>
      </c>
      <c r="K40" s="48"/>
      <c r="L40" s="48"/>
      <c r="M40" s="48"/>
      <c r="N40" s="48"/>
      <c r="O40" s="48"/>
      <c r="P40" s="49">
        <v>43734</v>
      </c>
      <c r="Q40" s="48"/>
      <c r="R40" s="48"/>
      <c r="S40" s="18"/>
      <c r="T40" s="18"/>
    </row>
    <row r="41" spans="1:20">
      <c r="A41" s="4">
        <v>37</v>
      </c>
      <c r="B41" s="17" t="s">
        <v>62</v>
      </c>
      <c r="C41" s="64" t="s">
        <v>395</v>
      </c>
      <c r="D41" s="18" t="s">
        <v>23</v>
      </c>
      <c r="E41" s="66" t="s">
        <v>396</v>
      </c>
      <c r="F41" s="18" t="s">
        <v>88</v>
      </c>
      <c r="G41" s="66">
        <v>22</v>
      </c>
      <c r="H41" s="66">
        <v>21</v>
      </c>
      <c r="I41" s="61">
        <f t="shared" si="0"/>
        <v>43</v>
      </c>
      <c r="J41" s="66" t="s">
        <v>439</v>
      </c>
      <c r="K41" s="48"/>
      <c r="L41" s="48"/>
      <c r="M41" s="48"/>
      <c r="N41" s="48"/>
      <c r="O41" s="48"/>
      <c r="P41" s="49">
        <v>43735</v>
      </c>
      <c r="Q41" s="48"/>
      <c r="R41" s="48"/>
      <c r="S41" s="18"/>
      <c r="T41" s="18"/>
    </row>
    <row r="42" spans="1:20">
      <c r="A42" s="4">
        <v>38</v>
      </c>
      <c r="B42" s="17" t="s">
        <v>62</v>
      </c>
      <c r="C42" s="89" t="s">
        <v>397</v>
      </c>
      <c r="D42" s="18" t="s">
        <v>25</v>
      </c>
      <c r="E42" s="90">
        <v>18319020221</v>
      </c>
      <c r="F42" s="18" t="s">
        <v>91</v>
      </c>
      <c r="G42" s="66">
        <v>31</v>
      </c>
      <c r="H42" s="66">
        <v>30</v>
      </c>
      <c r="I42" s="61">
        <f t="shared" si="0"/>
        <v>61</v>
      </c>
      <c r="J42" s="52">
        <v>9957830375</v>
      </c>
      <c r="K42" s="57"/>
      <c r="L42" s="57"/>
      <c r="M42" s="57"/>
      <c r="N42" s="57"/>
      <c r="O42" s="57"/>
      <c r="P42" s="49">
        <v>43735</v>
      </c>
      <c r="Q42" s="48"/>
      <c r="R42" s="48"/>
      <c r="S42" s="18"/>
      <c r="T42" s="18"/>
    </row>
    <row r="43" spans="1:20">
      <c r="A43" s="4">
        <v>39</v>
      </c>
      <c r="B43" s="17" t="s">
        <v>62</v>
      </c>
      <c r="C43" s="64" t="s">
        <v>398</v>
      </c>
      <c r="D43" s="18" t="s">
        <v>23</v>
      </c>
      <c r="E43" s="66" t="s">
        <v>399</v>
      </c>
      <c r="F43" s="18" t="s">
        <v>142</v>
      </c>
      <c r="G43" s="74">
        <v>63</v>
      </c>
      <c r="H43" s="74">
        <v>85</v>
      </c>
      <c r="I43" s="61">
        <f t="shared" si="0"/>
        <v>148</v>
      </c>
      <c r="J43" s="66" t="s">
        <v>440</v>
      </c>
      <c r="K43" s="48"/>
      <c r="L43" s="48"/>
      <c r="M43" s="48"/>
      <c r="N43" s="48"/>
      <c r="O43" s="48"/>
      <c r="P43" s="49">
        <v>43738</v>
      </c>
      <c r="Q43" s="48"/>
      <c r="R43" s="48"/>
      <c r="S43" s="18"/>
      <c r="T43" s="18"/>
    </row>
    <row r="44" spans="1:20">
      <c r="A44" s="4">
        <v>40</v>
      </c>
      <c r="B44" s="17" t="s">
        <v>63</v>
      </c>
      <c r="C44" s="64" t="s">
        <v>284</v>
      </c>
      <c r="D44" s="18" t="s">
        <v>23</v>
      </c>
      <c r="E44" s="66" t="s">
        <v>285</v>
      </c>
      <c r="F44" s="18" t="s">
        <v>88</v>
      </c>
      <c r="G44" s="66">
        <v>23</v>
      </c>
      <c r="H44" s="66">
        <v>19</v>
      </c>
      <c r="I44" s="61">
        <f t="shared" si="0"/>
        <v>42</v>
      </c>
      <c r="J44" s="66"/>
      <c r="K44" s="48"/>
      <c r="L44" s="48"/>
      <c r="M44" s="48"/>
      <c r="N44" s="48"/>
      <c r="O44" s="48"/>
      <c r="P44" s="49">
        <v>43709</v>
      </c>
      <c r="Q44" s="48"/>
      <c r="R44" s="48"/>
      <c r="S44" s="18"/>
      <c r="T44" s="18"/>
    </row>
    <row r="45" spans="1:20">
      <c r="A45" s="4">
        <v>41</v>
      </c>
      <c r="B45" s="17" t="s">
        <v>63</v>
      </c>
      <c r="C45" s="89" t="s">
        <v>286</v>
      </c>
      <c r="D45" s="18" t="s">
        <v>25</v>
      </c>
      <c r="E45" s="90">
        <v>18319021403</v>
      </c>
      <c r="F45" s="18" t="s">
        <v>91</v>
      </c>
      <c r="G45" s="74">
        <v>37</v>
      </c>
      <c r="H45" s="74">
        <v>37</v>
      </c>
      <c r="I45" s="61">
        <f t="shared" si="0"/>
        <v>74</v>
      </c>
      <c r="J45" s="52"/>
      <c r="K45" s="48"/>
      <c r="L45" s="48"/>
      <c r="M45" s="48"/>
      <c r="N45" s="48"/>
      <c r="O45" s="48"/>
      <c r="P45" s="49">
        <v>43709</v>
      </c>
      <c r="Q45" s="48"/>
      <c r="R45" s="48"/>
      <c r="S45" s="18"/>
      <c r="T45" s="18"/>
    </row>
    <row r="46" spans="1:20">
      <c r="A46" s="4">
        <v>42</v>
      </c>
      <c r="B46" s="17" t="s">
        <v>63</v>
      </c>
      <c r="C46" s="64" t="s">
        <v>287</v>
      </c>
      <c r="D46" s="18" t="s">
        <v>23</v>
      </c>
      <c r="E46" s="66" t="s">
        <v>288</v>
      </c>
      <c r="F46" s="18" t="s">
        <v>88</v>
      </c>
      <c r="G46" s="66">
        <v>17</v>
      </c>
      <c r="H46" s="66">
        <v>28</v>
      </c>
      <c r="I46" s="61">
        <f t="shared" si="0"/>
        <v>45</v>
      </c>
      <c r="J46" s="66"/>
      <c r="K46" s="48"/>
      <c r="L46" s="48"/>
      <c r="M46" s="48"/>
      <c r="N46" s="48"/>
      <c r="O46" s="48"/>
      <c r="P46" s="49">
        <v>43711</v>
      </c>
      <c r="Q46" s="48"/>
      <c r="R46" s="48"/>
      <c r="S46" s="18"/>
      <c r="T46" s="18"/>
    </row>
    <row r="47" spans="1:20">
      <c r="A47" s="4">
        <v>43</v>
      </c>
      <c r="B47" s="17" t="s">
        <v>63</v>
      </c>
      <c r="C47" s="89" t="s">
        <v>289</v>
      </c>
      <c r="D47" s="18" t="s">
        <v>25</v>
      </c>
      <c r="E47" s="90">
        <v>18319021308</v>
      </c>
      <c r="F47" s="18" t="s">
        <v>91</v>
      </c>
      <c r="G47" s="19">
        <v>55</v>
      </c>
      <c r="H47" s="19">
        <v>50</v>
      </c>
      <c r="I47" s="61">
        <f t="shared" si="0"/>
        <v>105</v>
      </c>
      <c r="J47" s="114"/>
      <c r="K47" s="48"/>
      <c r="L47" s="48"/>
      <c r="M47" s="48"/>
      <c r="N47" s="48"/>
      <c r="O47" s="48"/>
      <c r="P47" s="49">
        <v>43711</v>
      </c>
      <c r="Q47" s="48"/>
      <c r="R47" s="48"/>
      <c r="S47" s="18"/>
      <c r="T47" s="18"/>
    </row>
    <row r="48" spans="1:20">
      <c r="A48" s="4">
        <v>44</v>
      </c>
      <c r="B48" s="17" t="s">
        <v>63</v>
      </c>
      <c r="C48" s="64" t="s">
        <v>290</v>
      </c>
      <c r="D48" s="18" t="s">
        <v>23</v>
      </c>
      <c r="E48" s="66" t="s">
        <v>291</v>
      </c>
      <c r="F48" s="18" t="s">
        <v>88</v>
      </c>
      <c r="G48" s="66">
        <v>19</v>
      </c>
      <c r="H48" s="66">
        <v>19</v>
      </c>
      <c r="I48" s="61">
        <f t="shared" si="0"/>
        <v>38</v>
      </c>
      <c r="J48" s="66" t="s">
        <v>403</v>
      </c>
      <c r="K48" s="48"/>
      <c r="L48" s="48"/>
      <c r="M48" s="48"/>
      <c r="N48" s="48"/>
      <c r="O48" s="48"/>
      <c r="P48" s="49">
        <v>43712</v>
      </c>
      <c r="Q48" s="48"/>
      <c r="R48" s="48"/>
      <c r="S48" s="18"/>
      <c r="T48" s="18"/>
    </row>
    <row r="49" spans="1:20">
      <c r="A49" s="4">
        <v>45</v>
      </c>
      <c r="B49" s="17" t="s">
        <v>63</v>
      </c>
      <c r="C49" s="89" t="s">
        <v>292</v>
      </c>
      <c r="D49" s="18" t="s">
        <v>25</v>
      </c>
      <c r="E49" s="90">
        <v>18319021313</v>
      </c>
      <c r="F49" s="18" t="s">
        <v>91</v>
      </c>
      <c r="G49" s="19">
        <v>35</v>
      </c>
      <c r="H49" s="19">
        <v>36</v>
      </c>
      <c r="I49" s="61">
        <f t="shared" si="0"/>
        <v>71</v>
      </c>
      <c r="J49" s="52">
        <v>9859134036</v>
      </c>
      <c r="K49" s="48"/>
      <c r="L49" s="48"/>
      <c r="M49" s="48"/>
      <c r="N49" s="48"/>
      <c r="O49" s="48"/>
      <c r="P49" s="49">
        <v>43712</v>
      </c>
      <c r="Q49" s="48"/>
      <c r="R49" s="48"/>
      <c r="S49" s="18"/>
      <c r="T49" s="18"/>
    </row>
    <row r="50" spans="1:20">
      <c r="A50" s="4">
        <v>46</v>
      </c>
      <c r="B50" s="17" t="s">
        <v>63</v>
      </c>
      <c r="C50" s="64" t="s">
        <v>293</v>
      </c>
      <c r="D50" s="18" t="s">
        <v>23</v>
      </c>
      <c r="E50" s="66" t="s">
        <v>294</v>
      </c>
      <c r="F50" s="18" t="s">
        <v>88</v>
      </c>
      <c r="G50" s="66">
        <v>36</v>
      </c>
      <c r="H50" s="66">
        <v>42</v>
      </c>
      <c r="I50" s="61">
        <f t="shared" si="0"/>
        <v>78</v>
      </c>
      <c r="J50" s="66" t="s">
        <v>404</v>
      </c>
      <c r="K50" s="48"/>
      <c r="L50" s="48"/>
      <c r="M50" s="48"/>
      <c r="N50" s="48"/>
      <c r="O50" s="48"/>
      <c r="P50" s="49">
        <v>43713</v>
      </c>
      <c r="Q50" s="48"/>
      <c r="R50" s="48"/>
      <c r="S50" s="18"/>
      <c r="T50" s="18"/>
    </row>
    <row r="51" spans="1:20">
      <c r="A51" s="4">
        <v>47</v>
      </c>
      <c r="B51" s="17" t="s">
        <v>63</v>
      </c>
      <c r="C51" s="89" t="s">
        <v>295</v>
      </c>
      <c r="D51" s="18" t="s">
        <v>25</v>
      </c>
      <c r="E51" s="90">
        <v>18319021312</v>
      </c>
      <c r="F51" s="18" t="s">
        <v>91</v>
      </c>
      <c r="G51" s="19">
        <v>16</v>
      </c>
      <c r="H51" s="19">
        <v>16</v>
      </c>
      <c r="I51" s="61">
        <f t="shared" si="0"/>
        <v>32</v>
      </c>
      <c r="J51" s="52">
        <v>9954972170</v>
      </c>
      <c r="K51" s="48"/>
      <c r="L51" s="48"/>
      <c r="M51" s="48"/>
      <c r="N51" s="48"/>
      <c r="O51" s="48"/>
      <c r="P51" s="49">
        <v>43713</v>
      </c>
      <c r="Q51" s="48"/>
      <c r="R51" s="48"/>
      <c r="S51" s="18"/>
      <c r="T51" s="18"/>
    </row>
    <row r="52" spans="1:20">
      <c r="A52" s="4">
        <v>48</v>
      </c>
      <c r="B52" s="17" t="s">
        <v>63</v>
      </c>
      <c r="C52" s="64" t="s">
        <v>296</v>
      </c>
      <c r="D52" s="18" t="s">
        <v>25</v>
      </c>
      <c r="E52" s="66" t="s">
        <v>297</v>
      </c>
      <c r="F52" s="18" t="s">
        <v>88</v>
      </c>
      <c r="G52" s="66">
        <v>50</v>
      </c>
      <c r="H52" s="66">
        <v>41</v>
      </c>
      <c r="I52" s="61">
        <f t="shared" si="0"/>
        <v>91</v>
      </c>
      <c r="J52" s="66" t="s">
        <v>405</v>
      </c>
      <c r="K52" s="48"/>
      <c r="L52" s="48"/>
      <c r="M52" s="48"/>
      <c r="N52" s="48"/>
      <c r="O52" s="48"/>
      <c r="P52" s="49">
        <v>43714</v>
      </c>
      <c r="Q52" s="48"/>
      <c r="R52" s="48"/>
      <c r="S52" s="18"/>
      <c r="T52" s="18"/>
    </row>
    <row r="53" spans="1:20">
      <c r="A53" s="4">
        <v>49</v>
      </c>
      <c r="B53" s="17" t="s">
        <v>63</v>
      </c>
      <c r="C53" s="89" t="s">
        <v>298</v>
      </c>
      <c r="D53" s="18" t="s">
        <v>25</v>
      </c>
      <c r="E53" s="90">
        <v>18319021301</v>
      </c>
      <c r="F53" s="18" t="s">
        <v>91</v>
      </c>
      <c r="G53" s="19">
        <v>79</v>
      </c>
      <c r="H53" s="19">
        <v>80</v>
      </c>
      <c r="I53" s="61">
        <f t="shared" si="0"/>
        <v>159</v>
      </c>
      <c r="J53" s="52">
        <v>9954972170</v>
      </c>
      <c r="K53" s="48"/>
      <c r="L53" s="48"/>
      <c r="M53" s="48"/>
      <c r="N53" s="48"/>
      <c r="O53" s="48"/>
      <c r="P53" s="49">
        <v>43715</v>
      </c>
      <c r="Q53" s="48"/>
      <c r="R53" s="48"/>
      <c r="S53" s="18"/>
      <c r="T53" s="18"/>
    </row>
    <row r="54" spans="1:20">
      <c r="A54" s="4">
        <v>50</v>
      </c>
      <c r="B54" s="17" t="s">
        <v>63</v>
      </c>
      <c r="C54" s="89" t="s">
        <v>299</v>
      </c>
      <c r="D54" s="18" t="s">
        <v>25</v>
      </c>
      <c r="E54" s="90">
        <v>18319021302</v>
      </c>
      <c r="F54" s="18" t="s">
        <v>91</v>
      </c>
      <c r="G54" s="19">
        <v>65</v>
      </c>
      <c r="H54" s="19">
        <v>64</v>
      </c>
      <c r="I54" s="61">
        <f t="shared" si="0"/>
        <v>129</v>
      </c>
      <c r="J54" s="66" t="s">
        <v>406</v>
      </c>
      <c r="K54" s="48"/>
      <c r="L54" s="48"/>
      <c r="M54" s="48"/>
      <c r="N54" s="48"/>
      <c r="O54" s="48"/>
      <c r="P54" s="49">
        <v>43717</v>
      </c>
      <c r="Q54" s="48"/>
      <c r="R54" s="48"/>
      <c r="S54" s="18"/>
      <c r="T54" s="18"/>
    </row>
    <row r="55" spans="1:20">
      <c r="A55" s="4">
        <v>51</v>
      </c>
      <c r="B55" s="17" t="s">
        <v>63</v>
      </c>
      <c r="C55" s="89" t="s">
        <v>300</v>
      </c>
      <c r="D55" s="18" t="s">
        <v>25</v>
      </c>
      <c r="E55" s="90">
        <v>18319021303</v>
      </c>
      <c r="F55" s="18" t="s">
        <v>91</v>
      </c>
      <c r="G55" s="19">
        <v>68</v>
      </c>
      <c r="H55" s="19">
        <v>68</v>
      </c>
      <c r="I55" s="61">
        <f t="shared" si="0"/>
        <v>136</v>
      </c>
      <c r="J55" s="52">
        <v>9954972170</v>
      </c>
      <c r="K55" s="48"/>
      <c r="L55" s="48"/>
      <c r="M55" s="48"/>
      <c r="N55" s="48"/>
      <c r="O55" s="48"/>
      <c r="P55" s="49">
        <v>43718</v>
      </c>
      <c r="Q55" s="48"/>
      <c r="R55" s="48"/>
      <c r="S55" s="18"/>
      <c r="T55" s="18"/>
    </row>
    <row r="56" spans="1:20">
      <c r="A56" s="4">
        <v>52</v>
      </c>
      <c r="B56" s="17" t="s">
        <v>63</v>
      </c>
      <c r="C56" s="64" t="s">
        <v>301</v>
      </c>
      <c r="D56" s="18" t="s">
        <v>23</v>
      </c>
      <c r="E56" s="66" t="s">
        <v>302</v>
      </c>
      <c r="F56" s="18" t="s">
        <v>88</v>
      </c>
      <c r="G56" s="66">
        <v>11</v>
      </c>
      <c r="H56" s="66">
        <v>11</v>
      </c>
      <c r="I56" s="61">
        <f t="shared" si="0"/>
        <v>22</v>
      </c>
      <c r="J56" s="66" t="s">
        <v>407</v>
      </c>
      <c r="K56" s="57"/>
      <c r="L56" s="57"/>
      <c r="M56" s="57"/>
      <c r="N56" s="57"/>
      <c r="O56" s="57"/>
      <c r="P56" s="49">
        <v>43719</v>
      </c>
      <c r="Q56" s="48"/>
      <c r="R56" s="48"/>
      <c r="S56" s="18"/>
      <c r="T56" s="18"/>
    </row>
    <row r="57" spans="1:20">
      <c r="A57" s="4">
        <v>53</v>
      </c>
      <c r="B57" s="17" t="s">
        <v>63</v>
      </c>
      <c r="C57" s="89" t="s">
        <v>303</v>
      </c>
      <c r="D57" s="18" t="s">
        <v>25</v>
      </c>
      <c r="E57" s="90">
        <v>18319021317</v>
      </c>
      <c r="F57" s="18" t="s">
        <v>91</v>
      </c>
      <c r="G57" s="19">
        <v>56</v>
      </c>
      <c r="H57" s="19">
        <v>55</v>
      </c>
      <c r="I57" s="61">
        <f t="shared" si="0"/>
        <v>111</v>
      </c>
      <c r="J57" s="52">
        <v>9954972170</v>
      </c>
      <c r="K57" s="48"/>
      <c r="L57" s="48"/>
      <c r="M57" s="48"/>
      <c r="N57" s="48"/>
      <c r="O57" s="48"/>
      <c r="P57" s="49">
        <v>43719</v>
      </c>
      <c r="Q57" s="48"/>
      <c r="R57" s="48"/>
      <c r="S57" s="18"/>
      <c r="T57" s="18"/>
    </row>
    <row r="58" spans="1:20">
      <c r="A58" s="4">
        <v>54</v>
      </c>
      <c r="B58" s="17" t="s">
        <v>63</v>
      </c>
      <c r="C58" s="64" t="s">
        <v>304</v>
      </c>
      <c r="D58" s="18" t="s">
        <v>23</v>
      </c>
      <c r="E58" s="66" t="s">
        <v>194</v>
      </c>
      <c r="F58" s="18" t="s">
        <v>88</v>
      </c>
      <c r="G58" s="66">
        <v>3</v>
      </c>
      <c r="H58" s="66">
        <v>7</v>
      </c>
      <c r="I58" s="61">
        <f t="shared" si="0"/>
        <v>10</v>
      </c>
      <c r="J58" s="52">
        <v>9954972170</v>
      </c>
      <c r="K58" s="48"/>
      <c r="L58" s="48"/>
      <c r="M58" s="48"/>
      <c r="N58" s="48"/>
      <c r="O58" s="48"/>
      <c r="P58" s="49">
        <v>43720</v>
      </c>
      <c r="Q58" s="48"/>
      <c r="R58" s="48"/>
      <c r="S58" s="18"/>
      <c r="T58" s="18"/>
    </row>
    <row r="59" spans="1:20">
      <c r="A59" s="4">
        <v>55</v>
      </c>
      <c r="B59" s="17" t="s">
        <v>63</v>
      </c>
      <c r="C59" s="89" t="s">
        <v>305</v>
      </c>
      <c r="D59" s="18" t="s">
        <v>25</v>
      </c>
      <c r="E59" s="90">
        <v>18319021304</v>
      </c>
      <c r="F59" s="18" t="s">
        <v>91</v>
      </c>
      <c r="G59" s="19">
        <v>35</v>
      </c>
      <c r="H59" s="19">
        <v>37</v>
      </c>
      <c r="I59" s="61">
        <f t="shared" si="0"/>
        <v>72</v>
      </c>
      <c r="J59" s="52">
        <v>9954972170</v>
      </c>
      <c r="K59" s="48"/>
      <c r="L59" s="48"/>
      <c r="M59" s="48"/>
      <c r="N59" s="48"/>
      <c r="O59" s="48"/>
      <c r="P59" s="49">
        <v>43720</v>
      </c>
      <c r="Q59" s="48"/>
      <c r="R59" s="48"/>
      <c r="S59" s="18"/>
      <c r="T59" s="18"/>
    </row>
    <row r="60" spans="1:20">
      <c r="A60" s="4">
        <v>56</v>
      </c>
      <c r="B60" s="17" t="s">
        <v>63</v>
      </c>
      <c r="C60" s="64" t="s">
        <v>306</v>
      </c>
      <c r="D60" s="18" t="s">
        <v>23</v>
      </c>
      <c r="E60" s="66" t="s">
        <v>307</v>
      </c>
      <c r="F60" s="18" t="s">
        <v>88</v>
      </c>
      <c r="G60" s="66">
        <v>35</v>
      </c>
      <c r="H60" s="66">
        <v>33</v>
      </c>
      <c r="I60" s="61">
        <f t="shared" si="0"/>
        <v>68</v>
      </c>
      <c r="J60" s="66" t="s">
        <v>408</v>
      </c>
      <c r="K60" s="48"/>
      <c r="L60" s="48"/>
      <c r="M60" s="48"/>
      <c r="N60" s="48"/>
      <c r="O60" s="48"/>
      <c r="P60" s="49">
        <v>43721</v>
      </c>
      <c r="Q60" s="48"/>
      <c r="R60" s="48"/>
      <c r="S60" s="18"/>
      <c r="T60" s="18"/>
    </row>
    <row r="61" spans="1:20">
      <c r="A61" s="4">
        <v>57</v>
      </c>
      <c r="B61" s="17" t="s">
        <v>63</v>
      </c>
      <c r="C61" s="89" t="s">
        <v>308</v>
      </c>
      <c r="D61" s="18" t="s">
        <v>25</v>
      </c>
      <c r="E61" s="90">
        <v>18319021306</v>
      </c>
      <c r="F61" s="18" t="s">
        <v>91</v>
      </c>
      <c r="G61" s="19">
        <v>26</v>
      </c>
      <c r="H61" s="19">
        <v>32</v>
      </c>
      <c r="I61" s="61">
        <f t="shared" si="0"/>
        <v>58</v>
      </c>
      <c r="J61" s="52">
        <v>9954972170</v>
      </c>
      <c r="K61" s="48"/>
      <c r="L61" s="48"/>
      <c r="M61" s="48"/>
      <c r="N61" s="48"/>
      <c r="O61" s="48"/>
      <c r="P61" s="49">
        <v>43721</v>
      </c>
      <c r="Q61" s="48"/>
      <c r="R61" s="48"/>
      <c r="S61" s="18"/>
      <c r="T61" s="18"/>
    </row>
    <row r="62" spans="1:20">
      <c r="A62" s="4">
        <v>58</v>
      </c>
      <c r="B62" s="17" t="s">
        <v>63</v>
      </c>
      <c r="C62" s="64" t="s">
        <v>309</v>
      </c>
      <c r="D62" s="18" t="s">
        <v>23</v>
      </c>
      <c r="E62" s="66" t="s">
        <v>310</v>
      </c>
      <c r="F62" s="18" t="s">
        <v>88</v>
      </c>
      <c r="G62" s="66">
        <v>27</v>
      </c>
      <c r="H62" s="66">
        <v>18</v>
      </c>
      <c r="I62" s="61">
        <f t="shared" si="0"/>
        <v>45</v>
      </c>
      <c r="J62" s="66" t="s">
        <v>195</v>
      </c>
      <c r="K62" s="48"/>
      <c r="L62" s="48"/>
      <c r="M62" s="48"/>
      <c r="N62" s="48"/>
      <c r="O62" s="48"/>
      <c r="P62" s="49">
        <v>43724</v>
      </c>
      <c r="Q62" s="48"/>
      <c r="R62" s="48"/>
      <c r="S62" s="18"/>
      <c r="T62" s="18"/>
    </row>
    <row r="63" spans="1:20">
      <c r="A63" s="4">
        <v>59</v>
      </c>
      <c r="B63" s="17" t="s">
        <v>63</v>
      </c>
      <c r="C63" s="89" t="s">
        <v>311</v>
      </c>
      <c r="D63" s="18" t="s">
        <v>25</v>
      </c>
      <c r="E63" s="90">
        <v>18319021315</v>
      </c>
      <c r="F63" s="18" t="s">
        <v>91</v>
      </c>
      <c r="G63" s="74">
        <v>30</v>
      </c>
      <c r="H63" s="74">
        <v>30</v>
      </c>
      <c r="I63" s="61">
        <f t="shared" si="0"/>
        <v>60</v>
      </c>
      <c r="J63" s="52">
        <v>9954972170</v>
      </c>
      <c r="K63" s="57"/>
      <c r="L63" s="57"/>
      <c r="M63" s="57"/>
      <c r="N63" s="57"/>
      <c r="O63" s="57"/>
      <c r="P63" s="49">
        <v>43724</v>
      </c>
      <c r="Q63" s="48"/>
      <c r="R63" s="48"/>
      <c r="S63" s="18"/>
      <c r="T63" s="18"/>
    </row>
    <row r="64" spans="1:20">
      <c r="A64" s="4">
        <v>60</v>
      </c>
      <c r="B64" s="17" t="s">
        <v>63</v>
      </c>
      <c r="C64" s="64" t="s">
        <v>312</v>
      </c>
      <c r="D64" s="18" t="s">
        <v>23</v>
      </c>
      <c r="E64" s="66" t="s">
        <v>313</v>
      </c>
      <c r="F64" s="18" t="s">
        <v>88</v>
      </c>
      <c r="G64" s="74">
        <v>14</v>
      </c>
      <c r="H64" s="74">
        <v>15</v>
      </c>
      <c r="I64" s="61">
        <f t="shared" si="0"/>
        <v>29</v>
      </c>
      <c r="J64" s="66" t="s">
        <v>409</v>
      </c>
      <c r="K64" s="48"/>
      <c r="L64" s="48"/>
      <c r="M64" s="48"/>
      <c r="N64" s="48"/>
      <c r="O64" s="48"/>
      <c r="P64" s="49">
        <v>43725</v>
      </c>
      <c r="Q64" s="48"/>
      <c r="R64" s="48"/>
      <c r="S64" s="18"/>
      <c r="T64" s="18"/>
    </row>
    <row r="65" spans="1:20">
      <c r="A65" s="4">
        <v>61</v>
      </c>
      <c r="B65" s="17" t="s">
        <v>63</v>
      </c>
      <c r="C65" s="89" t="s">
        <v>314</v>
      </c>
      <c r="D65" s="18" t="s">
        <v>25</v>
      </c>
      <c r="E65" s="90">
        <v>18319021307</v>
      </c>
      <c r="F65" s="18" t="s">
        <v>91</v>
      </c>
      <c r="G65" s="74">
        <v>46</v>
      </c>
      <c r="H65" s="74">
        <v>47</v>
      </c>
      <c r="I65" s="61">
        <f t="shared" si="0"/>
        <v>93</v>
      </c>
      <c r="J65" s="52">
        <v>9954972170</v>
      </c>
      <c r="K65" s="48"/>
      <c r="L65" s="48"/>
      <c r="M65" s="48"/>
      <c r="N65" s="48"/>
      <c r="O65" s="48"/>
      <c r="P65" s="49">
        <v>43725</v>
      </c>
      <c r="Q65" s="48"/>
      <c r="R65" s="48"/>
      <c r="S65" s="18"/>
      <c r="T65" s="18"/>
    </row>
    <row r="66" spans="1:20">
      <c r="A66" s="4">
        <v>62</v>
      </c>
      <c r="B66" s="17" t="s">
        <v>63</v>
      </c>
      <c r="C66" s="64" t="s">
        <v>315</v>
      </c>
      <c r="D66" s="18" t="s">
        <v>23</v>
      </c>
      <c r="E66" s="66" t="s">
        <v>316</v>
      </c>
      <c r="F66" s="18" t="s">
        <v>88</v>
      </c>
      <c r="G66" s="66">
        <v>10</v>
      </c>
      <c r="H66" s="66">
        <v>4</v>
      </c>
      <c r="I66" s="61">
        <f t="shared" si="0"/>
        <v>14</v>
      </c>
      <c r="J66" s="66" t="s">
        <v>410</v>
      </c>
      <c r="K66" s="48"/>
      <c r="L66" s="48"/>
      <c r="M66" s="48"/>
      <c r="N66" s="48"/>
      <c r="O66" s="48"/>
      <c r="P66" s="49">
        <v>43726</v>
      </c>
      <c r="Q66" s="48"/>
      <c r="R66" s="48"/>
      <c r="S66" s="18"/>
      <c r="T66" s="18"/>
    </row>
    <row r="67" spans="1:20">
      <c r="A67" s="4">
        <v>63</v>
      </c>
      <c r="B67" s="17" t="s">
        <v>63</v>
      </c>
      <c r="C67" s="89" t="s">
        <v>317</v>
      </c>
      <c r="D67" s="18" t="s">
        <v>25</v>
      </c>
      <c r="E67" s="90">
        <v>18319021318</v>
      </c>
      <c r="F67" s="18" t="s">
        <v>91</v>
      </c>
      <c r="G67" s="74">
        <v>50</v>
      </c>
      <c r="H67" s="74">
        <v>55</v>
      </c>
      <c r="I67" s="61">
        <f t="shared" si="0"/>
        <v>105</v>
      </c>
      <c r="J67" s="52">
        <v>9954972170</v>
      </c>
      <c r="K67" s="48"/>
      <c r="L67" s="48"/>
      <c r="M67" s="48"/>
      <c r="N67" s="48"/>
      <c r="O67" s="48"/>
      <c r="P67" s="49">
        <v>43726</v>
      </c>
      <c r="Q67" s="48"/>
      <c r="R67" s="48"/>
      <c r="S67" s="18"/>
      <c r="T67" s="18"/>
    </row>
    <row r="68" spans="1:20">
      <c r="A68" s="4">
        <v>64</v>
      </c>
      <c r="B68" s="17" t="s">
        <v>63</v>
      </c>
      <c r="C68" s="64" t="s">
        <v>318</v>
      </c>
      <c r="D68" s="18" t="s">
        <v>23</v>
      </c>
      <c r="E68" s="66" t="s">
        <v>319</v>
      </c>
      <c r="F68" s="18" t="s">
        <v>101</v>
      </c>
      <c r="G68" s="74">
        <v>38</v>
      </c>
      <c r="H68" s="74">
        <v>35</v>
      </c>
      <c r="I68" s="61">
        <f t="shared" si="0"/>
        <v>73</v>
      </c>
      <c r="J68" s="66" t="s">
        <v>411</v>
      </c>
      <c r="K68" s="48"/>
      <c r="L68" s="48"/>
      <c r="M68" s="48"/>
      <c r="N68" s="48"/>
      <c r="O68" s="48"/>
      <c r="P68" s="49">
        <v>43727</v>
      </c>
      <c r="Q68" s="48"/>
      <c r="R68" s="48"/>
      <c r="S68" s="18"/>
      <c r="T68" s="18"/>
    </row>
    <row r="69" spans="1:20">
      <c r="A69" s="4">
        <v>65</v>
      </c>
      <c r="B69" s="17" t="s">
        <v>63</v>
      </c>
      <c r="C69" s="89" t="s">
        <v>320</v>
      </c>
      <c r="D69" s="18" t="s">
        <v>25</v>
      </c>
      <c r="E69" s="90">
        <v>18319021404</v>
      </c>
      <c r="F69" s="18" t="s">
        <v>91</v>
      </c>
      <c r="G69" s="74">
        <v>23</v>
      </c>
      <c r="H69" s="74">
        <v>20</v>
      </c>
      <c r="I69" s="61">
        <f t="shared" si="0"/>
        <v>43</v>
      </c>
      <c r="J69" s="52">
        <v>9954972170</v>
      </c>
      <c r="K69" s="48"/>
      <c r="L69" s="48"/>
      <c r="M69" s="48"/>
      <c r="N69" s="48"/>
      <c r="O69" s="48"/>
      <c r="P69" s="49">
        <v>43727</v>
      </c>
      <c r="Q69" s="48"/>
      <c r="R69" s="48"/>
      <c r="S69" s="18"/>
      <c r="T69" s="18"/>
    </row>
    <row r="70" spans="1:20">
      <c r="A70" s="4">
        <v>66</v>
      </c>
      <c r="B70" s="17" t="s">
        <v>63</v>
      </c>
      <c r="C70" s="64" t="s">
        <v>321</v>
      </c>
      <c r="D70" s="18" t="s">
        <v>23</v>
      </c>
      <c r="E70" s="66" t="s">
        <v>322</v>
      </c>
      <c r="F70" s="18" t="s">
        <v>88</v>
      </c>
      <c r="G70" s="66">
        <v>3</v>
      </c>
      <c r="H70" s="66">
        <v>7</v>
      </c>
      <c r="I70" s="61">
        <f t="shared" ref="I70:I133" si="1">SUM(G70:H70)</f>
        <v>10</v>
      </c>
      <c r="J70" s="66" t="s">
        <v>412</v>
      </c>
      <c r="K70" s="48"/>
      <c r="L70" s="48"/>
      <c r="M70" s="48"/>
      <c r="N70" s="48"/>
      <c r="O70" s="48"/>
      <c r="P70" s="49">
        <v>43728</v>
      </c>
      <c r="Q70" s="48"/>
      <c r="R70" s="48"/>
      <c r="S70" s="18"/>
      <c r="T70" s="18"/>
    </row>
    <row r="71" spans="1:20">
      <c r="A71" s="4">
        <v>67</v>
      </c>
      <c r="B71" s="17" t="s">
        <v>63</v>
      </c>
      <c r="C71" s="89" t="s">
        <v>323</v>
      </c>
      <c r="D71" s="18" t="s">
        <v>25</v>
      </c>
      <c r="E71" s="90">
        <v>18319021320</v>
      </c>
      <c r="F71" s="18" t="s">
        <v>91</v>
      </c>
      <c r="G71" s="74">
        <v>50</v>
      </c>
      <c r="H71" s="74">
        <v>59</v>
      </c>
      <c r="I71" s="61">
        <f t="shared" si="1"/>
        <v>109</v>
      </c>
      <c r="J71" s="52">
        <v>9954972170</v>
      </c>
      <c r="K71" s="48"/>
      <c r="L71" s="48"/>
      <c r="M71" s="48"/>
      <c r="N71" s="48"/>
      <c r="O71" s="48"/>
      <c r="P71" s="49">
        <v>43728</v>
      </c>
      <c r="Q71" s="48"/>
      <c r="R71" s="48"/>
      <c r="S71" s="18"/>
      <c r="T71" s="18"/>
    </row>
    <row r="72" spans="1:20">
      <c r="A72" s="4">
        <v>68</v>
      </c>
      <c r="B72" s="17" t="s">
        <v>63</v>
      </c>
      <c r="C72" s="64" t="s">
        <v>324</v>
      </c>
      <c r="D72" s="18" t="s">
        <v>23</v>
      </c>
      <c r="E72" s="66" t="s">
        <v>325</v>
      </c>
      <c r="F72" s="18" t="s">
        <v>88</v>
      </c>
      <c r="G72" s="66">
        <v>9</v>
      </c>
      <c r="H72" s="66">
        <v>12</v>
      </c>
      <c r="I72" s="61">
        <f t="shared" si="1"/>
        <v>21</v>
      </c>
      <c r="J72" s="66" t="s">
        <v>413</v>
      </c>
      <c r="K72" s="48"/>
      <c r="L72" s="48"/>
      <c r="M72" s="48"/>
      <c r="N72" s="48"/>
      <c r="O72" s="48"/>
      <c r="P72" s="49">
        <v>43731</v>
      </c>
      <c r="Q72" s="48"/>
      <c r="R72" s="48"/>
      <c r="S72" s="18"/>
      <c r="T72" s="18"/>
    </row>
    <row r="73" spans="1:20">
      <c r="A73" s="4">
        <v>69</v>
      </c>
      <c r="B73" s="17" t="s">
        <v>63</v>
      </c>
      <c r="C73" s="89" t="s">
        <v>326</v>
      </c>
      <c r="D73" s="18" t="s">
        <v>25</v>
      </c>
      <c r="E73" s="90">
        <v>18319021305</v>
      </c>
      <c r="F73" s="18" t="s">
        <v>91</v>
      </c>
      <c r="G73" s="74">
        <v>48</v>
      </c>
      <c r="H73" s="74">
        <v>48</v>
      </c>
      <c r="I73" s="61">
        <f t="shared" si="1"/>
        <v>96</v>
      </c>
      <c r="J73" s="52">
        <v>9859134036</v>
      </c>
      <c r="K73" s="18"/>
      <c r="L73" s="18"/>
      <c r="M73" s="18"/>
      <c r="N73" s="18"/>
      <c r="O73" s="18"/>
      <c r="P73" s="49">
        <v>43731</v>
      </c>
      <c r="Q73" s="18"/>
      <c r="R73" s="18"/>
      <c r="S73" s="18"/>
      <c r="T73" s="18"/>
    </row>
    <row r="74" spans="1:20">
      <c r="A74" s="4">
        <v>70</v>
      </c>
      <c r="B74" s="17" t="s">
        <v>63</v>
      </c>
      <c r="C74" s="64" t="s">
        <v>327</v>
      </c>
      <c r="D74" s="18" t="s">
        <v>23</v>
      </c>
      <c r="E74" s="66" t="s">
        <v>328</v>
      </c>
      <c r="F74" s="18" t="s">
        <v>88</v>
      </c>
      <c r="G74" s="74">
        <v>16</v>
      </c>
      <c r="H74" s="74">
        <v>15</v>
      </c>
      <c r="I74" s="61">
        <f t="shared" si="1"/>
        <v>31</v>
      </c>
      <c r="J74" s="66" t="s">
        <v>414</v>
      </c>
      <c r="K74" s="18"/>
      <c r="L74" s="18"/>
      <c r="M74" s="18"/>
      <c r="N74" s="18"/>
      <c r="O74" s="18"/>
      <c r="P74" s="49">
        <v>43732</v>
      </c>
      <c r="Q74" s="18"/>
      <c r="R74" s="18"/>
      <c r="S74" s="18"/>
      <c r="T74" s="18"/>
    </row>
    <row r="75" spans="1:20">
      <c r="A75" s="4">
        <v>71</v>
      </c>
      <c r="B75" s="17" t="s">
        <v>63</v>
      </c>
      <c r="C75" s="89" t="s">
        <v>329</v>
      </c>
      <c r="D75" s="18" t="s">
        <v>25</v>
      </c>
      <c r="E75" s="90">
        <v>18319021310</v>
      </c>
      <c r="F75" s="18" t="s">
        <v>91</v>
      </c>
      <c r="G75" s="74">
        <v>39</v>
      </c>
      <c r="H75" s="74">
        <v>40</v>
      </c>
      <c r="I75" s="61">
        <f t="shared" si="1"/>
        <v>79</v>
      </c>
      <c r="J75" s="52">
        <v>9954972170</v>
      </c>
      <c r="K75" s="18"/>
      <c r="L75" s="18"/>
      <c r="M75" s="18"/>
      <c r="N75" s="18"/>
      <c r="O75" s="18"/>
      <c r="P75" s="49">
        <v>43732</v>
      </c>
      <c r="Q75" s="18"/>
      <c r="R75" s="18"/>
      <c r="S75" s="18"/>
      <c r="T75" s="18"/>
    </row>
    <row r="76" spans="1:20">
      <c r="A76" s="4">
        <v>72</v>
      </c>
      <c r="B76" s="17" t="s">
        <v>63</v>
      </c>
      <c r="C76" s="64" t="s">
        <v>330</v>
      </c>
      <c r="D76" s="18" t="s">
        <v>23</v>
      </c>
      <c r="E76" s="66" t="s">
        <v>331</v>
      </c>
      <c r="F76" s="18" t="s">
        <v>88</v>
      </c>
      <c r="G76" s="74">
        <v>17</v>
      </c>
      <c r="H76" s="74">
        <v>22</v>
      </c>
      <c r="I76" s="61">
        <f t="shared" si="1"/>
        <v>39</v>
      </c>
      <c r="J76" s="66" t="s">
        <v>415</v>
      </c>
      <c r="K76" s="18"/>
      <c r="L76" s="18"/>
      <c r="M76" s="18"/>
      <c r="N76" s="18"/>
      <c r="O76" s="18"/>
      <c r="P76" s="49">
        <v>43733</v>
      </c>
      <c r="Q76" s="18"/>
      <c r="R76" s="18"/>
      <c r="S76" s="18"/>
      <c r="T76" s="18"/>
    </row>
    <row r="77" spans="1:20">
      <c r="A77" s="4">
        <v>73</v>
      </c>
      <c r="B77" s="17" t="s">
        <v>63</v>
      </c>
      <c r="C77" s="89" t="s">
        <v>332</v>
      </c>
      <c r="D77" s="18" t="s">
        <v>25</v>
      </c>
      <c r="E77" s="90">
        <v>18319021405</v>
      </c>
      <c r="F77" s="18" t="s">
        <v>91</v>
      </c>
      <c r="G77" s="74">
        <v>27</v>
      </c>
      <c r="H77" s="74">
        <v>30</v>
      </c>
      <c r="I77" s="61">
        <f t="shared" si="1"/>
        <v>57</v>
      </c>
      <c r="J77" s="52">
        <v>9954972170</v>
      </c>
      <c r="K77" s="18"/>
      <c r="L77" s="18"/>
      <c r="M77" s="18"/>
      <c r="N77" s="18"/>
      <c r="O77" s="18"/>
      <c r="P77" s="49">
        <v>43733</v>
      </c>
      <c r="Q77" s="18"/>
      <c r="R77" s="18"/>
      <c r="S77" s="18"/>
      <c r="T77" s="18"/>
    </row>
    <row r="78" spans="1:20">
      <c r="A78" s="4">
        <v>74</v>
      </c>
      <c r="B78" s="17" t="s">
        <v>63</v>
      </c>
      <c r="C78" s="64" t="s">
        <v>333</v>
      </c>
      <c r="D78" s="18" t="s">
        <v>23</v>
      </c>
      <c r="E78" s="66" t="s">
        <v>334</v>
      </c>
      <c r="F78" s="18" t="s">
        <v>88</v>
      </c>
      <c r="G78" s="74">
        <v>19</v>
      </c>
      <c r="H78" s="74">
        <v>23</v>
      </c>
      <c r="I78" s="61">
        <f t="shared" si="1"/>
        <v>42</v>
      </c>
      <c r="J78" s="66" t="s">
        <v>416</v>
      </c>
      <c r="K78" s="18"/>
      <c r="L78" s="18"/>
      <c r="M78" s="18"/>
      <c r="N78" s="18"/>
      <c r="O78" s="18"/>
      <c r="P78" s="49">
        <v>43734</v>
      </c>
      <c r="Q78" s="18"/>
      <c r="R78" s="18"/>
      <c r="S78" s="18"/>
      <c r="T78" s="18"/>
    </row>
    <row r="79" spans="1:20">
      <c r="A79" s="4">
        <v>75</v>
      </c>
      <c r="B79" s="17" t="s">
        <v>63</v>
      </c>
      <c r="C79" s="89" t="s">
        <v>335</v>
      </c>
      <c r="D79" s="18" t="s">
        <v>25</v>
      </c>
      <c r="E79" s="90">
        <v>18319021309</v>
      </c>
      <c r="F79" s="18" t="s">
        <v>91</v>
      </c>
      <c r="G79" s="19">
        <v>40</v>
      </c>
      <c r="H79" s="19">
        <v>40</v>
      </c>
      <c r="I79" s="61">
        <f t="shared" si="1"/>
        <v>80</v>
      </c>
      <c r="J79" s="52">
        <v>9954972170</v>
      </c>
      <c r="K79" s="18"/>
      <c r="L79" s="18"/>
      <c r="M79" s="18"/>
      <c r="N79" s="18"/>
      <c r="O79" s="18"/>
      <c r="P79" s="49">
        <v>43734</v>
      </c>
      <c r="Q79" s="18"/>
      <c r="R79" s="18"/>
      <c r="S79" s="18"/>
      <c r="T79" s="18"/>
    </row>
    <row r="80" spans="1:20">
      <c r="A80" s="4">
        <v>76</v>
      </c>
      <c r="B80" s="17" t="s">
        <v>63</v>
      </c>
      <c r="C80" s="64" t="s">
        <v>336</v>
      </c>
      <c r="D80" s="18" t="s">
        <v>23</v>
      </c>
      <c r="E80" s="66" t="s">
        <v>337</v>
      </c>
      <c r="F80" s="18" t="s">
        <v>88</v>
      </c>
      <c r="G80" s="66">
        <v>30</v>
      </c>
      <c r="H80" s="66">
        <v>21</v>
      </c>
      <c r="I80" s="61">
        <f t="shared" si="1"/>
        <v>51</v>
      </c>
      <c r="J80" s="66" t="s">
        <v>417</v>
      </c>
      <c r="K80" s="18"/>
      <c r="L80" s="18"/>
      <c r="M80" s="18"/>
      <c r="N80" s="18"/>
      <c r="O80" s="18"/>
      <c r="P80" s="49">
        <v>43735</v>
      </c>
      <c r="Q80" s="18"/>
      <c r="R80" s="18"/>
      <c r="S80" s="18"/>
      <c r="T80" s="18"/>
    </row>
    <row r="81" spans="1:20">
      <c r="A81" s="4">
        <v>77</v>
      </c>
      <c r="B81" s="17" t="s">
        <v>63</v>
      </c>
      <c r="C81" s="89" t="s">
        <v>338</v>
      </c>
      <c r="D81" s="18" t="s">
        <v>25</v>
      </c>
      <c r="E81" s="90">
        <v>18319021406</v>
      </c>
      <c r="F81" s="18" t="s">
        <v>91</v>
      </c>
      <c r="G81" s="19">
        <v>27</v>
      </c>
      <c r="H81" s="19">
        <v>24</v>
      </c>
      <c r="I81" s="61">
        <f t="shared" si="1"/>
        <v>51</v>
      </c>
      <c r="J81" s="52">
        <v>9859134036</v>
      </c>
      <c r="K81" s="18"/>
      <c r="L81" s="18"/>
      <c r="M81" s="18"/>
      <c r="N81" s="18"/>
      <c r="O81" s="18"/>
      <c r="P81" s="49">
        <v>43735</v>
      </c>
      <c r="Q81" s="18"/>
      <c r="R81" s="18"/>
      <c r="S81" s="18"/>
      <c r="T81" s="18"/>
    </row>
    <row r="82" spans="1:20">
      <c r="A82" s="4">
        <v>78</v>
      </c>
      <c r="B82" s="17" t="s">
        <v>63</v>
      </c>
      <c r="C82" s="89" t="s">
        <v>339</v>
      </c>
      <c r="D82" s="18" t="s">
        <v>25</v>
      </c>
      <c r="E82" s="90">
        <v>18319021316</v>
      </c>
      <c r="F82" s="18" t="s">
        <v>91</v>
      </c>
      <c r="G82" s="19">
        <v>50</v>
      </c>
      <c r="H82" s="19">
        <v>60</v>
      </c>
      <c r="I82" s="61">
        <f t="shared" si="1"/>
        <v>110</v>
      </c>
      <c r="J82" s="66" t="s">
        <v>418</v>
      </c>
      <c r="K82" s="18"/>
      <c r="L82" s="18"/>
      <c r="M82" s="18"/>
      <c r="N82" s="18"/>
      <c r="O82" s="18"/>
      <c r="P82" s="49">
        <v>43738</v>
      </c>
      <c r="Q82" s="18"/>
      <c r="R82" s="18"/>
      <c r="S82" s="18"/>
      <c r="T82" s="18"/>
    </row>
    <row r="83" spans="1:20">
      <c r="A83" s="4">
        <v>79</v>
      </c>
      <c r="B83" s="17"/>
      <c r="C83" s="89"/>
      <c r="D83" s="18"/>
      <c r="E83" s="90"/>
      <c r="F83" s="18"/>
      <c r="G83" s="19"/>
      <c r="H83" s="19"/>
      <c r="I83" s="61">
        <f t="shared" si="1"/>
        <v>0</v>
      </c>
      <c r="J83" s="52"/>
      <c r="K83" s="18"/>
      <c r="L83" s="18"/>
      <c r="M83" s="18"/>
      <c r="N83" s="18"/>
      <c r="O83" s="18"/>
      <c r="P83" s="49"/>
      <c r="Q83" s="18"/>
      <c r="R83" s="18"/>
      <c r="S83" s="18"/>
      <c r="T83" s="18"/>
    </row>
    <row r="84" spans="1:20">
      <c r="A84" s="4">
        <v>80</v>
      </c>
      <c r="B84" s="17"/>
      <c r="C84" s="91"/>
      <c r="D84" s="92"/>
      <c r="E84" s="93"/>
      <c r="F84" s="94"/>
      <c r="G84" s="93"/>
      <c r="H84" s="93"/>
      <c r="I84" s="61">
        <f t="shared" si="1"/>
        <v>0</v>
      </c>
      <c r="J84" s="66"/>
      <c r="K84" s="18"/>
      <c r="L84" s="18"/>
      <c r="M84" s="18"/>
      <c r="N84" s="18"/>
      <c r="O84" s="18"/>
      <c r="P84" s="49"/>
      <c r="Q84" s="18"/>
      <c r="R84" s="18"/>
      <c r="S84" s="18"/>
      <c r="T84" s="18"/>
    </row>
    <row r="85" spans="1:20">
      <c r="A85" s="4">
        <v>81</v>
      </c>
      <c r="B85" s="17"/>
      <c r="C85" s="89"/>
      <c r="D85" s="18"/>
      <c r="E85" s="90"/>
      <c r="F85" s="18"/>
      <c r="G85" s="19"/>
      <c r="H85" s="19"/>
      <c r="I85" s="61">
        <f t="shared" si="1"/>
        <v>0</v>
      </c>
      <c r="J85" s="52"/>
      <c r="K85" s="18"/>
      <c r="L85" s="18"/>
      <c r="M85" s="18"/>
      <c r="N85" s="18"/>
      <c r="O85" s="18"/>
      <c r="P85" s="24"/>
      <c r="Q85" s="18"/>
      <c r="R85" s="18"/>
      <c r="S85" s="18"/>
      <c r="T85" s="18"/>
    </row>
    <row r="86" spans="1:20">
      <c r="A86" s="4">
        <v>82</v>
      </c>
      <c r="B86" s="17"/>
      <c r="C86" s="91"/>
      <c r="D86" s="92"/>
      <c r="E86" s="93"/>
      <c r="F86" s="94"/>
      <c r="G86" s="93"/>
      <c r="H86" s="93"/>
      <c r="I86" s="61">
        <f t="shared" si="1"/>
        <v>0</v>
      </c>
      <c r="J86" s="52"/>
      <c r="K86" s="18"/>
      <c r="L86" s="18"/>
      <c r="M86" s="18"/>
      <c r="N86" s="18"/>
      <c r="O86" s="18"/>
      <c r="P86" s="24"/>
      <c r="Q86" s="18"/>
      <c r="R86" s="18"/>
      <c r="S86" s="18"/>
      <c r="T86" s="18"/>
    </row>
    <row r="87" spans="1:20">
      <c r="A87" s="4">
        <v>83</v>
      </c>
      <c r="B87" s="17"/>
      <c r="C87" s="89"/>
      <c r="D87" s="18"/>
      <c r="E87" s="90"/>
      <c r="F87" s="18"/>
      <c r="G87" s="19"/>
      <c r="H87" s="19"/>
      <c r="I87" s="61">
        <f t="shared" si="1"/>
        <v>0</v>
      </c>
      <c r="J87" s="52"/>
      <c r="K87" s="18"/>
      <c r="L87" s="18"/>
      <c r="M87" s="18"/>
      <c r="N87" s="18"/>
      <c r="O87" s="18"/>
      <c r="P87" s="24"/>
      <c r="Q87" s="18"/>
      <c r="R87" s="18"/>
      <c r="S87" s="18"/>
      <c r="T87" s="18"/>
    </row>
    <row r="88" spans="1:20">
      <c r="A88" s="4">
        <v>84</v>
      </c>
      <c r="B88" s="17"/>
      <c r="C88" s="91"/>
      <c r="D88" s="92"/>
      <c r="E88" s="93"/>
      <c r="F88" s="94"/>
      <c r="G88" s="93"/>
      <c r="H88" s="93"/>
      <c r="I88" s="61">
        <f t="shared" si="1"/>
        <v>0</v>
      </c>
      <c r="J88" s="93"/>
      <c r="K88" s="18"/>
      <c r="L88" s="18"/>
      <c r="M88" s="18"/>
      <c r="N88" s="18"/>
      <c r="O88" s="18"/>
      <c r="P88" s="24"/>
      <c r="Q88" s="18"/>
      <c r="R88" s="18"/>
      <c r="S88" s="18"/>
      <c r="T88" s="18"/>
    </row>
    <row r="89" spans="1:20">
      <c r="A89" s="4">
        <v>85</v>
      </c>
      <c r="B89" s="17"/>
      <c r="C89" s="64"/>
      <c r="D89" s="18"/>
      <c r="E89" s="66"/>
      <c r="F89" s="18"/>
      <c r="G89" s="66"/>
      <c r="H89" s="66"/>
      <c r="I89" s="61">
        <f t="shared" si="1"/>
        <v>0</v>
      </c>
      <c r="J89" s="66"/>
      <c r="K89" s="18"/>
      <c r="L89" s="18"/>
      <c r="M89" s="18"/>
      <c r="N89" s="18"/>
      <c r="O89" s="18"/>
      <c r="P89" s="24"/>
      <c r="Q89" s="18"/>
      <c r="R89" s="18"/>
      <c r="S89" s="18"/>
      <c r="T89" s="18"/>
    </row>
    <row r="90" spans="1:20">
      <c r="A90" s="4">
        <v>86</v>
      </c>
      <c r="B90" s="17"/>
      <c r="C90" s="18"/>
      <c r="D90" s="18"/>
      <c r="E90" s="19"/>
      <c r="F90" s="18"/>
      <c r="G90" s="19"/>
      <c r="H90" s="19"/>
      <c r="I90" s="61">
        <f t="shared" si="1"/>
        <v>0</v>
      </c>
      <c r="J90" s="18"/>
      <c r="K90" s="18"/>
      <c r="L90" s="18"/>
      <c r="M90" s="18"/>
      <c r="N90" s="18"/>
      <c r="O90" s="18"/>
      <c r="P90" s="24"/>
      <c r="Q90" s="18"/>
      <c r="R90" s="18"/>
      <c r="S90" s="18"/>
      <c r="T90" s="18"/>
    </row>
    <row r="91" spans="1:20">
      <c r="A91" s="4">
        <v>87</v>
      </c>
      <c r="B91" s="17"/>
      <c r="C91" s="18"/>
      <c r="D91" s="18"/>
      <c r="E91" s="19"/>
      <c r="F91" s="18"/>
      <c r="G91" s="19"/>
      <c r="H91" s="19"/>
      <c r="I91" s="61">
        <f t="shared" si="1"/>
        <v>0</v>
      </c>
      <c r="J91" s="18"/>
      <c r="K91" s="18"/>
      <c r="L91" s="18"/>
      <c r="M91" s="18"/>
      <c r="N91" s="18"/>
      <c r="O91" s="18"/>
      <c r="P91" s="24"/>
      <c r="Q91" s="18"/>
      <c r="R91" s="18"/>
      <c r="S91" s="18"/>
      <c r="T91" s="18"/>
    </row>
    <row r="92" spans="1:20">
      <c r="A92" s="4">
        <v>88</v>
      </c>
      <c r="B92" s="17"/>
      <c r="C92" s="18"/>
      <c r="D92" s="18"/>
      <c r="E92" s="19"/>
      <c r="F92" s="18"/>
      <c r="G92" s="19"/>
      <c r="H92" s="19"/>
      <c r="I92" s="61">
        <f t="shared" si="1"/>
        <v>0</v>
      </c>
      <c r="J92" s="18"/>
      <c r="K92" s="18"/>
      <c r="L92" s="18"/>
      <c r="M92" s="18"/>
      <c r="N92" s="18"/>
      <c r="O92" s="18"/>
      <c r="P92" s="24"/>
      <c r="Q92" s="18"/>
      <c r="R92" s="18"/>
      <c r="S92" s="18"/>
      <c r="T92" s="18"/>
    </row>
    <row r="93" spans="1:20">
      <c r="A93" s="4">
        <v>89</v>
      </c>
      <c r="B93" s="17"/>
      <c r="C93" s="18"/>
      <c r="D93" s="18"/>
      <c r="E93" s="19"/>
      <c r="F93" s="18"/>
      <c r="G93" s="19"/>
      <c r="H93" s="19"/>
      <c r="I93" s="61">
        <f t="shared" si="1"/>
        <v>0</v>
      </c>
      <c r="J93" s="18"/>
      <c r="K93" s="18"/>
      <c r="L93" s="18"/>
      <c r="M93" s="18"/>
      <c r="N93" s="18"/>
      <c r="O93" s="18"/>
      <c r="P93" s="24"/>
      <c r="Q93" s="18"/>
      <c r="R93" s="18"/>
      <c r="S93" s="18"/>
      <c r="T93" s="18"/>
    </row>
    <row r="94" spans="1:20">
      <c r="A94" s="4">
        <v>90</v>
      </c>
      <c r="B94" s="17"/>
      <c r="C94" s="18"/>
      <c r="D94" s="18"/>
      <c r="E94" s="19"/>
      <c r="F94" s="18"/>
      <c r="G94" s="19"/>
      <c r="H94" s="19"/>
      <c r="I94" s="61">
        <f t="shared" si="1"/>
        <v>0</v>
      </c>
      <c r="J94" s="18"/>
      <c r="K94" s="18"/>
      <c r="L94" s="18"/>
      <c r="M94" s="18"/>
      <c r="N94" s="18"/>
      <c r="O94" s="18"/>
      <c r="P94" s="24"/>
      <c r="Q94" s="18"/>
      <c r="R94" s="18"/>
      <c r="S94" s="18"/>
      <c r="T94" s="18"/>
    </row>
    <row r="95" spans="1:20">
      <c r="A95" s="4">
        <v>91</v>
      </c>
      <c r="B95" s="17"/>
      <c r="C95" s="18"/>
      <c r="D95" s="18"/>
      <c r="E95" s="19"/>
      <c r="F95" s="18"/>
      <c r="G95" s="19"/>
      <c r="H95" s="19"/>
      <c r="I95" s="61">
        <f t="shared" si="1"/>
        <v>0</v>
      </c>
      <c r="J95" s="18"/>
      <c r="K95" s="18"/>
      <c r="L95" s="18"/>
      <c r="M95" s="18"/>
      <c r="N95" s="18"/>
      <c r="O95" s="18"/>
      <c r="P95" s="24"/>
      <c r="Q95" s="18"/>
      <c r="R95" s="18"/>
      <c r="S95" s="18"/>
      <c r="T95" s="18"/>
    </row>
    <row r="96" spans="1:20">
      <c r="A96" s="4">
        <v>92</v>
      </c>
      <c r="B96" s="17"/>
      <c r="C96" s="18"/>
      <c r="D96" s="18"/>
      <c r="E96" s="19"/>
      <c r="F96" s="18"/>
      <c r="G96" s="19"/>
      <c r="H96" s="19"/>
      <c r="I96" s="61">
        <f t="shared" si="1"/>
        <v>0</v>
      </c>
      <c r="J96" s="18"/>
      <c r="K96" s="18"/>
      <c r="L96" s="18"/>
      <c r="M96" s="18"/>
      <c r="N96" s="18"/>
      <c r="O96" s="18"/>
      <c r="P96" s="24"/>
      <c r="Q96" s="18"/>
      <c r="R96" s="18"/>
      <c r="S96" s="18"/>
      <c r="T96" s="18"/>
    </row>
    <row r="97" spans="1:20">
      <c r="A97" s="4">
        <v>93</v>
      </c>
      <c r="B97" s="17"/>
      <c r="C97" s="18"/>
      <c r="D97" s="18"/>
      <c r="E97" s="19"/>
      <c r="F97" s="18"/>
      <c r="G97" s="19"/>
      <c r="H97" s="19"/>
      <c r="I97" s="61">
        <f t="shared" si="1"/>
        <v>0</v>
      </c>
      <c r="J97" s="18"/>
      <c r="K97" s="18"/>
      <c r="L97" s="18"/>
      <c r="M97" s="18"/>
      <c r="N97" s="18"/>
      <c r="O97" s="18"/>
      <c r="P97" s="24"/>
      <c r="Q97" s="18"/>
      <c r="R97" s="18"/>
      <c r="S97" s="18"/>
      <c r="T97" s="18"/>
    </row>
    <row r="98" spans="1:20">
      <c r="A98" s="4">
        <v>94</v>
      </c>
      <c r="B98" s="17"/>
      <c r="C98" s="48"/>
      <c r="D98" s="48"/>
      <c r="E98" s="19"/>
      <c r="F98" s="48"/>
      <c r="G98" s="19"/>
      <c r="H98" s="19"/>
      <c r="I98" s="61">
        <f t="shared" si="1"/>
        <v>0</v>
      </c>
      <c r="J98" s="48"/>
      <c r="K98" s="48"/>
      <c r="L98" s="48"/>
      <c r="M98" s="48"/>
      <c r="N98" s="48"/>
      <c r="O98" s="48"/>
      <c r="P98" s="24"/>
      <c r="Q98" s="18"/>
      <c r="R98" s="18"/>
      <c r="S98" s="18"/>
      <c r="T98" s="18"/>
    </row>
    <row r="99" spans="1:20">
      <c r="A99" s="4">
        <v>95</v>
      </c>
      <c r="B99" s="17"/>
      <c r="C99" s="18"/>
      <c r="D99" s="18"/>
      <c r="E99" s="19"/>
      <c r="F99" s="18"/>
      <c r="G99" s="19"/>
      <c r="H99" s="19"/>
      <c r="I99" s="61">
        <f t="shared" si="1"/>
        <v>0</v>
      </c>
      <c r="J99" s="18"/>
      <c r="K99" s="18"/>
      <c r="L99" s="18"/>
      <c r="M99" s="18"/>
      <c r="N99" s="18"/>
      <c r="O99" s="18"/>
      <c r="P99" s="24"/>
      <c r="Q99" s="18"/>
      <c r="R99" s="18"/>
      <c r="S99" s="18"/>
      <c r="T99" s="18"/>
    </row>
    <row r="100" spans="1:20">
      <c r="A100" s="4">
        <v>96</v>
      </c>
      <c r="B100" s="17"/>
      <c r="C100" s="18"/>
      <c r="D100" s="18"/>
      <c r="E100" s="19"/>
      <c r="F100" s="18"/>
      <c r="G100" s="19"/>
      <c r="H100" s="19"/>
      <c r="I100" s="61">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1">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1">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1">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1">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1">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1">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1">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1">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1">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1">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1">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1">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1">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1">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1">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1">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1">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1">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1">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1">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1">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1">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1">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1">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1">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1">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1">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1">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1">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1">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1">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1">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1">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1">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1">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1">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1">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1">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1">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1">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1">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1">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1">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1">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1">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1">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1">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1">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1">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1">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1">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1">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1">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1">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1">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1">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1">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1">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1">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1">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1">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1">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1">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1">
        <f t="shared" si="2"/>
        <v>0</v>
      </c>
      <c r="J164" s="18"/>
      <c r="K164" s="18"/>
      <c r="L164" s="18"/>
      <c r="M164" s="18"/>
      <c r="N164" s="18"/>
      <c r="O164" s="18"/>
      <c r="P164" s="24"/>
      <c r="Q164" s="18"/>
      <c r="R164" s="18"/>
      <c r="S164" s="18"/>
      <c r="T164" s="18"/>
    </row>
    <row r="165" spans="1:20">
      <c r="A165" s="21" t="s">
        <v>11</v>
      </c>
      <c r="B165" s="39"/>
      <c r="C165" s="21">
        <f>COUNTIFS(C6:C164,"*")</f>
        <v>77</v>
      </c>
      <c r="D165" s="21"/>
      <c r="E165" s="13"/>
      <c r="F165" s="21"/>
      <c r="G165" s="60">
        <f>SUM(G6:G164)</f>
        <v>2403</v>
      </c>
      <c r="H165" s="60">
        <f>SUM(H6:H164)</f>
        <v>2490</v>
      </c>
      <c r="I165" s="60">
        <f>SUM(I6:I164)</f>
        <v>4893</v>
      </c>
      <c r="J165" s="21"/>
      <c r="K165" s="21"/>
      <c r="L165" s="21"/>
      <c r="M165" s="21"/>
      <c r="N165" s="21"/>
      <c r="O165" s="21"/>
      <c r="P165" s="14"/>
      <c r="Q165" s="21"/>
      <c r="R165" s="21"/>
      <c r="S165" s="21"/>
      <c r="T165" s="12"/>
    </row>
    <row r="166" spans="1:20">
      <c r="A166" s="44" t="s">
        <v>62</v>
      </c>
      <c r="B166" s="10">
        <f>COUNTIF(B$5:B$164,"Team 1")</f>
        <v>39</v>
      </c>
      <c r="C166" s="44" t="s">
        <v>25</v>
      </c>
      <c r="D166" s="10">
        <f>COUNTIF(D6:D164,"Anganwadi")</f>
        <v>37</v>
      </c>
    </row>
    <row r="167" spans="1:20">
      <c r="A167" s="44" t="s">
        <v>63</v>
      </c>
      <c r="B167" s="10">
        <f>COUNTIF(B$6:B$164,"Team 2")</f>
        <v>39</v>
      </c>
      <c r="C167" s="44" t="s">
        <v>23</v>
      </c>
      <c r="D167" s="10">
        <f>COUNTIF(D6:D164,"School")</f>
        <v>40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activeCell="F19" sqref="F19"/>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201" t="s">
        <v>71</v>
      </c>
      <c r="B1" s="201"/>
      <c r="C1" s="201"/>
      <c r="D1" s="201"/>
      <c r="E1" s="201"/>
      <c r="F1" s="202"/>
      <c r="G1" s="202"/>
      <c r="H1" s="202"/>
      <c r="I1" s="202"/>
      <c r="J1" s="202"/>
    </row>
    <row r="2" spans="1:11" ht="25.5">
      <c r="A2" s="203" t="s">
        <v>0</v>
      </c>
      <c r="B2" s="204"/>
      <c r="C2" s="205" t="str">
        <f>'Block at a Glance'!C2:D2</f>
        <v>ASSAM</v>
      </c>
      <c r="D2" s="206"/>
      <c r="E2" s="27" t="s">
        <v>1</v>
      </c>
      <c r="F2" s="207"/>
      <c r="G2" s="208"/>
      <c r="H2" s="28" t="s">
        <v>24</v>
      </c>
      <c r="I2" s="207"/>
      <c r="J2" s="208"/>
    </row>
    <row r="3" spans="1:11" ht="28.5" customHeight="1">
      <c r="A3" s="212" t="s">
        <v>66</v>
      </c>
      <c r="B3" s="212"/>
      <c r="C3" s="212"/>
      <c r="D3" s="212"/>
      <c r="E3" s="212"/>
      <c r="F3" s="212"/>
      <c r="G3" s="212"/>
      <c r="H3" s="212"/>
      <c r="I3" s="212"/>
      <c r="J3" s="212"/>
    </row>
    <row r="4" spans="1:11">
      <c r="A4" s="211" t="s">
        <v>27</v>
      </c>
      <c r="B4" s="210" t="s">
        <v>28</v>
      </c>
      <c r="C4" s="209" t="s">
        <v>29</v>
      </c>
      <c r="D4" s="209" t="s">
        <v>36</v>
      </c>
      <c r="E4" s="209"/>
      <c r="F4" s="209"/>
      <c r="G4" s="209" t="s">
        <v>30</v>
      </c>
      <c r="H4" s="209" t="s">
        <v>37</v>
      </c>
      <c r="I4" s="209"/>
      <c r="J4" s="209"/>
    </row>
    <row r="5" spans="1:11" ht="22.5" customHeight="1">
      <c r="A5" s="211"/>
      <c r="B5" s="210"/>
      <c r="C5" s="209"/>
      <c r="D5" s="29" t="s">
        <v>9</v>
      </c>
      <c r="E5" s="29" t="s">
        <v>10</v>
      </c>
      <c r="F5" s="29" t="s">
        <v>11</v>
      </c>
      <c r="G5" s="209"/>
      <c r="H5" s="29" t="s">
        <v>9</v>
      </c>
      <c r="I5" s="29" t="s">
        <v>10</v>
      </c>
      <c r="J5" s="29" t="s">
        <v>11</v>
      </c>
    </row>
    <row r="6" spans="1:11" ht="22.5" customHeight="1">
      <c r="A6" s="45">
        <v>1</v>
      </c>
      <c r="B6" s="62">
        <v>43556</v>
      </c>
      <c r="C6" s="31">
        <f>COUNTIFS('April-19'!D$5:D$164,"Anganwadi")</f>
        <v>21</v>
      </c>
      <c r="D6" s="32">
        <f>SUMIF('April-19'!$D$5:$D$164,"Anganwadi",'April-19'!$G$5:$G$164)</f>
        <v>599</v>
      </c>
      <c r="E6" s="32">
        <f>SUMIF('April-19'!$D$5:$D$164,"Anganwadi",'April-19'!$H$5:$H$164)</f>
        <v>643</v>
      </c>
      <c r="F6" s="32">
        <f>+D6+E6</f>
        <v>1242</v>
      </c>
      <c r="G6" s="31">
        <f>COUNTIF('April-19'!D5:D164,"School")</f>
        <v>50</v>
      </c>
      <c r="H6" s="32">
        <f>SUMIF('April-19'!$D$5:$D$164,"School",'April-19'!$G$5:$G$164)</f>
        <v>1705.1999999999998</v>
      </c>
      <c r="I6" s="32">
        <f>SUMIF('April-19'!$D$5:$D$164,"School",'April-19'!$H$5:$H$164)</f>
        <v>1820.8000000000002</v>
      </c>
      <c r="J6" s="32">
        <f>+H6+I6</f>
        <v>3526</v>
      </c>
      <c r="K6" s="33"/>
    </row>
    <row r="7" spans="1:11" ht="22.5" customHeight="1">
      <c r="A7" s="30">
        <v>2</v>
      </c>
      <c r="B7" s="63">
        <v>43601</v>
      </c>
      <c r="C7" s="31">
        <f>COUNTIF('May-19'!D5:D164,"Anganwadi")</f>
        <v>35</v>
      </c>
      <c r="D7" s="32">
        <f>SUMIF('May-19'!$D$5:$D$164,"Anganwadi",'May-19'!$G$5:$G$164)</f>
        <v>1354</v>
      </c>
      <c r="E7" s="32">
        <f>SUMIF('May-19'!$D$5:$D$164,"Anganwadi",'May-19'!$H$5:$H$164)</f>
        <v>1330</v>
      </c>
      <c r="F7" s="32">
        <f t="shared" ref="F7:F11" si="0">+D7+E7</f>
        <v>2684</v>
      </c>
      <c r="G7" s="31">
        <f>COUNTIF('May-19'!D5:D164,"School")</f>
        <v>29</v>
      </c>
      <c r="H7" s="32">
        <f>SUMIF('May-19'!$D$5:$D$164,"School",'May-19'!$G$5:$G$164)</f>
        <v>1222.0999999999999</v>
      </c>
      <c r="I7" s="32">
        <f>SUMIF('May-19'!$D$5:$D$164,"School",'May-19'!$H$5:$H$164)</f>
        <v>1396.9</v>
      </c>
      <c r="J7" s="32">
        <f t="shared" ref="J7:J11" si="1">+H7+I7</f>
        <v>2619</v>
      </c>
    </row>
    <row r="8" spans="1:11" ht="22.5" customHeight="1">
      <c r="A8" s="30">
        <v>3</v>
      </c>
      <c r="B8" s="63">
        <v>43632</v>
      </c>
      <c r="C8" s="31">
        <f>COUNTIF('Jun-19'!D5:D164,"Anganwadi")</f>
        <v>37</v>
      </c>
      <c r="D8" s="32">
        <f>SUMIF('Jun-19'!$D$5:$D$164,"Anganwadi",'Jun-19'!$G$5:$G$164)</f>
        <v>975</v>
      </c>
      <c r="E8" s="32">
        <f>SUMIF('Jun-19'!$D$5:$D$164,"Anganwadi",'Jun-19'!$H$5:$H$164)</f>
        <v>984</v>
      </c>
      <c r="F8" s="32">
        <f t="shared" si="0"/>
        <v>1959</v>
      </c>
      <c r="G8" s="31">
        <f>COUNTIF('Jun-19'!D5:D164,"School")</f>
        <v>48</v>
      </c>
      <c r="H8" s="32">
        <f>SUMIF('Jun-19'!$D$5:$D$164,"School",'Jun-19'!$G$5:$G$164)</f>
        <v>1562</v>
      </c>
      <c r="I8" s="32">
        <f>SUMIF('Jun-19'!$D$5:$D$164,"School",'Jun-19'!$H$5:$H$164)</f>
        <v>1630</v>
      </c>
      <c r="J8" s="32">
        <f t="shared" si="1"/>
        <v>3192</v>
      </c>
    </row>
    <row r="9" spans="1:11" ht="22.5" customHeight="1">
      <c r="A9" s="30">
        <v>4</v>
      </c>
      <c r="B9" s="63">
        <v>43662</v>
      </c>
      <c r="C9" s="31">
        <f>COUNTIF('Jul-19'!D5:D164,"Anganwadi")</f>
        <v>118</v>
      </c>
      <c r="D9" s="32">
        <f>SUMIF('Jul-19'!$D$5:$D$164,"Anganwadi",'Jul-19'!$G$5:$G$164)</f>
        <v>2969</v>
      </c>
      <c r="E9" s="32">
        <f>SUMIF('Jul-19'!$D$5:$D$164,"Anganwadi",'Jul-19'!$H$5:$H$164)</f>
        <v>2913</v>
      </c>
      <c r="F9" s="32">
        <f t="shared" si="0"/>
        <v>5882</v>
      </c>
      <c r="G9" s="31">
        <f>COUNTIF('Jul-19'!D5:D164,"School")</f>
        <v>0</v>
      </c>
      <c r="H9" s="32">
        <f>SUMIF('Jul-19'!$D$5:$D$164,"School",'Jul-19'!$G$5:$G$164)</f>
        <v>0</v>
      </c>
      <c r="I9" s="32">
        <f>SUMIF('Jul-19'!$D$5:$D$164,"School",'Jul-19'!$H$5:$H$164)</f>
        <v>0</v>
      </c>
      <c r="J9" s="32">
        <f t="shared" si="1"/>
        <v>0</v>
      </c>
    </row>
    <row r="10" spans="1:11" ht="22.5" customHeight="1">
      <c r="A10" s="30">
        <v>5</v>
      </c>
      <c r="B10" s="63">
        <v>43693</v>
      </c>
      <c r="C10" s="31">
        <f>COUNTIF('Aug-19'!D5:D164,"Anganwadi")</f>
        <v>17</v>
      </c>
      <c r="D10" s="32">
        <f>SUMIF('Aug-19'!$D$5:$D$164,"Anganwadi",'Aug-19'!$G$5:$G$164)</f>
        <v>535</v>
      </c>
      <c r="E10" s="32">
        <f>SUMIF('Aug-19'!$D$5:$D$164,"Anganwadi",'Aug-19'!$H$5:$H$164)</f>
        <v>553</v>
      </c>
      <c r="F10" s="32">
        <f t="shared" si="0"/>
        <v>1088</v>
      </c>
      <c r="G10" s="31">
        <f>COUNTIF('Aug-19'!D5:D164,"School")</f>
        <v>43</v>
      </c>
      <c r="H10" s="32">
        <f>SUMIF('Aug-19'!$D$5:$D$164,"School",'Aug-19'!$G$5:$G$164)</f>
        <v>1673</v>
      </c>
      <c r="I10" s="32">
        <f>SUMIF('Aug-19'!$D$5:$D$164,"School",'Aug-19'!$H$5:$H$164)</f>
        <v>2048</v>
      </c>
      <c r="J10" s="32">
        <f t="shared" si="1"/>
        <v>3721</v>
      </c>
    </row>
    <row r="11" spans="1:11" ht="22.5" customHeight="1">
      <c r="A11" s="30">
        <v>6</v>
      </c>
      <c r="B11" s="63">
        <v>43724</v>
      </c>
      <c r="C11" s="31">
        <f>COUNTIF('Sep-19'!D6:D164,"Anganwadi")</f>
        <v>37</v>
      </c>
      <c r="D11" s="32">
        <f>SUMIF('Sep-19'!$D$6:$D$164,"Anganwadi",'Sep-19'!$G$6:$G$164)</f>
        <v>1400</v>
      </c>
      <c r="E11" s="32">
        <f>SUMIF('Sep-19'!$D$6:$D$164,"Anganwadi",'Sep-19'!$H$6:$H$164)</f>
        <v>1445</v>
      </c>
      <c r="F11" s="32">
        <f t="shared" si="0"/>
        <v>2845</v>
      </c>
      <c r="G11" s="31">
        <f>COUNTIF('Sep-19'!D6:D164,"School")</f>
        <v>40</v>
      </c>
      <c r="H11" s="32">
        <f>SUMIF('Sep-19'!$D$6:$D$164,"School",'Sep-19'!$G$6:$G$164)</f>
        <v>1003</v>
      </c>
      <c r="I11" s="32">
        <f>SUMIF('Sep-19'!$D$6:$D$164,"School",'Sep-19'!$H$6:$H$164)</f>
        <v>1045</v>
      </c>
      <c r="J11" s="32">
        <f t="shared" si="1"/>
        <v>2048</v>
      </c>
    </row>
    <row r="12" spans="1:11" ht="19.5" customHeight="1">
      <c r="A12" s="200" t="s">
        <v>38</v>
      </c>
      <c r="B12" s="200"/>
      <c r="C12" s="34">
        <f>SUM(C6:C11)</f>
        <v>265</v>
      </c>
      <c r="D12" s="34">
        <f t="shared" ref="D12:J12" si="2">SUM(D6:D11)</f>
        <v>7832</v>
      </c>
      <c r="E12" s="34">
        <f t="shared" si="2"/>
        <v>7868</v>
      </c>
      <c r="F12" s="34">
        <f t="shared" si="2"/>
        <v>15700</v>
      </c>
      <c r="G12" s="34">
        <f t="shared" si="2"/>
        <v>210</v>
      </c>
      <c r="H12" s="34">
        <f t="shared" si="2"/>
        <v>7165.2999999999993</v>
      </c>
      <c r="I12" s="34">
        <f t="shared" si="2"/>
        <v>7940.7000000000007</v>
      </c>
      <c r="J12" s="34">
        <f t="shared" si="2"/>
        <v>15106</v>
      </c>
    </row>
    <row r="14" spans="1:11">
      <c r="A14" s="216" t="s">
        <v>67</v>
      </c>
      <c r="B14" s="216"/>
      <c r="C14" s="216"/>
      <c r="D14" s="216"/>
      <c r="E14" s="216"/>
      <c r="F14" s="216"/>
    </row>
    <row r="15" spans="1:11" ht="82.5">
      <c r="A15" s="43" t="s">
        <v>27</v>
      </c>
      <c r="B15" s="42" t="s">
        <v>28</v>
      </c>
      <c r="C15" s="46" t="s">
        <v>64</v>
      </c>
      <c r="D15" s="41" t="s">
        <v>29</v>
      </c>
      <c r="E15" s="41" t="s">
        <v>30</v>
      </c>
      <c r="F15" s="41" t="s">
        <v>65</v>
      </c>
    </row>
    <row r="16" spans="1:11">
      <c r="A16" s="219">
        <v>1</v>
      </c>
      <c r="B16" s="217">
        <v>43571</v>
      </c>
      <c r="C16" s="47" t="s">
        <v>62</v>
      </c>
      <c r="D16" s="31">
        <f>COUNTIFS('April-19'!B$5:B$164,"Team 1",'April-19'!D$5:D$164,"Anganwadi")</f>
        <v>11</v>
      </c>
      <c r="E16" s="31">
        <f>COUNTIFS('April-19'!B$5:B$164,"Team 1",'April-19'!D$5:D$164,"School")</f>
        <v>30</v>
      </c>
      <c r="F16" s="32">
        <f>SUMIF('April-19'!$B$5:$B$164,"Team 1",'April-19'!$I$5:$I$164)</f>
        <v>2606</v>
      </c>
    </row>
    <row r="17" spans="1:6">
      <c r="A17" s="220"/>
      <c r="B17" s="218"/>
      <c r="C17" s="47" t="s">
        <v>63</v>
      </c>
      <c r="D17" s="31">
        <f>COUNTIFS('April-19'!B$5:B$164,"Team 2",'April-19'!D$5:D$164,"Anganwadi")</f>
        <v>10</v>
      </c>
      <c r="E17" s="31">
        <f>COUNTIFS('April-19'!B$5:B$164,"Team 2",'April-19'!D$5:D$164,"School")</f>
        <v>20</v>
      </c>
      <c r="F17" s="32">
        <f>SUMIF('April-19'!$B$5:$B$164,"Team 2",'April-19'!$I$5:$I$164)</f>
        <v>2162</v>
      </c>
    </row>
    <row r="18" spans="1:6">
      <c r="A18" s="219">
        <v>2</v>
      </c>
      <c r="B18" s="217">
        <v>43601</v>
      </c>
      <c r="C18" s="47" t="s">
        <v>62</v>
      </c>
      <c r="D18" s="31">
        <f>COUNTIFS('May-19'!B$5:B$164,"Team 1",'May-19'!D$5:D$164,"Anganwadi")</f>
        <v>15</v>
      </c>
      <c r="E18" s="31">
        <f>COUNTIFS('May-19'!B$5:B$164,"Team 1",'May-19'!D$5:D$164,"School")</f>
        <v>14</v>
      </c>
      <c r="F18" s="32">
        <f>SUMIF('May-19'!$B$5:$B$164,"Team 1",'May-19'!$I$5:$I$164)</f>
        <v>2573</v>
      </c>
    </row>
    <row r="19" spans="1:6">
      <c r="A19" s="220"/>
      <c r="B19" s="218"/>
      <c r="C19" s="47" t="s">
        <v>63</v>
      </c>
      <c r="D19" s="31">
        <f>COUNTIFS('May-19'!B$5:B$164,"Team 2",'May-19'!D$5:D$164,"Anganwadi")</f>
        <v>20</v>
      </c>
      <c r="E19" s="31">
        <f>COUNTIFS('May-19'!B$5:B$164,"Team 2",'May-19'!D$5:D$164,"School")</f>
        <v>15</v>
      </c>
      <c r="F19" s="32">
        <f>SUMIF('May-19'!$B$5:$B$164,"Team 2",'May-19'!$I$5:$I$164)</f>
        <v>2827</v>
      </c>
    </row>
    <row r="20" spans="1:6">
      <c r="A20" s="219">
        <v>3</v>
      </c>
      <c r="B20" s="217">
        <v>43632</v>
      </c>
      <c r="C20" s="47" t="s">
        <v>62</v>
      </c>
      <c r="D20" s="31">
        <f>COUNTIFS('Jun-19'!B$5:B$164,"Team 1",'Jun-19'!D$5:D$164,"Anganwadi")</f>
        <v>29</v>
      </c>
      <c r="E20" s="31">
        <f>COUNTIFS('Jun-19'!B$5:B$164,"Team 1",'Jun-19'!D$5:D$164,"School")</f>
        <v>26</v>
      </c>
      <c r="F20" s="32">
        <f>SUMIF('Jun-19'!$B$5:$B$164,"Team 1",'Jun-19'!$I$5:$I$164)</f>
        <v>2512</v>
      </c>
    </row>
    <row r="21" spans="1:6">
      <c r="A21" s="220"/>
      <c r="B21" s="218"/>
      <c r="C21" s="47" t="s">
        <v>63</v>
      </c>
      <c r="D21" s="31">
        <f>COUNTIFS('Jun-19'!B$5:B$164,"Team 2",'Jun-19'!D$5:D$164,"Anganwadi")</f>
        <v>8</v>
      </c>
      <c r="E21" s="31">
        <f>COUNTIFS('Jun-19'!B$5:B$164,"Team 2",'Jun-19'!D$5:D$164,"School")</f>
        <v>22</v>
      </c>
      <c r="F21" s="32">
        <f>SUMIF('Jun-19'!$B$5:$B$164,"Team 2",'Jun-19'!$I$5:$I$164)</f>
        <v>2639</v>
      </c>
    </row>
    <row r="22" spans="1:6">
      <c r="A22" s="219">
        <v>4</v>
      </c>
      <c r="B22" s="217">
        <v>43662</v>
      </c>
      <c r="C22" s="47" t="s">
        <v>62</v>
      </c>
      <c r="D22" s="31">
        <f>COUNTIFS('Jul-19'!B$5:B$164,"Team 1",'Jul-19'!D$5:D$164,"Anganwadi")</f>
        <v>74</v>
      </c>
      <c r="E22" s="31">
        <f>COUNTIFS('Jul-19'!B$5:B$164,"Team 1",'Jul-19'!D$5:D$164,"School")</f>
        <v>0</v>
      </c>
      <c r="F22" s="32">
        <f>SUMIF('Jul-19'!$B$5:$B$164,"Team 1",'Jul-19'!$I$5:$I$164)</f>
        <v>2917</v>
      </c>
    </row>
    <row r="23" spans="1:6">
      <c r="A23" s="220"/>
      <c r="B23" s="218"/>
      <c r="C23" s="47" t="s">
        <v>63</v>
      </c>
      <c r="D23" s="31">
        <f>COUNTIFS('Jul-19'!B$5:B$164,"Team 2",'Jul-19'!D$5:D$164,"Anganwadi")</f>
        <v>44</v>
      </c>
      <c r="E23" s="31">
        <f>COUNTIFS('Jul-19'!B$5:B$164,"Team 2",'Jul-19'!D$5:D$164,"School")</f>
        <v>0</v>
      </c>
      <c r="F23" s="32">
        <f>SUMIF('Jul-19'!$B$5:$B$164,"Team 2",'Jul-19'!$I$5:$I$164)</f>
        <v>2965</v>
      </c>
    </row>
    <row r="24" spans="1:6">
      <c r="A24" s="219">
        <v>5</v>
      </c>
      <c r="B24" s="217">
        <v>43693</v>
      </c>
      <c r="C24" s="47" t="s">
        <v>62</v>
      </c>
      <c r="D24" s="31">
        <f>COUNTIFS('Aug-19'!B$5:B$164,"Team 1",'Aug-19'!D$5:D$164,"Anganwadi")</f>
        <v>17</v>
      </c>
      <c r="E24" s="31">
        <f>COUNTIFS('Aug-19'!B$5:B$164,"Team 1",'Aug-19'!D$5:D$164,"School")</f>
        <v>21</v>
      </c>
      <c r="F24" s="32">
        <f>SUMIF('Aug-19'!$B$5:$B$164,"Team 1",'Aug-19'!$I$5:$I$164)</f>
        <v>2410</v>
      </c>
    </row>
    <row r="25" spans="1:6">
      <c r="A25" s="220"/>
      <c r="B25" s="218"/>
      <c r="C25" s="47" t="s">
        <v>63</v>
      </c>
      <c r="D25" s="31">
        <f>COUNTIFS('Aug-19'!B$5:B$164,"Team 2",'Aug-19'!D$5:D$164,"Anganwadi")</f>
        <v>0</v>
      </c>
      <c r="E25" s="31">
        <f>COUNTIFS('Aug-19'!B$5:B$164,"Team 2",'Aug-19'!D$5:D$164,"School")</f>
        <v>22</v>
      </c>
      <c r="F25" s="32">
        <f>SUMIF('Aug-19'!$B$5:$B$164,"Team 2",'Aug-19'!$I$5:$I$164)</f>
        <v>2399</v>
      </c>
    </row>
    <row r="26" spans="1:6">
      <c r="A26" s="219">
        <v>6</v>
      </c>
      <c r="B26" s="217">
        <v>43724</v>
      </c>
      <c r="C26" s="47" t="s">
        <v>62</v>
      </c>
      <c r="D26" s="31">
        <f>COUNTIFS('Sep-19'!B$5:B$164,"Team 1",'Sep-19'!D$5:D$164,"Anganwadi")</f>
        <v>15</v>
      </c>
      <c r="E26" s="31">
        <f>COUNTIFS('Sep-19'!B$5:B$164,"Team 1",'Sep-19'!D$5:D$164,"School")</f>
        <v>24</v>
      </c>
      <c r="F26" s="32">
        <f>SUMIF('Sep-19'!$B$5:$B$164,"Team 1",'Sep-19'!$I$5:$I$164)</f>
        <v>2322</v>
      </c>
    </row>
    <row r="27" spans="1:6">
      <c r="A27" s="220"/>
      <c r="B27" s="218"/>
      <c r="C27" s="47" t="s">
        <v>63</v>
      </c>
      <c r="D27" s="31">
        <f>COUNTIFS('Sep-19'!B$5:B$164,"Team 2",'Sep-19'!D$5:D$164,"Anganwadi")</f>
        <v>22</v>
      </c>
      <c r="E27" s="31">
        <f>COUNTIFS('Sep-19'!B$5:B$164,"Team 2",'Sep-19'!D$5:D$164,"School")</f>
        <v>17</v>
      </c>
      <c r="F27" s="32">
        <f>SUMIF('Sep-19'!$B$5:$B$164,"Team 2",'Sep-19'!$I$5:$I$164)</f>
        <v>2579</v>
      </c>
    </row>
    <row r="28" spans="1:6">
      <c r="A28" s="213" t="s">
        <v>38</v>
      </c>
      <c r="B28" s="214"/>
      <c r="C28" s="215"/>
      <c r="D28" s="40">
        <f>SUM(D16:D27)</f>
        <v>265</v>
      </c>
      <c r="E28" s="40">
        <f>SUM(E16:E27)</f>
        <v>211</v>
      </c>
      <c r="F28" s="40">
        <f>SUM(F16:F27)</f>
        <v>30911</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2019-06-02T04:46:17Z</dcterms:modified>
</cp:coreProperties>
</file>