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65" windowWidth="14805" windowHeight="7950" activeTab="1"/>
  </bookViews>
  <sheets>
    <sheet name="Block at a glance" sheetId="25" r:id="rId1"/>
    <sheet name="April-19" sheetId="5" r:id="rId2"/>
    <sheet name="May-19" sheetId="17" r:id="rId3"/>
    <sheet name="June-19" sheetId="18" r:id="rId4"/>
    <sheet name="July-19" sheetId="19" r:id="rId5"/>
    <sheet name="Aug-19" sheetId="20" r:id="rId6"/>
    <sheet name="Sept-19" sheetId="21" r:id="rId7"/>
    <sheet name="Summary Sheet" sheetId="23" r:id="rId8"/>
  </sheets>
  <definedNames>
    <definedName name="_xlnm.Print_Titles" localSheetId="1">'April-19'!$3:$4</definedName>
    <definedName name="_xlnm.Print_Titles" localSheetId="5">'Aug-19'!$3:$4</definedName>
    <definedName name="_xlnm.Print_Titles" localSheetId="4">'July-19'!$3:$4</definedName>
    <definedName name="_xlnm.Print_Titles" localSheetId="3">'June-19'!$3:$4</definedName>
    <definedName name="_xlnm.Print_Titles" localSheetId="2">'May-19'!$3:$4</definedName>
    <definedName name="_xlnm.Print_Titles" localSheetId="6">'Sept-19'!$3:$4</definedName>
  </definedNames>
  <calcPr calcId="124519"/>
</workbook>
</file>

<file path=xl/calcChain.xml><?xml version="1.0" encoding="utf-8"?>
<calcChain xmlns="http://schemas.openxmlformats.org/spreadsheetml/2006/main">
  <c r="I26" i="18"/>
  <c r="I25"/>
  <c r="I62"/>
  <c r="I63" i="21" l="1"/>
  <c r="I68" i="20" l="1"/>
  <c r="I67"/>
  <c r="I66"/>
  <c r="I65"/>
  <c r="I64"/>
  <c r="I63"/>
  <c r="I62"/>
  <c r="I61"/>
  <c r="I60"/>
  <c r="I59"/>
  <c r="I58"/>
  <c r="I57"/>
  <c r="I56"/>
  <c r="I55"/>
  <c r="I54"/>
  <c r="I53"/>
  <c r="I52"/>
  <c r="I51"/>
  <c r="I50"/>
  <c r="I49"/>
  <c r="I48"/>
  <c r="I47"/>
  <c r="I46"/>
  <c r="I45"/>
  <c r="I44"/>
  <c r="I43"/>
  <c r="I42"/>
  <c r="I41"/>
  <c r="I40"/>
  <c r="I39"/>
  <c r="I38"/>
  <c r="I37"/>
  <c r="I36"/>
  <c r="I35"/>
  <c r="I34"/>
  <c r="I33"/>
  <c r="I32"/>
  <c r="I31"/>
  <c r="I29" l="1"/>
  <c r="I28"/>
  <c r="I27"/>
  <c r="I26"/>
  <c r="I25"/>
  <c r="I24"/>
  <c r="I23"/>
  <c r="I22"/>
  <c r="I21"/>
  <c r="I20"/>
  <c r="I19"/>
  <c r="I18"/>
  <c r="I17"/>
  <c r="I16"/>
  <c r="I15"/>
  <c r="I14"/>
  <c r="I13"/>
  <c r="I12" l="1"/>
  <c r="I11"/>
  <c r="I10"/>
  <c r="I9"/>
  <c r="I8"/>
  <c r="I7"/>
  <c r="I6"/>
  <c r="I5"/>
  <c r="I30"/>
  <c r="I62" i="21" l="1"/>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91" i="19"/>
  <c r="I92"/>
  <c r="I93"/>
  <c r="I75"/>
  <c r="I76"/>
  <c r="I74" l="1"/>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76" i="18" l="1"/>
  <c r="I75"/>
  <c r="I74"/>
  <c r="I73"/>
  <c r="I72"/>
  <c r="I71"/>
  <c r="I70"/>
  <c r="I69"/>
  <c r="I68"/>
  <c r="I67"/>
  <c r="I66"/>
  <c r="I65"/>
  <c r="I64"/>
  <c r="I63"/>
  <c r="I61"/>
  <c r="I60"/>
  <c r="I59"/>
  <c r="I58"/>
  <c r="I57"/>
  <c r="I56"/>
  <c r="I55"/>
  <c r="I54"/>
  <c r="I53"/>
  <c r="I52"/>
  <c r="I51"/>
  <c r="I50"/>
  <c r="I49"/>
  <c r="I48"/>
  <c r="I47"/>
  <c r="I46"/>
  <c r="I45" l="1"/>
  <c r="I41" l="1"/>
  <c r="I40"/>
  <c r="I39"/>
  <c r="I37"/>
  <c r="I36"/>
  <c r="I35"/>
  <c r="I34"/>
  <c r="I33"/>
  <c r="I32"/>
  <c r="I31"/>
  <c r="I30"/>
  <c r="I29"/>
  <c r="I28"/>
  <c r="I27"/>
  <c r="I24"/>
  <c r="I22"/>
  <c r="I23"/>
  <c r="I21"/>
  <c r="I20"/>
  <c r="I19"/>
  <c r="I18"/>
  <c r="I17"/>
  <c r="I16"/>
  <c r="I15"/>
  <c r="I14"/>
  <c r="I13"/>
  <c r="I11"/>
  <c r="I10"/>
  <c r="I9"/>
  <c r="I8"/>
  <c r="I7"/>
  <c r="I6"/>
  <c r="I5"/>
  <c r="I91" i="17"/>
  <c r="I90"/>
  <c r="I89"/>
  <c r="I88"/>
  <c r="I87"/>
  <c r="I86"/>
  <c r="I85"/>
  <c r="I84"/>
  <c r="I60"/>
  <c r="I61"/>
  <c r="I62"/>
  <c r="I63"/>
  <c r="I64"/>
  <c r="I65"/>
  <c r="I66"/>
  <c r="I67"/>
  <c r="I68"/>
  <c r="I69"/>
  <c r="I70"/>
  <c r="I71"/>
  <c r="I72"/>
  <c r="I73"/>
  <c r="I74"/>
  <c r="I75"/>
  <c r="I76"/>
  <c r="I77"/>
  <c r="I78"/>
  <c r="I79"/>
  <c r="I80"/>
  <c r="I81"/>
  <c r="I82"/>
  <c r="I83"/>
  <c r="I59"/>
  <c r="I58"/>
  <c r="I56" l="1"/>
  <c r="I55"/>
  <c r="I54"/>
  <c r="I51"/>
  <c r="I50"/>
  <c r="I53"/>
  <c r="I52"/>
  <c r="I49" l="1"/>
  <c r="I48"/>
  <c r="I47"/>
  <c r="I46"/>
  <c r="I45"/>
  <c r="I44"/>
  <c r="I43"/>
  <c r="I42"/>
  <c r="I41"/>
  <c r="I40"/>
  <c r="I39"/>
  <c r="I38"/>
  <c r="I37"/>
  <c r="I36"/>
  <c r="I34"/>
  <c r="I33"/>
  <c r="I32"/>
  <c r="I31"/>
  <c r="I30"/>
  <c r="I29"/>
  <c r="I28"/>
  <c r="I27"/>
  <c r="I26"/>
  <c r="I25"/>
  <c r="I24"/>
  <c r="I23"/>
  <c r="I22"/>
  <c r="I21"/>
  <c r="I20"/>
  <c r="I19"/>
  <c r="I18"/>
  <c r="I17"/>
  <c r="I16"/>
  <c r="I15"/>
  <c r="I14"/>
  <c r="I13"/>
  <c r="I12"/>
  <c r="I11"/>
  <c r="I10"/>
  <c r="I9"/>
  <c r="I8"/>
  <c r="I7"/>
  <c r="I6"/>
  <c r="I5"/>
  <c r="I84" i="5" l="1"/>
  <c r="I57"/>
  <c r="I70"/>
  <c r="I86"/>
  <c r="I76"/>
  <c r="I85" l="1"/>
  <c r="I83"/>
  <c r="I82"/>
  <c r="I81"/>
  <c r="I80"/>
  <c r="I79"/>
  <c r="I78"/>
  <c r="I77"/>
  <c r="I75"/>
  <c r="I74"/>
  <c r="I73"/>
  <c r="I72"/>
  <c r="I71"/>
  <c r="I69"/>
  <c r="I68"/>
  <c r="I67"/>
  <c r="I66"/>
  <c r="I65"/>
  <c r="I64"/>
  <c r="I63"/>
  <c r="I62"/>
  <c r="I61"/>
  <c r="I59" l="1"/>
  <c r="I60"/>
  <c r="I58"/>
  <c r="I50"/>
  <c r="I56"/>
  <c r="I55"/>
  <c r="I54"/>
  <c r="I53"/>
  <c r="I52"/>
  <c r="I51"/>
  <c r="I49"/>
  <c r="I48"/>
  <c r="I47"/>
  <c r="I46"/>
  <c r="I45"/>
  <c r="I44"/>
  <c r="I43"/>
  <c r="I42"/>
  <c r="I41"/>
  <c r="I40"/>
  <c r="I39"/>
  <c r="I38"/>
  <c r="I37"/>
  <c r="I36"/>
  <c r="I35"/>
  <c r="I34"/>
  <c r="I33"/>
  <c r="I32"/>
  <c r="I31"/>
  <c r="I30"/>
  <c r="I29"/>
  <c r="I28"/>
  <c r="I27"/>
  <c r="I26"/>
  <c r="I25"/>
  <c r="I24"/>
  <c r="I23"/>
  <c r="I22"/>
  <c r="I21"/>
  <c r="I20"/>
  <c r="I19"/>
  <c r="I18"/>
  <c r="I17"/>
  <c r="I16"/>
  <c r="I15"/>
  <c r="I12" l="1"/>
  <c r="I14" l="1"/>
  <c r="I13"/>
  <c r="I11" l="1"/>
  <c r="I10"/>
  <c r="I9"/>
  <c r="I8"/>
  <c r="I7"/>
  <c r="I6"/>
  <c r="I5"/>
  <c r="I64" i="21" l="1"/>
  <c r="I65"/>
  <c r="I66"/>
  <c r="I67"/>
  <c r="I68"/>
  <c r="I69"/>
  <c r="I70"/>
  <c r="I71"/>
  <c r="I72"/>
  <c r="I73"/>
  <c r="I74"/>
  <c r="I75"/>
  <c r="I76"/>
  <c r="I77"/>
  <c r="I78"/>
  <c r="I79"/>
  <c r="I80"/>
  <c r="I81"/>
  <c r="I12" i="18"/>
  <c r="I38"/>
  <c r="I42"/>
  <c r="I43"/>
  <c r="I44"/>
  <c r="I161" i="17" l="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82" i="21" l="1"/>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69" i="20"/>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94" i="19"/>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77" i="18" l="1"/>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87" i="5" l="1"/>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F27" i="23" l="1"/>
  <c r="E27"/>
  <c r="D27"/>
  <c r="F26"/>
  <c r="E26"/>
  <c r="D26"/>
  <c r="F25"/>
  <c r="E25"/>
  <c r="D25"/>
  <c r="F24"/>
  <c r="E24"/>
  <c r="D24"/>
  <c r="F23"/>
  <c r="E23"/>
  <c r="D23"/>
  <c r="F22"/>
  <c r="E22"/>
  <c r="D22"/>
  <c r="F21"/>
  <c r="E21"/>
  <c r="D21"/>
  <c r="F20"/>
  <c r="E20"/>
  <c r="D20"/>
  <c r="F19"/>
  <c r="E19"/>
  <c r="D19"/>
  <c r="F18"/>
  <c r="E18"/>
  <c r="D18"/>
  <c r="F17"/>
  <c r="E17"/>
  <c r="D17"/>
  <c r="F16"/>
  <c r="E16"/>
  <c r="D16"/>
  <c r="I11"/>
  <c r="H11"/>
  <c r="G11"/>
  <c r="E11"/>
  <c r="D11"/>
  <c r="C11"/>
  <c r="I10"/>
  <c r="H10"/>
  <c r="G10"/>
  <c r="E10"/>
  <c r="D10"/>
  <c r="C10"/>
  <c r="I9"/>
  <c r="H9"/>
  <c r="G9"/>
  <c r="E9"/>
  <c r="D9"/>
  <c r="C9"/>
  <c r="I8"/>
  <c r="H8"/>
  <c r="G8"/>
  <c r="E8"/>
  <c r="D8"/>
  <c r="C8"/>
  <c r="I7"/>
  <c r="H7"/>
  <c r="G7"/>
  <c r="E7"/>
  <c r="D7"/>
  <c r="C7"/>
  <c r="I6"/>
  <c r="H6"/>
  <c r="G6"/>
  <c r="E6"/>
  <c r="D6"/>
  <c r="C6"/>
  <c r="F6" l="1"/>
  <c r="G12"/>
  <c r="I12"/>
  <c r="F11"/>
  <c r="J11"/>
  <c r="J10"/>
  <c r="F10"/>
  <c r="F9"/>
  <c r="J9"/>
  <c r="J8"/>
  <c r="F8"/>
  <c r="C12"/>
  <c r="D12"/>
  <c r="E12"/>
  <c r="J7"/>
  <c r="H12"/>
  <c r="F7"/>
  <c r="F28"/>
  <c r="E28"/>
  <c r="D28"/>
  <c r="J6"/>
  <c r="F12" l="1"/>
  <c r="J12"/>
  <c r="I119" i="18" l="1"/>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B167" i="21" l="1"/>
  <c r="B166"/>
  <c r="B167" i="20"/>
  <c r="B166"/>
  <c r="B167" i="19"/>
  <c r="B166"/>
  <c r="B167" i="18"/>
  <c r="B166"/>
  <c r="B167" i="17"/>
  <c r="B166"/>
  <c r="B167" i="5"/>
  <c r="B166"/>
  <c r="I153" i="20"/>
  <c r="I154"/>
  <c r="I155"/>
  <c r="I156"/>
  <c r="I157"/>
  <c r="I158"/>
  <c r="I159"/>
  <c r="I160"/>
  <c r="I161"/>
  <c r="I162"/>
  <c r="I153" i="19"/>
  <c r="I154"/>
  <c r="I155"/>
  <c r="I156"/>
  <c r="I157"/>
  <c r="I158"/>
  <c r="I159"/>
  <c r="I160"/>
  <c r="I161"/>
  <c r="I162"/>
  <c r="I163"/>
  <c r="I164"/>
  <c r="I160" i="18"/>
  <c r="I161"/>
  <c r="I162"/>
  <c r="I163"/>
  <c r="I164"/>
  <c r="I162" i="17"/>
  <c r="I163"/>
  <c r="I164"/>
  <c r="I161" i="5"/>
  <c r="I162"/>
  <c r="I163"/>
  <c r="I164"/>
  <c r="I162" i="21"/>
  <c r="H165" i="5" l="1"/>
  <c r="G165"/>
  <c r="D167"/>
  <c r="D166"/>
  <c r="C165"/>
  <c r="D167" i="21"/>
  <c r="D166"/>
  <c r="H165"/>
  <c r="G165"/>
  <c r="C165"/>
  <c r="I164"/>
  <c r="I163"/>
  <c r="D167" i="20"/>
  <c r="D166"/>
  <c r="H165"/>
  <c r="G165"/>
  <c r="C165"/>
  <c r="I164"/>
  <c r="I163"/>
  <c r="D167" i="19"/>
  <c r="D166"/>
  <c r="H165"/>
  <c r="G165"/>
  <c r="C165"/>
  <c r="D167" i="18"/>
  <c r="D166"/>
  <c r="H165"/>
  <c r="G165"/>
  <c r="C165"/>
  <c r="D167" i="17"/>
  <c r="D166"/>
  <c r="H165"/>
  <c r="G165"/>
  <c r="C165"/>
  <c r="I165" i="20" l="1"/>
  <c r="I165" i="17"/>
  <c r="I165" i="21"/>
  <c r="I165" i="19"/>
  <c r="I165" i="18"/>
  <c r="I165" i="5" l="1"/>
</calcChain>
</file>

<file path=xl/sharedStrings.xml><?xml version="1.0" encoding="utf-8"?>
<sst xmlns="http://schemas.openxmlformats.org/spreadsheetml/2006/main" count="3587" uniqueCount="867">
  <si>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</si>
  <si>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</si>
  <si>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</si>
  <si>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</si>
  <si>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</si>
  <si>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</si>
  <si>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</si>
  <si>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</si>
  <si>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</si>
  <si>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</si>
  <si>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</si>
  <si>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</si>
  <si>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</si>
  <si>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</si>
  <si>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</si>
  <si>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</si>
  <si>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</si>
  <si>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</si>
  <si>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</si>
  <si>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</si>
  <si>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</si>
  <si>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</si>
  <si>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</si>
  <si>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</si>
  <si>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</si>
  <si>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</si>
  <si>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</si>
  <si>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</si>
  <si>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</si>
  <si>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</si>
  <si>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</si>
  <si>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</si>
  <si>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</si>
  <si>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</si>
  <si>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</si>
  <si>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</si>
  <si>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</si>
  <si>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</si>
  <si>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</si>
  <si>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</si>
  <si>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</si>
  <si>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</si>
  <si>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</si>
  <si>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</si>
  <si>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</si>
  <si>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</si>
  <si>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</si>
  <si>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</si>
  <si>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</si>
  <si>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</si>
  <si>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</si>
  <si>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</si>
  <si>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</si>
  <si>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</si>
  <si>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</si>
  <si>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</si>
  <si>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</si>
  <si>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</si>
  <si>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</si>
  <si>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</si>
  <si>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</si>
  <si>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</si>
  <si>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</si>
  <si>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</si>
  <si>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</si>
  <si>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rPr>
        <b/>
        <sz val="11"/>
        <color theme="1"/>
        <rFont val="Arial Narrow"/>
        <family val="2"/>
      </rPr>
      <t>MICRO PLAN FORMAT</t>
    </r>
    <r>
      <rPr>
        <b/>
        <sz val="10"/>
        <color theme="1"/>
        <rFont val="Arial Narrow"/>
        <family val="2"/>
      </rPr>
      <t xml:space="preserve">
NATIONAL HEALTH MISSION-Rashtriya Bal Swasthya Karyakram (RBSK)
ACTION  PLAN OF YEAR - 2016-17</t>
    </r>
  </si>
  <si>
    <r>
      <rPr>
        <b/>
        <sz val="11"/>
        <color theme="1"/>
        <rFont val="Arial Narrow"/>
        <family val="2"/>
      </rPr>
      <t>MICRO PLAN FORMAT</t>
    </r>
    <r>
      <rPr>
        <b/>
        <sz val="10"/>
        <color theme="1"/>
        <rFont val="Arial Narrow"/>
        <family val="2"/>
      </rPr>
      <t xml:space="preserve">
NATIONAL HEALTH MISSION-Rashtriya Bal Swasthya Karyakram (RBSK)
ACTION  PLAN OF YEAR -2016-17</t>
    </r>
  </si>
  <si>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</si>
  <si>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</si>
  <si>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</si>
  <si>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</si>
  <si>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</si>
  <si>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</si>
  <si>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</si>
  <si>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</si>
  <si>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BARPETA</t>
  </si>
  <si>
    <t>CAR</t>
  </si>
  <si>
    <t>Assam</t>
  </si>
  <si>
    <t>Barpeta</t>
  </si>
  <si>
    <t>Bhawanipur</t>
  </si>
  <si>
    <t>Bhawanipur, Pakabetbari</t>
  </si>
  <si>
    <t>Dr. Mrigen Sarma</t>
  </si>
  <si>
    <t>Dr. Tankeswar Bayan</t>
  </si>
  <si>
    <t>Sanjay Das</t>
  </si>
  <si>
    <t>Sahjahan Ahmed</t>
  </si>
  <si>
    <t>Anita Das</t>
  </si>
  <si>
    <t>Himani Das</t>
  </si>
  <si>
    <t>BHAWANIPUR</t>
  </si>
  <si>
    <t>9954081645,      9435080891</t>
  </si>
  <si>
    <t>Majgaon-2</t>
  </si>
  <si>
    <t>MAJGAON</t>
  </si>
  <si>
    <t>Alema Khatun</t>
  </si>
  <si>
    <t>Champa Khatun</t>
  </si>
  <si>
    <t>Majgaon-1</t>
  </si>
  <si>
    <t>Anowara Khatun</t>
  </si>
  <si>
    <t>1876 Dakshin Majgaon LP</t>
  </si>
  <si>
    <t>LP</t>
  </si>
  <si>
    <t>261 Majgaon Maktab LP</t>
  </si>
  <si>
    <t>Majgaon-3</t>
  </si>
  <si>
    <t>1099 MAJGAON PUB PARA L.P.</t>
  </si>
  <si>
    <t>18050201705</t>
  </si>
  <si>
    <t>Majgaon-4</t>
  </si>
  <si>
    <t>Majgaon Dakshin - 5</t>
  </si>
  <si>
    <t>Suria Ahmed</t>
  </si>
  <si>
    <t>109 Majgaon JB School</t>
  </si>
  <si>
    <t xml:space="preserve">Rowmari Daspara S.C Mini AWC </t>
  </si>
  <si>
    <t>ROWMARI</t>
  </si>
  <si>
    <t>Bilati Talukdar</t>
  </si>
  <si>
    <t>Farida Khatun</t>
  </si>
  <si>
    <t>Rowmari Madhya - 5</t>
  </si>
  <si>
    <t>Malina Sarkar</t>
  </si>
  <si>
    <t>471 ROUMARI DASPARA L.P.</t>
  </si>
  <si>
    <t>18050204502</t>
  </si>
  <si>
    <t>9854448648</t>
  </si>
  <si>
    <t>Haitan Nessa</t>
  </si>
  <si>
    <t>Majgaon Paschim Dakshin-7</t>
  </si>
  <si>
    <t>H.J. &amp; Nabasakti</t>
  </si>
  <si>
    <t>High</t>
  </si>
  <si>
    <t>Rukia Khatun</t>
  </si>
  <si>
    <t>Majgaon-Pub-8</t>
  </si>
  <si>
    <t>Navasakti Girls High School</t>
  </si>
  <si>
    <t>Majgaon Dakshin - 9</t>
  </si>
  <si>
    <t>Rowmari MES</t>
  </si>
  <si>
    <t>UP</t>
  </si>
  <si>
    <t>Pota Paschim Colonipara - 4</t>
  </si>
  <si>
    <t>Rousanara Ahmed</t>
  </si>
  <si>
    <t>Pota Majgaon Sr. Madrassa</t>
  </si>
  <si>
    <t>Monowara Khatun</t>
  </si>
  <si>
    <t>Pota Uttar Pallarpar Mini</t>
  </si>
  <si>
    <t>Rowmari High School</t>
  </si>
  <si>
    <t>Pota - 1</t>
  </si>
  <si>
    <t>484 Rowmari LP</t>
  </si>
  <si>
    <t>Pota - 2</t>
  </si>
  <si>
    <t>1383 Dakshin Pota LP</t>
  </si>
  <si>
    <t>Pota Majgaon ME Madrassa</t>
  </si>
  <si>
    <t>Pota Paschim - 3</t>
  </si>
  <si>
    <t>Pota Pub - 5</t>
  </si>
  <si>
    <t>Rowmari - 2</t>
  </si>
  <si>
    <t>1872 Rowmari Uttarpara</t>
  </si>
  <si>
    <t>Rowmari-1</t>
  </si>
  <si>
    <t>Dakshin Rowmari LP</t>
  </si>
  <si>
    <t>Rowmari-3</t>
  </si>
  <si>
    <t>286 Pota LP</t>
  </si>
  <si>
    <t>Rowmari - 4</t>
  </si>
  <si>
    <t>Rowmari Milan Bazar-6</t>
  </si>
  <si>
    <t>Anchalik High Madrassa, Pota</t>
  </si>
  <si>
    <t>Dhupalpara- 1</t>
  </si>
  <si>
    <t>DHUPALPARA</t>
  </si>
  <si>
    <t>Purabi Das</t>
  </si>
  <si>
    <t>Alia Begum</t>
  </si>
  <si>
    <t>873 A.D.P. Girls LP</t>
  </si>
  <si>
    <t>Dhupalpara Mini</t>
  </si>
  <si>
    <t>Asma Khatun</t>
  </si>
  <si>
    <t>Pub Dhupalpara LP</t>
  </si>
  <si>
    <t>Manjuwara Begum</t>
  </si>
  <si>
    <t>Dhupalpara Paschim Madhya-3</t>
  </si>
  <si>
    <t>Mamtaz Begum</t>
  </si>
  <si>
    <t>18050205504</t>
  </si>
  <si>
    <t>9613401407</t>
  </si>
  <si>
    <t>A D P Girls High Madrassa</t>
  </si>
  <si>
    <t>Dhupalpara-2</t>
  </si>
  <si>
    <t>Dhupalpara Madhya-4</t>
  </si>
  <si>
    <t>Nurjahan Khatun</t>
  </si>
  <si>
    <t>Anandapur -1</t>
  </si>
  <si>
    <t>723 ANANDAPUR DAKHIN PARA L.P.</t>
  </si>
  <si>
    <t>18050201203</t>
  </si>
  <si>
    <t>9954963979</t>
  </si>
  <si>
    <t>Anandapur -2</t>
  </si>
  <si>
    <t>ANANDAPUR MEM</t>
  </si>
  <si>
    <t>18050201204</t>
  </si>
  <si>
    <t>9854257568</t>
  </si>
  <si>
    <t>Anandapur Porabharal -7</t>
  </si>
  <si>
    <t>A D P HIGH SCHOOL ANANDAPUR</t>
  </si>
  <si>
    <t>18050201214</t>
  </si>
  <si>
    <t>9859023332</t>
  </si>
  <si>
    <t>1524 ANANDAPUR MADHYA PARA L.P</t>
  </si>
  <si>
    <t>18050201201</t>
  </si>
  <si>
    <t>9859954040</t>
  </si>
  <si>
    <t>1196 ANANDAPUR PACHIMPARA L.P</t>
  </si>
  <si>
    <t>18050201202</t>
  </si>
  <si>
    <t>9854184619</t>
  </si>
  <si>
    <t>284 Anandapur Dhupalpara</t>
  </si>
  <si>
    <t>9435328930</t>
  </si>
  <si>
    <t>Anandapur -3</t>
  </si>
  <si>
    <t>Chakirbhitha - 1</t>
  </si>
  <si>
    <t>CHAKIRVITHA</t>
  </si>
  <si>
    <t>Shahnaz Begum</t>
  </si>
  <si>
    <t>Hajera Khatun</t>
  </si>
  <si>
    <t>1628 Madhya Chakirbhitha</t>
  </si>
  <si>
    <t>Chakirbhitha - 2</t>
  </si>
  <si>
    <t>Jamela Khatun</t>
  </si>
  <si>
    <t>983 Chakirbhitha LP</t>
  </si>
  <si>
    <t>Chakirbhitha- 3</t>
  </si>
  <si>
    <t>Mafida Khatun</t>
  </si>
  <si>
    <t>Chakirbhitha High School</t>
  </si>
  <si>
    <t>Chakirbhitha Pub Suba- 5</t>
  </si>
  <si>
    <t>Chakirbhitha MEM</t>
  </si>
  <si>
    <t>Chakirbhitha Uttar- 4</t>
  </si>
  <si>
    <t>CHAKIRBHITHA</t>
  </si>
  <si>
    <t>Mamtaj Begum</t>
  </si>
  <si>
    <t>Khablarbhitha No- 1</t>
  </si>
  <si>
    <t>984 Dakshin Khablarbhitha LP</t>
  </si>
  <si>
    <t>Jabeda Begum</t>
  </si>
  <si>
    <t>Khablarbhitha No- 2</t>
  </si>
  <si>
    <t>Khablarbhitha MES</t>
  </si>
  <si>
    <t>Hasina Ahmed</t>
  </si>
  <si>
    <t>Khablarbhitha- 3</t>
  </si>
  <si>
    <t>Khabarbhitha Billpar- 5</t>
  </si>
  <si>
    <t>Tahura Begum</t>
  </si>
  <si>
    <t xml:space="preserve">1749 Uttar Khablarbhitha </t>
  </si>
  <si>
    <t>Khablarbhitha Madhya- 4</t>
  </si>
  <si>
    <t>1069 Khablarbhitha Balika</t>
  </si>
  <si>
    <t>Kamalpur Paschim Dakshin- 4</t>
  </si>
  <si>
    <t>BANBAHAR</t>
  </si>
  <si>
    <t>Pranita Talukdar</t>
  </si>
  <si>
    <t>Anowara Begum</t>
  </si>
  <si>
    <t>Kamalpur High School</t>
  </si>
  <si>
    <t>Hafija Begum</t>
  </si>
  <si>
    <t>Uttar Kamalpur (Dewanpur) - 5</t>
  </si>
  <si>
    <t>Majeda Begum</t>
  </si>
  <si>
    <t>Kamalpur Dakshin Paschim- 3</t>
  </si>
  <si>
    <t>Swapna Begum</t>
  </si>
  <si>
    <t>1251 UTTAR KAMAL PUR L.P.</t>
  </si>
  <si>
    <t>18050205801</t>
  </si>
  <si>
    <t>KAMALPUR ME SCHOOL</t>
  </si>
  <si>
    <t>18050205804</t>
  </si>
  <si>
    <t>Janakalyan High School</t>
  </si>
  <si>
    <t>1943 DAKSHIN CHAKIR BHITHA L.P.</t>
  </si>
  <si>
    <t>Kalzar - 1</t>
  </si>
  <si>
    <t>KALJHAR</t>
  </si>
  <si>
    <t>Pranita Medhi</t>
  </si>
  <si>
    <t>Haruna Khatun</t>
  </si>
  <si>
    <t>237 KALJAR BOYS L.P.</t>
  </si>
  <si>
    <t>18050209802</t>
  </si>
  <si>
    <t>9854335963</t>
  </si>
  <si>
    <t>Nakuchi Pathar -1</t>
  </si>
  <si>
    <t>Nakuchi</t>
  </si>
  <si>
    <t>Hiran Kalita</t>
  </si>
  <si>
    <t>198 Nakuchi Jr.B. School</t>
  </si>
  <si>
    <t>Kaljar-2</t>
  </si>
  <si>
    <t>Jahanara Khanam</t>
  </si>
  <si>
    <t>297 KALJAR BALIKA L.P.</t>
  </si>
  <si>
    <t>18050209801</t>
  </si>
  <si>
    <t>Nakuchi Pathar -2</t>
  </si>
  <si>
    <t>917 Pub Nakuchi</t>
  </si>
  <si>
    <t>Kalzar- 3</t>
  </si>
  <si>
    <t>Bimala Khatun</t>
  </si>
  <si>
    <t>1617 PUB KUZAR PITH GIRLS L.P.</t>
  </si>
  <si>
    <t>18050210301</t>
  </si>
  <si>
    <t>9859114938</t>
  </si>
  <si>
    <t>KHANDARPAR</t>
  </si>
  <si>
    <t>Phuleswari Talukdar</t>
  </si>
  <si>
    <t>Nakuchi Pathar - 3</t>
  </si>
  <si>
    <t>Khadija Begum</t>
  </si>
  <si>
    <t>1689 Nakuchi Pathar</t>
  </si>
  <si>
    <t>Kalzar- 4</t>
  </si>
  <si>
    <t>Marjina Khatun</t>
  </si>
  <si>
    <t>1125 DAKHIN KALJAR L.P.</t>
  </si>
  <si>
    <t>18050209806</t>
  </si>
  <si>
    <t>9859072674</t>
  </si>
  <si>
    <t>Nakuchipathar Uttar Pub-5</t>
  </si>
  <si>
    <t>Nakuchi ME School</t>
  </si>
  <si>
    <t>Rashida Khatun</t>
  </si>
  <si>
    <t>Kujarpith + Pub Kaljhar</t>
  </si>
  <si>
    <t>Kanaklata Arjya</t>
  </si>
  <si>
    <t>1019 UTTAR KUJARPITH L.P.</t>
  </si>
  <si>
    <t>18050209804</t>
  </si>
  <si>
    <t>9957118514</t>
  </si>
  <si>
    <t>Kohinoor Begum</t>
  </si>
  <si>
    <t>Nakuchipathar Jamartal-4</t>
  </si>
  <si>
    <t>Hatipata</t>
  </si>
  <si>
    <t>Kalzar- 6 Arjapara</t>
  </si>
  <si>
    <t>208 KUJAR PITH L.P.</t>
  </si>
  <si>
    <t>18050210302</t>
  </si>
  <si>
    <t>Nakuchigaon-1</t>
  </si>
  <si>
    <t>Amena Begum</t>
  </si>
  <si>
    <t>Nakuchigaon-2</t>
  </si>
  <si>
    <t>Kalzar- 7 Barmanpara</t>
  </si>
  <si>
    <t>18050210303</t>
  </si>
  <si>
    <t>Nakuchigaon Pub-3</t>
  </si>
  <si>
    <t>Nakuchipathar Madhya-6</t>
  </si>
  <si>
    <t>Nakuchi High School</t>
  </si>
  <si>
    <t>Uttar Kalzar- 8</t>
  </si>
  <si>
    <t>KUJARPITH HIGH SCHOOL</t>
  </si>
  <si>
    <t>Madhabpur-1</t>
  </si>
  <si>
    <t>Katla Pathar</t>
  </si>
  <si>
    <t>Gita Bharali</t>
  </si>
  <si>
    <t>Amiya Roy</t>
  </si>
  <si>
    <t>737 Madhabpur</t>
  </si>
  <si>
    <t>Kujarpith- 1</t>
  </si>
  <si>
    <t>Kujarpith- 3</t>
  </si>
  <si>
    <t>Katlapathar -2</t>
  </si>
  <si>
    <t>Matiara Begum</t>
  </si>
  <si>
    <t>666 Katla</t>
  </si>
  <si>
    <t>Supia Begum</t>
  </si>
  <si>
    <t>Khandarpar- 1</t>
  </si>
  <si>
    <t>KUJARPITH KHANDARPAR G. MEM</t>
  </si>
  <si>
    <t>18050210304</t>
  </si>
  <si>
    <t>9859114872</t>
  </si>
  <si>
    <t>Madhapur -2</t>
  </si>
  <si>
    <t>Nabiran Nessa</t>
  </si>
  <si>
    <t>Khandarpar - 3 + Bamunbori</t>
  </si>
  <si>
    <t>Sakina Khatun</t>
  </si>
  <si>
    <t>Khandarpar - 4 Bilper</t>
  </si>
  <si>
    <t>Sukia Khatun</t>
  </si>
  <si>
    <t>Madhapur Dakshin -3</t>
  </si>
  <si>
    <t>Dakshin Madhabpur Balika</t>
  </si>
  <si>
    <t>Madhapur Paschim-4</t>
  </si>
  <si>
    <t>Madhapur  Madhya-5</t>
  </si>
  <si>
    <t>Khandarpar- 2</t>
  </si>
  <si>
    <t>752  KHANDARPAR L.P.</t>
  </si>
  <si>
    <t>18050206402</t>
  </si>
  <si>
    <t>9401189935</t>
  </si>
  <si>
    <t>Itarvitha- 5</t>
  </si>
  <si>
    <t>Rukia Begum</t>
  </si>
  <si>
    <t>18050209805</t>
  </si>
  <si>
    <t>9864390310</t>
  </si>
  <si>
    <t>Madhapur Uttar -6</t>
  </si>
  <si>
    <t>Madhabpur Nakuchi</t>
  </si>
  <si>
    <t>Katlapathar Uttar - 4</t>
  </si>
  <si>
    <t>1277 Pub Madhabpur</t>
  </si>
  <si>
    <t>Itarvitha Pub- 7</t>
  </si>
  <si>
    <t>Sajiran Khatun</t>
  </si>
  <si>
    <t>981 UTTAR KALJAR L.P.</t>
  </si>
  <si>
    <t>18050209803</t>
  </si>
  <si>
    <t>9854624616</t>
  </si>
  <si>
    <t>Itarvitha- 4</t>
  </si>
  <si>
    <t>Saniara Ahmed</t>
  </si>
  <si>
    <t>Itarbhitha Pre-Sr. Madrassa</t>
  </si>
  <si>
    <t>Katlagaon Pub-3</t>
  </si>
  <si>
    <t>Katla Gaon</t>
  </si>
  <si>
    <t>Punu Talukdar</t>
  </si>
  <si>
    <t>Hazera Khatun</t>
  </si>
  <si>
    <t>1878 Katla Gaon Pubsuba</t>
  </si>
  <si>
    <t>1284 PUB KHANDARPAR BALIKA L.P.</t>
  </si>
  <si>
    <t>18050206401</t>
  </si>
  <si>
    <t>9957765319</t>
  </si>
  <si>
    <t>1362 Katla</t>
  </si>
  <si>
    <t>Itarvitha- 1</t>
  </si>
  <si>
    <t>Pub Kaljhar LP</t>
  </si>
  <si>
    <t>Tangla-2</t>
  </si>
  <si>
    <t>Kurobaha</t>
  </si>
  <si>
    <t>Reena Brahma</t>
  </si>
  <si>
    <t>Sahura Khatun</t>
  </si>
  <si>
    <t>Rajakhat Girls LP</t>
  </si>
  <si>
    <t>Halima Khatun</t>
  </si>
  <si>
    <t>Itarvitha- 2</t>
  </si>
  <si>
    <t>Halima Ahmed</t>
  </si>
  <si>
    <t>Milan LP School, Itarbhitha</t>
  </si>
  <si>
    <t>Tangla-3</t>
  </si>
  <si>
    <t>Sandhya Sarkar</t>
  </si>
  <si>
    <t>2 No. Tangla Girls</t>
  </si>
  <si>
    <t>354 Itarbhitha LP</t>
  </si>
  <si>
    <t>1226 Tangla LP</t>
  </si>
  <si>
    <t>Itarvitha- 3</t>
  </si>
  <si>
    <t>Adarsha Girls High School, Itarbhitha</t>
  </si>
  <si>
    <t>Rajakhat-1</t>
  </si>
  <si>
    <t>Nurnehar Khatun</t>
  </si>
  <si>
    <t>Rajakhat LP</t>
  </si>
  <si>
    <t>979 Itarbhitha Pubpara LP</t>
  </si>
  <si>
    <t>Katla Tangla MES</t>
  </si>
  <si>
    <t>Itarvitha Pub Madhya- 6</t>
  </si>
  <si>
    <t>Janapriya MEM Itarbhitha</t>
  </si>
  <si>
    <t>Katlagaon Uttar - 5</t>
  </si>
  <si>
    <t>Katlagaon - 4</t>
  </si>
  <si>
    <t>Itarvitha- 8</t>
  </si>
  <si>
    <t>1388 Itarbhitha Pubpara Girls LP</t>
  </si>
  <si>
    <t>9707179340</t>
  </si>
  <si>
    <t>Rajakhat Uttar-2</t>
  </si>
  <si>
    <t>1823 Rajakhat</t>
  </si>
  <si>
    <t>Sipra Sarkar</t>
  </si>
  <si>
    <t>Madhabpur Nowkuchi High School</t>
  </si>
  <si>
    <t>KALJ. HELNARPAM ITARVITHA HIGH SCHOOL</t>
  </si>
  <si>
    <t>Howly town W.No.- 3 Near Azad LP</t>
  </si>
  <si>
    <t>7399988350</t>
  </si>
  <si>
    <t>Howly SHC</t>
  </si>
  <si>
    <t>Nilima Kumari</t>
  </si>
  <si>
    <t>AMBARI LPS</t>
  </si>
  <si>
    <t>18050205901</t>
  </si>
  <si>
    <t>9954345802</t>
  </si>
  <si>
    <t>Hatijana-1</t>
  </si>
  <si>
    <t>HATIZANA</t>
  </si>
  <si>
    <t>Dipali Das</t>
  </si>
  <si>
    <t>1496 MADHYA HATIJANA GIRLS L.P</t>
  </si>
  <si>
    <t>18050207901</t>
  </si>
  <si>
    <t>Baruah Bazar</t>
  </si>
  <si>
    <t>9864762377</t>
  </si>
  <si>
    <t>803 HATIJANA L.P.</t>
  </si>
  <si>
    <t>18050207903</t>
  </si>
  <si>
    <t>9854614166</t>
  </si>
  <si>
    <t>Hazera Ahmed</t>
  </si>
  <si>
    <t>Hatijana-2</t>
  </si>
  <si>
    <t>H K H ME SCHOOL</t>
  </si>
  <si>
    <t>ME</t>
  </si>
  <si>
    <t>Zaljali</t>
  </si>
  <si>
    <t>9864402891</t>
  </si>
  <si>
    <t>Hatijana-3</t>
  </si>
  <si>
    <t>372 MAIRAMARA GIRLS L.P.</t>
  </si>
  <si>
    <t>18050207301</t>
  </si>
  <si>
    <t>9707463037</t>
  </si>
  <si>
    <t>MOIRADIA</t>
  </si>
  <si>
    <t>Minubrata Roy</t>
  </si>
  <si>
    <t>Jarina Khatun</t>
  </si>
  <si>
    <t>643 AHALYA BALIKA PRACTISING.S</t>
  </si>
  <si>
    <t>18050207701</t>
  </si>
  <si>
    <t>Basakpara</t>
  </si>
  <si>
    <t>8486503302</t>
  </si>
  <si>
    <t>Bimala Das</t>
  </si>
  <si>
    <t>1865 PACHIM MAIRAMARA L.P.</t>
  </si>
  <si>
    <t>18050207303</t>
  </si>
  <si>
    <t>9435288838</t>
  </si>
  <si>
    <t>Baruah Bazar Dakshin</t>
  </si>
  <si>
    <t>626 GOHEKHANDA PRACTICING. SL</t>
  </si>
  <si>
    <t>18050207707</t>
  </si>
  <si>
    <t>9954874062</t>
  </si>
  <si>
    <t>H. M. JNANODOY HIGH SCHOOL</t>
  </si>
  <si>
    <t>18050207906</t>
  </si>
  <si>
    <t>AZAD HIGH SCHOOL</t>
  </si>
  <si>
    <t>18050207812</t>
  </si>
  <si>
    <t>9859126822</t>
  </si>
  <si>
    <t>Moiramara Natun Basti</t>
  </si>
  <si>
    <t>9508025277</t>
  </si>
  <si>
    <t>1995 HOWLY THAKURBARI L.P.</t>
  </si>
  <si>
    <t>18050211201</t>
  </si>
  <si>
    <t>9854940524</t>
  </si>
  <si>
    <t>1310 BAGIJANPARA  GIRLS L.P.</t>
  </si>
  <si>
    <t>18050211602</t>
  </si>
  <si>
    <t>8752986919</t>
  </si>
  <si>
    <t>Majeda Khatun</t>
  </si>
  <si>
    <t>110 HATIJANA DALAGAON L.P.</t>
  </si>
  <si>
    <t>18050207302</t>
  </si>
  <si>
    <t>9957401189</t>
  </si>
  <si>
    <t>Bogaijanpara Madhya Mini</t>
  </si>
  <si>
    <t>Mallika Khatun</t>
  </si>
  <si>
    <t>BAGAIJANPARA DABALIAPARA MEM</t>
  </si>
  <si>
    <t>18050211603</t>
  </si>
  <si>
    <t>9577463057</t>
  </si>
  <si>
    <t>Hatijana Uttar Pub-4</t>
  </si>
  <si>
    <t>MADHYA BAGAIJAN PARA LPS</t>
  </si>
  <si>
    <t>18050211607</t>
  </si>
  <si>
    <t>9859739049</t>
  </si>
  <si>
    <t>Bogaijanpara Madhya - 4</t>
  </si>
  <si>
    <t>B.D. M. HIGH SCHOOL</t>
  </si>
  <si>
    <t>18050211605</t>
  </si>
  <si>
    <t>9854231675</t>
  </si>
  <si>
    <t>805 PARABHARAL PRACTISING L.P.</t>
  </si>
  <si>
    <t>18050211202</t>
  </si>
  <si>
    <t>9859162593</t>
  </si>
  <si>
    <t>1152 NAGARJHAR BALIKA L.P.</t>
  </si>
  <si>
    <t>18050211203</t>
  </si>
  <si>
    <t>ADARSHA VIDYAPITH H.S. HOWLY</t>
  </si>
  <si>
    <t>HOWLY NORMAL PRACTISING  M.V.</t>
  </si>
  <si>
    <t>18050207807</t>
  </si>
  <si>
    <t>Jalal Uddin Memorial H.S.</t>
  </si>
  <si>
    <t>Howly High School</t>
  </si>
  <si>
    <t>Jalal Uddin Memorial MES</t>
  </si>
  <si>
    <t>HOWLY GIRLS HIGH SCHOOL</t>
  </si>
  <si>
    <t>Bogaijanpara Madhya - 5</t>
  </si>
  <si>
    <t>Dollagaon Bogaijanpara- 2</t>
  </si>
  <si>
    <t>Bogaijanpara Uttar Chowk-6</t>
  </si>
  <si>
    <t>Dollagaon Moiramara- 8</t>
  </si>
  <si>
    <t>Moiramara - 2</t>
  </si>
  <si>
    <t>9854388995</t>
  </si>
  <si>
    <t>Moiramara Dakshin- 3</t>
  </si>
  <si>
    <t>9613819314</t>
  </si>
  <si>
    <t>Moiramara Uttar Ambari- 5</t>
  </si>
  <si>
    <t>Moiramara 4th APTF- 4</t>
  </si>
  <si>
    <t>9706954958</t>
  </si>
  <si>
    <t>Moiramara Paschim - 6</t>
  </si>
  <si>
    <t>9859175551</t>
  </si>
  <si>
    <t>Narmal School Dakshin</t>
  </si>
  <si>
    <t>8822964502</t>
  </si>
  <si>
    <t>Thakurbari</t>
  </si>
  <si>
    <t>9864372240</t>
  </si>
  <si>
    <t>Gandhi Nagar</t>
  </si>
  <si>
    <t>8473000663</t>
  </si>
  <si>
    <t>Subhapalli Path</t>
  </si>
  <si>
    <t>Pathak Hati</t>
  </si>
  <si>
    <t>8474888722</t>
  </si>
  <si>
    <t>Ambari -1</t>
  </si>
  <si>
    <t>Ambari -2</t>
  </si>
  <si>
    <t>Ambari Uttar</t>
  </si>
  <si>
    <t>Gorakhastan Uttar</t>
  </si>
  <si>
    <t>9706779249</t>
  </si>
  <si>
    <t>Yadav Path</t>
  </si>
  <si>
    <t>9435841923</t>
  </si>
  <si>
    <t>Professor Colony</t>
  </si>
  <si>
    <t>Kalibari</t>
  </si>
  <si>
    <t>9577689372</t>
  </si>
  <si>
    <t>Howly Near Thana</t>
  </si>
  <si>
    <t>9706339682</t>
  </si>
  <si>
    <t>Madhya Bazar</t>
  </si>
  <si>
    <t>9864835194</t>
  </si>
  <si>
    <t>Lachit Road</t>
  </si>
  <si>
    <t>Koimari</t>
  </si>
  <si>
    <t>8876972616</t>
  </si>
  <si>
    <t>Ahalya Balika School</t>
  </si>
  <si>
    <t>Bogaijanpara- 1</t>
  </si>
  <si>
    <t>Moiramara</t>
  </si>
  <si>
    <t>Moiramara- 1</t>
  </si>
  <si>
    <t>Bogaijanpara Paschim- 3</t>
  </si>
  <si>
    <t>Bhawanipur -1</t>
  </si>
  <si>
    <t>BHAWANIPUR PHC</t>
  </si>
  <si>
    <t>Dipika Talukdar</t>
  </si>
  <si>
    <t>Pateswari Das</t>
  </si>
  <si>
    <t>Bhawanipur Bazar -2</t>
  </si>
  <si>
    <t>Urmila Talukdar</t>
  </si>
  <si>
    <t>Bhawanipur Santipur -3</t>
  </si>
  <si>
    <t>Pubhati-1</t>
  </si>
  <si>
    <t>995745/729</t>
  </si>
  <si>
    <t>Ujala Mandal</t>
  </si>
  <si>
    <t>Pubhati-2</t>
  </si>
  <si>
    <t>Pubhati Madhya-3</t>
  </si>
  <si>
    <t xml:space="preserve">Pubhati Mini AWC </t>
  </si>
  <si>
    <t>Dakshinhati-1</t>
  </si>
  <si>
    <t>Pramila Das</t>
  </si>
  <si>
    <t>Dakshinhati-2</t>
  </si>
  <si>
    <t>Dakshinhati-3</t>
  </si>
  <si>
    <t>Dakshinhati Dakshin Madhya-4</t>
  </si>
  <si>
    <t>Thunu Baishya</t>
  </si>
  <si>
    <t>Dakshinhati -5</t>
  </si>
  <si>
    <t>Haripur-1</t>
  </si>
  <si>
    <t>Sabita Talukdar</t>
  </si>
  <si>
    <t>Haripur-2</t>
  </si>
  <si>
    <t>Haripur-3</t>
  </si>
  <si>
    <t>Haripur Choudhurypara-4</t>
  </si>
  <si>
    <t>Haripur Muslim Suba-5</t>
  </si>
  <si>
    <t>Sarala Kalita</t>
  </si>
  <si>
    <t>Haripur-6</t>
  </si>
  <si>
    <t>Haripur Madhya-7</t>
  </si>
  <si>
    <t>Haripur-8</t>
  </si>
  <si>
    <t>Kalbari -1</t>
  </si>
  <si>
    <t>KALBARI</t>
  </si>
  <si>
    <t>Kanan Talukdar</t>
  </si>
  <si>
    <t>Alaka Das</t>
  </si>
  <si>
    <t>Kalbari -2</t>
  </si>
  <si>
    <t>Kalbari  Dakshin-3</t>
  </si>
  <si>
    <t>Kalbari Pub -4</t>
  </si>
  <si>
    <t>Nilima Das</t>
  </si>
  <si>
    <t xml:space="preserve">Kalbari Uttar Madhya Mini AWC </t>
  </si>
  <si>
    <t>Kathalartary - 1</t>
  </si>
  <si>
    <t>GALIA</t>
  </si>
  <si>
    <t>Rupali Das</t>
  </si>
  <si>
    <t>Amiya Boro</t>
  </si>
  <si>
    <t>Kathalartary - 2</t>
  </si>
  <si>
    <t>Kathalartary - 3</t>
  </si>
  <si>
    <t>Gathiapara-1</t>
  </si>
  <si>
    <t>Gitumani Das</t>
  </si>
  <si>
    <t>Dairabari-1</t>
  </si>
  <si>
    <t>SARUTAPA SC</t>
  </si>
  <si>
    <t>Lilima Begum</t>
  </si>
  <si>
    <t>Purnima Chakrabarty</t>
  </si>
  <si>
    <t>Dairabari Pub Uttar</t>
  </si>
  <si>
    <t>Dairabari Pub Mini</t>
  </si>
  <si>
    <t>Bamunbori -1</t>
  </si>
  <si>
    <t>FULORGURI</t>
  </si>
  <si>
    <t>Dipika Das</t>
  </si>
  <si>
    <t>Jyotshna Das</t>
  </si>
  <si>
    <t>Bamunbori -2</t>
  </si>
  <si>
    <t>Fularguri- 1</t>
  </si>
  <si>
    <t>Kiran Nath</t>
  </si>
  <si>
    <t>Fularguri- 2</t>
  </si>
  <si>
    <t>Nilima Nath</t>
  </si>
  <si>
    <t>Suhagpur</t>
  </si>
  <si>
    <t>Publuasur Madhya-3</t>
  </si>
  <si>
    <t>NAMATI</t>
  </si>
  <si>
    <t>Rupa Das</t>
  </si>
  <si>
    <t>Publuasur Paschim-4</t>
  </si>
  <si>
    <t>Publuasur Uttar Madhya Mini AWC</t>
  </si>
  <si>
    <t>Publuasur-1</t>
  </si>
  <si>
    <t>Publuasur-2</t>
  </si>
  <si>
    <t>Anandapur-4</t>
  </si>
  <si>
    <t>Anadapur Bazar-5</t>
  </si>
  <si>
    <t>Anandapur Uttar pub Suba</t>
  </si>
  <si>
    <t>Anandapur Paschim-8</t>
  </si>
  <si>
    <t>Anandapur Madhya Mazid.-9.</t>
  </si>
  <si>
    <t>Porabharal -1</t>
  </si>
  <si>
    <t>SUKMANAH</t>
  </si>
  <si>
    <t>Bhanu Das</t>
  </si>
  <si>
    <t>Amina Khatun</t>
  </si>
  <si>
    <t>Porabharal -2</t>
  </si>
  <si>
    <t>Hawa Khatun</t>
  </si>
  <si>
    <t>Porabharal -3</t>
  </si>
  <si>
    <t>Surjya Bhanu</t>
  </si>
  <si>
    <t>Porabharal -4</t>
  </si>
  <si>
    <t>Porabharal  Pallarpar-8</t>
  </si>
  <si>
    <t>Porabharal Dolivita</t>
  </si>
  <si>
    <t>Porabharal Pub-5</t>
  </si>
  <si>
    <t>Porabharal -6</t>
  </si>
  <si>
    <t>Porabharal Madhya -7</t>
  </si>
  <si>
    <t>Banbahar No.1</t>
  </si>
  <si>
    <t>Maricha No.2</t>
  </si>
  <si>
    <t>Banbahar No.2</t>
  </si>
  <si>
    <t>Maricha No.1</t>
  </si>
  <si>
    <t>Banbahar No.3</t>
  </si>
  <si>
    <t>Madhya Kurhia No.2</t>
  </si>
  <si>
    <t>KURIHA</t>
  </si>
  <si>
    <t>Himani Deka</t>
  </si>
  <si>
    <t>Sufia Khatun</t>
  </si>
  <si>
    <t>Banbahar No.4  Pashim Uttar</t>
  </si>
  <si>
    <t>Banbahar No.5 Pub Supa</t>
  </si>
  <si>
    <t>Maricha No.3 Uttar Pub</t>
  </si>
  <si>
    <t>Dakshin Kurhia No.4</t>
  </si>
  <si>
    <t>Jamila Begum</t>
  </si>
  <si>
    <t>Kayakuchi Bazar -1</t>
  </si>
  <si>
    <t>KAYAKUCHI</t>
  </si>
  <si>
    <t>Ambia Dewan</t>
  </si>
  <si>
    <t>Rabia Khatun</t>
  </si>
  <si>
    <t>Maralartari No. 2 Uttar Shupa</t>
  </si>
  <si>
    <t>Kad Bhanu</t>
  </si>
  <si>
    <t>Maralartari No. 3 Dakshin Shupa</t>
  </si>
  <si>
    <t>Maralartari No. 1</t>
  </si>
  <si>
    <t>PAKABETBARIPAM</t>
  </si>
  <si>
    <t>Santi Bharali</t>
  </si>
  <si>
    <t>KAD BHANU</t>
  </si>
  <si>
    <t>Katlapathar Paschim-3</t>
  </si>
  <si>
    <t xml:space="preserve">Tangla Mullarpar Mini AWC </t>
  </si>
  <si>
    <t>Tangla Mullahpara-4</t>
  </si>
  <si>
    <t>Karagarigaon Uttar-3</t>
  </si>
  <si>
    <t>KARAGARI</t>
  </si>
  <si>
    <t>Nirupama Thakuria</t>
  </si>
  <si>
    <t>Hamida Khatun</t>
  </si>
  <si>
    <t>375 BURI GAON L.P.</t>
  </si>
  <si>
    <t>18050202001</t>
  </si>
  <si>
    <t>9707737318</t>
  </si>
  <si>
    <t>Karagarigaon-1</t>
  </si>
  <si>
    <t>Nur Bhanu</t>
  </si>
  <si>
    <t>KARAGARI L.P.</t>
  </si>
  <si>
    <t>18050202002</t>
  </si>
  <si>
    <t>9854882429</t>
  </si>
  <si>
    <t>Karagarigaon-2</t>
  </si>
  <si>
    <t>Ujala Khatun</t>
  </si>
  <si>
    <t>1528 KARAGARI BALIKA L.P.</t>
  </si>
  <si>
    <t>18050202003</t>
  </si>
  <si>
    <t>9854235242</t>
  </si>
  <si>
    <t>Karagarigaon Pub-4</t>
  </si>
  <si>
    <t>BURIGAON ME MADRASSA</t>
  </si>
  <si>
    <t>18050202004</t>
  </si>
  <si>
    <t>9854512601</t>
  </si>
  <si>
    <t>Karagarigaon Paschim-5</t>
  </si>
  <si>
    <t>1197 KARAGURITANGURIAPARA L.P</t>
  </si>
  <si>
    <t>18050202006</t>
  </si>
  <si>
    <t>9854422126</t>
  </si>
  <si>
    <t>Karagarigaon  Paschim Dakshin-6</t>
  </si>
  <si>
    <t>PAHUMARA HIGH SCHOOL</t>
  </si>
  <si>
    <t>18050202008</t>
  </si>
  <si>
    <t>9859072592</t>
  </si>
  <si>
    <t>Karagarigaon -7</t>
  </si>
  <si>
    <t>Karagarigaon Pub Dakshin-8</t>
  </si>
  <si>
    <t>KARAGARI PATHAR ANCHALIK H S</t>
  </si>
  <si>
    <t>18050203107</t>
  </si>
  <si>
    <t>9854573336</t>
  </si>
  <si>
    <t>DATIRBORI</t>
  </si>
  <si>
    <t>Ranju Nath</t>
  </si>
  <si>
    <t>Karagaripathar-1</t>
  </si>
  <si>
    <t>1515 UTTAR KARAGARI PATHAR GIRL LP</t>
  </si>
  <si>
    <t>18050203102</t>
  </si>
  <si>
    <t>9854331731</t>
  </si>
  <si>
    <t>Karagaripathar-2</t>
  </si>
  <si>
    <t>KARAGARI PATHER KOHINOOR MEM</t>
  </si>
  <si>
    <t>18050203103</t>
  </si>
  <si>
    <t>9854902178</t>
  </si>
  <si>
    <t>Karagaripathar Madhya-3</t>
  </si>
  <si>
    <t>846 KARAGARI PATHER L.P.</t>
  </si>
  <si>
    <t>18050203104</t>
  </si>
  <si>
    <t>9859528533</t>
  </si>
  <si>
    <t>Karagaripathar Pub-4</t>
  </si>
  <si>
    <t>SONAJAN NAVA SHAKTI GIRLS MEM</t>
  </si>
  <si>
    <t>18050203106</t>
  </si>
  <si>
    <t>9577726114</t>
  </si>
  <si>
    <t>Datirbori-1</t>
  </si>
  <si>
    <t>Ahima Akanda</t>
  </si>
  <si>
    <t>Datirbori-2</t>
  </si>
  <si>
    <t>Minowara Khatun</t>
  </si>
  <si>
    <t>1194 PACHIM DATIRBORI L.P.</t>
  </si>
  <si>
    <t>18050203302</t>
  </si>
  <si>
    <t>9854316454</t>
  </si>
  <si>
    <t>Datirbori-3</t>
  </si>
  <si>
    <t>214 DATIR BORI L.P.</t>
  </si>
  <si>
    <t>18050203301</t>
  </si>
  <si>
    <t>9859073614</t>
  </si>
  <si>
    <t>DATIRBARI KARAGARI H.S SCHOOL</t>
  </si>
  <si>
    <t>18050203305</t>
  </si>
  <si>
    <t>HS</t>
  </si>
  <si>
    <t>9854056944</t>
  </si>
  <si>
    <t>Datirbori-4</t>
  </si>
  <si>
    <t>PASCHIM DATIRBORI GIRLS MEM</t>
  </si>
  <si>
    <t>18050203307</t>
  </si>
  <si>
    <t>9854463193</t>
  </si>
  <si>
    <t>Datirbori Pub-5</t>
  </si>
  <si>
    <t>UTTAR DATIRBARI LP VENTURE</t>
  </si>
  <si>
    <t>18050203310</t>
  </si>
  <si>
    <t>9859140118</t>
  </si>
  <si>
    <t>Paschim Datirbori Uttar-6</t>
  </si>
  <si>
    <t>PASCHIM DATIRBORI G HIGH SCHOOL</t>
  </si>
  <si>
    <t>18050203311</t>
  </si>
  <si>
    <t>9859386763</t>
  </si>
  <si>
    <t>Sukmanah-1</t>
  </si>
  <si>
    <t>Guleja Begum</t>
  </si>
  <si>
    <t>Sukmanah-2</t>
  </si>
  <si>
    <t>1873 NO SUKMANAH MUNCHIPARA Girl LPS</t>
  </si>
  <si>
    <t>18050200902</t>
  </si>
  <si>
    <t>9859488935</t>
  </si>
  <si>
    <t>Jahanara Begum</t>
  </si>
  <si>
    <t>Sukmanah-3</t>
  </si>
  <si>
    <t>Jahanara Khatun</t>
  </si>
  <si>
    <t>Suriya Bhanu</t>
  </si>
  <si>
    <t>SUKMANAH PALLARPAR GIRLS HIGH M</t>
  </si>
  <si>
    <t>18050200924</t>
  </si>
  <si>
    <t>9859122720</t>
  </si>
  <si>
    <t>PALLAR PAR MADRASSA H. S. SCHOOL</t>
  </si>
  <si>
    <t>18050200927</t>
  </si>
  <si>
    <t>9435511311</t>
  </si>
  <si>
    <t>DULIRBHITHA ME SCHOOL</t>
  </si>
  <si>
    <t>18050204703</t>
  </si>
  <si>
    <t>9957662520</t>
  </si>
  <si>
    <t>NAVANOOR MEM</t>
  </si>
  <si>
    <t>18050204705</t>
  </si>
  <si>
    <t>9957880350</t>
  </si>
  <si>
    <t>Sukmanah Paschim-6</t>
  </si>
  <si>
    <t>1275 UTTAR SUKMANAH L.P.</t>
  </si>
  <si>
    <t>18050200907</t>
  </si>
  <si>
    <t>9854736428</t>
  </si>
  <si>
    <t>Sukmanah Hajipara-7</t>
  </si>
  <si>
    <t>725 PUB SUKMANAH L.P.</t>
  </si>
  <si>
    <t>18050200906</t>
  </si>
  <si>
    <t>8472970584</t>
  </si>
  <si>
    <t>Sukmanah Bazar-5</t>
  </si>
  <si>
    <t>Swarupjan Khatun</t>
  </si>
  <si>
    <t>Sukmanah Paschim Uttar</t>
  </si>
  <si>
    <t>Sukmanah-4</t>
  </si>
  <si>
    <t>Rejia Khatun</t>
  </si>
  <si>
    <t>Sukmanah Munchipara-8</t>
  </si>
  <si>
    <t>1225 DAKSHIN PORABHARAL L.P.</t>
  </si>
  <si>
    <t>18050204702</t>
  </si>
  <si>
    <t>9859126186</t>
  </si>
  <si>
    <t>1263 PUB SUKMANAH HAZIPARA L.PS.</t>
  </si>
  <si>
    <t>18050200903</t>
  </si>
  <si>
    <t>8486502864</t>
  </si>
  <si>
    <t>221 SUKMANAH L.P</t>
  </si>
  <si>
    <t>18050200901</t>
  </si>
  <si>
    <t>815 DAKHIN SUKMANAH L.P.S</t>
  </si>
  <si>
    <t>18050200904</t>
  </si>
  <si>
    <t>9854231810</t>
  </si>
  <si>
    <t>Sukmanah S.P. Girls School</t>
  </si>
  <si>
    <t>Sukmanah Dakshin Dewanpara-9</t>
  </si>
  <si>
    <t>NAVANOOR HIGH SCHOOL PURABHARAL</t>
  </si>
  <si>
    <t>18050204708</t>
  </si>
  <si>
    <t>9706416794</t>
  </si>
  <si>
    <t>Kurobaha-2</t>
  </si>
  <si>
    <t xml:space="preserve">KUROBAHA </t>
  </si>
  <si>
    <t>Ila Talukdar</t>
  </si>
  <si>
    <t>Kurobaha - 3</t>
  </si>
  <si>
    <t>Tangla Dakshin Pub-5</t>
  </si>
  <si>
    <t>Tangla Pahumara-6</t>
  </si>
  <si>
    <t>Namati-1</t>
  </si>
  <si>
    <t>Uttar Namati LP</t>
  </si>
  <si>
    <t>9854512553</t>
  </si>
  <si>
    <t>Namati Uttar-2</t>
  </si>
  <si>
    <t>735 Namati LP</t>
  </si>
  <si>
    <t>Namati Paschim-3</t>
  </si>
  <si>
    <t xml:space="preserve">980 PURBA LOWASUR L.P </t>
  </si>
  <si>
    <t>18050202701</t>
  </si>
  <si>
    <t>9854559173</t>
  </si>
  <si>
    <t>Kurobaha Pathar -1</t>
  </si>
  <si>
    <t>Shiria Khatun</t>
  </si>
  <si>
    <t>Kurobaha High School</t>
  </si>
  <si>
    <t xml:space="preserve">Namati Mini AWC </t>
  </si>
  <si>
    <t>Kurobahapathar Paschim Madhya</t>
  </si>
  <si>
    <t>Jonaki MES</t>
  </si>
  <si>
    <t>900 Pachim Kathalartary LP</t>
  </si>
  <si>
    <t>Ajiran Nessa</t>
  </si>
  <si>
    <t>Rajakhat Nayapara-3</t>
  </si>
  <si>
    <t>Rajakhat Madhya-4</t>
  </si>
  <si>
    <t>1253 Tangala J. Lal Nehru</t>
  </si>
  <si>
    <t>Rajakhat Anchalik High School</t>
  </si>
  <si>
    <t>Kurobaha-1</t>
  </si>
  <si>
    <t>34 Kurobaha LP</t>
  </si>
  <si>
    <t>250 KATHALAR TARY L.P.</t>
  </si>
  <si>
    <t>18050203501</t>
  </si>
  <si>
    <t>7399112651</t>
  </si>
  <si>
    <t>Rajakhat Khelabandha-5</t>
  </si>
  <si>
    <t>Rajakhat Dhumarkur Bazar Mini</t>
  </si>
  <si>
    <t>DHUMARKUR ANCHALIK GIRL ME SCHOOL</t>
  </si>
  <si>
    <t>Kaharapathar-1</t>
  </si>
  <si>
    <t>Banglipara</t>
  </si>
  <si>
    <t>Nalini Rajbangshi</t>
  </si>
  <si>
    <t>Kaharapathar-2</t>
  </si>
  <si>
    <t>Kaharagaon-1</t>
  </si>
  <si>
    <t>Makani Talukdar</t>
  </si>
  <si>
    <t>Kaharagaon-2</t>
  </si>
  <si>
    <t>Banglipara -1</t>
  </si>
  <si>
    <t>BANGLIPARA</t>
  </si>
  <si>
    <t>Runu Pathak</t>
  </si>
  <si>
    <t>Banglipara MES</t>
  </si>
  <si>
    <t>9854577806</t>
  </si>
  <si>
    <t>Kaharagaon Paschim Uttar-3</t>
  </si>
  <si>
    <t>72 Kahara J.B. School</t>
  </si>
  <si>
    <t>Banglipara -2</t>
  </si>
  <si>
    <t>Banglipara High School</t>
  </si>
  <si>
    <t>Kahara MEM</t>
  </si>
  <si>
    <t xml:space="preserve">Kaharapathar Muslim Suba Mini AWC </t>
  </si>
  <si>
    <t>Kahara Pathar MES</t>
  </si>
  <si>
    <t>Banglipara -3</t>
  </si>
  <si>
    <t>263 BANGLIPARA J.B . SCHOOL</t>
  </si>
  <si>
    <t>18050204401</t>
  </si>
  <si>
    <t>9954501912</t>
  </si>
  <si>
    <t>457 Kahara Balika</t>
  </si>
  <si>
    <t>881 KUCHIYA JHAR L.P.</t>
  </si>
  <si>
    <t>18050204402</t>
  </si>
  <si>
    <t>9957889554</t>
  </si>
  <si>
    <t>901 Kahara Pathar</t>
  </si>
  <si>
    <t>Galia-1</t>
  </si>
  <si>
    <t>Sunity Das</t>
  </si>
  <si>
    <t>Galiapuran-2</t>
  </si>
  <si>
    <t>Galia MES</t>
  </si>
  <si>
    <t>9678860127</t>
  </si>
  <si>
    <t>2 No. Paschim Galia LP</t>
  </si>
  <si>
    <t>7399233427</t>
  </si>
  <si>
    <t>Galia Ukil Basti-3</t>
  </si>
  <si>
    <t>1155 Puran Galia LP</t>
  </si>
  <si>
    <t>Galia Pub-4</t>
  </si>
  <si>
    <t>292 Galia LP</t>
  </si>
  <si>
    <t>1526 UTTAR BHABANIPUR L.P.</t>
  </si>
  <si>
    <t>18050200702</t>
  </si>
  <si>
    <t>9435481353</t>
  </si>
  <si>
    <t>596 HARIPUR L.P.</t>
  </si>
  <si>
    <t>18050200706</t>
  </si>
  <si>
    <t>9706558491</t>
  </si>
  <si>
    <t>202 KALBARI BALAK L.P.</t>
  </si>
  <si>
    <t>18050212001</t>
  </si>
  <si>
    <t>9864484895</t>
  </si>
  <si>
    <t>GERARAM  ME SCHOOL KALBARI</t>
  </si>
  <si>
    <t>18050212002</t>
  </si>
  <si>
    <t>9864846309</t>
  </si>
  <si>
    <t>BHAWANIPUR GIRLS HIGH SCHOOL</t>
  </si>
  <si>
    <t>18050200708</t>
  </si>
  <si>
    <t>9954259522</t>
  </si>
  <si>
    <t xml:space="preserve">BHAWANIPUR H S S </t>
  </si>
  <si>
    <t>18050200705</t>
  </si>
  <si>
    <t>H.S.</t>
  </si>
  <si>
    <t>8486908390</t>
  </si>
  <si>
    <t>1514 BHAWANIPUR NA-HATI L.P.</t>
  </si>
  <si>
    <t>18050202401</t>
  </si>
  <si>
    <t>1154 PACHIM BHABANIPUR L.P.</t>
  </si>
  <si>
    <t>18050200802</t>
  </si>
  <si>
    <t>9859848470</t>
  </si>
  <si>
    <t>1690 HARIYA PARA L.P.</t>
  </si>
  <si>
    <t>18050200707</t>
  </si>
  <si>
    <t>9577377210</t>
  </si>
  <si>
    <t>1523 SARBE BAISHYA L.P.</t>
  </si>
  <si>
    <t>18050206502</t>
  </si>
  <si>
    <t>8721837633</t>
  </si>
  <si>
    <t>DAKSHIN HATI ADARSHA LPS</t>
  </si>
  <si>
    <t>18050200804</t>
  </si>
  <si>
    <t>76 BHABANIPUR</t>
  </si>
  <si>
    <t>18050200701</t>
  </si>
  <si>
    <t>9854512720</t>
  </si>
  <si>
    <t>645 DANGARPAR L.P.</t>
  </si>
  <si>
    <t>339 BHABANIPUR J.B. SCHOOL</t>
  </si>
  <si>
    <t>DAKSHIN BHAWANIPUR MES</t>
  </si>
  <si>
    <t>PAHUMARA JAMARTAL LP  VENTURE</t>
  </si>
  <si>
    <t>Bhawanipur Uttar Hati -4</t>
  </si>
  <si>
    <t>Dr. Dwaipayan Dakuwa</t>
  </si>
  <si>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</si>
  <si>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MICRO PLAN FORMAT
NATIONAL HEALTH MISSION-Rashtriya Bal Swasthya Karyakram (RBSK)
ACTION  PLAN OF YEAR - 2019-20</t>
  </si>
  <si>
    <t>Dr. Monorama Kalita</t>
  </si>
</sst>
</file>

<file path=xl/styles.xml><?xml version="1.0" encoding="utf-8"?>
<styleSheet xmlns="http://schemas.openxmlformats.org/spreadsheetml/2006/main">
  <numFmts count="1">
    <numFmt numFmtId="164" formatCode="[$-409]d/mmm/yy;@"/>
  </numFmts>
  <fonts count="32">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color theme="1"/>
      <name val="Cambria"/>
      <family val="1"/>
      <scheme val="major"/>
    </font>
    <font>
      <sz val="12"/>
      <color theme="1"/>
      <name val="Cambria"/>
      <family val="1"/>
      <scheme val="major"/>
    </font>
    <font>
      <sz val="10"/>
      <color indexed="72"/>
      <name val="MS Sans Serif"/>
      <family val="2"/>
    </font>
    <font>
      <sz val="11"/>
      <name val="Cambria"/>
      <family val="1"/>
      <scheme val="major"/>
    </font>
    <font>
      <sz val="11"/>
      <name val="Arial Narrow"/>
      <family val="2"/>
    </font>
    <font>
      <sz val="10"/>
      <name val="MS Sans Serif"/>
      <family val="2"/>
    </font>
    <font>
      <sz val="11"/>
      <name val="Calibri"/>
      <family val="2"/>
      <scheme val="minor"/>
    </font>
    <font>
      <sz val="9"/>
      <name val="Cambria"/>
      <family val="1"/>
      <scheme val="major"/>
    </font>
    <font>
      <sz val="11"/>
      <name val="Times New Roman"/>
      <family val="1"/>
    </font>
    <font>
      <sz val="12"/>
      <color theme="1"/>
      <name val="Arial Narrow"/>
      <family val="2"/>
    </font>
    <font>
      <sz val="12"/>
      <name val="Arial Narrow"/>
      <family val="2"/>
    </font>
    <font>
      <sz val="11"/>
      <color indexed="8"/>
      <name val="Calibri"/>
      <family val="2"/>
      <scheme val="minor"/>
    </font>
    <font>
      <sz val="9"/>
      <name val="Arial Narrow"/>
      <family val="2"/>
    </font>
    <font>
      <sz val="10"/>
      <name val="Arial Narrow"/>
      <family val="2"/>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20" fillId="0" borderId="0"/>
    <xf numFmtId="0" fontId="20" fillId="0" borderId="0"/>
  </cellStyleXfs>
  <cellXfs count="182">
    <xf numFmtId="0" fontId="0" fillId="0" borderId="0" xfId="0"/>
    <xf numFmtId="0" fontId="3" fillId="0" borderId="0" xfId="0" applyFont="1"/>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8" fillId="0" borderId="1" xfId="0" applyFont="1" applyBorder="1" applyAlignment="1" applyProtection="1">
      <alignment horizontal="center" vertical="center" wrapText="1"/>
      <protection locked="0"/>
    </xf>
    <xf numFmtId="0" fontId="19" fillId="0" borderId="1" xfId="0" applyFont="1" applyFill="1" applyBorder="1" applyAlignment="1" applyProtection="1">
      <alignment horizontal="center" vertical="center"/>
      <protection locked="0"/>
    </xf>
    <xf numFmtId="164" fontId="18" fillId="0" borderId="1" xfId="0" applyNumberFormat="1" applyFont="1" applyBorder="1" applyAlignment="1" applyProtection="1">
      <alignment horizontal="center" vertical="center" wrapText="1"/>
      <protection locked="0"/>
    </xf>
    <xf numFmtId="0" fontId="18" fillId="0" borderId="1" xfId="0" applyFont="1" applyBorder="1" applyAlignment="1" applyProtection="1">
      <alignment horizontal="center" vertical="center"/>
      <protection locked="0"/>
    </xf>
    <xf numFmtId="0" fontId="22" fillId="0" borderId="1" xfId="0" applyFont="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23" fillId="0" borderId="1" xfId="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protection locked="0"/>
    </xf>
    <xf numFmtId="0" fontId="23" fillId="0" borderId="1" xfId="2"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5" borderId="1" xfId="0" applyFont="1" applyFill="1" applyBorder="1" applyAlignment="1" applyProtection="1">
      <alignment vertical="center"/>
    </xf>
    <xf numFmtId="0" fontId="21"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23" fillId="0" borderId="1" xfId="1" applyFont="1" applyFill="1" applyBorder="1" applyAlignment="1" applyProtection="1">
      <alignment horizontal="center" vertical="center"/>
    </xf>
    <xf numFmtId="0" fontId="23" fillId="0" borderId="1" xfId="2" applyFont="1" applyFill="1" applyBorder="1" applyAlignment="1" applyProtection="1">
      <alignment horizontal="center" vertical="center"/>
    </xf>
    <xf numFmtId="0" fontId="24" fillId="0" borderId="1" xfId="0" applyFont="1" applyFill="1" applyBorder="1" applyAlignment="1" applyProtection="1">
      <alignment horizontal="center" vertical="center"/>
    </xf>
    <xf numFmtId="0" fontId="25" fillId="0" borderId="1" xfId="0" applyFont="1" applyFill="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9" fillId="0" borderId="1" xfId="0" applyFont="1" applyFill="1" applyBorder="1" applyAlignment="1" applyProtection="1">
      <alignment horizontal="center" vertical="center"/>
    </xf>
    <xf numFmtId="164" fontId="18" fillId="0" borderId="1" xfId="0" applyNumberFormat="1" applyFont="1" applyBorder="1" applyAlignment="1" applyProtection="1">
      <alignment horizontal="center" vertical="center" wrapText="1"/>
    </xf>
    <xf numFmtId="0" fontId="1" fillId="3"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top"/>
      <protection locked="0"/>
    </xf>
    <xf numFmtId="0" fontId="3" fillId="0" borderId="1"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0" borderId="1" xfId="0" applyFont="1"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28" fillId="0" borderId="1" xfId="0" applyFont="1" applyFill="1" applyBorder="1" applyAlignment="1" applyProtection="1">
      <alignment horizontal="center" vertical="center" wrapText="1"/>
      <protection locked="0"/>
    </xf>
    <xf numFmtId="0" fontId="29" fillId="10" borderId="1" xfId="0" applyFont="1" applyFill="1" applyBorder="1" applyAlignment="1" applyProtection="1">
      <alignment horizontal="left" vertical="center"/>
      <protection locked="0"/>
    </xf>
    <xf numFmtId="0" fontId="29" fillId="11" borderId="1" xfId="0" applyFont="1" applyFill="1" applyBorder="1" applyAlignment="1" applyProtection="1">
      <alignment horizontal="center" vertical="center"/>
      <protection locked="0"/>
    </xf>
    <xf numFmtId="0" fontId="3" fillId="0" borderId="2" xfId="0" applyFont="1" applyBorder="1" applyAlignment="1" applyProtection="1">
      <alignment horizontal="center"/>
      <protection locked="0"/>
    </xf>
    <xf numFmtId="0" fontId="22" fillId="0" borderId="1" xfId="0" applyFont="1" applyFill="1" applyBorder="1" applyAlignment="1" applyProtection="1">
      <alignment horizontal="center" vertical="center" wrapText="1"/>
      <protection locked="0"/>
    </xf>
    <xf numFmtId="0" fontId="29" fillId="10" borderId="1" xfId="0" applyFont="1" applyFill="1" applyBorder="1" applyAlignment="1" applyProtection="1">
      <alignment vertical="center"/>
      <protection locked="0"/>
    </xf>
    <xf numFmtId="0" fontId="26" fillId="0" borderId="1" xfId="0" applyFont="1" applyFill="1" applyBorder="1" applyAlignment="1" applyProtection="1">
      <alignment vertical="top" wrapText="1"/>
      <protection locked="0"/>
    </xf>
    <xf numFmtId="0" fontId="0" fillId="0" borderId="1" xfId="0" applyBorder="1" applyAlignment="1" applyProtection="1">
      <alignment horizontal="left" vertical="center"/>
      <protection locked="0"/>
    </xf>
    <xf numFmtId="0" fontId="0" fillId="0" borderId="1" xfId="0" applyFont="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Alignment="1">
      <alignment horizontal="center"/>
    </xf>
    <xf numFmtId="164" fontId="3" fillId="0" borderId="1" xfId="0" applyNumberFormat="1"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protection locked="0"/>
    </xf>
    <xf numFmtId="0" fontId="2" fillId="0" borderId="0" xfId="0"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0" fillId="0" borderId="0" xfId="0" applyAlignment="1" applyProtection="1">
      <alignment horizontal="center"/>
      <protection locked="0"/>
    </xf>
    <xf numFmtId="0" fontId="0" fillId="10" borderId="0" xfId="0" applyFill="1" applyAlignment="1" applyProtection="1">
      <alignment horizontal="center"/>
      <protection locked="0"/>
    </xf>
    <xf numFmtId="0" fontId="0" fillId="10" borderId="0" xfId="0" applyFill="1" applyProtection="1">
      <protection locked="0"/>
    </xf>
    <xf numFmtId="0" fontId="2" fillId="0" borderId="0" xfId="0" applyFont="1" applyFill="1" applyBorder="1" applyAlignment="1">
      <alignment horizontal="center" vertical="center" wrapText="1"/>
    </xf>
    <xf numFmtId="0" fontId="0" fillId="0" borderId="0" xfId="0" applyAlignment="1" applyProtection="1">
      <alignment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10" borderId="0" xfId="0" applyFont="1" applyFill="1" applyAlignment="1" applyProtection="1">
      <alignment horizontal="center"/>
      <protection locked="0"/>
    </xf>
    <xf numFmtId="0" fontId="30" fillId="0" borderId="1" xfId="0" applyFont="1" applyFill="1" applyBorder="1" applyAlignment="1" applyProtection="1">
      <alignment horizontal="center" vertical="center" wrapText="1"/>
      <protection locked="0"/>
    </xf>
    <xf numFmtId="0" fontId="31" fillId="0" borderId="1" xfId="1" applyFont="1" applyFill="1" applyBorder="1" applyAlignment="1" applyProtection="1">
      <alignment horizontal="center" vertical="center"/>
      <protection locked="0"/>
    </xf>
    <xf numFmtId="0" fontId="27" fillId="0" borderId="1" xfId="0" applyFont="1" applyFill="1" applyBorder="1" applyAlignment="1" applyProtection="1">
      <alignment horizontal="left" vertical="center" wrapText="1"/>
      <protection locked="0"/>
    </xf>
    <xf numFmtId="0" fontId="3" fillId="0" borderId="1" xfId="0" applyFont="1" applyBorder="1" applyAlignment="1" applyProtection="1">
      <alignment vertical="center" wrapText="1"/>
      <protection locked="0"/>
    </xf>
    <xf numFmtId="0" fontId="0" fillId="0" borderId="0" xfId="0" applyProtection="1">
      <protection locked="0"/>
    </xf>
    <xf numFmtId="0" fontId="3" fillId="0" borderId="0" xfId="0" applyFont="1" applyProtection="1">
      <protection locked="0"/>
    </xf>
    <xf numFmtId="0" fontId="8"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alignment horizontal="center"/>
    </xf>
    <xf numFmtId="0" fontId="9" fillId="0" borderId="0" xfId="0" applyFont="1" applyAlignment="1">
      <alignment horizontal="left" vertical="center"/>
    </xf>
    <xf numFmtId="0" fontId="15" fillId="0" borderId="1"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1" xfId="0" applyFont="1" applyBorder="1" applyAlignment="1">
      <alignment horizontal="center"/>
    </xf>
    <xf numFmtId="0" fontId="13" fillId="0" borderId="1"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left" vertical="center"/>
    </xf>
    <xf numFmtId="0" fontId="9" fillId="0" borderId="0" xfId="0" applyFont="1" applyAlignment="1">
      <alignment horizontal="left" vertical="center" wrapText="1"/>
    </xf>
    <xf numFmtId="0" fontId="1" fillId="4"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4" fillId="0" borderId="1" xfId="0" applyFont="1" applyBorder="1" applyAlignment="1" applyProtection="1">
      <alignment horizontal="center"/>
      <protection locked="0"/>
    </xf>
    <xf numFmtId="0" fontId="1" fillId="3" borderId="1" xfId="0" applyFont="1" applyFill="1" applyBorder="1" applyAlignment="1">
      <alignment horizontal="center" vertical="center"/>
    </xf>
    <xf numFmtId="0" fontId="1" fillId="0" borderId="3" xfId="0" applyFont="1" applyFill="1" applyBorder="1" applyAlignment="1">
      <alignment horizont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1" xfId="0" applyFont="1" applyFill="1" applyBorder="1" applyAlignment="1">
      <alignment horizontal="center" vertical="center"/>
    </xf>
    <xf numFmtId="0" fontId="1" fillId="0" borderId="1" xfId="0" applyFont="1" applyFill="1" applyBorder="1" applyAlignment="1">
      <alignment horizontal="left"/>
    </xf>
    <xf numFmtId="0" fontId="15" fillId="0" borderId="3"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2" fillId="0" borderId="1" xfId="0" applyFont="1" applyFill="1" applyBorder="1" applyAlignment="1">
      <alignment horizontal="left" vertical="center"/>
    </xf>
    <xf numFmtId="0" fontId="15" fillId="0" borderId="1" xfId="0" applyFont="1" applyFill="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1" fillId="5" borderId="1" xfId="0" applyFont="1" applyFill="1" applyBorder="1" applyAlignment="1" applyProtection="1">
      <alignment horizontal="center" vertical="center" wrapText="1"/>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7" fillId="0" borderId="3" xfId="0" applyFont="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1" xfId="0" applyFont="1" applyFill="1" applyBorder="1" applyAlignment="1" applyProtection="1">
      <alignment vertical="center"/>
    </xf>
    <xf numFmtId="0" fontId="6" fillId="5" borderId="1" xfId="0" applyFont="1" applyFill="1" applyBorder="1" applyAlignment="1" applyProtection="1">
      <alignment horizontal="center" vertical="center"/>
    </xf>
    <xf numFmtId="0" fontId="6" fillId="0" borderId="5" xfId="0" applyFont="1" applyBorder="1" applyAlignment="1" applyProtection="1">
      <alignment horizont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N29"/>
  <sheetViews>
    <sheetView zoomScale="90" zoomScaleNormal="90" workbookViewId="0">
      <selection activeCell="L11" sqref="L11"/>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33" t="s">
        <v>865</v>
      </c>
      <c r="B1" s="133"/>
      <c r="C1" s="133"/>
      <c r="D1" s="133"/>
      <c r="E1" s="133"/>
      <c r="F1" s="133"/>
      <c r="G1" s="133"/>
      <c r="H1" s="133"/>
      <c r="I1" s="133"/>
      <c r="J1" s="133"/>
      <c r="K1" s="133"/>
      <c r="L1" s="133"/>
      <c r="M1" s="133"/>
    </row>
    <row r="2" spans="1:14">
      <c r="A2" s="134" t="s">
        <v>0</v>
      </c>
      <c r="B2" s="134"/>
      <c r="C2" s="135" t="s">
        <v>77</v>
      </c>
      <c r="D2" s="136"/>
      <c r="E2" s="64" t="s">
        <v>1</v>
      </c>
      <c r="F2" s="137" t="s">
        <v>78</v>
      </c>
      <c r="G2" s="137"/>
      <c r="H2" s="137"/>
      <c r="I2" s="137"/>
      <c r="J2" s="137"/>
      <c r="K2" s="138" t="s">
        <v>28</v>
      </c>
      <c r="L2" s="138"/>
      <c r="M2" s="31" t="s">
        <v>79</v>
      </c>
    </row>
    <row r="3" spans="1:14" ht="7.5" customHeight="1">
      <c r="A3" s="139"/>
      <c r="B3" s="139"/>
      <c r="C3" s="139"/>
      <c r="D3" s="139"/>
      <c r="E3" s="139"/>
      <c r="F3" s="140"/>
      <c r="G3" s="140"/>
      <c r="H3" s="140"/>
      <c r="I3" s="140"/>
      <c r="J3" s="140"/>
      <c r="K3" s="141"/>
      <c r="L3" s="141"/>
      <c r="M3" s="141"/>
    </row>
    <row r="4" spans="1:14">
      <c r="A4" s="142" t="s">
        <v>2</v>
      </c>
      <c r="B4" s="143"/>
      <c r="C4" s="143"/>
      <c r="D4" s="143"/>
      <c r="E4" s="144"/>
      <c r="F4" s="140"/>
      <c r="G4" s="140"/>
      <c r="H4" s="140"/>
      <c r="I4" s="145" t="s">
        <v>64</v>
      </c>
      <c r="J4" s="145"/>
      <c r="K4" s="145"/>
      <c r="L4" s="145"/>
      <c r="M4" s="145"/>
    </row>
    <row r="5" spans="1:14" ht="18.75" customHeight="1">
      <c r="A5" s="146" t="s">
        <v>4</v>
      </c>
      <c r="B5" s="146"/>
      <c r="C5" s="131" t="s">
        <v>79</v>
      </c>
      <c r="D5" s="147"/>
      <c r="E5" s="132"/>
      <c r="F5" s="140"/>
      <c r="G5" s="140"/>
      <c r="H5" s="140"/>
      <c r="I5" s="148" t="s">
        <v>5</v>
      </c>
      <c r="J5" s="148"/>
      <c r="K5" s="149" t="s">
        <v>80</v>
      </c>
      <c r="L5" s="150"/>
      <c r="M5" s="151"/>
    </row>
    <row r="6" spans="1:14" ht="18.75" customHeight="1">
      <c r="A6" s="152" t="s">
        <v>22</v>
      </c>
      <c r="B6" s="152"/>
      <c r="C6" s="32"/>
      <c r="D6" s="153">
        <v>9859664234</v>
      </c>
      <c r="E6" s="153"/>
      <c r="F6" s="140"/>
      <c r="G6" s="140"/>
      <c r="H6" s="140"/>
      <c r="I6" s="152" t="s">
        <v>22</v>
      </c>
      <c r="J6" s="152"/>
      <c r="K6" s="149" t="s">
        <v>88</v>
      </c>
      <c r="L6" s="151"/>
      <c r="M6" s="33"/>
    </row>
    <row r="7" spans="1:14">
      <c r="A7" s="121" t="s">
        <v>3</v>
      </c>
      <c r="B7" s="121"/>
      <c r="C7" s="121"/>
      <c r="D7" s="121"/>
      <c r="E7" s="121"/>
      <c r="F7" s="121"/>
      <c r="G7" s="121"/>
      <c r="H7" s="121"/>
      <c r="I7" s="121"/>
      <c r="J7" s="121"/>
      <c r="K7" s="121"/>
      <c r="L7" s="121"/>
      <c r="M7" s="121"/>
    </row>
    <row r="8" spans="1:14">
      <c r="A8" s="122" t="s">
        <v>25</v>
      </c>
      <c r="B8" s="123"/>
      <c r="C8" s="124"/>
      <c r="D8" s="64" t="s">
        <v>24</v>
      </c>
      <c r="E8" s="34"/>
      <c r="F8" s="125"/>
      <c r="G8" s="126"/>
      <c r="H8" s="126"/>
      <c r="I8" s="122" t="s">
        <v>26</v>
      </c>
      <c r="J8" s="123"/>
      <c r="K8" s="124"/>
      <c r="L8" s="64" t="s">
        <v>24</v>
      </c>
      <c r="M8" s="34"/>
    </row>
    <row r="9" spans="1:14">
      <c r="A9" s="129" t="s">
        <v>30</v>
      </c>
      <c r="B9" s="130"/>
      <c r="C9" s="65" t="s">
        <v>6</v>
      </c>
      <c r="D9" s="5" t="s">
        <v>12</v>
      </c>
      <c r="E9" s="3" t="s">
        <v>15</v>
      </c>
      <c r="F9" s="127"/>
      <c r="G9" s="128"/>
      <c r="H9" s="128"/>
      <c r="I9" s="129" t="s">
        <v>30</v>
      </c>
      <c r="J9" s="130"/>
      <c r="K9" s="65" t="s">
        <v>6</v>
      </c>
      <c r="L9" s="5" t="s">
        <v>12</v>
      </c>
      <c r="M9" s="3" t="s">
        <v>15</v>
      </c>
    </row>
    <row r="10" spans="1:14">
      <c r="A10" s="112" t="s">
        <v>81</v>
      </c>
      <c r="B10" s="112"/>
      <c r="C10" s="2" t="s">
        <v>18</v>
      </c>
      <c r="D10" s="32">
        <v>8876570624</v>
      </c>
      <c r="E10" s="33"/>
      <c r="F10" s="127"/>
      <c r="G10" s="128"/>
      <c r="H10" s="128"/>
      <c r="I10" s="113" t="s">
        <v>82</v>
      </c>
      <c r="J10" s="114"/>
      <c r="K10" s="2" t="s">
        <v>18</v>
      </c>
      <c r="L10" s="32">
        <v>7896423438</v>
      </c>
      <c r="M10" s="33"/>
    </row>
    <row r="11" spans="1:14">
      <c r="A11" s="112" t="s">
        <v>863</v>
      </c>
      <c r="B11" s="112"/>
      <c r="C11" s="2" t="s">
        <v>19</v>
      </c>
      <c r="D11" s="32">
        <v>9401261261</v>
      </c>
      <c r="E11" s="33"/>
      <c r="F11" s="127"/>
      <c r="G11" s="128"/>
      <c r="H11" s="128"/>
      <c r="I11" s="131" t="s">
        <v>866</v>
      </c>
      <c r="J11" s="132"/>
      <c r="K11" s="17" t="s">
        <v>18</v>
      </c>
      <c r="L11" s="32"/>
      <c r="M11" s="33"/>
    </row>
    <row r="12" spans="1:14">
      <c r="A12" s="112" t="s">
        <v>83</v>
      </c>
      <c r="B12" s="112"/>
      <c r="C12" s="2" t="s">
        <v>20</v>
      </c>
      <c r="D12" s="32">
        <v>9854346457</v>
      </c>
      <c r="E12" s="33"/>
      <c r="F12" s="127"/>
      <c r="G12" s="128"/>
      <c r="H12" s="128"/>
      <c r="I12" s="113" t="s">
        <v>84</v>
      </c>
      <c r="J12" s="114"/>
      <c r="K12" s="2" t="s">
        <v>20</v>
      </c>
      <c r="L12" s="32">
        <v>9854747147</v>
      </c>
      <c r="M12" s="33"/>
    </row>
    <row r="13" spans="1:14">
      <c r="A13" s="112" t="s">
        <v>85</v>
      </c>
      <c r="B13" s="112"/>
      <c r="C13" s="2" t="s">
        <v>21</v>
      </c>
      <c r="D13" s="32">
        <v>9859111295</v>
      </c>
      <c r="E13" s="33"/>
      <c r="F13" s="127"/>
      <c r="G13" s="128"/>
      <c r="H13" s="128"/>
      <c r="I13" s="113" t="s">
        <v>86</v>
      </c>
      <c r="J13" s="114"/>
      <c r="K13" s="2" t="s">
        <v>21</v>
      </c>
      <c r="L13" s="32">
        <v>9613975073</v>
      </c>
      <c r="M13" s="33"/>
    </row>
    <row r="14" spans="1:14">
      <c r="A14" s="115" t="s">
        <v>23</v>
      </c>
      <c r="B14" s="115"/>
      <c r="C14" s="16"/>
      <c r="D14" s="116"/>
      <c r="E14" s="116"/>
      <c r="F14" s="127"/>
      <c r="G14" s="128"/>
      <c r="H14" s="128"/>
      <c r="I14" s="117"/>
      <c r="J14" s="117"/>
      <c r="K14" s="117"/>
      <c r="L14" s="117"/>
      <c r="M14" s="117"/>
      <c r="N14" s="4"/>
    </row>
    <row r="15" spans="1:14">
      <c r="A15" s="118"/>
      <c r="B15" s="118"/>
      <c r="C15" s="118"/>
      <c r="D15" s="118"/>
      <c r="E15" s="118"/>
      <c r="F15" s="118"/>
      <c r="G15" s="118"/>
      <c r="H15" s="118"/>
      <c r="I15" s="118"/>
      <c r="J15" s="118"/>
      <c r="K15" s="118"/>
      <c r="L15" s="118"/>
      <c r="M15" s="118"/>
    </row>
    <row r="16" spans="1:14">
      <c r="A16" s="119" t="s">
        <v>48</v>
      </c>
      <c r="B16" s="119"/>
      <c r="C16" s="119"/>
      <c r="D16" s="119"/>
      <c r="E16" s="119"/>
      <c r="F16" s="119"/>
      <c r="G16" s="119"/>
      <c r="H16" s="119"/>
      <c r="I16" s="119"/>
      <c r="J16" s="119"/>
      <c r="K16" s="119"/>
      <c r="L16" s="119"/>
      <c r="M16" s="119"/>
    </row>
    <row r="17" spans="1:13">
      <c r="A17" s="120" t="s">
        <v>60</v>
      </c>
      <c r="B17" s="120"/>
      <c r="C17" s="120"/>
      <c r="D17" s="120"/>
      <c r="E17" s="120"/>
      <c r="F17" s="120"/>
      <c r="G17" s="120"/>
      <c r="H17" s="120"/>
      <c r="I17" s="120"/>
      <c r="J17" s="120"/>
      <c r="K17" s="120"/>
      <c r="L17" s="120"/>
      <c r="M17" s="120"/>
    </row>
    <row r="18" spans="1:13">
      <c r="A18" s="109" t="s">
        <v>61</v>
      </c>
      <c r="B18" s="109"/>
      <c r="C18" s="109"/>
      <c r="D18" s="109"/>
      <c r="E18" s="109"/>
      <c r="F18" s="109"/>
      <c r="G18" s="109"/>
      <c r="H18" s="109"/>
      <c r="I18" s="109"/>
      <c r="J18" s="109"/>
      <c r="K18" s="109"/>
      <c r="L18" s="109"/>
      <c r="M18" s="109"/>
    </row>
    <row r="19" spans="1:13">
      <c r="A19" s="109" t="s">
        <v>49</v>
      </c>
      <c r="B19" s="109"/>
      <c r="C19" s="109"/>
      <c r="D19" s="109"/>
      <c r="E19" s="109"/>
      <c r="F19" s="109"/>
      <c r="G19" s="109"/>
      <c r="H19" s="109"/>
      <c r="I19" s="109"/>
      <c r="J19" s="109"/>
      <c r="K19" s="109"/>
      <c r="L19" s="109"/>
      <c r="M19" s="109"/>
    </row>
    <row r="20" spans="1:13">
      <c r="A20" s="109" t="s">
        <v>43</v>
      </c>
      <c r="B20" s="109"/>
      <c r="C20" s="109"/>
      <c r="D20" s="109"/>
      <c r="E20" s="109"/>
      <c r="F20" s="109"/>
      <c r="G20" s="109"/>
      <c r="H20" s="109"/>
      <c r="I20" s="109"/>
      <c r="J20" s="109"/>
      <c r="K20" s="109"/>
      <c r="L20" s="109"/>
      <c r="M20" s="109"/>
    </row>
    <row r="21" spans="1:13">
      <c r="A21" s="109" t="s">
        <v>50</v>
      </c>
      <c r="B21" s="109"/>
      <c r="C21" s="109"/>
      <c r="D21" s="109"/>
      <c r="E21" s="109"/>
      <c r="F21" s="109"/>
      <c r="G21" s="109"/>
      <c r="H21" s="109"/>
      <c r="I21" s="109"/>
      <c r="J21" s="109"/>
      <c r="K21" s="109"/>
      <c r="L21" s="109"/>
      <c r="M21" s="109"/>
    </row>
    <row r="22" spans="1:13">
      <c r="A22" s="109" t="s">
        <v>44</v>
      </c>
      <c r="B22" s="109"/>
      <c r="C22" s="109"/>
      <c r="D22" s="109"/>
      <c r="E22" s="109"/>
      <c r="F22" s="109"/>
      <c r="G22" s="109"/>
      <c r="H22" s="109"/>
      <c r="I22" s="109"/>
      <c r="J22" s="109"/>
      <c r="K22" s="109"/>
      <c r="L22" s="109"/>
      <c r="M22" s="109"/>
    </row>
    <row r="23" spans="1:13">
      <c r="A23" s="111" t="s">
        <v>53</v>
      </c>
      <c r="B23" s="111"/>
      <c r="C23" s="111"/>
      <c r="D23" s="111"/>
      <c r="E23" s="111"/>
      <c r="F23" s="111"/>
      <c r="G23" s="111"/>
      <c r="H23" s="111"/>
      <c r="I23" s="111"/>
      <c r="J23" s="111"/>
      <c r="K23" s="111"/>
      <c r="L23" s="111"/>
      <c r="M23" s="111"/>
    </row>
    <row r="24" spans="1:13">
      <c r="A24" s="109" t="s">
        <v>45</v>
      </c>
      <c r="B24" s="109"/>
      <c r="C24" s="109"/>
      <c r="D24" s="109"/>
      <c r="E24" s="109"/>
      <c r="F24" s="109"/>
      <c r="G24" s="109"/>
      <c r="H24" s="109"/>
      <c r="I24" s="109"/>
      <c r="J24" s="109"/>
      <c r="K24" s="109"/>
      <c r="L24" s="109"/>
      <c r="M24" s="109"/>
    </row>
    <row r="25" spans="1:13">
      <c r="A25" s="109" t="s">
        <v>46</v>
      </c>
      <c r="B25" s="109"/>
      <c r="C25" s="109"/>
      <c r="D25" s="109"/>
      <c r="E25" s="109"/>
      <c r="F25" s="109"/>
      <c r="G25" s="109"/>
      <c r="H25" s="109"/>
      <c r="I25" s="109"/>
      <c r="J25" s="109"/>
      <c r="K25" s="109"/>
      <c r="L25" s="109"/>
      <c r="M25" s="109"/>
    </row>
    <row r="26" spans="1:13">
      <c r="A26" s="109" t="s">
        <v>47</v>
      </c>
      <c r="B26" s="109"/>
      <c r="C26" s="109"/>
      <c r="D26" s="109"/>
      <c r="E26" s="109"/>
      <c r="F26" s="109"/>
      <c r="G26" s="109"/>
      <c r="H26" s="109"/>
      <c r="I26" s="109"/>
      <c r="J26" s="109"/>
      <c r="K26" s="109"/>
      <c r="L26" s="109"/>
      <c r="M26" s="109"/>
    </row>
    <row r="27" spans="1:13">
      <c r="A27" s="108" t="s">
        <v>51</v>
      </c>
      <c r="B27" s="108"/>
      <c r="C27" s="108"/>
      <c r="D27" s="108"/>
      <c r="E27" s="108"/>
      <c r="F27" s="108"/>
      <c r="G27" s="108"/>
      <c r="H27" s="108"/>
      <c r="I27" s="108"/>
      <c r="J27" s="108"/>
      <c r="K27" s="108"/>
      <c r="L27" s="108"/>
      <c r="M27" s="108"/>
    </row>
    <row r="28" spans="1:13">
      <c r="A28" s="109" t="s">
        <v>52</v>
      </c>
      <c r="B28" s="109"/>
      <c r="C28" s="109"/>
      <c r="D28" s="109"/>
      <c r="E28" s="109"/>
      <c r="F28" s="109"/>
      <c r="G28" s="109"/>
      <c r="H28" s="109"/>
      <c r="I28" s="109"/>
      <c r="J28" s="109"/>
      <c r="K28" s="109"/>
      <c r="L28" s="109"/>
      <c r="M28" s="109"/>
    </row>
    <row r="29" spans="1:13" ht="18.75">
      <c r="A29" s="110" t="s">
        <v>62</v>
      </c>
      <c r="B29" s="110"/>
      <c r="C29" s="110"/>
      <c r="D29" s="110"/>
      <c r="E29" s="110"/>
      <c r="F29" s="110"/>
      <c r="G29" s="110"/>
      <c r="H29" s="110"/>
      <c r="I29" s="110"/>
      <c r="J29" s="110"/>
      <c r="K29" s="110"/>
      <c r="L29" s="110"/>
      <c r="M29" s="110"/>
    </row>
  </sheetData>
  <mergeCells count="50">
    <mergeCell ref="A3:E3"/>
    <mergeCell ref="F3:H6"/>
    <mergeCell ref="I3:M3"/>
    <mergeCell ref="A4:E4"/>
    <mergeCell ref="I4:M4"/>
    <mergeCell ref="A5:B5"/>
    <mergeCell ref="C5:E5"/>
    <mergeCell ref="I5:J5"/>
    <mergeCell ref="K5:M5"/>
    <mergeCell ref="A6:B6"/>
    <mergeCell ref="D6:E6"/>
    <mergeCell ref="I6:J6"/>
    <mergeCell ref="K6:L6"/>
    <mergeCell ref="A1:M1"/>
    <mergeCell ref="A2:B2"/>
    <mergeCell ref="C2:D2"/>
    <mergeCell ref="F2:J2"/>
    <mergeCell ref="K2:L2"/>
    <mergeCell ref="A7:M7"/>
    <mergeCell ref="A8:C8"/>
    <mergeCell ref="F8:H14"/>
    <mergeCell ref="I8:K8"/>
    <mergeCell ref="A9:B9"/>
    <mergeCell ref="I9:J9"/>
    <mergeCell ref="A10:B10"/>
    <mergeCell ref="I10:J10"/>
    <mergeCell ref="A11:B11"/>
    <mergeCell ref="I11:J11"/>
    <mergeCell ref="A20:M20"/>
    <mergeCell ref="A12:B12"/>
    <mergeCell ref="I12:J12"/>
    <mergeCell ref="A13:B13"/>
    <mergeCell ref="I13:J13"/>
    <mergeCell ref="A14:B14"/>
    <mergeCell ref="D14:E14"/>
    <mergeCell ref="I14:M14"/>
    <mergeCell ref="A15:M15"/>
    <mergeCell ref="A16:M16"/>
    <mergeCell ref="A17:M17"/>
    <mergeCell ref="A18:M18"/>
    <mergeCell ref="A19:M19"/>
    <mergeCell ref="A27:M27"/>
    <mergeCell ref="A28:M28"/>
    <mergeCell ref="A29:M29"/>
    <mergeCell ref="A21:M21"/>
    <mergeCell ref="A22:M22"/>
    <mergeCell ref="A23:M23"/>
    <mergeCell ref="A24:M24"/>
    <mergeCell ref="A25:M25"/>
    <mergeCell ref="A26:M26"/>
  </mergeCells>
  <dataValidations count="3">
    <dataValidation allowBlank="1" showInputMessage="1" showErrorMessage="1" prompt="Insert Unique Id of Mobile Health Team" sqref="E8 M8"/>
    <dataValidation allowBlank="1" showInputMessage="1" showErrorMessage="1" prompt="E-mail Id" sqref="D14:E14 M10:M13 E10:E13 M6 D6:E6"/>
    <dataValidation allowBlank="1" showInputMessage="1" showErrorMessage="1" prompt="Mobile No." sqref="C14 L10:L13 D10:D13 K6:L6 C6"/>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tabSelected="1" workbookViewId="0">
      <pane xSplit="3" ySplit="4" topLeftCell="D5" activePane="bottomRight" state="frozen"/>
      <selection pane="topRight" activeCell="C1" sqref="C1"/>
      <selection pane="bottomLeft" activeCell="A5" sqref="A5"/>
      <selection pane="bottomRight" activeCell="J6" sqref="J6"/>
    </sheetView>
  </sheetViews>
  <sheetFormatPr defaultRowHeight="16.5"/>
  <cols>
    <col min="1" max="1" width="7.7109375" style="1" customWidth="1"/>
    <col min="2" max="2" width="14.140625" style="1" customWidth="1"/>
    <col min="3" max="3" width="25.85546875" style="1" customWidth="1"/>
    <col min="4" max="4" width="17.42578125" style="86" bestFit="1" customWidth="1"/>
    <col min="5" max="5" width="16" style="12" customWidth="1"/>
    <col min="6" max="6" width="17" style="86" customWidth="1"/>
    <col min="7" max="7" width="6.140625" style="12" customWidth="1"/>
    <col min="8" max="8" width="6.28515625" style="12" bestFit="1" customWidth="1"/>
    <col min="9" max="9" width="6" style="1" bestFit="1" customWidth="1"/>
    <col min="10" max="10" width="16.7109375" style="86" customWidth="1"/>
    <col min="11" max="13" width="19.5703125" style="86" customWidth="1"/>
    <col min="14" max="14" width="19.140625" style="86" customWidth="1"/>
    <col min="15" max="15" width="14.85546875" style="86" bestFit="1" customWidth="1"/>
    <col min="16" max="16" width="15.28515625" style="86" customWidth="1"/>
    <col min="17" max="17" width="11.5703125" style="1" bestFit="1" customWidth="1"/>
    <col min="18" max="18" width="17.5703125" style="1" customWidth="1"/>
    <col min="19" max="19" width="19.5703125" style="1" customWidth="1"/>
    <col min="20" max="16384" width="9.140625" style="1"/>
  </cols>
  <sheetData>
    <row r="1" spans="1:20" ht="51" customHeight="1">
      <c r="A1" s="156" t="s">
        <v>65</v>
      </c>
      <c r="B1" s="156"/>
      <c r="C1" s="156"/>
      <c r="D1" s="157"/>
      <c r="E1" s="157"/>
      <c r="F1" s="157"/>
      <c r="G1" s="157"/>
      <c r="H1" s="157"/>
      <c r="I1" s="157"/>
      <c r="J1" s="157"/>
      <c r="K1" s="157"/>
      <c r="L1" s="157"/>
      <c r="M1" s="157"/>
      <c r="N1" s="157"/>
      <c r="O1" s="157"/>
      <c r="P1" s="157"/>
      <c r="Q1" s="157"/>
      <c r="R1" s="157"/>
      <c r="S1" s="157"/>
    </row>
    <row r="2" spans="1:20" ht="16.5" customHeight="1">
      <c r="A2" s="160" t="s">
        <v>63</v>
      </c>
      <c r="B2" s="161"/>
      <c r="C2" s="161"/>
      <c r="D2" s="22">
        <v>43556</v>
      </c>
      <c r="E2" s="19"/>
      <c r="F2" s="89"/>
      <c r="G2" s="19"/>
      <c r="H2" s="19"/>
      <c r="I2" s="19"/>
      <c r="J2" s="89"/>
      <c r="K2" s="89"/>
      <c r="L2" s="89"/>
      <c r="M2" s="89"/>
      <c r="N2" s="89"/>
      <c r="O2" s="89"/>
      <c r="P2" s="94"/>
      <c r="Q2" s="19"/>
      <c r="R2" s="19"/>
      <c r="S2" s="19"/>
    </row>
    <row r="3" spans="1:20" ht="24" customHeight="1">
      <c r="A3" s="155" t="s">
        <v>14</v>
      </c>
      <c r="B3" s="158" t="s">
        <v>67</v>
      </c>
      <c r="C3" s="154" t="s">
        <v>7</v>
      </c>
      <c r="D3" s="154" t="s">
        <v>59</v>
      </c>
      <c r="E3" s="154" t="s">
        <v>16</v>
      </c>
      <c r="F3" s="162" t="s">
        <v>17</v>
      </c>
      <c r="G3" s="154" t="s">
        <v>8</v>
      </c>
      <c r="H3" s="154"/>
      <c r="I3" s="154"/>
      <c r="J3" s="154" t="s">
        <v>35</v>
      </c>
      <c r="K3" s="158" t="s">
        <v>37</v>
      </c>
      <c r="L3" s="158" t="s">
        <v>54</v>
      </c>
      <c r="M3" s="158" t="s">
        <v>55</v>
      </c>
      <c r="N3" s="158" t="s">
        <v>38</v>
      </c>
      <c r="O3" s="158" t="s">
        <v>39</v>
      </c>
      <c r="P3" s="155" t="s">
        <v>58</v>
      </c>
      <c r="Q3" s="154" t="s">
        <v>56</v>
      </c>
      <c r="R3" s="154" t="s">
        <v>36</v>
      </c>
      <c r="S3" s="154" t="s">
        <v>57</v>
      </c>
      <c r="T3" s="154" t="s">
        <v>13</v>
      </c>
    </row>
    <row r="4" spans="1:20" ht="25.5" customHeight="1">
      <c r="A4" s="155"/>
      <c r="B4" s="163"/>
      <c r="C4" s="154"/>
      <c r="D4" s="154"/>
      <c r="E4" s="154"/>
      <c r="F4" s="162"/>
      <c r="G4" s="11" t="s">
        <v>9</v>
      </c>
      <c r="H4" s="11" t="s">
        <v>10</v>
      </c>
      <c r="I4" s="7" t="s">
        <v>11</v>
      </c>
      <c r="J4" s="154"/>
      <c r="K4" s="159"/>
      <c r="L4" s="159"/>
      <c r="M4" s="159"/>
      <c r="N4" s="159"/>
      <c r="O4" s="159"/>
      <c r="P4" s="155"/>
      <c r="Q4" s="155"/>
      <c r="R4" s="154"/>
      <c r="S4" s="154"/>
      <c r="T4" s="154"/>
    </row>
    <row r="5" spans="1:20" s="23" customFormat="1">
      <c r="A5" s="28">
        <v>1</v>
      </c>
      <c r="B5" s="13" t="s">
        <v>68</v>
      </c>
      <c r="C5" s="14" t="s">
        <v>93</v>
      </c>
      <c r="D5" s="66" t="s">
        <v>29</v>
      </c>
      <c r="E5" s="15">
        <v>44</v>
      </c>
      <c r="F5" s="66"/>
      <c r="G5" s="15">
        <v>40</v>
      </c>
      <c r="H5" s="15">
        <v>38</v>
      </c>
      <c r="I5" s="88">
        <f t="shared" ref="I5:I6" si="0">+G5+H5</f>
        <v>78</v>
      </c>
      <c r="J5" s="66">
        <v>9706800159</v>
      </c>
      <c r="K5" s="66" t="s">
        <v>90</v>
      </c>
      <c r="L5" s="66" t="s">
        <v>91</v>
      </c>
      <c r="M5" s="66">
        <v>9854620775</v>
      </c>
      <c r="N5" s="66" t="s">
        <v>94</v>
      </c>
      <c r="O5" s="66">
        <v>9957847148</v>
      </c>
      <c r="P5" s="87">
        <v>43557</v>
      </c>
      <c r="Q5" s="14"/>
      <c r="R5" s="14"/>
      <c r="S5" s="66" t="s">
        <v>76</v>
      </c>
      <c r="T5" s="14"/>
    </row>
    <row r="6" spans="1:20" s="23" customFormat="1">
      <c r="A6" s="28">
        <v>2</v>
      </c>
      <c r="B6" s="13" t="s">
        <v>68</v>
      </c>
      <c r="C6" s="14" t="s">
        <v>95</v>
      </c>
      <c r="D6" s="66" t="s">
        <v>27</v>
      </c>
      <c r="E6" s="15">
        <v>18050201701</v>
      </c>
      <c r="F6" s="66" t="s">
        <v>96</v>
      </c>
      <c r="G6" s="15">
        <v>22</v>
      </c>
      <c r="H6" s="15">
        <v>22</v>
      </c>
      <c r="I6" s="88">
        <f t="shared" si="0"/>
        <v>44</v>
      </c>
      <c r="J6" s="66">
        <v>9854632163</v>
      </c>
      <c r="K6" s="66" t="s">
        <v>90</v>
      </c>
      <c r="L6" s="66" t="s">
        <v>91</v>
      </c>
      <c r="M6" s="66">
        <v>9854620775</v>
      </c>
      <c r="N6" s="66" t="s">
        <v>94</v>
      </c>
      <c r="O6" s="66">
        <v>9957847148</v>
      </c>
      <c r="P6" s="87"/>
      <c r="Q6" s="14"/>
      <c r="R6" s="14"/>
      <c r="S6" s="66" t="s">
        <v>76</v>
      </c>
      <c r="T6" s="14"/>
    </row>
    <row r="7" spans="1:20" s="23" customFormat="1">
      <c r="A7" s="28">
        <v>3</v>
      </c>
      <c r="B7" s="13" t="s">
        <v>69</v>
      </c>
      <c r="C7" s="14" t="s">
        <v>89</v>
      </c>
      <c r="D7" s="66" t="s">
        <v>29</v>
      </c>
      <c r="E7" s="15">
        <v>45</v>
      </c>
      <c r="F7" s="66"/>
      <c r="G7" s="15">
        <v>43</v>
      </c>
      <c r="H7" s="15">
        <v>40</v>
      </c>
      <c r="I7" s="88">
        <f>+G7+H7</f>
        <v>83</v>
      </c>
      <c r="J7" s="66">
        <v>9859125354</v>
      </c>
      <c r="K7" s="66" t="s">
        <v>90</v>
      </c>
      <c r="L7" s="66" t="s">
        <v>91</v>
      </c>
      <c r="M7" s="66">
        <v>9854620775</v>
      </c>
      <c r="N7" s="66" t="s">
        <v>92</v>
      </c>
      <c r="O7" s="66">
        <v>9613631981</v>
      </c>
      <c r="P7" s="87"/>
      <c r="Q7" s="14"/>
      <c r="R7" s="14"/>
      <c r="S7" s="66" t="s">
        <v>76</v>
      </c>
      <c r="T7" s="14"/>
    </row>
    <row r="8" spans="1:20" s="23" customFormat="1">
      <c r="A8" s="28">
        <v>4</v>
      </c>
      <c r="B8" s="13" t="s">
        <v>69</v>
      </c>
      <c r="C8" s="14" t="s">
        <v>97</v>
      </c>
      <c r="D8" s="66" t="s">
        <v>27</v>
      </c>
      <c r="E8" s="15">
        <v>18050201704</v>
      </c>
      <c r="F8" s="66" t="s">
        <v>96</v>
      </c>
      <c r="G8" s="15">
        <v>20</v>
      </c>
      <c r="H8" s="15">
        <v>24</v>
      </c>
      <c r="I8" s="88">
        <f t="shared" ref="I8:I14" si="1">+G8+H8</f>
        <v>44</v>
      </c>
      <c r="J8" s="13">
        <v>9854388300</v>
      </c>
      <c r="K8" s="66" t="s">
        <v>90</v>
      </c>
      <c r="L8" s="66" t="s">
        <v>91</v>
      </c>
      <c r="M8" s="66">
        <v>9854620775</v>
      </c>
      <c r="N8" s="66" t="s">
        <v>92</v>
      </c>
      <c r="O8" s="66">
        <v>9613631981</v>
      </c>
      <c r="P8" s="87"/>
      <c r="Q8" s="14"/>
      <c r="R8" s="14"/>
      <c r="S8" s="66" t="s">
        <v>76</v>
      </c>
      <c r="T8" s="14"/>
    </row>
    <row r="9" spans="1:20" s="23" customFormat="1">
      <c r="A9" s="28">
        <v>5</v>
      </c>
      <c r="B9" s="13" t="s">
        <v>68</v>
      </c>
      <c r="C9" s="14" t="s">
        <v>98</v>
      </c>
      <c r="D9" s="66" t="s">
        <v>29</v>
      </c>
      <c r="E9" s="15">
        <v>46</v>
      </c>
      <c r="F9" s="66"/>
      <c r="G9" s="15">
        <v>44</v>
      </c>
      <c r="H9" s="15">
        <v>42</v>
      </c>
      <c r="I9" s="88">
        <f t="shared" si="1"/>
        <v>86</v>
      </c>
      <c r="J9" s="66">
        <v>9854624218</v>
      </c>
      <c r="K9" s="66" t="s">
        <v>90</v>
      </c>
      <c r="L9" s="66" t="s">
        <v>91</v>
      </c>
      <c r="M9" s="66">
        <v>9854620775</v>
      </c>
      <c r="N9" s="66" t="s">
        <v>94</v>
      </c>
      <c r="O9" s="66">
        <v>9957847148</v>
      </c>
      <c r="P9" s="87">
        <v>43558</v>
      </c>
      <c r="Q9" s="14"/>
      <c r="R9" s="14"/>
      <c r="S9" s="66" t="s">
        <v>76</v>
      </c>
      <c r="T9" s="14"/>
    </row>
    <row r="10" spans="1:20" s="23" customFormat="1" ht="33">
      <c r="A10" s="28">
        <v>6</v>
      </c>
      <c r="B10" s="13" t="s">
        <v>68</v>
      </c>
      <c r="C10" s="14" t="s">
        <v>99</v>
      </c>
      <c r="D10" s="66" t="s">
        <v>27</v>
      </c>
      <c r="E10" s="15" t="s">
        <v>100</v>
      </c>
      <c r="F10" s="66" t="s">
        <v>96</v>
      </c>
      <c r="G10" s="15">
        <v>30</v>
      </c>
      <c r="H10" s="15">
        <v>22</v>
      </c>
      <c r="I10" s="88">
        <f t="shared" si="1"/>
        <v>52</v>
      </c>
      <c r="J10" s="66">
        <v>7399364407</v>
      </c>
      <c r="K10" s="66" t="s">
        <v>90</v>
      </c>
      <c r="L10" s="66" t="s">
        <v>91</v>
      </c>
      <c r="M10" s="66">
        <v>9854620775</v>
      </c>
      <c r="N10" s="66" t="s">
        <v>92</v>
      </c>
      <c r="O10" s="66">
        <v>9613631981</v>
      </c>
      <c r="P10" s="87"/>
      <c r="Q10" s="14"/>
      <c r="R10" s="14"/>
      <c r="S10" s="66" t="s">
        <v>76</v>
      </c>
      <c r="T10" s="14"/>
    </row>
    <row r="11" spans="1:20" s="23" customFormat="1">
      <c r="A11" s="28">
        <v>7</v>
      </c>
      <c r="B11" s="13" t="s">
        <v>69</v>
      </c>
      <c r="C11" s="14" t="s">
        <v>101</v>
      </c>
      <c r="D11" s="66" t="s">
        <v>29</v>
      </c>
      <c r="E11" s="15">
        <v>47</v>
      </c>
      <c r="F11" s="66"/>
      <c r="G11" s="15">
        <v>48</v>
      </c>
      <c r="H11" s="15">
        <v>46</v>
      </c>
      <c r="I11" s="88">
        <f t="shared" si="1"/>
        <v>94</v>
      </c>
      <c r="J11" s="66">
        <v>7399120031</v>
      </c>
      <c r="K11" s="66" t="s">
        <v>90</v>
      </c>
      <c r="L11" s="66" t="s">
        <v>91</v>
      </c>
      <c r="M11" s="66">
        <v>9854620775</v>
      </c>
      <c r="N11" s="66" t="s">
        <v>92</v>
      </c>
      <c r="O11" s="66">
        <v>9613631981</v>
      </c>
      <c r="P11" s="87"/>
      <c r="Q11" s="14"/>
      <c r="R11" s="14"/>
      <c r="S11" s="66" t="s">
        <v>76</v>
      </c>
      <c r="T11" s="14"/>
    </row>
    <row r="12" spans="1:20" s="23" customFormat="1">
      <c r="A12" s="28">
        <v>8</v>
      </c>
      <c r="B12" s="13" t="s">
        <v>69</v>
      </c>
      <c r="C12" s="14" t="s">
        <v>134</v>
      </c>
      <c r="D12" s="66" t="s">
        <v>27</v>
      </c>
      <c r="E12" s="15">
        <v>18050205602</v>
      </c>
      <c r="F12" s="66" t="s">
        <v>123</v>
      </c>
      <c r="G12" s="15">
        <v>35</v>
      </c>
      <c r="H12" s="15">
        <v>27</v>
      </c>
      <c r="I12" s="88">
        <f t="shared" si="1"/>
        <v>62</v>
      </c>
      <c r="J12" s="66">
        <v>9854424801</v>
      </c>
      <c r="K12" s="66" t="s">
        <v>106</v>
      </c>
      <c r="L12" s="66" t="s">
        <v>107</v>
      </c>
      <c r="M12" s="66">
        <v>9401452212</v>
      </c>
      <c r="N12" s="66" t="s">
        <v>125</v>
      </c>
      <c r="O12" s="66">
        <v>7399181950</v>
      </c>
      <c r="P12" s="87"/>
      <c r="Q12" s="14"/>
      <c r="R12" s="14"/>
      <c r="S12" s="66" t="s">
        <v>76</v>
      </c>
      <c r="T12" s="14"/>
    </row>
    <row r="13" spans="1:20" s="23" customFormat="1">
      <c r="A13" s="28">
        <v>9</v>
      </c>
      <c r="B13" s="13" t="s">
        <v>68</v>
      </c>
      <c r="C13" s="14" t="s">
        <v>102</v>
      </c>
      <c r="D13" s="66" t="s">
        <v>29</v>
      </c>
      <c r="E13" s="15">
        <v>149</v>
      </c>
      <c r="F13" s="66"/>
      <c r="G13" s="15">
        <v>16</v>
      </c>
      <c r="H13" s="15">
        <v>15</v>
      </c>
      <c r="I13" s="88">
        <f t="shared" si="1"/>
        <v>31</v>
      </c>
      <c r="J13" s="66">
        <v>7399962067</v>
      </c>
      <c r="K13" s="66" t="s">
        <v>90</v>
      </c>
      <c r="L13" s="66" t="s">
        <v>91</v>
      </c>
      <c r="M13" s="66">
        <v>9854620775</v>
      </c>
      <c r="N13" s="66" t="s">
        <v>103</v>
      </c>
      <c r="O13" s="66">
        <v>7896657467</v>
      </c>
      <c r="P13" s="87">
        <v>43559</v>
      </c>
      <c r="Q13" s="14"/>
      <c r="R13" s="14"/>
      <c r="S13" s="66" t="s">
        <v>76</v>
      </c>
      <c r="T13" s="14"/>
    </row>
    <row r="14" spans="1:20" s="23" customFormat="1">
      <c r="A14" s="28">
        <v>10</v>
      </c>
      <c r="B14" s="13" t="s">
        <v>68</v>
      </c>
      <c r="C14" s="14" t="s">
        <v>104</v>
      </c>
      <c r="D14" s="66" t="s">
        <v>27</v>
      </c>
      <c r="E14" s="15"/>
      <c r="F14" s="66" t="s">
        <v>96</v>
      </c>
      <c r="G14" s="15">
        <v>32</v>
      </c>
      <c r="H14" s="15">
        <v>28</v>
      </c>
      <c r="I14" s="88">
        <f t="shared" si="1"/>
        <v>60</v>
      </c>
      <c r="J14" s="66">
        <v>9854457702</v>
      </c>
      <c r="K14" s="66" t="s">
        <v>90</v>
      </c>
      <c r="L14" s="69"/>
      <c r="M14" s="69"/>
      <c r="N14" s="70"/>
      <c r="O14" s="68"/>
      <c r="P14" s="87"/>
      <c r="Q14" s="14"/>
      <c r="R14" s="14"/>
      <c r="S14" s="66" t="s">
        <v>76</v>
      </c>
      <c r="T14" s="14"/>
    </row>
    <row r="15" spans="1:20" s="23" customFormat="1">
      <c r="A15" s="28">
        <v>11</v>
      </c>
      <c r="B15" s="13" t="s">
        <v>69</v>
      </c>
      <c r="C15" s="14" t="s">
        <v>109</v>
      </c>
      <c r="D15" s="66" t="s">
        <v>29</v>
      </c>
      <c r="E15" s="15">
        <v>343</v>
      </c>
      <c r="F15" s="66"/>
      <c r="G15" s="15">
        <v>32</v>
      </c>
      <c r="H15" s="15">
        <v>30</v>
      </c>
      <c r="I15" s="88">
        <f t="shared" ref="I15:I58" si="2">+G15+H15</f>
        <v>62</v>
      </c>
      <c r="J15" s="66">
        <v>9577388747</v>
      </c>
      <c r="K15" s="66" t="s">
        <v>106</v>
      </c>
      <c r="L15" s="66" t="s">
        <v>107</v>
      </c>
      <c r="M15" s="66">
        <v>9401452212</v>
      </c>
      <c r="N15" s="66" t="s">
        <v>110</v>
      </c>
      <c r="O15" s="66">
        <v>9707516017</v>
      </c>
      <c r="P15" s="87"/>
      <c r="Q15" s="14"/>
      <c r="R15" s="14"/>
      <c r="S15" s="66"/>
      <c r="T15" s="14"/>
    </row>
    <row r="16" spans="1:20" s="23" customFormat="1">
      <c r="A16" s="28">
        <v>12</v>
      </c>
      <c r="B16" s="13" t="s">
        <v>69</v>
      </c>
      <c r="C16" s="14" t="s">
        <v>111</v>
      </c>
      <c r="D16" s="66" t="s">
        <v>27</v>
      </c>
      <c r="E16" s="15" t="s">
        <v>112</v>
      </c>
      <c r="F16" s="66" t="s">
        <v>96</v>
      </c>
      <c r="G16" s="15">
        <v>28</v>
      </c>
      <c r="H16" s="15">
        <v>24</v>
      </c>
      <c r="I16" s="88">
        <f t="shared" si="2"/>
        <v>52</v>
      </c>
      <c r="J16" s="66" t="s">
        <v>113</v>
      </c>
      <c r="K16" s="66" t="s">
        <v>106</v>
      </c>
      <c r="L16" s="66" t="s">
        <v>107</v>
      </c>
      <c r="M16" s="66">
        <v>9401452212</v>
      </c>
      <c r="N16" s="66" t="s">
        <v>114</v>
      </c>
      <c r="O16" s="66">
        <v>9854915794</v>
      </c>
      <c r="P16" s="87"/>
      <c r="Q16" s="14"/>
      <c r="R16" s="14"/>
      <c r="S16" s="66" t="s">
        <v>76</v>
      </c>
      <c r="T16" s="14"/>
    </row>
    <row r="17" spans="1:20" s="23" customFormat="1">
      <c r="A17" s="28">
        <v>13</v>
      </c>
      <c r="B17" s="13" t="s">
        <v>69</v>
      </c>
      <c r="C17" s="14" t="s">
        <v>115</v>
      </c>
      <c r="D17" s="66" t="s">
        <v>29</v>
      </c>
      <c r="E17" s="15">
        <v>341</v>
      </c>
      <c r="F17" s="66"/>
      <c r="G17" s="15">
        <v>28</v>
      </c>
      <c r="H17" s="15">
        <v>27</v>
      </c>
      <c r="I17" s="88">
        <f t="shared" si="2"/>
        <v>55</v>
      </c>
      <c r="J17" s="66">
        <v>9577343602</v>
      </c>
      <c r="K17" s="66" t="s">
        <v>90</v>
      </c>
      <c r="L17" s="66" t="s">
        <v>91</v>
      </c>
      <c r="M17" s="66">
        <v>9854620775</v>
      </c>
      <c r="N17" s="66" t="s">
        <v>103</v>
      </c>
      <c r="O17" s="66">
        <v>7896657467</v>
      </c>
      <c r="P17" s="87">
        <v>43560</v>
      </c>
      <c r="Q17" s="14"/>
      <c r="R17" s="14"/>
      <c r="S17" s="66" t="s">
        <v>76</v>
      </c>
      <c r="T17" s="14"/>
    </row>
    <row r="18" spans="1:20" s="23" customFormat="1" ht="33">
      <c r="A18" s="28">
        <v>14</v>
      </c>
      <c r="B18" s="13" t="s">
        <v>68</v>
      </c>
      <c r="C18" s="14" t="s">
        <v>105</v>
      </c>
      <c r="D18" s="66" t="s">
        <v>29</v>
      </c>
      <c r="E18" s="15">
        <v>386</v>
      </c>
      <c r="F18" s="66"/>
      <c r="G18" s="15">
        <v>12</v>
      </c>
      <c r="H18" s="15">
        <v>8</v>
      </c>
      <c r="I18" s="88">
        <f t="shared" si="2"/>
        <v>20</v>
      </c>
      <c r="J18" s="66"/>
      <c r="K18" s="66" t="s">
        <v>106</v>
      </c>
      <c r="L18" s="66" t="s">
        <v>107</v>
      </c>
      <c r="M18" s="66">
        <v>9401452212</v>
      </c>
      <c r="N18" s="66" t="s">
        <v>108</v>
      </c>
      <c r="O18" s="66">
        <v>9613815086</v>
      </c>
      <c r="P18" s="87"/>
      <c r="Q18" s="14"/>
      <c r="R18" s="14"/>
      <c r="S18" s="66" t="s">
        <v>76</v>
      </c>
      <c r="T18" s="14"/>
    </row>
    <row r="19" spans="1:20" s="23" customFormat="1">
      <c r="A19" s="28">
        <v>15</v>
      </c>
      <c r="B19" s="13" t="s">
        <v>69</v>
      </c>
      <c r="C19" s="14" t="s">
        <v>119</v>
      </c>
      <c r="D19" s="66" t="s">
        <v>29</v>
      </c>
      <c r="E19" s="15">
        <v>345</v>
      </c>
      <c r="F19" s="66"/>
      <c r="G19" s="15">
        <v>33</v>
      </c>
      <c r="H19" s="15">
        <v>31</v>
      </c>
      <c r="I19" s="88">
        <f t="shared" si="2"/>
        <v>64</v>
      </c>
      <c r="J19" s="66">
        <v>9132082079</v>
      </c>
      <c r="K19" s="66" t="s">
        <v>90</v>
      </c>
      <c r="L19" s="66" t="s">
        <v>91</v>
      </c>
      <c r="M19" s="66">
        <v>9854620775</v>
      </c>
      <c r="N19" s="66" t="s">
        <v>92</v>
      </c>
      <c r="O19" s="66">
        <v>9613631981</v>
      </c>
      <c r="P19" s="87"/>
      <c r="Q19" s="14"/>
      <c r="R19" s="14"/>
      <c r="S19" s="66" t="s">
        <v>76</v>
      </c>
      <c r="T19" s="14"/>
    </row>
    <row r="20" spans="1:20" s="23" customFormat="1">
      <c r="A20" s="28">
        <v>16</v>
      </c>
      <c r="B20" s="13" t="s">
        <v>69</v>
      </c>
      <c r="C20" s="14" t="s">
        <v>120</v>
      </c>
      <c r="D20" s="66" t="s">
        <v>27</v>
      </c>
      <c r="E20" s="15"/>
      <c r="F20" s="66" t="s">
        <v>96</v>
      </c>
      <c r="G20" s="15">
        <v>93</v>
      </c>
      <c r="H20" s="15">
        <v>229</v>
      </c>
      <c r="I20" s="88">
        <f t="shared" si="2"/>
        <v>322</v>
      </c>
      <c r="J20" s="66">
        <v>9401256610</v>
      </c>
      <c r="K20" s="66" t="s">
        <v>90</v>
      </c>
      <c r="L20" s="69"/>
      <c r="M20" s="69"/>
      <c r="N20" s="70"/>
      <c r="O20" s="68"/>
      <c r="P20" s="87"/>
      <c r="Q20" s="14"/>
      <c r="R20" s="14"/>
      <c r="S20" s="66" t="s">
        <v>76</v>
      </c>
      <c r="T20" s="14"/>
    </row>
    <row r="21" spans="1:20" s="23" customFormat="1">
      <c r="A21" s="28">
        <v>17</v>
      </c>
      <c r="B21" s="13" t="s">
        <v>68</v>
      </c>
      <c r="C21" s="14" t="s">
        <v>121</v>
      </c>
      <c r="D21" s="66" t="s">
        <v>29</v>
      </c>
      <c r="E21" s="15">
        <v>347</v>
      </c>
      <c r="F21" s="66"/>
      <c r="G21" s="15">
        <v>36</v>
      </c>
      <c r="H21" s="15">
        <v>34</v>
      </c>
      <c r="I21" s="88">
        <f t="shared" si="2"/>
        <v>70</v>
      </c>
      <c r="J21" s="66">
        <v>9854941277</v>
      </c>
      <c r="K21" s="66" t="s">
        <v>90</v>
      </c>
      <c r="L21" s="66" t="s">
        <v>91</v>
      </c>
      <c r="M21" s="66">
        <v>9854620775</v>
      </c>
      <c r="N21" s="66" t="s">
        <v>103</v>
      </c>
      <c r="O21" s="66">
        <v>7896657467</v>
      </c>
      <c r="P21" s="87">
        <v>43561</v>
      </c>
      <c r="Q21" s="14"/>
      <c r="R21" s="14"/>
      <c r="S21" s="66" t="s">
        <v>76</v>
      </c>
      <c r="T21" s="14"/>
    </row>
    <row r="22" spans="1:20" s="23" customFormat="1">
      <c r="A22" s="28">
        <v>18</v>
      </c>
      <c r="B22" s="13" t="s">
        <v>68</v>
      </c>
      <c r="C22" s="14" t="s">
        <v>122</v>
      </c>
      <c r="D22" s="66" t="s">
        <v>27</v>
      </c>
      <c r="E22" s="15">
        <v>18050204504</v>
      </c>
      <c r="F22" s="66" t="s">
        <v>123</v>
      </c>
      <c r="G22" s="15">
        <v>58</v>
      </c>
      <c r="H22" s="15">
        <v>70</v>
      </c>
      <c r="I22" s="88">
        <f t="shared" si="2"/>
        <v>128</v>
      </c>
      <c r="J22" s="66">
        <v>9859491076</v>
      </c>
      <c r="K22" s="66" t="s">
        <v>106</v>
      </c>
      <c r="L22" s="66" t="s">
        <v>107</v>
      </c>
      <c r="M22" s="66">
        <v>9401452212</v>
      </c>
      <c r="N22" s="66" t="s">
        <v>110</v>
      </c>
      <c r="O22" s="66">
        <v>9707516017</v>
      </c>
      <c r="P22" s="87"/>
      <c r="Q22" s="14"/>
      <c r="R22" s="14"/>
      <c r="S22" s="66" t="s">
        <v>76</v>
      </c>
      <c r="T22" s="14"/>
    </row>
    <row r="23" spans="1:20" s="23" customFormat="1">
      <c r="A23" s="28">
        <v>19</v>
      </c>
      <c r="B23" s="13" t="s">
        <v>69</v>
      </c>
      <c r="C23" s="14" t="s">
        <v>124</v>
      </c>
      <c r="D23" s="66" t="s">
        <v>29</v>
      </c>
      <c r="E23" s="15">
        <v>342</v>
      </c>
      <c r="F23" s="66"/>
      <c r="G23" s="15">
        <v>45</v>
      </c>
      <c r="H23" s="15">
        <v>40</v>
      </c>
      <c r="I23" s="88">
        <f t="shared" si="2"/>
        <v>85</v>
      </c>
      <c r="J23" s="66">
        <v>9954806429</v>
      </c>
      <c r="K23" s="66" t="s">
        <v>106</v>
      </c>
      <c r="L23" s="66" t="s">
        <v>107</v>
      </c>
      <c r="M23" s="66">
        <v>9401452212</v>
      </c>
      <c r="N23" s="66" t="s">
        <v>125</v>
      </c>
      <c r="O23" s="66">
        <v>7399181950</v>
      </c>
      <c r="P23" s="87"/>
      <c r="Q23" s="14"/>
      <c r="R23" s="14"/>
      <c r="S23" s="66" t="s">
        <v>76</v>
      </c>
      <c r="T23" s="14"/>
    </row>
    <row r="24" spans="1:20" s="23" customFormat="1">
      <c r="A24" s="28">
        <v>20</v>
      </c>
      <c r="B24" s="13" t="s">
        <v>69</v>
      </c>
      <c r="C24" s="14" t="s">
        <v>126</v>
      </c>
      <c r="D24" s="66" t="s">
        <v>27</v>
      </c>
      <c r="E24" s="15">
        <v>18050201709</v>
      </c>
      <c r="F24" s="66" t="s">
        <v>123</v>
      </c>
      <c r="G24" s="15">
        <v>139</v>
      </c>
      <c r="H24" s="15">
        <v>177</v>
      </c>
      <c r="I24" s="88">
        <f t="shared" si="2"/>
        <v>316</v>
      </c>
      <c r="J24" s="66">
        <v>9954387958</v>
      </c>
      <c r="K24" s="66" t="s">
        <v>106</v>
      </c>
      <c r="L24" s="66" t="s">
        <v>107</v>
      </c>
      <c r="M24" s="66">
        <v>9401452212</v>
      </c>
      <c r="N24" s="66" t="s">
        <v>127</v>
      </c>
      <c r="O24" s="66">
        <v>9957100469</v>
      </c>
      <c r="P24" s="87"/>
      <c r="Q24" s="14"/>
      <c r="R24" s="14"/>
      <c r="S24" s="66" t="s">
        <v>76</v>
      </c>
      <c r="T24" s="14"/>
    </row>
    <row r="25" spans="1:20" s="23" customFormat="1">
      <c r="A25" s="28">
        <v>21</v>
      </c>
      <c r="B25" s="13" t="s">
        <v>68</v>
      </c>
      <c r="C25" s="14" t="s">
        <v>128</v>
      </c>
      <c r="D25" s="66" t="s">
        <v>29</v>
      </c>
      <c r="E25" s="15">
        <v>384</v>
      </c>
      <c r="F25" s="66"/>
      <c r="G25" s="15">
        <v>35</v>
      </c>
      <c r="H25" s="15">
        <v>33</v>
      </c>
      <c r="I25" s="88">
        <f t="shared" si="2"/>
        <v>68</v>
      </c>
      <c r="J25" s="66">
        <v>7035297470</v>
      </c>
      <c r="K25" s="66" t="s">
        <v>106</v>
      </c>
      <c r="L25" s="66" t="s">
        <v>107</v>
      </c>
      <c r="M25" s="66">
        <v>9401452212</v>
      </c>
      <c r="N25" s="66" t="s">
        <v>118</v>
      </c>
      <c r="O25" s="66">
        <v>9859263829</v>
      </c>
      <c r="P25" s="87">
        <v>43563</v>
      </c>
      <c r="Q25" s="14"/>
      <c r="R25" s="14"/>
      <c r="S25" s="66" t="s">
        <v>76</v>
      </c>
      <c r="T25" s="14"/>
    </row>
    <row r="26" spans="1:20" s="23" customFormat="1">
      <c r="A26" s="28">
        <v>22</v>
      </c>
      <c r="B26" s="13" t="s">
        <v>68</v>
      </c>
      <c r="C26" s="14" t="s">
        <v>129</v>
      </c>
      <c r="D26" s="66" t="s">
        <v>27</v>
      </c>
      <c r="E26" s="15">
        <v>18050204506</v>
      </c>
      <c r="F26" s="66" t="s">
        <v>117</v>
      </c>
      <c r="G26" s="15">
        <v>36</v>
      </c>
      <c r="H26" s="15">
        <v>33</v>
      </c>
      <c r="I26" s="88">
        <f t="shared" si="2"/>
        <v>69</v>
      </c>
      <c r="J26" s="66">
        <v>9859491077</v>
      </c>
      <c r="K26" s="66" t="s">
        <v>106</v>
      </c>
      <c r="L26" s="66" t="s">
        <v>107</v>
      </c>
      <c r="M26" s="66">
        <v>9401452212</v>
      </c>
      <c r="N26" s="66" t="s">
        <v>108</v>
      </c>
      <c r="O26" s="66">
        <v>9613815086</v>
      </c>
      <c r="P26" s="87"/>
      <c r="Q26" s="14"/>
      <c r="R26" s="14"/>
      <c r="S26" s="66" t="s">
        <v>76</v>
      </c>
      <c r="T26" s="14"/>
    </row>
    <row r="27" spans="1:20" s="23" customFormat="1">
      <c r="A27" s="28">
        <v>23</v>
      </c>
      <c r="B27" s="13" t="s">
        <v>69</v>
      </c>
      <c r="C27" s="14" t="s">
        <v>130</v>
      </c>
      <c r="D27" s="66" t="s">
        <v>29</v>
      </c>
      <c r="E27" s="15">
        <v>48</v>
      </c>
      <c r="F27" s="66"/>
      <c r="G27" s="15">
        <v>48</v>
      </c>
      <c r="H27" s="15">
        <v>45</v>
      </c>
      <c r="I27" s="88">
        <f t="shared" si="2"/>
        <v>93</v>
      </c>
      <c r="J27" s="66">
        <v>7896706447</v>
      </c>
      <c r="K27" s="66" t="s">
        <v>106</v>
      </c>
      <c r="L27" s="66" t="s">
        <v>107</v>
      </c>
      <c r="M27" s="66">
        <v>9401452212</v>
      </c>
      <c r="N27" s="66" t="s">
        <v>125</v>
      </c>
      <c r="O27" s="66">
        <v>7399181950</v>
      </c>
      <c r="P27" s="87"/>
      <c r="Q27" s="14"/>
      <c r="R27" s="14"/>
      <c r="S27" s="66" t="s">
        <v>76</v>
      </c>
      <c r="T27" s="14"/>
    </row>
    <row r="28" spans="1:20" s="23" customFormat="1">
      <c r="A28" s="28">
        <v>24</v>
      </c>
      <c r="B28" s="13" t="s">
        <v>68</v>
      </c>
      <c r="C28" s="14" t="s">
        <v>131</v>
      </c>
      <c r="D28" s="66" t="s">
        <v>27</v>
      </c>
      <c r="E28" s="15">
        <v>18050204503</v>
      </c>
      <c r="F28" s="66" t="s">
        <v>96</v>
      </c>
      <c r="G28" s="15">
        <v>58</v>
      </c>
      <c r="H28" s="15">
        <v>53</v>
      </c>
      <c r="I28" s="88">
        <f t="shared" si="2"/>
        <v>111</v>
      </c>
      <c r="J28" s="66">
        <v>9085428148</v>
      </c>
      <c r="K28" s="66" t="s">
        <v>106</v>
      </c>
      <c r="L28" s="66" t="s">
        <v>107</v>
      </c>
      <c r="M28" s="66">
        <v>9401452212</v>
      </c>
      <c r="N28" s="66" t="s">
        <v>108</v>
      </c>
      <c r="O28" s="66">
        <v>9613815086</v>
      </c>
      <c r="P28" s="87"/>
      <c r="Q28" s="14"/>
      <c r="R28" s="14"/>
      <c r="S28" s="66" t="s">
        <v>76</v>
      </c>
      <c r="T28" s="14"/>
    </row>
    <row r="29" spans="1:20" s="23" customFormat="1">
      <c r="A29" s="28">
        <v>25</v>
      </c>
      <c r="B29" s="13" t="s">
        <v>68</v>
      </c>
      <c r="C29" s="14" t="s">
        <v>132</v>
      </c>
      <c r="D29" s="66" t="s">
        <v>29</v>
      </c>
      <c r="E29" s="15">
        <v>49</v>
      </c>
      <c r="F29" s="66"/>
      <c r="G29" s="15">
        <v>54</v>
      </c>
      <c r="H29" s="15">
        <v>52</v>
      </c>
      <c r="I29" s="88">
        <f t="shared" si="2"/>
        <v>106</v>
      </c>
      <c r="J29" s="66">
        <v>9859772339</v>
      </c>
      <c r="K29" s="66" t="s">
        <v>106</v>
      </c>
      <c r="L29" s="66" t="s">
        <v>107</v>
      </c>
      <c r="M29" s="66">
        <v>9401452212</v>
      </c>
      <c r="N29" s="66" t="s">
        <v>125</v>
      </c>
      <c r="O29" s="66">
        <v>7399181950</v>
      </c>
      <c r="P29" s="87">
        <v>43564</v>
      </c>
      <c r="Q29" s="14"/>
      <c r="R29" s="14"/>
      <c r="S29" s="66" t="s">
        <v>76</v>
      </c>
      <c r="T29" s="14"/>
    </row>
    <row r="30" spans="1:20" s="23" customFormat="1">
      <c r="A30" s="28">
        <v>26</v>
      </c>
      <c r="B30" s="13" t="s">
        <v>68</v>
      </c>
      <c r="C30" s="14" t="s">
        <v>133</v>
      </c>
      <c r="D30" s="66" t="s">
        <v>27</v>
      </c>
      <c r="E30" s="15">
        <v>18050205603</v>
      </c>
      <c r="F30" s="66" t="s">
        <v>96</v>
      </c>
      <c r="G30" s="15">
        <v>25</v>
      </c>
      <c r="H30" s="15">
        <v>37</v>
      </c>
      <c r="I30" s="88">
        <f t="shared" si="2"/>
        <v>62</v>
      </c>
      <c r="J30" s="66">
        <v>9859848918</v>
      </c>
      <c r="K30" s="66" t="s">
        <v>106</v>
      </c>
      <c r="L30" s="66" t="s">
        <v>107</v>
      </c>
      <c r="M30" s="66">
        <v>9401452212</v>
      </c>
      <c r="N30" s="66" t="s">
        <v>125</v>
      </c>
      <c r="O30" s="66">
        <v>7399181950</v>
      </c>
      <c r="P30" s="87"/>
      <c r="Q30" s="14"/>
      <c r="R30" s="14"/>
      <c r="S30" s="66" t="s">
        <v>76</v>
      </c>
      <c r="T30" s="14"/>
    </row>
    <row r="31" spans="1:20" s="23" customFormat="1">
      <c r="A31" s="28">
        <v>27</v>
      </c>
      <c r="B31" s="13" t="s">
        <v>69</v>
      </c>
      <c r="C31" s="14" t="s">
        <v>135</v>
      </c>
      <c r="D31" s="66" t="s">
        <v>29</v>
      </c>
      <c r="E31" s="15">
        <v>176</v>
      </c>
      <c r="F31" s="66"/>
      <c r="G31" s="15">
        <v>48</v>
      </c>
      <c r="H31" s="15">
        <v>46</v>
      </c>
      <c r="I31" s="88">
        <f t="shared" si="2"/>
        <v>94</v>
      </c>
      <c r="J31" s="66">
        <v>9577410734</v>
      </c>
      <c r="K31" s="66" t="s">
        <v>106</v>
      </c>
      <c r="L31" s="66" t="s">
        <v>107</v>
      </c>
      <c r="M31" s="66">
        <v>9401452212</v>
      </c>
      <c r="N31" s="66" t="s">
        <v>94</v>
      </c>
      <c r="O31" s="66">
        <v>9957100469</v>
      </c>
      <c r="P31" s="87"/>
      <c r="Q31" s="14"/>
      <c r="R31" s="14"/>
      <c r="S31" s="66" t="s">
        <v>76</v>
      </c>
      <c r="T31" s="14"/>
    </row>
    <row r="32" spans="1:20" s="23" customFormat="1">
      <c r="A32" s="28">
        <v>28</v>
      </c>
      <c r="B32" s="13" t="s">
        <v>69</v>
      </c>
      <c r="C32" s="14" t="s">
        <v>136</v>
      </c>
      <c r="D32" s="66" t="s">
        <v>29</v>
      </c>
      <c r="E32" s="15">
        <v>344</v>
      </c>
      <c r="F32" s="66"/>
      <c r="G32" s="15">
        <v>48</v>
      </c>
      <c r="H32" s="15">
        <v>47</v>
      </c>
      <c r="I32" s="88">
        <f t="shared" si="2"/>
        <v>95</v>
      </c>
      <c r="J32" s="66">
        <v>9954907530</v>
      </c>
      <c r="K32" s="66" t="s">
        <v>106</v>
      </c>
      <c r="L32" s="66" t="s">
        <v>107</v>
      </c>
      <c r="M32" s="66">
        <v>9401452212</v>
      </c>
      <c r="N32" s="66" t="s">
        <v>118</v>
      </c>
      <c r="O32" s="66">
        <v>9859263829</v>
      </c>
      <c r="P32" s="87"/>
      <c r="Q32" s="14"/>
      <c r="R32" s="14"/>
      <c r="S32" s="66" t="s">
        <v>76</v>
      </c>
      <c r="T32" s="14"/>
    </row>
    <row r="33" spans="1:20" s="23" customFormat="1">
      <c r="A33" s="28">
        <v>29</v>
      </c>
      <c r="B33" s="13" t="s">
        <v>68</v>
      </c>
      <c r="C33" s="14" t="s">
        <v>137</v>
      </c>
      <c r="D33" s="66" t="s">
        <v>29</v>
      </c>
      <c r="E33" s="15">
        <v>52</v>
      </c>
      <c r="F33" s="66"/>
      <c r="G33" s="15">
        <v>29</v>
      </c>
      <c r="H33" s="15">
        <v>27</v>
      </c>
      <c r="I33" s="88">
        <f t="shared" si="2"/>
        <v>56</v>
      </c>
      <c r="J33" s="66">
        <v>8752886963</v>
      </c>
      <c r="K33" s="66" t="s">
        <v>106</v>
      </c>
      <c r="L33" s="66" t="s">
        <v>107</v>
      </c>
      <c r="M33" s="66">
        <v>9401452212</v>
      </c>
      <c r="N33" s="66" t="s">
        <v>114</v>
      </c>
      <c r="O33" s="66">
        <v>9854915794</v>
      </c>
      <c r="P33" s="87">
        <v>43565</v>
      </c>
      <c r="Q33" s="14"/>
      <c r="R33" s="14"/>
      <c r="S33" s="66" t="s">
        <v>76</v>
      </c>
      <c r="T33" s="14"/>
    </row>
    <row r="34" spans="1:20" s="23" customFormat="1">
      <c r="A34" s="28">
        <v>30</v>
      </c>
      <c r="B34" s="13" t="s">
        <v>68</v>
      </c>
      <c r="C34" s="14" t="s">
        <v>138</v>
      </c>
      <c r="D34" s="66" t="s">
        <v>27</v>
      </c>
      <c r="E34" s="15">
        <v>18050204501</v>
      </c>
      <c r="F34" s="66" t="s">
        <v>96</v>
      </c>
      <c r="G34" s="15">
        <v>55</v>
      </c>
      <c r="H34" s="15">
        <v>52</v>
      </c>
      <c r="I34" s="88">
        <f t="shared" si="2"/>
        <v>107</v>
      </c>
      <c r="J34" s="66">
        <v>9854592288</v>
      </c>
      <c r="K34" s="66" t="s">
        <v>106</v>
      </c>
      <c r="L34" s="66" t="s">
        <v>107</v>
      </c>
      <c r="M34" s="66">
        <v>9401452212</v>
      </c>
      <c r="N34" s="66" t="s">
        <v>108</v>
      </c>
      <c r="O34" s="66">
        <v>9613815086</v>
      </c>
      <c r="P34" s="87"/>
      <c r="Q34" s="14"/>
      <c r="R34" s="14"/>
      <c r="S34" s="66" t="s">
        <v>76</v>
      </c>
      <c r="T34" s="14"/>
    </row>
    <row r="35" spans="1:20" s="23" customFormat="1">
      <c r="A35" s="28">
        <v>31</v>
      </c>
      <c r="B35" s="13" t="s">
        <v>69</v>
      </c>
      <c r="C35" s="14" t="s">
        <v>139</v>
      </c>
      <c r="D35" s="66" t="s">
        <v>29</v>
      </c>
      <c r="E35" s="15">
        <v>51</v>
      </c>
      <c r="F35" s="66"/>
      <c r="G35" s="15">
        <v>23</v>
      </c>
      <c r="H35" s="15">
        <v>22</v>
      </c>
      <c r="I35" s="88">
        <f t="shared" si="2"/>
        <v>45</v>
      </c>
      <c r="J35" s="66">
        <v>9577057341</v>
      </c>
      <c r="K35" s="66" t="s">
        <v>106</v>
      </c>
      <c r="L35" s="66" t="s">
        <v>107</v>
      </c>
      <c r="M35" s="66">
        <v>9401452212</v>
      </c>
      <c r="N35" s="66" t="s">
        <v>110</v>
      </c>
      <c r="O35" s="66">
        <v>9707516017</v>
      </c>
      <c r="P35" s="87"/>
      <c r="Q35" s="14"/>
      <c r="R35" s="14"/>
      <c r="S35" s="66" t="s">
        <v>76</v>
      </c>
      <c r="T35" s="14"/>
    </row>
    <row r="36" spans="1:20" s="23" customFormat="1">
      <c r="A36" s="28">
        <v>32</v>
      </c>
      <c r="B36" s="13" t="s">
        <v>69</v>
      </c>
      <c r="C36" s="14" t="s">
        <v>140</v>
      </c>
      <c r="D36" s="66" t="s">
        <v>27</v>
      </c>
      <c r="E36" s="15">
        <v>18050204505</v>
      </c>
      <c r="F36" s="66" t="s">
        <v>96</v>
      </c>
      <c r="G36" s="15">
        <v>50</v>
      </c>
      <c r="H36" s="15">
        <v>34</v>
      </c>
      <c r="I36" s="88">
        <f t="shared" si="2"/>
        <v>84</v>
      </c>
      <c r="J36" s="66">
        <v>9854660215</v>
      </c>
      <c r="K36" s="66" t="s">
        <v>106</v>
      </c>
      <c r="L36" s="66" t="s">
        <v>107</v>
      </c>
      <c r="M36" s="66">
        <v>9401452212</v>
      </c>
      <c r="N36" s="66" t="s">
        <v>110</v>
      </c>
      <c r="O36" s="66">
        <v>9707516017</v>
      </c>
      <c r="P36" s="87"/>
      <c r="Q36" s="14"/>
      <c r="R36" s="14"/>
      <c r="S36" s="66" t="s">
        <v>76</v>
      </c>
      <c r="T36" s="14"/>
    </row>
    <row r="37" spans="1:20" s="23" customFormat="1">
      <c r="A37" s="28">
        <v>33</v>
      </c>
      <c r="B37" s="13" t="s">
        <v>68</v>
      </c>
      <c r="C37" s="14" t="s">
        <v>141</v>
      </c>
      <c r="D37" s="66" t="s">
        <v>29</v>
      </c>
      <c r="E37" s="15">
        <v>53</v>
      </c>
      <c r="F37" s="66"/>
      <c r="G37" s="15">
        <v>40</v>
      </c>
      <c r="H37" s="15">
        <v>38</v>
      </c>
      <c r="I37" s="88">
        <f t="shared" si="2"/>
        <v>78</v>
      </c>
      <c r="J37" s="66">
        <v>9854243744</v>
      </c>
      <c r="K37" s="66" t="s">
        <v>106</v>
      </c>
      <c r="L37" s="66" t="s">
        <v>107</v>
      </c>
      <c r="M37" s="66">
        <v>9401452212</v>
      </c>
      <c r="N37" s="66" t="s">
        <v>110</v>
      </c>
      <c r="O37" s="66">
        <v>9707516017</v>
      </c>
      <c r="P37" s="87">
        <v>43566</v>
      </c>
      <c r="Q37" s="14"/>
      <c r="R37" s="14"/>
      <c r="S37" s="66" t="s">
        <v>76</v>
      </c>
      <c r="T37" s="14"/>
    </row>
    <row r="38" spans="1:20" s="23" customFormat="1">
      <c r="A38" s="28">
        <v>34</v>
      </c>
      <c r="B38" s="13" t="s">
        <v>68</v>
      </c>
      <c r="C38" s="14" t="s">
        <v>142</v>
      </c>
      <c r="D38" s="66" t="s">
        <v>27</v>
      </c>
      <c r="E38" s="15">
        <v>18050205601</v>
      </c>
      <c r="F38" s="66" t="s">
        <v>96</v>
      </c>
      <c r="G38" s="15">
        <v>45</v>
      </c>
      <c r="H38" s="15">
        <v>30</v>
      </c>
      <c r="I38" s="88">
        <f t="shared" si="2"/>
        <v>75</v>
      </c>
      <c r="J38" s="66">
        <v>9864588313</v>
      </c>
      <c r="K38" s="66" t="s">
        <v>106</v>
      </c>
      <c r="L38" s="66" t="s">
        <v>107</v>
      </c>
      <c r="M38" s="66">
        <v>9401452212</v>
      </c>
      <c r="N38" s="66" t="s">
        <v>118</v>
      </c>
      <c r="O38" s="66">
        <v>9859263829</v>
      </c>
      <c r="P38" s="87"/>
      <c r="Q38" s="14"/>
      <c r="R38" s="14"/>
      <c r="S38" s="66" t="s">
        <v>76</v>
      </c>
      <c r="T38" s="14"/>
    </row>
    <row r="39" spans="1:20" s="23" customFormat="1">
      <c r="A39" s="28">
        <v>35</v>
      </c>
      <c r="B39" s="13" t="s">
        <v>69</v>
      </c>
      <c r="C39" s="14" t="s">
        <v>143</v>
      </c>
      <c r="D39" s="66" t="s">
        <v>29</v>
      </c>
      <c r="E39" s="15">
        <v>54</v>
      </c>
      <c r="F39" s="66"/>
      <c r="G39" s="15">
        <v>37</v>
      </c>
      <c r="H39" s="15">
        <v>35</v>
      </c>
      <c r="I39" s="88">
        <f t="shared" si="2"/>
        <v>72</v>
      </c>
      <c r="J39" s="66">
        <v>9854981455</v>
      </c>
      <c r="K39" s="66" t="s">
        <v>106</v>
      </c>
      <c r="L39" s="66" t="s">
        <v>107</v>
      </c>
      <c r="M39" s="66">
        <v>9401452212</v>
      </c>
      <c r="N39" s="66" t="s">
        <v>114</v>
      </c>
      <c r="O39" s="66">
        <v>9854915794</v>
      </c>
      <c r="P39" s="87"/>
      <c r="Q39" s="14"/>
      <c r="R39" s="14"/>
      <c r="S39" s="66" t="s">
        <v>76</v>
      </c>
      <c r="T39" s="14"/>
    </row>
    <row r="40" spans="1:20" s="23" customFormat="1">
      <c r="A40" s="28">
        <v>36</v>
      </c>
      <c r="B40" s="13" t="s">
        <v>69</v>
      </c>
      <c r="C40" s="14" t="s">
        <v>144</v>
      </c>
      <c r="D40" s="66" t="s">
        <v>29</v>
      </c>
      <c r="E40" s="15">
        <v>346</v>
      </c>
      <c r="F40" s="66"/>
      <c r="G40" s="15">
        <v>42</v>
      </c>
      <c r="H40" s="15">
        <v>40</v>
      </c>
      <c r="I40" s="88">
        <f t="shared" si="2"/>
        <v>82</v>
      </c>
      <c r="J40" s="66">
        <v>8751036626</v>
      </c>
      <c r="K40" s="66" t="s">
        <v>106</v>
      </c>
      <c r="L40" s="66" t="s">
        <v>107</v>
      </c>
      <c r="M40" s="66">
        <v>9401452212</v>
      </c>
      <c r="N40" s="66" t="s">
        <v>108</v>
      </c>
      <c r="O40" s="66">
        <v>9613815086</v>
      </c>
      <c r="P40" s="87"/>
      <c r="Q40" s="14"/>
      <c r="R40" s="14"/>
      <c r="S40" s="66" t="s">
        <v>76</v>
      </c>
      <c r="T40" s="14"/>
    </row>
    <row r="41" spans="1:20" s="23" customFormat="1">
      <c r="A41" s="28">
        <v>37</v>
      </c>
      <c r="B41" s="13" t="s">
        <v>68</v>
      </c>
      <c r="C41" s="14" t="s">
        <v>116</v>
      </c>
      <c r="D41" s="66" t="s">
        <v>27</v>
      </c>
      <c r="E41" s="15">
        <v>18050201706</v>
      </c>
      <c r="F41" s="66" t="s">
        <v>117</v>
      </c>
      <c r="G41" s="15">
        <v>277</v>
      </c>
      <c r="H41" s="15">
        <v>212</v>
      </c>
      <c r="I41" s="88">
        <f t="shared" si="2"/>
        <v>489</v>
      </c>
      <c r="J41" s="66">
        <v>9435260265</v>
      </c>
      <c r="K41" s="66" t="s">
        <v>106</v>
      </c>
      <c r="L41" s="66" t="s">
        <v>107</v>
      </c>
      <c r="M41" s="66">
        <v>9401452212</v>
      </c>
      <c r="N41" s="66" t="s">
        <v>118</v>
      </c>
      <c r="O41" s="66">
        <v>9859263829</v>
      </c>
      <c r="P41" s="87">
        <v>43567</v>
      </c>
      <c r="Q41" s="14"/>
      <c r="R41" s="14"/>
      <c r="S41" s="66" t="s">
        <v>76</v>
      </c>
      <c r="T41" s="14"/>
    </row>
    <row r="42" spans="1:20" s="23" customFormat="1">
      <c r="A42" s="28">
        <v>38</v>
      </c>
      <c r="B42" s="13" t="s">
        <v>69</v>
      </c>
      <c r="C42" s="14" t="s">
        <v>145</v>
      </c>
      <c r="D42" s="66" t="s">
        <v>27</v>
      </c>
      <c r="E42" s="15">
        <v>18050201708</v>
      </c>
      <c r="F42" s="66" t="s">
        <v>117</v>
      </c>
      <c r="G42" s="15">
        <v>132</v>
      </c>
      <c r="H42" s="15">
        <v>162</v>
      </c>
      <c r="I42" s="88">
        <f t="shared" si="2"/>
        <v>294</v>
      </c>
      <c r="J42" s="66">
        <v>9854463600</v>
      </c>
      <c r="K42" s="66" t="s">
        <v>106</v>
      </c>
      <c r="L42" s="66" t="s">
        <v>107</v>
      </c>
      <c r="M42" s="66">
        <v>9401452212</v>
      </c>
      <c r="N42" s="66" t="s">
        <v>127</v>
      </c>
      <c r="O42" s="66">
        <v>9957100469</v>
      </c>
      <c r="P42" s="87"/>
      <c r="Q42" s="14"/>
      <c r="R42" s="14"/>
      <c r="S42" s="66" t="s">
        <v>76</v>
      </c>
      <c r="T42" s="14"/>
    </row>
    <row r="43" spans="1:20" s="23" customFormat="1">
      <c r="A43" s="28">
        <v>39</v>
      </c>
      <c r="B43" s="13" t="s">
        <v>68</v>
      </c>
      <c r="C43" s="14" t="s">
        <v>146</v>
      </c>
      <c r="D43" s="66" t="s">
        <v>29</v>
      </c>
      <c r="E43" s="15">
        <v>50</v>
      </c>
      <c r="F43" s="66"/>
      <c r="G43" s="15">
        <v>23</v>
      </c>
      <c r="H43" s="15">
        <v>21</v>
      </c>
      <c r="I43" s="88">
        <f t="shared" si="2"/>
        <v>44</v>
      </c>
      <c r="J43" s="66">
        <v>7399865323</v>
      </c>
      <c r="K43" s="66" t="s">
        <v>147</v>
      </c>
      <c r="L43" s="66" t="s">
        <v>148</v>
      </c>
      <c r="M43" s="66">
        <v>7399364607</v>
      </c>
      <c r="N43" s="66" t="s">
        <v>149</v>
      </c>
      <c r="O43" s="66">
        <v>9613801276</v>
      </c>
      <c r="P43" s="87">
        <v>43568</v>
      </c>
      <c r="Q43" s="14"/>
      <c r="R43" s="14"/>
      <c r="S43" s="66" t="s">
        <v>76</v>
      </c>
      <c r="T43" s="14"/>
    </row>
    <row r="44" spans="1:20" s="23" customFormat="1">
      <c r="A44" s="28">
        <v>40</v>
      </c>
      <c r="B44" s="13" t="s">
        <v>68</v>
      </c>
      <c r="C44" s="14" t="s">
        <v>150</v>
      </c>
      <c r="D44" s="66" t="s">
        <v>27</v>
      </c>
      <c r="E44" s="15">
        <v>18050202702</v>
      </c>
      <c r="F44" s="66" t="s">
        <v>96</v>
      </c>
      <c r="G44" s="15">
        <v>85</v>
      </c>
      <c r="H44" s="15">
        <v>90</v>
      </c>
      <c r="I44" s="88">
        <f t="shared" si="2"/>
        <v>175</v>
      </c>
      <c r="J44" s="66">
        <v>9859539798</v>
      </c>
      <c r="K44" s="66" t="s">
        <v>147</v>
      </c>
      <c r="L44" s="66" t="s">
        <v>148</v>
      </c>
      <c r="M44" s="66">
        <v>7399364607</v>
      </c>
      <c r="N44" s="66" t="s">
        <v>149</v>
      </c>
      <c r="O44" s="66">
        <v>9613801276</v>
      </c>
      <c r="P44" s="87"/>
      <c r="Q44" s="14"/>
      <c r="R44" s="14"/>
      <c r="S44" s="66" t="s">
        <v>76</v>
      </c>
      <c r="T44" s="14"/>
    </row>
    <row r="45" spans="1:20" s="23" customFormat="1">
      <c r="A45" s="28">
        <v>41</v>
      </c>
      <c r="B45" s="13" t="s">
        <v>69</v>
      </c>
      <c r="C45" s="14" t="s">
        <v>151</v>
      </c>
      <c r="D45" s="66" t="s">
        <v>29</v>
      </c>
      <c r="E45" s="15">
        <v>385</v>
      </c>
      <c r="F45" s="66"/>
      <c r="G45" s="15">
        <v>24</v>
      </c>
      <c r="H45" s="15">
        <v>22</v>
      </c>
      <c r="I45" s="88">
        <f t="shared" si="2"/>
        <v>46</v>
      </c>
      <c r="J45" s="66">
        <v>8473855958</v>
      </c>
      <c r="K45" s="66" t="s">
        <v>147</v>
      </c>
      <c r="L45" s="66" t="s">
        <v>148</v>
      </c>
      <c r="M45" s="66">
        <v>7399364607</v>
      </c>
      <c r="N45" s="66" t="s">
        <v>152</v>
      </c>
      <c r="O45" s="66">
        <v>9613079078</v>
      </c>
      <c r="P45" s="87"/>
      <c r="Q45" s="14"/>
      <c r="R45" s="14"/>
      <c r="S45" s="66" t="s">
        <v>76</v>
      </c>
      <c r="T45" s="14"/>
    </row>
    <row r="46" spans="1:20" s="23" customFormat="1">
      <c r="A46" s="28">
        <v>42</v>
      </c>
      <c r="B46" s="13" t="s">
        <v>69</v>
      </c>
      <c r="C46" s="14" t="s">
        <v>153</v>
      </c>
      <c r="D46" s="66" t="s">
        <v>27</v>
      </c>
      <c r="E46" s="15">
        <v>18050205503</v>
      </c>
      <c r="F46" s="66" t="s">
        <v>96</v>
      </c>
      <c r="G46" s="15">
        <v>67</v>
      </c>
      <c r="H46" s="15">
        <v>43</v>
      </c>
      <c r="I46" s="88">
        <f t="shared" si="2"/>
        <v>110</v>
      </c>
      <c r="J46" s="66">
        <v>9577461537</v>
      </c>
      <c r="K46" s="66" t="s">
        <v>147</v>
      </c>
      <c r="L46" s="66" t="s">
        <v>148</v>
      </c>
      <c r="M46" s="66">
        <v>7399364607</v>
      </c>
      <c r="N46" s="66" t="s">
        <v>154</v>
      </c>
      <c r="O46" s="66">
        <v>7399805593</v>
      </c>
      <c r="P46" s="87"/>
      <c r="Q46" s="14"/>
      <c r="R46" s="14"/>
      <c r="S46" s="66" t="s">
        <v>76</v>
      </c>
      <c r="T46" s="14"/>
    </row>
    <row r="47" spans="1:20" s="23" customFormat="1">
      <c r="A47" s="28">
        <v>43</v>
      </c>
      <c r="B47" s="13" t="s">
        <v>68</v>
      </c>
      <c r="C47" s="75" t="s">
        <v>155</v>
      </c>
      <c r="D47" s="66" t="s">
        <v>29</v>
      </c>
      <c r="E47" s="15">
        <v>340</v>
      </c>
      <c r="F47" s="66"/>
      <c r="G47" s="76">
        <v>43</v>
      </c>
      <c r="H47" s="76">
        <v>41</v>
      </c>
      <c r="I47" s="13">
        <f t="shared" si="2"/>
        <v>84</v>
      </c>
      <c r="J47" s="77">
        <v>9577299522</v>
      </c>
      <c r="K47" s="78" t="s">
        <v>147</v>
      </c>
      <c r="L47" s="74" t="s">
        <v>148</v>
      </c>
      <c r="M47" s="69">
        <v>7399364607</v>
      </c>
      <c r="N47" s="70" t="s">
        <v>156</v>
      </c>
      <c r="O47" s="78">
        <v>9613291744</v>
      </c>
      <c r="P47" s="87">
        <v>43572</v>
      </c>
      <c r="Q47" s="14"/>
      <c r="R47" s="14"/>
      <c r="S47" s="66" t="s">
        <v>76</v>
      </c>
      <c r="T47" s="14"/>
    </row>
    <row r="48" spans="1:20" s="23" customFormat="1">
      <c r="A48" s="28">
        <v>44</v>
      </c>
      <c r="B48" s="13" t="s">
        <v>68</v>
      </c>
      <c r="C48" s="81" t="s">
        <v>159</v>
      </c>
      <c r="D48" s="66" t="s">
        <v>27</v>
      </c>
      <c r="E48" s="72" t="s">
        <v>157</v>
      </c>
      <c r="F48" s="66" t="s">
        <v>117</v>
      </c>
      <c r="G48" s="15"/>
      <c r="H48" s="73">
        <v>67</v>
      </c>
      <c r="I48" s="13">
        <f t="shared" si="2"/>
        <v>67</v>
      </c>
      <c r="J48" s="72" t="s">
        <v>158</v>
      </c>
      <c r="K48" s="66" t="s">
        <v>147</v>
      </c>
      <c r="L48" s="74" t="s">
        <v>148</v>
      </c>
      <c r="M48" s="69">
        <v>7399364607</v>
      </c>
      <c r="N48" s="70" t="s">
        <v>154</v>
      </c>
      <c r="O48" s="68">
        <v>7399805593</v>
      </c>
      <c r="P48" s="87"/>
      <c r="Q48" s="14"/>
      <c r="R48" s="14"/>
      <c r="S48" s="66" t="s">
        <v>76</v>
      </c>
      <c r="T48" s="14"/>
    </row>
    <row r="49" spans="1:20" s="23" customFormat="1">
      <c r="A49" s="28">
        <v>45</v>
      </c>
      <c r="B49" s="13" t="s">
        <v>69</v>
      </c>
      <c r="C49" s="79" t="s">
        <v>160</v>
      </c>
      <c r="D49" s="66" t="s">
        <v>29</v>
      </c>
      <c r="E49" s="15">
        <v>150</v>
      </c>
      <c r="F49" s="66"/>
      <c r="G49" s="76">
        <v>35</v>
      </c>
      <c r="H49" s="76">
        <v>31</v>
      </c>
      <c r="I49" s="13">
        <f t="shared" si="2"/>
        <v>66</v>
      </c>
      <c r="J49" s="77">
        <v>7399534309</v>
      </c>
      <c r="K49" s="66" t="s">
        <v>147</v>
      </c>
      <c r="L49" s="74" t="s">
        <v>148</v>
      </c>
      <c r="M49" s="69">
        <v>7399364607</v>
      </c>
      <c r="N49" s="70" t="s">
        <v>156</v>
      </c>
      <c r="O49" s="78">
        <v>9613291744</v>
      </c>
      <c r="P49" s="87"/>
      <c r="Q49" s="14"/>
      <c r="R49" s="14"/>
      <c r="S49" s="66" t="s">
        <v>76</v>
      </c>
      <c r="T49" s="14"/>
    </row>
    <row r="50" spans="1:20" s="23" customFormat="1">
      <c r="A50" s="28">
        <v>46</v>
      </c>
      <c r="B50" s="13" t="s">
        <v>69</v>
      </c>
      <c r="C50" s="71" t="s">
        <v>175</v>
      </c>
      <c r="D50" s="66" t="s">
        <v>27</v>
      </c>
      <c r="E50" s="72" t="s">
        <v>176</v>
      </c>
      <c r="F50" s="66" t="s">
        <v>96</v>
      </c>
      <c r="G50" s="73">
        <v>64</v>
      </c>
      <c r="H50" s="73">
        <v>38</v>
      </c>
      <c r="I50" s="13">
        <f t="shared" si="2"/>
        <v>102</v>
      </c>
      <c r="J50" s="72" t="s">
        <v>177</v>
      </c>
      <c r="K50" s="66" t="s">
        <v>147</v>
      </c>
      <c r="L50" s="74" t="s">
        <v>148</v>
      </c>
      <c r="M50" s="69">
        <v>7399364607</v>
      </c>
      <c r="N50" s="70" t="s">
        <v>154</v>
      </c>
      <c r="O50" s="78"/>
      <c r="P50" s="87"/>
      <c r="Q50" s="14"/>
      <c r="R50" s="14"/>
      <c r="S50" s="66" t="s">
        <v>76</v>
      </c>
      <c r="T50" s="14"/>
    </row>
    <row r="51" spans="1:20" s="23" customFormat="1">
      <c r="A51" s="28">
        <v>47</v>
      </c>
      <c r="B51" s="13" t="s">
        <v>68</v>
      </c>
      <c r="C51" s="79" t="s">
        <v>163</v>
      </c>
      <c r="D51" s="66" t="s">
        <v>29</v>
      </c>
      <c r="E51" s="15">
        <v>59</v>
      </c>
      <c r="F51" s="66"/>
      <c r="G51" s="76">
        <v>28</v>
      </c>
      <c r="H51" s="76">
        <v>26</v>
      </c>
      <c r="I51" s="13">
        <f t="shared" si="2"/>
        <v>54</v>
      </c>
      <c r="J51" s="66">
        <v>9435955244</v>
      </c>
      <c r="K51" s="66" t="s">
        <v>147</v>
      </c>
      <c r="L51" s="74" t="s">
        <v>148</v>
      </c>
      <c r="M51" s="69">
        <v>7399364607</v>
      </c>
      <c r="N51" s="70" t="s">
        <v>149</v>
      </c>
      <c r="O51" s="68">
        <v>9613801276</v>
      </c>
      <c r="P51" s="87">
        <v>43573</v>
      </c>
      <c r="Q51" s="14"/>
      <c r="R51" s="14"/>
      <c r="S51" s="66" t="s">
        <v>76</v>
      </c>
      <c r="T51" s="14"/>
    </row>
    <row r="52" spans="1:20" s="23" customFormat="1">
      <c r="A52" s="28">
        <v>48</v>
      </c>
      <c r="B52" s="13" t="s">
        <v>68</v>
      </c>
      <c r="C52" s="71" t="s">
        <v>164</v>
      </c>
      <c r="D52" s="66" t="s">
        <v>27</v>
      </c>
      <c r="E52" s="72" t="s">
        <v>165</v>
      </c>
      <c r="F52" s="66" t="s">
        <v>96</v>
      </c>
      <c r="G52" s="73">
        <v>25</v>
      </c>
      <c r="H52" s="73">
        <v>22</v>
      </c>
      <c r="I52" s="13">
        <f t="shared" si="2"/>
        <v>47</v>
      </c>
      <c r="J52" s="72" t="s">
        <v>166</v>
      </c>
      <c r="K52" s="66" t="s">
        <v>147</v>
      </c>
      <c r="L52" s="74" t="s">
        <v>148</v>
      </c>
      <c r="M52" s="69">
        <v>7399364607</v>
      </c>
      <c r="N52" s="70" t="s">
        <v>152</v>
      </c>
      <c r="O52" s="68">
        <v>9613079078</v>
      </c>
      <c r="P52" s="87"/>
      <c r="Q52" s="14"/>
      <c r="R52" s="14"/>
      <c r="S52" s="66" t="s">
        <v>76</v>
      </c>
      <c r="T52" s="14"/>
    </row>
    <row r="53" spans="1:20" s="23" customFormat="1">
      <c r="A53" s="28">
        <v>49</v>
      </c>
      <c r="B53" s="13" t="s">
        <v>69</v>
      </c>
      <c r="C53" s="79" t="s">
        <v>167</v>
      </c>
      <c r="D53" s="66" t="s">
        <v>29</v>
      </c>
      <c r="E53" s="15">
        <v>60</v>
      </c>
      <c r="F53" s="66"/>
      <c r="G53" s="76">
        <v>34</v>
      </c>
      <c r="H53" s="76">
        <v>32</v>
      </c>
      <c r="I53" s="13">
        <f t="shared" si="2"/>
        <v>66</v>
      </c>
      <c r="J53" s="77">
        <v>7399581511</v>
      </c>
      <c r="K53" s="66" t="s">
        <v>147</v>
      </c>
      <c r="L53" s="74" t="s">
        <v>148</v>
      </c>
      <c r="M53" s="69">
        <v>7399364607</v>
      </c>
      <c r="N53" s="70" t="s">
        <v>154</v>
      </c>
      <c r="O53" s="68">
        <v>7399805593</v>
      </c>
      <c r="P53" s="87"/>
      <c r="Q53" s="14"/>
      <c r="R53" s="14"/>
      <c r="S53" s="66" t="s">
        <v>76</v>
      </c>
      <c r="T53" s="14"/>
    </row>
    <row r="54" spans="1:20" s="23" customFormat="1">
      <c r="A54" s="28">
        <v>50</v>
      </c>
      <c r="B54" s="13" t="s">
        <v>69</v>
      </c>
      <c r="C54" s="71" t="s">
        <v>168</v>
      </c>
      <c r="D54" s="66" t="s">
        <v>27</v>
      </c>
      <c r="E54" s="72" t="s">
        <v>169</v>
      </c>
      <c r="F54" s="66" t="s">
        <v>123</v>
      </c>
      <c r="G54" s="73">
        <v>40</v>
      </c>
      <c r="H54" s="73">
        <v>44</v>
      </c>
      <c r="I54" s="13">
        <f t="shared" si="2"/>
        <v>84</v>
      </c>
      <c r="J54" s="72" t="s">
        <v>170</v>
      </c>
      <c r="K54" s="66" t="s">
        <v>147</v>
      </c>
      <c r="L54" s="74" t="s">
        <v>148</v>
      </c>
      <c r="M54" s="69">
        <v>7399364607</v>
      </c>
      <c r="N54" s="70" t="s">
        <v>152</v>
      </c>
      <c r="O54" s="68">
        <v>9613079078</v>
      </c>
      <c r="P54" s="87"/>
      <c r="Q54" s="14"/>
      <c r="R54" s="14"/>
      <c r="S54" s="66" t="s">
        <v>76</v>
      </c>
      <c r="T54" s="14"/>
    </row>
    <row r="55" spans="1:20" s="23" customFormat="1">
      <c r="A55" s="28">
        <v>51</v>
      </c>
      <c r="B55" s="13" t="s">
        <v>68</v>
      </c>
      <c r="C55" s="79" t="s">
        <v>171</v>
      </c>
      <c r="D55" s="66" t="s">
        <v>29</v>
      </c>
      <c r="E55" s="15">
        <v>352</v>
      </c>
      <c r="F55" s="66"/>
      <c r="G55" s="76">
        <v>14</v>
      </c>
      <c r="H55" s="76">
        <v>13</v>
      </c>
      <c r="I55" s="13">
        <f t="shared" si="2"/>
        <v>27</v>
      </c>
      <c r="J55" s="77">
        <v>9577825091</v>
      </c>
      <c r="K55" s="66" t="s">
        <v>147</v>
      </c>
      <c r="L55" s="74" t="s">
        <v>148</v>
      </c>
      <c r="M55" s="69">
        <v>7399364607</v>
      </c>
      <c r="N55" s="70" t="s">
        <v>149</v>
      </c>
      <c r="O55" s="68">
        <v>9613801276</v>
      </c>
      <c r="P55" s="87">
        <v>43575</v>
      </c>
      <c r="Q55" s="14"/>
      <c r="R55" s="14"/>
      <c r="S55" s="66" t="s">
        <v>76</v>
      </c>
      <c r="T55" s="14"/>
    </row>
    <row r="56" spans="1:20" s="23" customFormat="1">
      <c r="A56" s="28">
        <v>52</v>
      </c>
      <c r="B56" s="13" t="s">
        <v>68</v>
      </c>
      <c r="C56" s="71" t="s">
        <v>172</v>
      </c>
      <c r="D56" s="66" t="s">
        <v>27</v>
      </c>
      <c r="E56" s="72" t="s">
        <v>173</v>
      </c>
      <c r="F56" s="66" t="s">
        <v>117</v>
      </c>
      <c r="G56" s="73">
        <v>46</v>
      </c>
      <c r="H56" s="73">
        <v>43</v>
      </c>
      <c r="I56" s="13">
        <f t="shared" si="2"/>
        <v>89</v>
      </c>
      <c r="J56" s="72" t="s">
        <v>174</v>
      </c>
      <c r="K56" s="66" t="s">
        <v>147</v>
      </c>
      <c r="L56" s="74" t="s">
        <v>148</v>
      </c>
      <c r="M56" s="69">
        <v>7399364607</v>
      </c>
      <c r="N56" s="70" t="s">
        <v>154</v>
      </c>
      <c r="O56" s="68">
        <v>7399805593</v>
      </c>
      <c r="P56" s="87"/>
      <c r="Q56" s="14"/>
      <c r="R56" s="14"/>
      <c r="S56" s="66" t="s">
        <v>76</v>
      </c>
      <c r="T56" s="14"/>
    </row>
    <row r="57" spans="1:20" s="23" customFormat="1">
      <c r="A57" s="28">
        <v>53</v>
      </c>
      <c r="B57" s="13" t="s">
        <v>69</v>
      </c>
      <c r="C57" s="14" t="s">
        <v>183</v>
      </c>
      <c r="D57" s="66" t="s">
        <v>29</v>
      </c>
      <c r="E57" s="15">
        <v>122</v>
      </c>
      <c r="F57" s="66"/>
      <c r="G57" s="15">
        <v>30</v>
      </c>
      <c r="H57" s="15">
        <v>29</v>
      </c>
      <c r="I57" s="13">
        <f t="shared" si="2"/>
        <v>59</v>
      </c>
      <c r="J57" s="66">
        <v>9577860226</v>
      </c>
      <c r="K57" s="66" t="s">
        <v>147</v>
      </c>
      <c r="L57" s="66" t="s">
        <v>148</v>
      </c>
      <c r="M57" s="66">
        <v>7399364607</v>
      </c>
      <c r="N57" s="66" t="s">
        <v>149</v>
      </c>
      <c r="O57" s="66">
        <v>9613801276</v>
      </c>
      <c r="P57" s="87"/>
      <c r="Q57" s="14"/>
      <c r="R57" s="14"/>
      <c r="S57" s="66" t="s">
        <v>76</v>
      </c>
      <c r="T57" s="14"/>
    </row>
    <row r="58" spans="1:20" s="23" customFormat="1">
      <c r="A58" s="28">
        <v>54</v>
      </c>
      <c r="B58" s="13" t="s">
        <v>69</v>
      </c>
      <c r="C58" s="71" t="s">
        <v>178</v>
      </c>
      <c r="D58" s="66" t="s">
        <v>27</v>
      </c>
      <c r="E58" s="72" t="s">
        <v>179</v>
      </c>
      <c r="F58" s="66" t="s">
        <v>96</v>
      </c>
      <c r="G58" s="73">
        <v>46</v>
      </c>
      <c r="H58" s="73">
        <v>45</v>
      </c>
      <c r="I58" s="13">
        <f t="shared" si="2"/>
        <v>91</v>
      </c>
      <c r="J58" s="72" t="s">
        <v>180</v>
      </c>
      <c r="K58" s="66" t="s">
        <v>147</v>
      </c>
      <c r="L58" s="74" t="s">
        <v>148</v>
      </c>
      <c r="M58" s="69">
        <v>7399364607</v>
      </c>
      <c r="N58" s="70" t="s">
        <v>152</v>
      </c>
      <c r="O58" s="68"/>
      <c r="P58" s="87"/>
      <c r="Q58" s="14"/>
      <c r="R58" s="14"/>
      <c r="S58" s="66" t="s">
        <v>76</v>
      </c>
      <c r="T58" s="14"/>
    </row>
    <row r="59" spans="1:20" s="23" customFormat="1">
      <c r="A59" s="28">
        <v>55</v>
      </c>
      <c r="B59" s="13" t="s">
        <v>68</v>
      </c>
      <c r="C59" s="79" t="s">
        <v>161</v>
      </c>
      <c r="D59" s="66" t="s">
        <v>29</v>
      </c>
      <c r="E59" s="15">
        <v>348</v>
      </c>
      <c r="F59" s="66"/>
      <c r="G59" s="76">
        <v>45</v>
      </c>
      <c r="H59" s="76">
        <v>43</v>
      </c>
      <c r="I59" s="13">
        <f t="shared" ref="I59" si="3">+G59+H59</f>
        <v>88</v>
      </c>
      <c r="J59" s="77">
        <v>8812912447</v>
      </c>
      <c r="K59" s="66" t="s">
        <v>147</v>
      </c>
      <c r="L59" s="74" t="s">
        <v>148</v>
      </c>
      <c r="M59" s="69">
        <v>7399364607</v>
      </c>
      <c r="N59" s="70" t="s">
        <v>162</v>
      </c>
      <c r="O59" s="78">
        <v>7399265881</v>
      </c>
      <c r="P59" s="87">
        <v>43577</v>
      </c>
      <c r="Q59" s="14"/>
      <c r="R59" s="14"/>
      <c r="S59" s="66" t="s">
        <v>76</v>
      </c>
      <c r="T59" s="14"/>
    </row>
    <row r="60" spans="1:20" s="23" customFormat="1">
      <c r="A60" s="28">
        <v>56</v>
      </c>
      <c r="B60" s="13" t="s">
        <v>68</v>
      </c>
      <c r="C60" s="14" t="s">
        <v>181</v>
      </c>
      <c r="D60" s="66" t="s">
        <v>27</v>
      </c>
      <c r="E60" s="15">
        <v>18050205501</v>
      </c>
      <c r="F60" s="66" t="s">
        <v>96</v>
      </c>
      <c r="G60" s="15">
        <v>65</v>
      </c>
      <c r="H60" s="15">
        <v>60</v>
      </c>
      <c r="I60" s="88">
        <f t="shared" ref="I60:I70" si="4">+G60+H60</f>
        <v>125</v>
      </c>
      <c r="J60" s="91" t="s">
        <v>182</v>
      </c>
      <c r="K60" s="66" t="s">
        <v>147</v>
      </c>
      <c r="L60" s="66" t="s">
        <v>148</v>
      </c>
      <c r="M60" s="66">
        <v>7399364607</v>
      </c>
      <c r="N60" s="66" t="s">
        <v>162</v>
      </c>
      <c r="O60" s="66">
        <v>7399265881</v>
      </c>
      <c r="P60" s="87"/>
      <c r="Q60" s="14"/>
      <c r="R60" s="14"/>
      <c r="S60" s="66" t="s">
        <v>76</v>
      </c>
      <c r="T60" s="14"/>
    </row>
    <row r="61" spans="1:20" s="23" customFormat="1">
      <c r="A61" s="28">
        <v>57</v>
      </c>
      <c r="B61" s="13" t="s">
        <v>69</v>
      </c>
      <c r="C61" s="14" t="s">
        <v>184</v>
      </c>
      <c r="D61" s="66" t="s">
        <v>29</v>
      </c>
      <c r="E61" s="15">
        <v>33</v>
      </c>
      <c r="F61" s="66"/>
      <c r="G61" s="15">
        <v>40</v>
      </c>
      <c r="H61" s="15">
        <v>38</v>
      </c>
      <c r="I61" s="88">
        <f t="shared" si="4"/>
        <v>78</v>
      </c>
      <c r="J61" s="66">
        <v>9954172148</v>
      </c>
      <c r="K61" s="66" t="s">
        <v>185</v>
      </c>
      <c r="L61" s="66" t="s">
        <v>186</v>
      </c>
      <c r="M61" s="66">
        <v>9435321491</v>
      </c>
      <c r="N61" s="66" t="s">
        <v>187</v>
      </c>
      <c r="O61" s="66">
        <v>9085486362</v>
      </c>
      <c r="P61" s="87"/>
      <c r="Q61" s="14"/>
      <c r="R61" s="14"/>
      <c r="S61" s="66" t="s">
        <v>76</v>
      </c>
      <c r="T61" s="14"/>
    </row>
    <row r="62" spans="1:20" s="23" customFormat="1">
      <c r="A62" s="28">
        <v>58</v>
      </c>
      <c r="B62" s="13" t="s">
        <v>69</v>
      </c>
      <c r="C62" s="14" t="s">
        <v>188</v>
      </c>
      <c r="D62" s="66" t="s">
        <v>27</v>
      </c>
      <c r="E62" s="15">
        <v>18050201803</v>
      </c>
      <c r="F62" s="66" t="s">
        <v>96</v>
      </c>
      <c r="G62" s="15">
        <v>45</v>
      </c>
      <c r="H62" s="15">
        <v>35</v>
      </c>
      <c r="I62" s="88">
        <f t="shared" si="4"/>
        <v>80</v>
      </c>
      <c r="J62" s="92">
        <v>9508079799</v>
      </c>
      <c r="K62" s="66" t="s">
        <v>185</v>
      </c>
      <c r="L62" s="66" t="s">
        <v>186</v>
      </c>
      <c r="M62" s="66">
        <v>9435321491</v>
      </c>
      <c r="N62" s="66" t="s">
        <v>187</v>
      </c>
      <c r="O62" s="66">
        <v>9085486363</v>
      </c>
      <c r="P62" s="87"/>
      <c r="Q62" s="14"/>
      <c r="R62" s="14"/>
      <c r="S62" s="66" t="s">
        <v>76</v>
      </c>
      <c r="T62" s="14"/>
    </row>
    <row r="63" spans="1:20" s="23" customFormat="1">
      <c r="A63" s="28">
        <v>59</v>
      </c>
      <c r="B63" s="13" t="s">
        <v>68</v>
      </c>
      <c r="C63" s="14" t="s">
        <v>189</v>
      </c>
      <c r="D63" s="66" t="s">
        <v>29</v>
      </c>
      <c r="E63" s="15">
        <v>34</v>
      </c>
      <c r="F63" s="66"/>
      <c r="G63" s="15">
        <v>37</v>
      </c>
      <c r="H63" s="15">
        <v>45</v>
      </c>
      <c r="I63" s="88">
        <f t="shared" si="4"/>
        <v>82</v>
      </c>
      <c r="J63" s="66">
        <v>7399395775</v>
      </c>
      <c r="K63" s="66" t="s">
        <v>185</v>
      </c>
      <c r="L63" s="66" t="s">
        <v>186</v>
      </c>
      <c r="M63" s="66">
        <v>9435321491</v>
      </c>
      <c r="N63" s="66" t="s">
        <v>190</v>
      </c>
      <c r="O63" s="66">
        <v>9957739570</v>
      </c>
      <c r="P63" s="87">
        <v>43578</v>
      </c>
      <c r="Q63" s="14"/>
      <c r="R63" s="14"/>
      <c r="S63" s="66" t="s">
        <v>76</v>
      </c>
      <c r="T63" s="14"/>
    </row>
    <row r="64" spans="1:20" s="23" customFormat="1">
      <c r="A64" s="28">
        <v>60</v>
      </c>
      <c r="B64" s="13" t="s">
        <v>68</v>
      </c>
      <c r="C64" s="14" t="s">
        <v>191</v>
      </c>
      <c r="D64" s="66" t="s">
        <v>27</v>
      </c>
      <c r="E64" s="15">
        <v>18050201802</v>
      </c>
      <c r="F64" s="66" t="s">
        <v>96</v>
      </c>
      <c r="G64" s="15">
        <v>48</v>
      </c>
      <c r="H64" s="15">
        <v>51</v>
      </c>
      <c r="I64" s="88">
        <f t="shared" si="4"/>
        <v>99</v>
      </c>
      <c r="J64" s="66">
        <v>9957320972</v>
      </c>
      <c r="K64" s="66" t="s">
        <v>185</v>
      </c>
      <c r="L64" s="66" t="s">
        <v>186</v>
      </c>
      <c r="M64" s="66">
        <v>9435321491</v>
      </c>
      <c r="N64" s="66" t="s">
        <v>190</v>
      </c>
      <c r="O64" s="66">
        <v>9957739570</v>
      </c>
      <c r="P64" s="87"/>
      <c r="Q64" s="14"/>
      <c r="R64" s="14"/>
      <c r="S64" s="66" t="s">
        <v>76</v>
      </c>
      <c r="T64" s="14"/>
    </row>
    <row r="65" spans="1:20" s="23" customFormat="1">
      <c r="A65" s="28">
        <v>61</v>
      </c>
      <c r="B65" s="13" t="s">
        <v>69</v>
      </c>
      <c r="C65" s="14" t="s">
        <v>192</v>
      </c>
      <c r="D65" s="66" t="s">
        <v>29</v>
      </c>
      <c r="E65" s="15">
        <v>35</v>
      </c>
      <c r="F65" s="66"/>
      <c r="G65" s="15">
        <v>30</v>
      </c>
      <c r="H65" s="15">
        <v>38</v>
      </c>
      <c r="I65" s="88">
        <f t="shared" si="4"/>
        <v>68</v>
      </c>
      <c r="J65" s="66">
        <v>9854235544</v>
      </c>
      <c r="K65" s="66" t="s">
        <v>185</v>
      </c>
      <c r="L65" s="66" t="s">
        <v>186</v>
      </c>
      <c r="M65" s="66">
        <v>9435321491</v>
      </c>
      <c r="N65" s="66" t="s">
        <v>193</v>
      </c>
      <c r="O65" s="66">
        <v>8402840345</v>
      </c>
      <c r="P65" s="87"/>
      <c r="Q65" s="14"/>
      <c r="R65" s="14"/>
      <c r="S65" s="66" t="s">
        <v>76</v>
      </c>
      <c r="T65" s="14"/>
    </row>
    <row r="66" spans="1:20" s="23" customFormat="1">
      <c r="A66" s="28">
        <v>62</v>
      </c>
      <c r="B66" s="13" t="s">
        <v>69</v>
      </c>
      <c r="C66" s="14" t="s">
        <v>194</v>
      </c>
      <c r="D66" s="66" t="s">
        <v>27</v>
      </c>
      <c r="E66" s="15">
        <v>18050201809</v>
      </c>
      <c r="F66" s="66" t="s">
        <v>117</v>
      </c>
      <c r="G66" s="15">
        <v>68</v>
      </c>
      <c r="H66" s="15">
        <v>78</v>
      </c>
      <c r="I66" s="88">
        <f t="shared" si="4"/>
        <v>146</v>
      </c>
      <c r="J66" s="92">
        <v>9957331576</v>
      </c>
      <c r="K66" s="66" t="s">
        <v>185</v>
      </c>
      <c r="L66" s="66" t="s">
        <v>186</v>
      </c>
      <c r="M66" s="66">
        <v>9435321491</v>
      </c>
      <c r="N66" s="66" t="s">
        <v>193</v>
      </c>
      <c r="O66" s="66">
        <v>8402840345</v>
      </c>
      <c r="P66" s="87"/>
      <c r="Q66" s="14"/>
      <c r="R66" s="14"/>
      <c r="S66" s="66" t="s">
        <v>76</v>
      </c>
      <c r="T66" s="14"/>
    </row>
    <row r="67" spans="1:20" s="23" customFormat="1">
      <c r="A67" s="28">
        <v>63</v>
      </c>
      <c r="B67" s="13" t="s">
        <v>68</v>
      </c>
      <c r="C67" s="14" t="s">
        <v>195</v>
      </c>
      <c r="D67" s="66" t="s">
        <v>29</v>
      </c>
      <c r="E67" s="15">
        <v>186</v>
      </c>
      <c r="F67" s="66"/>
      <c r="G67" s="15">
        <v>33</v>
      </c>
      <c r="H67" s="15">
        <v>27</v>
      </c>
      <c r="I67" s="88">
        <f t="shared" si="4"/>
        <v>60</v>
      </c>
      <c r="J67" s="66"/>
      <c r="K67" s="66" t="s">
        <v>185</v>
      </c>
      <c r="L67" s="66" t="s">
        <v>186</v>
      </c>
      <c r="M67" s="66">
        <v>9435321491</v>
      </c>
      <c r="N67" s="66" t="s">
        <v>190</v>
      </c>
      <c r="O67" s="66">
        <v>9957739570</v>
      </c>
      <c r="P67" s="87">
        <v>43579</v>
      </c>
      <c r="Q67" s="14"/>
      <c r="R67" s="14"/>
      <c r="S67" s="66" t="s">
        <v>76</v>
      </c>
      <c r="T67" s="14"/>
    </row>
    <row r="68" spans="1:20" s="23" customFormat="1">
      <c r="A68" s="28">
        <v>64</v>
      </c>
      <c r="B68" s="13" t="s">
        <v>68</v>
      </c>
      <c r="C68" s="14" t="s">
        <v>196</v>
      </c>
      <c r="D68" s="66" t="s">
        <v>27</v>
      </c>
      <c r="E68" s="15">
        <v>18050201804</v>
      </c>
      <c r="F68" s="66" t="s">
        <v>123</v>
      </c>
      <c r="G68" s="15">
        <v>94</v>
      </c>
      <c r="H68" s="15">
        <v>116</v>
      </c>
      <c r="I68" s="88">
        <f t="shared" si="4"/>
        <v>210</v>
      </c>
      <c r="J68" s="92">
        <v>8011392203</v>
      </c>
      <c r="K68" s="66" t="s">
        <v>185</v>
      </c>
      <c r="L68" s="66" t="s">
        <v>186</v>
      </c>
      <c r="M68" s="66">
        <v>9435321491</v>
      </c>
      <c r="N68" s="66" t="s">
        <v>190</v>
      </c>
      <c r="O68" s="66">
        <v>9957739570</v>
      </c>
      <c r="P68" s="87"/>
      <c r="Q68" s="14"/>
      <c r="R68" s="14"/>
      <c r="S68" s="66" t="s">
        <v>76</v>
      </c>
      <c r="T68" s="14"/>
    </row>
    <row r="69" spans="1:20" s="23" customFormat="1">
      <c r="A69" s="28">
        <v>65</v>
      </c>
      <c r="B69" s="13" t="s">
        <v>69</v>
      </c>
      <c r="C69" s="14" t="s">
        <v>197</v>
      </c>
      <c r="D69" s="66" t="s">
        <v>29</v>
      </c>
      <c r="E69" s="15">
        <v>138</v>
      </c>
      <c r="F69" s="66"/>
      <c r="G69" s="15">
        <v>39</v>
      </c>
      <c r="H69" s="15">
        <v>35</v>
      </c>
      <c r="I69" s="88">
        <f t="shared" si="4"/>
        <v>74</v>
      </c>
      <c r="J69" s="66">
        <v>8011347070</v>
      </c>
      <c r="K69" s="66" t="s">
        <v>185</v>
      </c>
      <c r="L69" s="66" t="s">
        <v>186</v>
      </c>
      <c r="M69" s="66">
        <v>9435321491</v>
      </c>
      <c r="N69" s="66" t="s">
        <v>193</v>
      </c>
      <c r="O69" s="66">
        <v>8402840345</v>
      </c>
      <c r="P69" s="87"/>
      <c r="Q69" s="14"/>
      <c r="R69" s="14"/>
      <c r="S69" s="66" t="s">
        <v>76</v>
      </c>
      <c r="T69" s="14"/>
    </row>
    <row r="70" spans="1:20" s="23" customFormat="1">
      <c r="A70" s="28">
        <v>66</v>
      </c>
      <c r="B70" s="13" t="s">
        <v>69</v>
      </c>
      <c r="C70" s="93" t="s">
        <v>227</v>
      </c>
      <c r="D70" s="66" t="s">
        <v>27</v>
      </c>
      <c r="E70" s="93">
        <v>18050201801</v>
      </c>
      <c r="F70" s="66" t="s">
        <v>96</v>
      </c>
      <c r="G70" s="73">
        <v>118</v>
      </c>
      <c r="H70" s="73">
        <v>142</v>
      </c>
      <c r="I70" s="88">
        <f t="shared" si="4"/>
        <v>260</v>
      </c>
      <c r="J70" s="92">
        <v>9577283180</v>
      </c>
      <c r="K70" s="66" t="s">
        <v>198</v>
      </c>
      <c r="L70" s="66" t="s">
        <v>186</v>
      </c>
      <c r="M70" s="66">
        <v>9435321491</v>
      </c>
      <c r="N70" s="66" t="s">
        <v>199</v>
      </c>
      <c r="O70" s="66">
        <v>8876406420</v>
      </c>
      <c r="P70" s="43"/>
      <c r="Q70" s="41"/>
      <c r="R70" s="41"/>
      <c r="S70" s="41"/>
      <c r="T70" s="14"/>
    </row>
    <row r="71" spans="1:20" s="23" customFormat="1">
      <c r="A71" s="28">
        <v>67</v>
      </c>
      <c r="B71" s="13" t="s">
        <v>68</v>
      </c>
      <c r="C71" s="14" t="s">
        <v>200</v>
      </c>
      <c r="D71" s="66" t="s">
        <v>29</v>
      </c>
      <c r="E71" s="15">
        <v>36</v>
      </c>
      <c r="F71" s="66"/>
      <c r="G71" s="15">
        <v>33</v>
      </c>
      <c r="H71" s="15">
        <v>32</v>
      </c>
      <c r="I71" s="88">
        <f t="shared" ref="I71:I84" si="5">+G71+H71</f>
        <v>65</v>
      </c>
      <c r="J71" s="66">
        <v>9678887900</v>
      </c>
      <c r="K71" s="66" t="s">
        <v>185</v>
      </c>
      <c r="L71" s="66" t="s">
        <v>186</v>
      </c>
      <c r="M71" s="66">
        <v>9435321491</v>
      </c>
      <c r="N71" s="66" t="s">
        <v>190</v>
      </c>
      <c r="O71" s="66">
        <v>9957739570</v>
      </c>
      <c r="P71" s="43">
        <v>43580</v>
      </c>
      <c r="Q71" s="41"/>
      <c r="R71" s="41"/>
      <c r="S71" s="41"/>
      <c r="T71" s="14"/>
    </row>
    <row r="72" spans="1:20" s="23" customFormat="1">
      <c r="A72" s="28">
        <v>68</v>
      </c>
      <c r="B72" s="13" t="s">
        <v>68</v>
      </c>
      <c r="C72" s="14" t="s">
        <v>201</v>
      </c>
      <c r="D72" s="66" t="s">
        <v>27</v>
      </c>
      <c r="E72" s="15">
        <v>18050201902</v>
      </c>
      <c r="F72" s="66" t="s">
        <v>96</v>
      </c>
      <c r="G72" s="15">
        <v>37</v>
      </c>
      <c r="H72" s="15">
        <v>54</v>
      </c>
      <c r="I72" s="88">
        <f t="shared" si="5"/>
        <v>91</v>
      </c>
      <c r="J72" s="92">
        <v>7896575617</v>
      </c>
      <c r="K72" s="66" t="s">
        <v>185</v>
      </c>
      <c r="L72" s="66" t="s">
        <v>186</v>
      </c>
      <c r="M72" s="66">
        <v>9435321491</v>
      </c>
      <c r="N72" s="66" t="s">
        <v>202</v>
      </c>
      <c r="O72" s="66">
        <v>9678912307</v>
      </c>
      <c r="P72" s="43"/>
      <c r="Q72" s="41"/>
      <c r="R72" s="41"/>
      <c r="S72" s="41"/>
      <c r="T72" s="14"/>
    </row>
    <row r="73" spans="1:20" s="23" customFormat="1">
      <c r="A73" s="28">
        <v>69</v>
      </c>
      <c r="B73" s="13" t="s">
        <v>69</v>
      </c>
      <c r="C73" s="14" t="s">
        <v>203</v>
      </c>
      <c r="D73" s="66" t="s">
        <v>29</v>
      </c>
      <c r="E73" s="15">
        <v>37</v>
      </c>
      <c r="F73" s="66"/>
      <c r="G73" s="15">
        <v>36</v>
      </c>
      <c r="H73" s="15">
        <v>34</v>
      </c>
      <c r="I73" s="88">
        <f t="shared" si="5"/>
        <v>70</v>
      </c>
      <c r="J73" s="66">
        <v>9678584268</v>
      </c>
      <c r="K73" s="66" t="s">
        <v>185</v>
      </c>
      <c r="L73" s="66" t="s">
        <v>186</v>
      </c>
      <c r="M73" s="66">
        <v>9435321491</v>
      </c>
      <c r="N73" s="66" t="s">
        <v>202</v>
      </c>
      <c r="O73" s="66">
        <v>9678912307</v>
      </c>
      <c r="P73" s="43"/>
      <c r="Q73" s="41"/>
      <c r="R73" s="41"/>
      <c r="S73" s="41"/>
      <c r="T73" s="14"/>
    </row>
    <row r="74" spans="1:20" s="23" customFormat="1">
      <c r="A74" s="28">
        <v>70</v>
      </c>
      <c r="B74" s="13" t="s">
        <v>69</v>
      </c>
      <c r="C74" s="14" t="s">
        <v>204</v>
      </c>
      <c r="D74" s="66" t="s">
        <v>27</v>
      </c>
      <c r="E74" s="15">
        <v>18050201905</v>
      </c>
      <c r="F74" s="66" t="s">
        <v>123</v>
      </c>
      <c r="G74" s="15">
        <v>148</v>
      </c>
      <c r="H74" s="15">
        <v>142</v>
      </c>
      <c r="I74" s="88">
        <f t="shared" si="5"/>
        <v>290</v>
      </c>
      <c r="J74" s="66">
        <v>8473940477</v>
      </c>
      <c r="K74" s="66" t="s">
        <v>185</v>
      </c>
      <c r="L74" s="66" t="s">
        <v>186</v>
      </c>
      <c r="M74" s="66">
        <v>9435321491</v>
      </c>
      <c r="N74" s="66" t="s">
        <v>205</v>
      </c>
      <c r="O74" s="66">
        <v>9954615109</v>
      </c>
      <c r="P74" s="43"/>
      <c r="Q74" s="41"/>
      <c r="R74" s="41"/>
      <c r="S74" s="41"/>
      <c r="T74" s="14"/>
    </row>
    <row r="75" spans="1:20" s="23" customFormat="1">
      <c r="A75" s="28">
        <v>71</v>
      </c>
      <c r="B75" s="13" t="s">
        <v>68</v>
      </c>
      <c r="C75" s="14" t="s">
        <v>206</v>
      </c>
      <c r="D75" s="66" t="s">
        <v>29</v>
      </c>
      <c r="E75" s="15">
        <v>126</v>
      </c>
      <c r="F75" s="66"/>
      <c r="G75" s="15">
        <v>46</v>
      </c>
      <c r="H75" s="15">
        <v>49</v>
      </c>
      <c r="I75" s="88">
        <f t="shared" si="5"/>
        <v>95</v>
      </c>
      <c r="J75" s="66">
        <v>9854743160</v>
      </c>
      <c r="K75" s="66" t="s">
        <v>185</v>
      </c>
      <c r="L75" s="66" t="s">
        <v>186</v>
      </c>
      <c r="M75" s="66">
        <v>9435321491</v>
      </c>
      <c r="N75" s="66" t="s">
        <v>154</v>
      </c>
      <c r="O75" s="66">
        <v>8473846361</v>
      </c>
      <c r="P75" s="43">
        <v>43581</v>
      </c>
      <c r="Q75" s="41"/>
      <c r="R75" s="41"/>
      <c r="S75" s="41"/>
      <c r="T75" s="14"/>
    </row>
    <row r="76" spans="1:20" s="23" customFormat="1">
      <c r="A76" s="28">
        <v>72</v>
      </c>
      <c r="B76" s="13" t="s">
        <v>68</v>
      </c>
      <c r="C76" s="14" t="s">
        <v>226</v>
      </c>
      <c r="D76" s="66" t="s">
        <v>27</v>
      </c>
      <c r="E76" s="92">
        <v>18050201909</v>
      </c>
      <c r="F76" s="66" t="s">
        <v>117</v>
      </c>
      <c r="G76" s="15">
        <v>56</v>
      </c>
      <c r="H76" s="15">
        <v>72</v>
      </c>
      <c r="I76" s="88">
        <f t="shared" si="5"/>
        <v>128</v>
      </c>
      <c r="J76" s="92">
        <v>9954960930</v>
      </c>
      <c r="K76" s="66" t="s">
        <v>185</v>
      </c>
      <c r="L76" s="66"/>
      <c r="M76" s="66"/>
      <c r="N76" s="66"/>
      <c r="O76" s="66"/>
      <c r="P76" s="43"/>
      <c r="Q76" s="41"/>
      <c r="R76" s="41"/>
      <c r="S76" s="41"/>
      <c r="T76" s="14"/>
    </row>
    <row r="77" spans="1:20" s="23" customFormat="1">
      <c r="A77" s="28">
        <v>73</v>
      </c>
      <c r="B77" s="13" t="s">
        <v>69</v>
      </c>
      <c r="C77" s="14" t="s">
        <v>207</v>
      </c>
      <c r="D77" s="66" t="s">
        <v>29</v>
      </c>
      <c r="E77" s="15">
        <v>187</v>
      </c>
      <c r="F77" s="66"/>
      <c r="G77" s="15">
        <v>27</v>
      </c>
      <c r="H77" s="15">
        <v>26</v>
      </c>
      <c r="I77" s="88">
        <f t="shared" si="5"/>
        <v>53</v>
      </c>
      <c r="J77" s="66"/>
      <c r="K77" s="66" t="s">
        <v>185</v>
      </c>
      <c r="L77" s="66" t="s">
        <v>186</v>
      </c>
      <c r="M77" s="66">
        <v>9435321491</v>
      </c>
      <c r="N77" s="66" t="s">
        <v>208</v>
      </c>
      <c r="O77" s="66">
        <v>9957404406</v>
      </c>
      <c r="P77" s="43"/>
      <c r="Q77" s="41"/>
      <c r="R77" s="41"/>
      <c r="S77" s="41"/>
      <c r="T77" s="14"/>
    </row>
    <row r="78" spans="1:20" s="23" customFormat="1">
      <c r="A78" s="28">
        <v>74</v>
      </c>
      <c r="B78" s="13" t="s">
        <v>69</v>
      </c>
      <c r="C78" s="14" t="s">
        <v>209</v>
      </c>
      <c r="D78" s="66" t="s">
        <v>27</v>
      </c>
      <c r="E78" s="15">
        <v>18050201904</v>
      </c>
      <c r="F78" s="66" t="s">
        <v>96</v>
      </c>
      <c r="G78" s="15">
        <v>25</v>
      </c>
      <c r="H78" s="15">
        <v>30</v>
      </c>
      <c r="I78" s="88">
        <f t="shared" si="5"/>
        <v>55</v>
      </c>
      <c r="J78" s="66">
        <v>9954255731</v>
      </c>
      <c r="K78" s="66" t="s">
        <v>185</v>
      </c>
      <c r="L78" s="66" t="s">
        <v>186</v>
      </c>
      <c r="M78" s="66">
        <v>9435321491</v>
      </c>
      <c r="N78" s="66" t="s">
        <v>154</v>
      </c>
      <c r="O78" s="66">
        <v>8473846361</v>
      </c>
      <c r="P78" s="43"/>
      <c r="Q78" s="41"/>
      <c r="R78" s="41"/>
      <c r="S78" s="41"/>
      <c r="T78" s="14"/>
    </row>
    <row r="79" spans="1:20" s="23" customFormat="1">
      <c r="A79" s="28">
        <v>75</v>
      </c>
      <c r="B79" s="13" t="s">
        <v>68</v>
      </c>
      <c r="C79" s="14" t="s">
        <v>210</v>
      </c>
      <c r="D79" s="66" t="s">
        <v>29</v>
      </c>
      <c r="E79" s="15">
        <v>137</v>
      </c>
      <c r="F79" s="66"/>
      <c r="G79" s="15">
        <v>30</v>
      </c>
      <c r="H79" s="15">
        <v>36</v>
      </c>
      <c r="I79" s="88">
        <f t="shared" si="5"/>
        <v>66</v>
      </c>
      <c r="J79" s="66">
        <v>8011294448</v>
      </c>
      <c r="K79" s="66" t="s">
        <v>185</v>
      </c>
      <c r="L79" s="66" t="s">
        <v>186</v>
      </c>
      <c r="M79" s="66">
        <v>9435321491</v>
      </c>
      <c r="N79" s="66" t="s">
        <v>208</v>
      </c>
      <c r="O79" s="66">
        <v>9957404406</v>
      </c>
      <c r="P79" s="43">
        <v>43582</v>
      </c>
      <c r="Q79" s="41"/>
      <c r="R79" s="41"/>
      <c r="S79" s="41"/>
      <c r="T79" s="14"/>
    </row>
    <row r="80" spans="1:20" s="23" customFormat="1">
      <c r="A80" s="28">
        <v>76</v>
      </c>
      <c r="B80" s="13" t="s">
        <v>68</v>
      </c>
      <c r="C80" s="14" t="s">
        <v>211</v>
      </c>
      <c r="D80" s="66" t="s">
        <v>27</v>
      </c>
      <c r="E80" s="15">
        <v>18050201901</v>
      </c>
      <c r="F80" s="66" t="s">
        <v>96</v>
      </c>
      <c r="G80" s="15">
        <v>50</v>
      </c>
      <c r="H80" s="15">
        <v>25</v>
      </c>
      <c r="I80" s="88">
        <f t="shared" si="5"/>
        <v>75</v>
      </c>
      <c r="J80" s="92">
        <v>7399872791</v>
      </c>
      <c r="K80" s="66" t="s">
        <v>185</v>
      </c>
      <c r="L80" s="66" t="s">
        <v>186</v>
      </c>
      <c r="M80" s="66">
        <v>9435321491</v>
      </c>
      <c r="N80" s="66" t="s">
        <v>202</v>
      </c>
      <c r="O80" s="66">
        <v>9678912307</v>
      </c>
      <c r="P80" s="43"/>
      <c r="Q80" s="41"/>
      <c r="R80" s="41"/>
      <c r="S80" s="41"/>
      <c r="T80" s="14"/>
    </row>
    <row r="81" spans="1:20" s="23" customFormat="1">
      <c r="A81" s="28">
        <v>77</v>
      </c>
      <c r="B81" s="13" t="s">
        <v>69</v>
      </c>
      <c r="C81" s="14" t="s">
        <v>212</v>
      </c>
      <c r="D81" s="66" t="s">
        <v>29</v>
      </c>
      <c r="E81" s="15">
        <v>192</v>
      </c>
      <c r="F81" s="66"/>
      <c r="G81" s="15">
        <v>32</v>
      </c>
      <c r="H81" s="15">
        <v>41</v>
      </c>
      <c r="I81" s="88">
        <f t="shared" si="5"/>
        <v>73</v>
      </c>
      <c r="J81" s="66">
        <v>8011083969</v>
      </c>
      <c r="K81" s="66" t="s">
        <v>213</v>
      </c>
      <c r="L81" s="66" t="s">
        <v>214</v>
      </c>
      <c r="M81" s="66">
        <v>9859131746</v>
      </c>
      <c r="N81" s="66" t="s">
        <v>215</v>
      </c>
      <c r="O81" s="66">
        <v>7896012637</v>
      </c>
      <c r="P81" s="43"/>
      <c r="Q81" s="41"/>
      <c r="R81" s="41"/>
      <c r="S81" s="41"/>
      <c r="T81" s="14"/>
    </row>
    <row r="82" spans="1:20" s="23" customFormat="1">
      <c r="A82" s="28">
        <v>78</v>
      </c>
      <c r="B82" s="13" t="s">
        <v>69</v>
      </c>
      <c r="C82" s="14" t="s">
        <v>216</v>
      </c>
      <c r="D82" s="66" t="s">
        <v>27</v>
      </c>
      <c r="E82" s="15">
        <v>18050205808</v>
      </c>
      <c r="F82" s="66" t="s">
        <v>117</v>
      </c>
      <c r="G82" s="15">
        <v>54</v>
      </c>
      <c r="H82" s="15">
        <v>52</v>
      </c>
      <c r="I82" s="88">
        <f t="shared" si="5"/>
        <v>106</v>
      </c>
      <c r="J82" s="66">
        <v>9957320093</v>
      </c>
      <c r="K82" s="66" t="s">
        <v>213</v>
      </c>
      <c r="L82" s="66" t="s">
        <v>214</v>
      </c>
      <c r="M82" s="66">
        <v>9859131746</v>
      </c>
      <c r="N82" s="66" t="s">
        <v>217</v>
      </c>
      <c r="O82" s="66">
        <v>8011436591</v>
      </c>
      <c r="P82" s="43"/>
      <c r="Q82" s="41"/>
      <c r="R82" s="41"/>
      <c r="S82" s="41"/>
      <c r="T82" s="14"/>
    </row>
    <row r="83" spans="1:20" s="23" customFormat="1">
      <c r="A83" s="28">
        <v>79</v>
      </c>
      <c r="B83" s="13" t="s">
        <v>68</v>
      </c>
      <c r="C83" s="14" t="s">
        <v>218</v>
      </c>
      <c r="D83" s="66" t="s">
        <v>29</v>
      </c>
      <c r="E83" s="15">
        <v>193</v>
      </c>
      <c r="F83" s="66"/>
      <c r="G83" s="15">
        <v>37</v>
      </c>
      <c r="H83" s="15">
        <v>32</v>
      </c>
      <c r="I83" s="88">
        <f t="shared" si="5"/>
        <v>69</v>
      </c>
      <c r="J83" s="66">
        <v>9957765437</v>
      </c>
      <c r="K83" s="66" t="s">
        <v>213</v>
      </c>
      <c r="L83" s="66" t="s">
        <v>214</v>
      </c>
      <c r="M83" s="66">
        <v>9859131746</v>
      </c>
      <c r="N83" s="66" t="s">
        <v>219</v>
      </c>
      <c r="O83" s="66">
        <v>8876334355</v>
      </c>
      <c r="P83" s="43">
        <v>43584</v>
      </c>
      <c r="Q83" s="41"/>
      <c r="R83" s="41"/>
      <c r="S83" s="41"/>
      <c r="T83" s="14"/>
    </row>
    <row r="84" spans="1:20" s="23" customFormat="1">
      <c r="A84" s="28">
        <v>80</v>
      </c>
      <c r="B84" s="13" t="s">
        <v>68</v>
      </c>
      <c r="C84" s="71" t="s">
        <v>222</v>
      </c>
      <c r="D84" s="66" t="s">
        <v>27</v>
      </c>
      <c r="E84" s="72" t="s">
        <v>223</v>
      </c>
      <c r="F84" s="66" t="s">
        <v>96</v>
      </c>
      <c r="G84" s="73">
        <v>59</v>
      </c>
      <c r="H84" s="73">
        <v>44</v>
      </c>
      <c r="I84" s="88">
        <f t="shared" si="5"/>
        <v>103</v>
      </c>
      <c r="J84" s="92">
        <v>9957927556</v>
      </c>
      <c r="K84" s="66" t="s">
        <v>213</v>
      </c>
      <c r="L84" s="66" t="s">
        <v>214</v>
      </c>
      <c r="M84" s="66">
        <v>9859131746</v>
      </c>
      <c r="N84" s="66" t="s">
        <v>215</v>
      </c>
      <c r="O84" s="66">
        <v>7896012637</v>
      </c>
      <c r="P84" s="43"/>
      <c r="Q84" s="41"/>
      <c r="R84" s="41"/>
      <c r="S84" s="41"/>
      <c r="T84" s="14"/>
    </row>
    <row r="85" spans="1:20" s="23" customFormat="1">
      <c r="A85" s="28">
        <v>81</v>
      </c>
      <c r="B85" s="13" t="s">
        <v>69</v>
      </c>
      <c r="C85" s="14" t="s">
        <v>220</v>
      </c>
      <c r="D85" s="66" t="s">
        <v>29</v>
      </c>
      <c r="E85" s="15">
        <v>164</v>
      </c>
      <c r="F85" s="66"/>
      <c r="G85" s="15">
        <v>32</v>
      </c>
      <c r="H85" s="15">
        <v>42</v>
      </c>
      <c r="I85" s="88">
        <f t="shared" ref="I85:I86" si="6">+G85+H85</f>
        <v>74</v>
      </c>
      <c r="J85" s="66">
        <v>9954071318</v>
      </c>
      <c r="K85" s="66" t="s">
        <v>213</v>
      </c>
      <c r="L85" s="66" t="s">
        <v>214</v>
      </c>
      <c r="M85" s="66">
        <v>9859131746</v>
      </c>
      <c r="N85" s="66" t="s">
        <v>221</v>
      </c>
      <c r="O85" s="66">
        <v>9707555531</v>
      </c>
      <c r="P85" s="43"/>
      <c r="Q85" s="41"/>
      <c r="R85" s="41"/>
      <c r="S85" s="41"/>
      <c r="T85" s="14"/>
    </row>
    <row r="86" spans="1:20" s="23" customFormat="1">
      <c r="A86" s="28">
        <v>82</v>
      </c>
      <c r="B86" s="13" t="s">
        <v>69</v>
      </c>
      <c r="C86" s="82" t="s">
        <v>224</v>
      </c>
      <c r="D86" s="66" t="s">
        <v>27</v>
      </c>
      <c r="E86" s="72" t="s">
        <v>225</v>
      </c>
      <c r="F86" s="66" t="s">
        <v>123</v>
      </c>
      <c r="G86" s="13">
        <v>70</v>
      </c>
      <c r="H86" s="13">
        <v>104</v>
      </c>
      <c r="I86" s="88">
        <f t="shared" si="6"/>
        <v>174</v>
      </c>
      <c r="J86" s="92">
        <v>9954026424</v>
      </c>
      <c r="K86" s="66" t="s">
        <v>213</v>
      </c>
      <c r="L86" s="66" t="s">
        <v>214</v>
      </c>
      <c r="M86" s="66">
        <v>9859131746</v>
      </c>
      <c r="N86" s="66" t="s">
        <v>221</v>
      </c>
      <c r="O86" s="66">
        <v>9707555531</v>
      </c>
      <c r="P86" s="43"/>
      <c r="Q86" s="41"/>
      <c r="R86" s="41"/>
      <c r="S86" s="41"/>
      <c r="T86" s="14"/>
    </row>
    <row r="87" spans="1:20" s="23" customFormat="1">
      <c r="A87" s="28">
        <v>83</v>
      </c>
      <c r="B87" s="13"/>
      <c r="C87" s="46"/>
      <c r="D87" s="66"/>
      <c r="E87" s="47"/>
      <c r="F87" s="49"/>
      <c r="G87" s="48"/>
      <c r="H87" s="48"/>
      <c r="I87" s="13">
        <f t="shared" ref="I87:I133" si="7">G87+H87</f>
        <v>0</v>
      </c>
      <c r="J87" s="50"/>
      <c r="K87" s="46"/>
      <c r="L87" s="41"/>
      <c r="M87" s="41"/>
      <c r="N87" s="42"/>
      <c r="O87" s="42"/>
      <c r="P87" s="43"/>
      <c r="Q87" s="41"/>
      <c r="R87" s="41"/>
      <c r="S87" s="41"/>
      <c r="T87" s="14"/>
    </row>
    <row r="88" spans="1:20" s="23" customFormat="1">
      <c r="A88" s="28">
        <v>84</v>
      </c>
      <c r="B88" s="13"/>
      <c r="C88" s="46"/>
      <c r="D88" s="66"/>
      <c r="E88" s="47"/>
      <c r="F88" s="49"/>
      <c r="G88" s="48"/>
      <c r="H88" s="48"/>
      <c r="I88" s="13">
        <f t="shared" si="7"/>
        <v>0</v>
      </c>
      <c r="J88" s="50"/>
      <c r="K88" s="46"/>
      <c r="L88" s="41"/>
      <c r="M88" s="41"/>
      <c r="N88" s="42"/>
      <c r="O88" s="42"/>
      <c r="P88" s="43"/>
      <c r="Q88" s="41"/>
      <c r="R88" s="41"/>
      <c r="S88" s="41"/>
      <c r="T88" s="14"/>
    </row>
    <row r="89" spans="1:20" s="23" customFormat="1">
      <c r="A89" s="28">
        <v>85</v>
      </c>
      <c r="B89" s="13"/>
      <c r="C89" s="46"/>
      <c r="D89" s="66"/>
      <c r="E89" s="47"/>
      <c r="F89" s="49"/>
      <c r="G89" s="48"/>
      <c r="H89" s="48"/>
      <c r="I89" s="13">
        <f t="shared" si="7"/>
        <v>0</v>
      </c>
      <c r="J89" s="50"/>
      <c r="K89" s="46"/>
      <c r="L89" s="41"/>
      <c r="M89" s="41"/>
      <c r="N89" s="42"/>
      <c r="O89" s="42"/>
      <c r="P89" s="43"/>
      <c r="Q89" s="41"/>
      <c r="R89" s="41"/>
      <c r="S89" s="41"/>
      <c r="T89" s="14"/>
    </row>
    <row r="90" spans="1:20" s="23" customFormat="1">
      <c r="A90" s="28">
        <v>86</v>
      </c>
      <c r="B90" s="13"/>
      <c r="C90" s="46"/>
      <c r="D90" s="66"/>
      <c r="E90" s="47"/>
      <c r="F90" s="49"/>
      <c r="G90" s="48"/>
      <c r="H90" s="48"/>
      <c r="I90" s="13">
        <f t="shared" si="7"/>
        <v>0</v>
      </c>
      <c r="J90" s="50"/>
      <c r="K90" s="46"/>
      <c r="L90" s="41"/>
      <c r="M90" s="41"/>
      <c r="N90" s="42"/>
      <c r="O90" s="42"/>
      <c r="P90" s="43"/>
      <c r="Q90" s="41"/>
      <c r="R90" s="41"/>
      <c r="S90" s="41"/>
      <c r="T90" s="14"/>
    </row>
    <row r="91" spans="1:20" s="23" customFormat="1">
      <c r="A91" s="28">
        <v>87</v>
      </c>
      <c r="B91" s="13"/>
      <c r="C91" s="46"/>
      <c r="D91" s="66"/>
      <c r="E91" s="47"/>
      <c r="F91" s="49"/>
      <c r="G91" s="48"/>
      <c r="H91" s="48"/>
      <c r="I91" s="13">
        <f t="shared" si="7"/>
        <v>0</v>
      </c>
      <c r="J91" s="50"/>
      <c r="K91" s="46"/>
      <c r="L91" s="41"/>
      <c r="M91" s="41"/>
      <c r="N91" s="42"/>
      <c r="O91" s="42"/>
      <c r="P91" s="43"/>
      <c r="Q91" s="41"/>
      <c r="R91" s="41"/>
      <c r="S91" s="41"/>
      <c r="T91" s="14"/>
    </row>
    <row r="92" spans="1:20" s="23" customFormat="1">
      <c r="A92" s="28">
        <v>88</v>
      </c>
      <c r="B92" s="13"/>
      <c r="C92" s="46"/>
      <c r="D92" s="66"/>
      <c r="E92" s="47"/>
      <c r="F92" s="49"/>
      <c r="G92" s="48"/>
      <c r="H92" s="48"/>
      <c r="I92" s="13">
        <f t="shared" si="7"/>
        <v>0</v>
      </c>
      <c r="J92" s="50"/>
      <c r="K92" s="46"/>
      <c r="L92" s="41"/>
      <c r="M92" s="41"/>
      <c r="N92" s="42"/>
      <c r="O92" s="42"/>
      <c r="P92" s="43"/>
      <c r="Q92" s="41"/>
      <c r="R92" s="41"/>
      <c r="S92" s="41"/>
      <c r="T92" s="14"/>
    </row>
    <row r="93" spans="1:20" s="23" customFormat="1">
      <c r="A93" s="28">
        <v>89</v>
      </c>
      <c r="B93" s="13"/>
      <c r="C93" s="46"/>
      <c r="D93" s="66"/>
      <c r="E93" s="47"/>
      <c r="F93" s="49"/>
      <c r="G93" s="48"/>
      <c r="H93" s="48"/>
      <c r="I93" s="13">
        <f t="shared" si="7"/>
        <v>0</v>
      </c>
      <c r="J93" s="50"/>
      <c r="K93" s="46"/>
      <c r="L93" s="41"/>
      <c r="M93" s="41"/>
      <c r="N93" s="42"/>
      <c r="O93" s="42"/>
      <c r="P93" s="43"/>
      <c r="Q93" s="41"/>
      <c r="R93" s="41"/>
      <c r="S93" s="41"/>
      <c r="T93" s="14"/>
    </row>
    <row r="94" spans="1:20" s="23" customFormat="1">
      <c r="A94" s="28">
        <v>90</v>
      </c>
      <c r="B94" s="13"/>
      <c r="C94" s="46"/>
      <c r="D94" s="66"/>
      <c r="E94" s="47"/>
      <c r="F94" s="49"/>
      <c r="G94" s="48"/>
      <c r="H94" s="48"/>
      <c r="I94" s="13">
        <f t="shared" si="7"/>
        <v>0</v>
      </c>
      <c r="J94" s="50"/>
      <c r="K94" s="46"/>
      <c r="L94" s="41"/>
      <c r="M94" s="41"/>
      <c r="N94" s="42"/>
      <c r="O94" s="42"/>
      <c r="P94" s="43"/>
      <c r="Q94" s="41"/>
      <c r="R94" s="41"/>
      <c r="S94" s="41"/>
      <c r="T94" s="14"/>
    </row>
    <row r="95" spans="1:20" s="23" customFormat="1">
      <c r="A95" s="28">
        <v>91</v>
      </c>
      <c r="B95" s="13"/>
      <c r="C95" s="46"/>
      <c r="D95" s="66"/>
      <c r="E95" s="47"/>
      <c r="F95" s="49"/>
      <c r="G95" s="48"/>
      <c r="H95" s="48"/>
      <c r="I95" s="13">
        <f t="shared" si="7"/>
        <v>0</v>
      </c>
      <c r="J95" s="50"/>
      <c r="K95" s="46"/>
      <c r="L95" s="41"/>
      <c r="M95" s="41"/>
      <c r="N95" s="42"/>
      <c r="O95" s="42"/>
      <c r="P95" s="43"/>
      <c r="Q95" s="41"/>
      <c r="R95" s="41"/>
      <c r="S95" s="41"/>
      <c r="T95" s="14"/>
    </row>
    <row r="96" spans="1:20" s="23" customFormat="1">
      <c r="A96" s="28">
        <v>92</v>
      </c>
      <c r="B96" s="13"/>
      <c r="C96" s="46"/>
      <c r="D96" s="66"/>
      <c r="E96" s="47"/>
      <c r="F96" s="49"/>
      <c r="G96" s="48"/>
      <c r="H96" s="48"/>
      <c r="I96" s="13">
        <f t="shared" si="7"/>
        <v>0</v>
      </c>
      <c r="J96" s="50"/>
      <c r="K96" s="46"/>
      <c r="L96" s="41"/>
      <c r="M96" s="41"/>
      <c r="N96" s="42"/>
      <c r="O96" s="42"/>
      <c r="P96" s="43"/>
      <c r="Q96" s="41"/>
      <c r="R96" s="41"/>
      <c r="S96" s="41"/>
      <c r="T96" s="14"/>
    </row>
    <row r="97" spans="1:20" s="23" customFormat="1">
      <c r="A97" s="28">
        <v>93</v>
      </c>
      <c r="B97" s="13"/>
      <c r="C97" s="46"/>
      <c r="D97" s="66"/>
      <c r="E97" s="47"/>
      <c r="F97" s="49"/>
      <c r="G97" s="48"/>
      <c r="H97" s="48"/>
      <c r="I97" s="13">
        <f t="shared" si="7"/>
        <v>0</v>
      </c>
      <c r="J97" s="50"/>
      <c r="K97" s="46"/>
      <c r="L97" s="41"/>
      <c r="M97" s="41"/>
      <c r="N97" s="42"/>
      <c r="O97" s="42"/>
      <c r="P97" s="43"/>
      <c r="Q97" s="41"/>
      <c r="R97" s="41"/>
      <c r="S97" s="41"/>
      <c r="T97" s="14"/>
    </row>
    <row r="98" spans="1:20" s="23" customFormat="1">
      <c r="A98" s="28">
        <v>94</v>
      </c>
      <c r="B98" s="13"/>
      <c r="C98" s="46"/>
      <c r="D98" s="66"/>
      <c r="E98" s="47"/>
      <c r="F98" s="49"/>
      <c r="G98" s="48"/>
      <c r="H98" s="48"/>
      <c r="I98" s="13">
        <f t="shared" si="7"/>
        <v>0</v>
      </c>
      <c r="J98" s="50"/>
      <c r="K98" s="46"/>
      <c r="L98" s="41"/>
      <c r="M98" s="41"/>
      <c r="N98" s="42"/>
      <c r="O98" s="42"/>
      <c r="P98" s="43"/>
      <c r="Q98" s="41"/>
      <c r="R98" s="41"/>
      <c r="S98" s="41"/>
      <c r="T98" s="14"/>
    </row>
    <row r="99" spans="1:20" s="23" customFormat="1">
      <c r="A99" s="28">
        <v>95</v>
      </c>
      <c r="B99" s="13"/>
      <c r="C99" s="46"/>
      <c r="D99" s="66"/>
      <c r="E99" s="47"/>
      <c r="F99" s="49"/>
      <c r="G99" s="48"/>
      <c r="H99" s="48"/>
      <c r="I99" s="13">
        <f t="shared" si="7"/>
        <v>0</v>
      </c>
      <c r="J99" s="50"/>
      <c r="K99" s="46"/>
      <c r="L99" s="41"/>
      <c r="M99" s="41"/>
      <c r="N99" s="42"/>
      <c r="O99" s="42"/>
      <c r="P99" s="43"/>
      <c r="Q99" s="41"/>
      <c r="R99" s="41"/>
      <c r="S99" s="41"/>
      <c r="T99" s="14"/>
    </row>
    <row r="100" spans="1:20" s="23" customFormat="1">
      <c r="A100" s="28">
        <v>96</v>
      </c>
      <c r="B100" s="13"/>
      <c r="C100" s="46"/>
      <c r="D100" s="66"/>
      <c r="E100" s="47"/>
      <c r="F100" s="49"/>
      <c r="G100" s="48"/>
      <c r="H100" s="48"/>
      <c r="I100" s="13">
        <f t="shared" si="7"/>
        <v>0</v>
      </c>
      <c r="J100" s="50"/>
      <c r="K100" s="46"/>
      <c r="L100" s="41"/>
      <c r="M100" s="41"/>
      <c r="N100" s="42"/>
      <c r="O100" s="42"/>
      <c r="P100" s="43"/>
      <c r="Q100" s="41"/>
      <c r="R100" s="41"/>
      <c r="S100" s="41"/>
      <c r="T100" s="14"/>
    </row>
    <row r="101" spans="1:20" s="23" customFormat="1">
      <c r="A101" s="28">
        <v>97</v>
      </c>
      <c r="B101" s="13"/>
      <c r="C101" s="46"/>
      <c r="D101" s="66"/>
      <c r="E101" s="47"/>
      <c r="F101" s="49"/>
      <c r="G101" s="48"/>
      <c r="H101" s="48"/>
      <c r="I101" s="13">
        <f t="shared" si="7"/>
        <v>0</v>
      </c>
      <c r="J101" s="50"/>
      <c r="K101" s="46"/>
      <c r="L101" s="41"/>
      <c r="M101" s="41"/>
      <c r="N101" s="42"/>
      <c r="O101" s="42"/>
      <c r="P101" s="43"/>
      <c r="Q101" s="41"/>
      <c r="R101" s="41"/>
      <c r="S101" s="41"/>
      <c r="T101" s="14"/>
    </row>
    <row r="102" spans="1:20" s="23" customFormat="1">
      <c r="A102" s="28">
        <v>98</v>
      </c>
      <c r="B102" s="13"/>
      <c r="C102" s="46"/>
      <c r="D102" s="66"/>
      <c r="E102" s="47"/>
      <c r="F102" s="49"/>
      <c r="G102" s="48"/>
      <c r="H102" s="48"/>
      <c r="I102" s="13">
        <f t="shared" si="7"/>
        <v>0</v>
      </c>
      <c r="J102" s="50"/>
      <c r="K102" s="46"/>
      <c r="L102" s="41"/>
      <c r="M102" s="41"/>
      <c r="N102" s="42"/>
      <c r="O102" s="42"/>
      <c r="P102" s="43"/>
      <c r="Q102" s="41"/>
      <c r="R102" s="41"/>
      <c r="S102" s="41"/>
      <c r="T102" s="14"/>
    </row>
    <row r="103" spans="1:20" s="23" customFormat="1">
      <c r="A103" s="28">
        <v>99</v>
      </c>
      <c r="B103" s="13"/>
      <c r="C103" s="46"/>
      <c r="D103" s="66"/>
      <c r="E103" s="47"/>
      <c r="F103" s="49"/>
      <c r="G103" s="48"/>
      <c r="H103" s="48"/>
      <c r="I103" s="13">
        <f t="shared" si="7"/>
        <v>0</v>
      </c>
      <c r="J103" s="50"/>
      <c r="K103" s="46"/>
      <c r="L103" s="41"/>
      <c r="M103" s="41"/>
      <c r="N103" s="42"/>
      <c r="O103" s="42"/>
      <c r="P103" s="43"/>
      <c r="Q103" s="41"/>
      <c r="R103" s="41"/>
      <c r="S103" s="41"/>
      <c r="T103" s="14"/>
    </row>
    <row r="104" spans="1:20" s="23" customFormat="1">
      <c r="A104" s="28">
        <v>100</v>
      </c>
      <c r="B104" s="13"/>
      <c r="C104" s="46"/>
      <c r="D104" s="66"/>
      <c r="E104" s="47"/>
      <c r="F104" s="49"/>
      <c r="G104" s="48"/>
      <c r="H104" s="48"/>
      <c r="I104" s="13">
        <f t="shared" si="7"/>
        <v>0</v>
      </c>
      <c r="J104" s="50"/>
      <c r="K104" s="46"/>
      <c r="L104" s="41"/>
      <c r="M104" s="41"/>
      <c r="N104" s="42"/>
      <c r="O104" s="42"/>
      <c r="P104" s="43"/>
      <c r="Q104" s="41"/>
      <c r="R104" s="41"/>
      <c r="S104" s="41"/>
      <c r="T104" s="14"/>
    </row>
    <row r="105" spans="1:20" s="23" customFormat="1">
      <c r="A105" s="28">
        <v>101</v>
      </c>
      <c r="B105" s="13"/>
      <c r="C105" s="46"/>
      <c r="D105" s="66"/>
      <c r="E105" s="47"/>
      <c r="F105" s="49"/>
      <c r="G105" s="48"/>
      <c r="H105" s="48"/>
      <c r="I105" s="13">
        <f t="shared" si="7"/>
        <v>0</v>
      </c>
      <c r="J105" s="50"/>
      <c r="K105" s="46"/>
      <c r="L105" s="41"/>
      <c r="M105" s="41"/>
      <c r="N105" s="42"/>
      <c r="O105" s="42"/>
      <c r="P105" s="43"/>
      <c r="Q105" s="41"/>
      <c r="R105" s="41"/>
      <c r="S105" s="41"/>
      <c r="T105" s="14"/>
    </row>
    <row r="106" spans="1:20" s="23" customFormat="1">
      <c r="A106" s="28">
        <v>102</v>
      </c>
      <c r="B106" s="13"/>
      <c r="C106" s="46"/>
      <c r="D106" s="66"/>
      <c r="E106" s="47"/>
      <c r="F106" s="49"/>
      <c r="G106" s="48"/>
      <c r="H106" s="48"/>
      <c r="I106" s="13">
        <f t="shared" si="7"/>
        <v>0</v>
      </c>
      <c r="J106" s="50"/>
      <c r="K106" s="46"/>
      <c r="L106" s="41"/>
      <c r="M106" s="41"/>
      <c r="N106" s="42"/>
      <c r="O106" s="42"/>
      <c r="P106" s="43"/>
      <c r="Q106" s="41"/>
      <c r="R106" s="41"/>
      <c r="S106" s="41"/>
      <c r="T106" s="14"/>
    </row>
    <row r="107" spans="1:20" s="23" customFormat="1">
      <c r="A107" s="28">
        <v>103</v>
      </c>
      <c r="B107" s="13"/>
      <c r="C107" s="46"/>
      <c r="D107" s="66"/>
      <c r="E107" s="47"/>
      <c r="F107" s="49"/>
      <c r="G107" s="48"/>
      <c r="H107" s="48"/>
      <c r="I107" s="13">
        <f t="shared" si="7"/>
        <v>0</v>
      </c>
      <c r="J107" s="50"/>
      <c r="K107" s="46"/>
      <c r="L107" s="41"/>
      <c r="M107" s="41"/>
      <c r="N107" s="42"/>
      <c r="O107" s="42"/>
      <c r="P107" s="43"/>
      <c r="Q107" s="41"/>
      <c r="R107" s="41"/>
      <c r="S107" s="41"/>
      <c r="T107" s="14"/>
    </row>
    <row r="108" spans="1:20" s="23" customFormat="1">
      <c r="A108" s="28">
        <v>104</v>
      </c>
      <c r="B108" s="13"/>
      <c r="C108" s="46"/>
      <c r="D108" s="66"/>
      <c r="E108" s="47"/>
      <c r="F108" s="49"/>
      <c r="G108" s="48"/>
      <c r="H108" s="48"/>
      <c r="I108" s="13">
        <f t="shared" si="7"/>
        <v>0</v>
      </c>
      <c r="J108" s="50"/>
      <c r="K108" s="46"/>
      <c r="L108" s="41"/>
      <c r="M108" s="41"/>
      <c r="N108" s="42"/>
      <c r="O108" s="42"/>
      <c r="P108" s="43"/>
      <c r="Q108" s="41"/>
      <c r="R108" s="41"/>
      <c r="S108" s="41"/>
      <c r="T108" s="14"/>
    </row>
    <row r="109" spans="1:20" s="23" customFormat="1">
      <c r="A109" s="28">
        <v>105</v>
      </c>
      <c r="B109" s="13"/>
      <c r="C109" s="46"/>
      <c r="D109" s="66"/>
      <c r="E109" s="47"/>
      <c r="F109" s="49"/>
      <c r="G109" s="48"/>
      <c r="H109" s="48"/>
      <c r="I109" s="13">
        <f t="shared" si="7"/>
        <v>0</v>
      </c>
      <c r="J109" s="50"/>
      <c r="K109" s="46"/>
      <c r="L109" s="41"/>
      <c r="M109" s="41"/>
      <c r="N109" s="42"/>
      <c r="O109" s="42"/>
      <c r="P109" s="43"/>
      <c r="Q109" s="41"/>
      <c r="R109" s="41"/>
      <c r="S109" s="41"/>
      <c r="T109" s="14"/>
    </row>
    <row r="110" spans="1:20" s="23" customFormat="1">
      <c r="A110" s="28">
        <v>106</v>
      </c>
      <c r="B110" s="13"/>
      <c r="C110" s="46"/>
      <c r="D110" s="66"/>
      <c r="E110" s="47"/>
      <c r="F110" s="49"/>
      <c r="G110" s="48"/>
      <c r="H110" s="48"/>
      <c r="I110" s="13">
        <f t="shared" si="7"/>
        <v>0</v>
      </c>
      <c r="J110" s="50"/>
      <c r="K110" s="46"/>
      <c r="L110" s="41"/>
      <c r="M110" s="41"/>
      <c r="N110" s="42"/>
      <c r="O110" s="42"/>
      <c r="P110" s="43"/>
      <c r="Q110" s="41"/>
      <c r="R110" s="41"/>
      <c r="S110" s="41"/>
      <c r="T110" s="14"/>
    </row>
    <row r="111" spans="1:20" s="23" customFormat="1">
      <c r="A111" s="28">
        <v>107</v>
      </c>
      <c r="B111" s="13"/>
      <c r="C111" s="46"/>
      <c r="D111" s="66"/>
      <c r="E111" s="47"/>
      <c r="F111" s="49"/>
      <c r="G111" s="48"/>
      <c r="H111" s="48"/>
      <c r="I111" s="13">
        <f t="shared" si="7"/>
        <v>0</v>
      </c>
      <c r="J111" s="50"/>
      <c r="K111" s="46"/>
      <c r="L111" s="41"/>
      <c r="M111" s="41"/>
      <c r="N111" s="42"/>
      <c r="O111" s="42"/>
      <c r="P111" s="43"/>
      <c r="Q111" s="41"/>
      <c r="R111" s="41"/>
      <c r="S111" s="41"/>
      <c r="T111" s="14"/>
    </row>
    <row r="112" spans="1:20" s="23" customFormat="1">
      <c r="A112" s="28">
        <v>108</v>
      </c>
      <c r="B112" s="13"/>
      <c r="C112" s="46"/>
      <c r="D112" s="66"/>
      <c r="E112" s="47"/>
      <c r="F112" s="49"/>
      <c r="G112" s="48"/>
      <c r="H112" s="48"/>
      <c r="I112" s="13">
        <f t="shared" si="7"/>
        <v>0</v>
      </c>
      <c r="J112" s="50"/>
      <c r="K112" s="46"/>
      <c r="L112" s="41"/>
      <c r="M112" s="41"/>
      <c r="N112" s="42"/>
      <c r="O112" s="42"/>
      <c r="P112" s="43"/>
      <c r="Q112" s="41"/>
      <c r="R112" s="41"/>
      <c r="S112" s="41"/>
      <c r="T112" s="14"/>
    </row>
    <row r="113" spans="1:20" s="23" customFormat="1">
      <c r="A113" s="28">
        <v>109</v>
      </c>
      <c r="B113" s="13"/>
      <c r="C113" s="46"/>
      <c r="D113" s="66"/>
      <c r="E113" s="47"/>
      <c r="F113" s="49"/>
      <c r="G113" s="48"/>
      <c r="H113" s="48"/>
      <c r="I113" s="13">
        <f t="shared" si="7"/>
        <v>0</v>
      </c>
      <c r="J113" s="50"/>
      <c r="K113" s="46"/>
      <c r="L113" s="41"/>
      <c r="M113" s="41"/>
      <c r="N113" s="42"/>
      <c r="O113" s="42"/>
      <c r="P113" s="43"/>
      <c r="Q113" s="41"/>
      <c r="R113" s="41"/>
      <c r="S113" s="41"/>
      <c r="T113" s="14"/>
    </row>
    <row r="114" spans="1:20" s="23" customFormat="1">
      <c r="A114" s="28">
        <v>110</v>
      </c>
      <c r="B114" s="13"/>
      <c r="C114" s="46"/>
      <c r="D114" s="66"/>
      <c r="E114" s="47"/>
      <c r="F114" s="49"/>
      <c r="G114" s="48"/>
      <c r="H114" s="48"/>
      <c r="I114" s="13">
        <f t="shared" si="7"/>
        <v>0</v>
      </c>
      <c r="J114" s="50"/>
      <c r="K114" s="46"/>
      <c r="L114" s="41"/>
      <c r="M114" s="41"/>
      <c r="N114" s="42"/>
      <c r="O114" s="42"/>
      <c r="P114" s="43"/>
      <c r="Q114" s="41"/>
      <c r="R114" s="41"/>
      <c r="S114" s="41"/>
      <c r="T114" s="14"/>
    </row>
    <row r="115" spans="1:20" s="23" customFormat="1">
      <c r="A115" s="28">
        <v>111</v>
      </c>
      <c r="B115" s="13"/>
      <c r="C115" s="46"/>
      <c r="D115" s="66"/>
      <c r="E115" s="47"/>
      <c r="F115" s="49"/>
      <c r="G115" s="48"/>
      <c r="H115" s="48"/>
      <c r="I115" s="13">
        <f t="shared" si="7"/>
        <v>0</v>
      </c>
      <c r="J115" s="50"/>
      <c r="K115" s="46"/>
      <c r="L115" s="41"/>
      <c r="M115" s="41"/>
      <c r="N115" s="42"/>
      <c r="O115" s="42"/>
      <c r="P115" s="43"/>
      <c r="Q115" s="41"/>
      <c r="R115" s="41"/>
      <c r="S115" s="41"/>
      <c r="T115" s="14"/>
    </row>
    <row r="116" spans="1:20" s="23" customFormat="1">
      <c r="A116" s="28">
        <v>112</v>
      </c>
      <c r="B116" s="13"/>
      <c r="C116" s="46"/>
      <c r="D116" s="66"/>
      <c r="E116" s="47"/>
      <c r="F116" s="49"/>
      <c r="G116" s="48"/>
      <c r="H116" s="48"/>
      <c r="I116" s="13">
        <f t="shared" si="7"/>
        <v>0</v>
      </c>
      <c r="J116" s="50"/>
      <c r="K116" s="46"/>
      <c r="L116" s="41"/>
      <c r="M116" s="41"/>
      <c r="N116" s="42"/>
      <c r="O116" s="42"/>
      <c r="P116" s="43"/>
      <c r="Q116" s="41"/>
      <c r="R116" s="41"/>
      <c r="S116" s="41"/>
      <c r="T116" s="14"/>
    </row>
    <row r="117" spans="1:20" s="23" customFormat="1">
      <c r="A117" s="28">
        <v>113</v>
      </c>
      <c r="B117" s="13"/>
      <c r="C117" s="46"/>
      <c r="D117" s="66"/>
      <c r="E117" s="47"/>
      <c r="F117" s="49"/>
      <c r="G117" s="48"/>
      <c r="H117" s="48"/>
      <c r="I117" s="13">
        <f t="shared" si="7"/>
        <v>0</v>
      </c>
      <c r="J117" s="50"/>
      <c r="K117" s="46"/>
      <c r="L117" s="41"/>
      <c r="M117" s="41"/>
      <c r="N117" s="42"/>
      <c r="O117" s="42"/>
      <c r="P117" s="43"/>
      <c r="Q117" s="41"/>
      <c r="R117" s="41"/>
      <c r="S117" s="41"/>
      <c r="T117" s="14"/>
    </row>
    <row r="118" spans="1:20" s="23" customFormat="1">
      <c r="A118" s="28">
        <v>114</v>
      </c>
      <c r="B118" s="13"/>
      <c r="C118" s="46"/>
      <c r="D118" s="66"/>
      <c r="E118" s="47"/>
      <c r="F118" s="49"/>
      <c r="G118" s="48"/>
      <c r="H118" s="48"/>
      <c r="I118" s="13">
        <f t="shared" si="7"/>
        <v>0</v>
      </c>
      <c r="J118" s="50"/>
      <c r="K118" s="46"/>
      <c r="L118" s="41"/>
      <c r="M118" s="41"/>
      <c r="N118" s="42"/>
      <c r="O118" s="42"/>
      <c r="P118" s="43"/>
      <c r="Q118" s="41"/>
      <c r="R118" s="41"/>
      <c r="S118" s="41"/>
      <c r="T118" s="14"/>
    </row>
    <row r="119" spans="1:20" s="23" customFormat="1">
      <c r="A119" s="28">
        <v>115</v>
      </c>
      <c r="B119" s="13"/>
      <c r="C119" s="46"/>
      <c r="D119" s="66"/>
      <c r="E119" s="47"/>
      <c r="F119" s="49"/>
      <c r="G119" s="48"/>
      <c r="H119" s="48"/>
      <c r="I119" s="13">
        <f t="shared" si="7"/>
        <v>0</v>
      </c>
      <c r="J119" s="50"/>
      <c r="K119" s="46"/>
      <c r="L119" s="41"/>
      <c r="M119" s="41"/>
      <c r="N119" s="42"/>
      <c r="O119" s="42"/>
      <c r="P119" s="43"/>
      <c r="Q119" s="41"/>
      <c r="R119" s="41"/>
      <c r="S119" s="41"/>
      <c r="T119" s="14"/>
    </row>
    <row r="120" spans="1:20" s="23" customFormat="1">
      <c r="A120" s="28">
        <v>116</v>
      </c>
      <c r="B120" s="13"/>
      <c r="C120" s="46"/>
      <c r="D120" s="66"/>
      <c r="E120" s="47"/>
      <c r="F120" s="49"/>
      <c r="G120" s="48"/>
      <c r="H120" s="48"/>
      <c r="I120" s="13">
        <f t="shared" si="7"/>
        <v>0</v>
      </c>
      <c r="J120" s="50"/>
      <c r="K120" s="46"/>
      <c r="L120" s="41"/>
      <c r="M120" s="41"/>
      <c r="N120" s="42"/>
      <c r="O120" s="42"/>
      <c r="P120" s="43"/>
      <c r="Q120" s="41"/>
      <c r="R120" s="41"/>
      <c r="S120" s="41"/>
      <c r="T120" s="14"/>
    </row>
    <row r="121" spans="1:20" s="23" customFormat="1">
      <c r="A121" s="28">
        <v>117</v>
      </c>
      <c r="B121" s="13"/>
      <c r="C121" s="46"/>
      <c r="D121" s="66"/>
      <c r="E121" s="47"/>
      <c r="F121" s="49"/>
      <c r="G121" s="48"/>
      <c r="H121" s="48"/>
      <c r="I121" s="13">
        <f t="shared" si="7"/>
        <v>0</v>
      </c>
      <c r="J121" s="50"/>
      <c r="K121" s="46"/>
      <c r="L121" s="41"/>
      <c r="M121" s="41"/>
      <c r="N121" s="42"/>
      <c r="O121" s="42"/>
      <c r="P121" s="43"/>
      <c r="Q121" s="41"/>
      <c r="R121" s="41"/>
      <c r="S121" s="41"/>
      <c r="T121" s="14"/>
    </row>
    <row r="122" spans="1:20" s="23" customFormat="1">
      <c r="A122" s="28">
        <v>118</v>
      </c>
      <c r="B122" s="13"/>
      <c r="C122" s="46"/>
      <c r="D122" s="66"/>
      <c r="E122" s="47"/>
      <c r="F122" s="49"/>
      <c r="G122" s="48"/>
      <c r="H122" s="48"/>
      <c r="I122" s="13">
        <f t="shared" si="7"/>
        <v>0</v>
      </c>
      <c r="J122" s="50"/>
      <c r="K122" s="46"/>
      <c r="L122" s="41"/>
      <c r="M122" s="41"/>
      <c r="N122" s="42"/>
      <c r="O122" s="42"/>
      <c r="P122" s="43"/>
      <c r="Q122" s="41"/>
      <c r="R122" s="41"/>
      <c r="S122" s="41"/>
      <c r="T122" s="14"/>
    </row>
    <row r="123" spans="1:20" s="23" customFormat="1">
      <c r="A123" s="28">
        <v>119</v>
      </c>
      <c r="B123" s="13"/>
      <c r="C123" s="46"/>
      <c r="D123" s="66"/>
      <c r="E123" s="47"/>
      <c r="F123" s="49"/>
      <c r="G123" s="48"/>
      <c r="H123" s="48"/>
      <c r="I123" s="13">
        <f t="shared" si="7"/>
        <v>0</v>
      </c>
      <c r="J123" s="50"/>
      <c r="K123" s="46"/>
      <c r="L123" s="41"/>
      <c r="M123" s="41"/>
      <c r="N123" s="42"/>
      <c r="O123" s="42"/>
      <c r="P123" s="43"/>
      <c r="Q123" s="41"/>
      <c r="R123" s="41"/>
      <c r="S123" s="41"/>
      <c r="T123" s="14"/>
    </row>
    <row r="124" spans="1:20" s="23" customFormat="1">
      <c r="A124" s="28">
        <v>120</v>
      </c>
      <c r="B124" s="13"/>
      <c r="C124" s="46"/>
      <c r="D124" s="66"/>
      <c r="E124" s="47"/>
      <c r="F124" s="49"/>
      <c r="G124" s="48"/>
      <c r="H124" s="48"/>
      <c r="I124" s="13">
        <f t="shared" si="7"/>
        <v>0</v>
      </c>
      <c r="J124" s="50"/>
      <c r="K124" s="46"/>
      <c r="L124" s="41"/>
      <c r="M124" s="41"/>
      <c r="N124" s="42"/>
      <c r="O124" s="42"/>
      <c r="P124" s="43"/>
      <c r="Q124" s="41"/>
      <c r="R124" s="41"/>
      <c r="S124" s="41"/>
      <c r="T124" s="14"/>
    </row>
    <row r="125" spans="1:20" s="23" customFormat="1">
      <c r="A125" s="28">
        <v>121</v>
      </c>
      <c r="B125" s="13"/>
      <c r="C125" s="46"/>
      <c r="D125" s="66"/>
      <c r="E125" s="47"/>
      <c r="F125" s="49"/>
      <c r="G125" s="48"/>
      <c r="H125" s="48"/>
      <c r="I125" s="13">
        <f t="shared" si="7"/>
        <v>0</v>
      </c>
      <c r="J125" s="50"/>
      <c r="K125" s="46"/>
      <c r="L125" s="41"/>
      <c r="M125" s="41"/>
      <c r="N125" s="42"/>
      <c r="O125" s="42"/>
      <c r="P125" s="43"/>
      <c r="Q125" s="41"/>
      <c r="R125" s="41"/>
      <c r="S125" s="41"/>
      <c r="T125" s="14"/>
    </row>
    <row r="126" spans="1:20" s="23" customFormat="1">
      <c r="A126" s="28">
        <v>122</v>
      </c>
      <c r="B126" s="13"/>
      <c r="C126" s="46"/>
      <c r="D126" s="66"/>
      <c r="E126" s="47"/>
      <c r="F126" s="49"/>
      <c r="G126" s="48"/>
      <c r="H126" s="48"/>
      <c r="I126" s="13">
        <f t="shared" si="7"/>
        <v>0</v>
      </c>
      <c r="J126" s="50"/>
      <c r="K126" s="46"/>
      <c r="L126" s="41"/>
      <c r="M126" s="41"/>
      <c r="N126" s="42"/>
      <c r="O126" s="42"/>
      <c r="P126" s="43"/>
      <c r="Q126" s="41"/>
      <c r="R126" s="41"/>
      <c r="S126" s="41"/>
      <c r="T126" s="14"/>
    </row>
    <row r="127" spans="1:20" s="23" customFormat="1">
      <c r="A127" s="28">
        <v>123</v>
      </c>
      <c r="B127" s="13"/>
      <c r="C127" s="46"/>
      <c r="D127" s="66"/>
      <c r="E127" s="47"/>
      <c r="F127" s="49"/>
      <c r="G127" s="48"/>
      <c r="H127" s="48"/>
      <c r="I127" s="13">
        <f t="shared" si="7"/>
        <v>0</v>
      </c>
      <c r="J127" s="50"/>
      <c r="K127" s="46"/>
      <c r="L127" s="41"/>
      <c r="M127" s="41"/>
      <c r="N127" s="42"/>
      <c r="O127" s="42"/>
      <c r="P127" s="43"/>
      <c r="Q127" s="41"/>
      <c r="R127" s="41"/>
      <c r="S127" s="41"/>
      <c r="T127" s="14"/>
    </row>
    <row r="128" spans="1:20" s="23" customFormat="1">
      <c r="A128" s="28">
        <v>124</v>
      </c>
      <c r="B128" s="13"/>
      <c r="C128" s="46"/>
      <c r="D128" s="66"/>
      <c r="E128" s="47"/>
      <c r="F128" s="49"/>
      <c r="G128" s="48"/>
      <c r="H128" s="48"/>
      <c r="I128" s="13">
        <f t="shared" si="7"/>
        <v>0</v>
      </c>
      <c r="J128" s="50"/>
      <c r="K128" s="46"/>
      <c r="L128" s="41"/>
      <c r="M128" s="41"/>
      <c r="N128" s="42"/>
      <c r="O128" s="42"/>
      <c r="P128" s="43"/>
      <c r="Q128" s="41"/>
      <c r="R128" s="41"/>
      <c r="S128" s="41"/>
      <c r="T128" s="14"/>
    </row>
    <row r="129" spans="1:20" s="23" customFormat="1">
      <c r="A129" s="28">
        <v>125</v>
      </c>
      <c r="B129" s="13"/>
      <c r="C129" s="46"/>
      <c r="D129" s="66"/>
      <c r="E129" s="47"/>
      <c r="F129" s="49"/>
      <c r="G129" s="48"/>
      <c r="H129" s="48"/>
      <c r="I129" s="13">
        <f t="shared" si="7"/>
        <v>0</v>
      </c>
      <c r="J129" s="50"/>
      <c r="K129" s="46"/>
      <c r="L129" s="41"/>
      <c r="M129" s="41"/>
      <c r="N129" s="42"/>
      <c r="O129" s="42"/>
      <c r="P129" s="43"/>
      <c r="Q129" s="41"/>
      <c r="R129" s="41"/>
      <c r="S129" s="41"/>
      <c r="T129" s="14"/>
    </row>
    <row r="130" spans="1:20" s="23" customFormat="1">
      <c r="A130" s="28">
        <v>126</v>
      </c>
      <c r="B130" s="13"/>
      <c r="C130" s="46"/>
      <c r="D130" s="66"/>
      <c r="E130" s="47"/>
      <c r="F130" s="49"/>
      <c r="G130" s="48"/>
      <c r="H130" s="48"/>
      <c r="I130" s="13">
        <f t="shared" si="7"/>
        <v>0</v>
      </c>
      <c r="J130" s="50"/>
      <c r="K130" s="46"/>
      <c r="L130" s="41"/>
      <c r="M130" s="41"/>
      <c r="N130" s="42"/>
      <c r="O130" s="42"/>
      <c r="P130" s="43"/>
      <c r="Q130" s="41"/>
      <c r="R130" s="41"/>
      <c r="S130" s="41"/>
      <c r="T130" s="14"/>
    </row>
    <row r="131" spans="1:20" s="23" customFormat="1">
      <c r="A131" s="28">
        <v>127</v>
      </c>
      <c r="B131" s="13"/>
      <c r="C131" s="46"/>
      <c r="D131" s="66"/>
      <c r="E131" s="47"/>
      <c r="F131" s="49"/>
      <c r="G131" s="48"/>
      <c r="H131" s="48"/>
      <c r="I131" s="13">
        <f t="shared" si="7"/>
        <v>0</v>
      </c>
      <c r="J131" s="50"/>
      <c r="K131" s="46"/>
      <c r="L131" s="41"/>
      <c r="M131" s="41"/>
      <c r="N131" s="42"/>
      <c r="O131" s="42"/>
      <c r="P131" s="43"/>
      <c r="Q131" s="41"/>
      <c r="R131" s="41"/>
      <c r="S131" s="41"/>
      <c r="T131" s="14"/>
    </row>
    <row r="132" spans="1:20" s="23" customFormat="1">
      <c r="A132" s="28">
        <v>128</v>
      </c>
      <c r="B132" s="13"/>
      <c r="C132" s="46"/>
      <c r="D132" s="66"/>
      <c r="E132" s="47"/>
      <c r="F132" s="49"/>
      <c r="G132" s="48"/>
      <c r="H132" s="48"/>
      <c r="I132" s="13">
        <f t="shared" si="7"/>
        <v>0</v>
      </c>
      <c r="J132" s="50"/>
      <c r="K132" s="46"/>
      <c r="L132" s="41"/>
      <c r="M132" s="41"/>
      <c r="N132" s="42"/>
      <c r="O132" s="42"/>
      <c r="P132" s="43"/>
      <c r="Q132" s="41"/>
      <c r="R132" s="41"/>
      <c r="S132" s="41"/>
      <c r="T132" s="14"/>
    </row>
    <row r="133" spans="1:20" s="23" customFormat="1">
      <c r="A133" s="28">
        <v>129</v>
      </c>
      <c r="B133" s="13"/>
      <c r="C133" s="46"/>
      <c r="D133" s="66"/>
      <c r="E133" s="47"/>
      <c r="F133" s="49"/>
      <c r="G133" s="48"/>
      <c r="H133" s="48"/>
      <c r="I133" s="13">
        <f t="shared" si="7"/>
        <v>0</v>
      </c>
      <c r="J133" s="50"/>
      <c r="K133" s="46"/>
      <c r="L133" s="41"/>
      <c r="M133" s="41"/>
      <c r="N133" s="42"/>
      <c r="O133" s="42"/>
      <c r="P133" s="43"/>
      <c r="Q133" s="41"/>
      <c r="R133" s="41"/>
      <c r="S133" s="41"/>
      <c r="T133" s="14"/>
    </row>
    <row r="134" spans="1:20" s="23" customFormat="1">
      <c r="A134" s="28">
        <v>130</v>
      </c>
      <c r="B134" s="13"/>
      <c r="C134" s="46"/>
      <c r="D134" s="66"/>
      <c r="E134" s="47"/>
      <c r="F134" s="49"/>
      <c r="G134" s="48"/>
      <c r="H134" s="48"/>
      <c r="I134" s="13">
        <f t="shared" ref="I134:I160" si="8">G134+H134</f>
        <v>0</v>
      </c>
      <c r="J134" s="50"/>
      <c r="K134" s="46"/>
      <c r="L134" s="41"/>
      <c r="M134" s="41"/>
      <c r="N134" s="42"/>
      <c r="O134" s="42"/>
      <c r="P134" s="43"/>
      <c r="Q134" s="41"/>
      <c r="R134" s="41"/>
      <c r="S134" s="41"/>
      <c r="T134" s="14"/>
    </row>
    <row r="135" spans="1:20" s="23" customFormat="1">
      <c r="A135" s="28">
        <v>131</v>
      </c>
      <c r="B135" s="13"/>
      <c r="C135" s="46"/>
      <c r="D135" s="66"/>
      <c r="E135" s="47"/>
      <c r="F135" s="49"/>
      <c r="G135" s="48"/>
      <c r="H135" s="48"/>
      <c r="I135" s="13">
        <f t="shared" si="8"/>
        <v>0</v>
      </c>
      <c r="J135" s="50"/>
      <c r="K135" s="46"/>
      <c r="L135" s="41"/>
      <c r="M135" s="41"/>
      <c r="N135" s="42"/>
      <c r="O135" s="42"/>
      <c r="P135" s="43"/>
      <c r="Q135" s="41"/>
      <c r="R135" s="41"/>
      <c r="S135" s="41"/>
      <c r="T135" s="14"/>
    </row>
    <row r="136" spans="1:20" s="23" customFormat="1">
      <c r="A136" s="28">
        <v>132</v>
      </c>
      <c r="B136" s="13"/>
      <c r="C136" s="46"/>
      <c r="D136" s="66"/>
      <c r="E136" s="47"/>
      <c r="F136" s="49"/>
      <c r="G136" s="48"/>
      <c r="H136" s="48"/>
      <c r="I136" s="13">
        <f t="shared" si="8"/>
        <v>0</v>
      </c>
      <c r="J136" s="50"/>
      <c r="K136" s="46"/>
      <c r="L136" s="41"/>
      <c r="M136" s="41"/>
      <c r="N136" s="42"/>
      <c r="O136" s="42"/>
      <c r="P136" s="43"/>
      <c r="Q136" s="41"/>
      <c r="R136" s="41"/>
      <c r="S136" s="41"/>
      <c r="T136" s="14"/>
    </row>
    <row r="137" spans="1:20" s="23" customFormat="1">
      <c r="A137" s="28">
        <v>133</v>
      </c>
      <c r="B137" s="13"/>
      <c r="C137" s="46"/>
      <c r="D137" s="66"/>
      <c r="E137" s="47"/>
      <c r="F137" s="49"/>
      <c r="G137" s="48"/>
      <c r="H137" s="48"/>
      <c r="I137" s="13">
        <f t="shared" si="8"/>
        <v>0</v>
      </c>
      <c r="J137" s="50"/>
      <c r="K137" s="46"/>
      <c r="L137" s="41"/>
      <c r="M137" s="41"/>
      <c r="N137" s="42"/>
      <c r="O137" s="42"/>
      <c r="P137" s="43"/>
      <c r="Q137" s="41"/>
      <c r="R137" s="41"/>
      <c r="S137" s="41"/>
      <c r="T137" s="14"/>
    </row>
    <row r="138" spans="1:20" s="23" customFormat="1">
      <c r="A138" s="28">
        <v>134</v>
      </c>
      <c r="B138" s="13"/>
      <c r="C138" s="46"/>
      <c r="D138" s="66"/>
      <c r="E138" s="47"/>
      <c r="F138" s="49"/>
      <c r="G138" s="48"/>
      <c r="H138" s="48"/>
      <c r="I138" s="13">
        <f t="shared" si="8"/>
        <v>0</v>
      </c>
      <c r="J138" s="50"/>
      <c r="K138" s="46"/>
      <c r="L138" s="41"/>
      <c r="M138" s="41"/>
      <c r="N138" s="42"/>
      <c r="O138" s="42"/>
      <c r="P138" s="43"/>
      <c r="Q138" s="41"/>
      <c r="R138" s="41"/>
      <c r="S138" s="41"/>
      <c r="T138" s="14"/>
    </row>
    <row r="139" spans="1:20" s="23" customFormat="1">
      <c r="A139" s="28">
        <v>135</v>
      </c>
      <c r="B139" s="13"/>
      <c r="C139" s="46"/>
      <c r="D139" s="66"/>
      <c r="E139" s="47"/>
      <c r="F139" s="49"/>
      <c r="G139" s="48"/>
      <c r="H139" s="48"/>
      <c r="I139" s="13">
        <f t="shared" si="8"/>
        <v>0</v>
      </c>
      <c r="J139" s="50"/>
      <c r="K139" s="46"/>
      <c r="L139" s="41"/>
      <c r="M139" s="41"/>
      <c r="N139" s="42"/>
      <c r="O139" s="42"/>
      <c r="P139" s="43"/>
      <c r="Q139" s="41"/>
      <c r="R139" s="41"/>
      <c r="S139" s="41"/>
      <c r="T139" s="14"/>
    </row>
    <row r="140" spans="1:20" s="23" customFormat="1">
      <c r="A140" s="28">
        <v>136</v>
      </c>
      <c r="B140" s="13"/>
      <c r="C140" s="46"/>
      <c r="D140" s="66"/>
      <c r="E140" s="47"/>
      <c r="F140" s="49"/>
      <c r="G140" s="48"/>
      <c r="H140" s="48"/>
      <c r="I140" s="13">
        <f t="shared" si="8"/>
        <v>0</v>
      </c>
      <c r="J140" s="50"/>
      <c r="K140" s="46"/>
      <c r="L140" s="41"/>
      <c r="M140" s="41"/>
      <c r="N140" s="42"/>
      <c r="O140" s="42"/>
      <c r="P140" s="43"/>
      <c r="Q140" s="41"/>
      <c r="R140" s="41"/>
      <c r="S140" s="41"/>
      <c r="T140" s="14"/>
    </row>
    <row r="141" spans="1:20" s="23" customFormat="1">
      <c r="A141" s="28">
        <v>137</v>
      </c>
      <c r="B141" s="13"/>
      <c r="C141" s="46"/>
      <c r="D141" s="66"/>
      <c r="E141" s="47"/>
      <c r="F141" s="49"/>
      <c r="G141" s="48"/>
      <c r="H141" s="48"/>
      <c r="I141" s="13">
        <f t="shared" si="8"/>
        <v>0</v>
      </c>
      <c r="J141" s="50"/>
      <c r="K141" s="46"/>
      <c r="L141" s="41"/>
      <c r="M141" s="41"/>
      <c r="N141" s="42"/>
      <c r="O141" s="42"/>
      <c r="P141" s="43"/>
      <c r="Q141" s="41"/>
      <c r="R141" s="41"/>
      <c r="S141" s="41"/>
      <c r="T141" s="14"/>
    </row>
    <row r="142" spans="1:20" s="23" customFormat="1">
      <c r="A142" s="28">
        <v>138</v>
      </c>
      <c r="B142" s="13"/>
      <c r="C142" s="46"/>
      <c r="D142" s="66"/>
      <c r="E142" s="47"/>
      <c r="F142" s="49"/>
      <c r="G142" s="48"/>
      <c r="H142" s="48"/>
      <c r="I142" s="13">
        <f t="shared" si="8"/>
        <v>0</v>
      </c>
      <c r="J142" s="50"/>
      <c r="K142" s="46"/>
      <c r="L142" s="41"/>
      <c r="M142" s="41"/>
      <c r="N142" s="42"/>
      <c r="O142" s="42"/>
      <c r="P142" s="43"/>
      <c r="Q142" s="41"/>
      <c r="R142" s="41"/>
      <c r="S142" s="41"/>
      <c r="T142" s="14"/>
    </row>
    <row r="143" spans="1:20" s="23" customFormat="1">
      <c r="A143" s="28">
        <v>139</v>
      </c>
      <c r="B143" s="13"/>
      <c r="C143" s="46"/>
      <c r="D143" s="66"/>
      <c r="E143" s="47"/>
      <c r="F143" s="49"/>
      <c r="G143" s="48"/>
      <c r="H143" s="48"/>
      <c r="I143" s="13">
        <f t="shared" si="8"/>
        <v>0</v>
      </c>
      <c r="J143" s="50"/>
      <c r="K143" s="46"/>
      <c r="L143" s="41"/>
      <c r="M143" s="41"/>
      <c r="N143" s="42"/>
      <c r="O143" s="42"/>
      <c r="P143" s="43"/>
      <c r="Q143" s="41"/>
      <c r="R143" s="41"/>
      <c r="S143" s="41"/>
      <c r="T143" s="14"/>
    </row>
    <row r="144" spans="1:20" s="23" customFormat="1">
      <c r="A144" s="28">
        <v>140</v>
      </c>
      <c r="B144" s="13"/>
      <c r="C144" s="46"/>
      <c r="D144" s="66"/>
      <c r="E144" s="47"/>
      <c r="F144" s="49"/>
      <c r="G144" s="48"/>
      <c r="H144" s="48"/>
      <c r="I144" s="13">
        <f t="shared" si="8"/>
        <v>0</v>
      </c>
      <c r="J144" s="50"/>
      <c r="K144" s="46"/>
      <c r="L144" s="41"/>
      <c r="M144" s="41"/>
      <c r="N144" s="42"/>
      <c r="O144" s="42"/>
      <c r="P144" s="43"/>
      <c r="Q144" s="41"/>
      <c r="R144" s="41"/>
      <c r="S144" s="41"/>
      <c r="T144" s="14"/>
    </row>
    <row r="145" spans="1:20" s="23" customFormat="1">
      <c r="A145" s="28">
        <v>141</v>
      </c>
      <c r="B145" s="13"/>
      <c r="C145" s="46"/>
      <c r="D145" s="66"/>
      <c r="E145" s="47"/>
      <c r="F145" s="49"/>
      <c r="G145" s="48"/>
      <c r="H145" s="48"/>
      <c r="I145" s="13">
        <f t="shared" si="8"/>
        <v>0</v>
      </c>
      <c r="J145" s="50"/>
      <c r="K145" s="46"/>
      <c r="L145" s="41"/>
      <c r="M145" s="41"/>
      <c r="N145" s="42"/>
      <c r="O145" s="42"/>
      <c r="P145" s="43"/>
      <c r="Q145" s="41"/>
      <c r="R145" s="41"/>
      <c r="S145" s="41"/>
      <c r="T145" s="14"/>
    </row>
    <row r="146" spans="1:20" s="23" customFormat="1">
      <c r="A146" s="28">
        <v>142</v>
      </c>
      <c r="B146" s="13"/>
      <c r="C146" s="46"/>
      <c r="D146" s="66"/>
      <c r="E146" s="47"/>
      <c r="F146" s="49"/>
      <c r="G146" s="48"/>
      <c r="H146" s="48"/>
      <c r="I146" s="13">
        <f t="shared" si="8"/>
        <v>0</v>
      </c>
      <c r="J146" s="50"/>
      <c r="K146" s="46"/>
      <c r="L146" s="41"/>
      <c r="M146" s="41"/>
      <c r="N146" s="42"/>
      <c r="O146" s="42"/>
      <c r="P146" s="43"/>
      <c r="Q146" s="41"/>
      <c r="R146" s="41"/>
      <c r="S146" s="41"/>
      <c r="T146" s="14"/>
    </row>
    <row r="147" spans="1:20" s="23" customFormat="1">
      <c r="A147" s="28">
        <v>143</v>
      </c>
      <c r="B147" s="13"/>
      <c r="C147" s="46"/>
      <c r="D147" s="66"/>
      <c r="E147" s="47"/>
      <c r="F147" s="49"/>
      <c r="G147" s="48"/>
      <c r="H147" s="48"/>
      <c r="I147" s="13">
        <f t="shared" si="8"/>
        <v>0</v>
      </c>
      <c r="J147" s="50"/>
      <c r="K147" s="46"/>
      <c r="L147" s="41"/>
      <c r="M147" s="41"/>
      <c r="N147" s="42"/>
      <c r="O147" s="42"/>
      <c r="P147" s="43"/>
      <c r="Q147" s="41"/>
      <c r="R147" s="41"/>
      <c r="S147" s="41"/>
      <c r="T147" s="14"/>
    </row>
    <row r="148" spans="1:20" s="23" customFormat="1">
      <c r="A148" s="28">
        <v>144</v>
      </c>
      <c r="B148" s="13"/>
      <c r="C148" s="46"/>
      <c r="D148" s="66"/>
      <c r="E148" s="47"/>
      <c r="F148" s="49"/>
      <c r="G148" s="48"/>
      <c r="H148" s="48"/>
      <c r="I148" s="13">
        <f t="shared" si="8"/>
        <v>0</v>
      </c>
      <c r="J148" s="50"/>
      <c r="K148" s="46"/>
      <c r="L148" s="41"/>
      <c r="M148" s="41"/>
      <c r="N148" s="42"/>
      <c r="O148" s="42"/>
      <c r="P148" s="43"/>
      <c r="Q148" s="41"/>
      <c r="R148" s="41"/>
      <c r="S148" s="41"/>
      <c r="T148" s="14"/>
    </row>
    <row r="149" spans="1:20" s="23" customFormat="1">
      <c r="A149" s="28">
        <v>145</v>
      </c>
      <c r="B149" s="13"/>
      <c r="C149" s="46"/>
      <c r="D149" s="66"/>
      <c r="E149" s="47"/>
      <c r="F149" s="49"/>
      <c r="G149" s="48"/>
      <c r="H149" s="48"/>
      <c r="I149" s="13">
        <f t="shared" si="8"/>
        <v>0</v>
      </c>
      <c r="J149" s="50"/>
      <c r="K149" s="46"/>
      <c r="L149" s="41"/>
      <c r="M149" s="41"/>
      <c r="N149" s="42"/>
      <c r="O149" s="42"/>
      <c r="P149" s="43"/>
      <c r="Q149" s="41"/>
      <c r="R149" s="41"/>
      <c r="S149" s="41"/>
      <c r="T149" s="14"/>
    </row>
    <row r="150" spans="1:20" s="23" customFormat="1">
      <c r="A150" s="28">
        <v>146</v>
      </c>
      <c r="B150" s="13"/>
      <c r="C150" s="46"/>
      <c r="D150" s="66"/>
      <c r="E150" s="47"/>
      <c r="F150" s="49"/>
      <c r="G150" s="48"/>
      <c r="H150" s="48"/>
      <c r="I150" s="13">
        <f t="shared" si="8"/>
        <v>0</v>
      </c>
      <c r="J150" s="50"/>
      <c r="K150" s="46"/>
      <c r="L150" s="41"/>
      <c r="M150" s="41"/>
      <c r="N150" s="42"/>
      <c r="O150" s="42"/>
      <c r="P150" s="43"/>
      <c r="Q150" s="41"/>
      <c r="R150" s="41"/>
      <c r="S150" s="41"/>
      <c r="T150" s="14"/>
    </row>
    <row r="151" spans="1:20" s="23" customFormat="1">
      <c r="A151" s="28">
        <v>147</v>
      </c>
      <c r="B151" s="13"/>
      <c r="C151" s="46"/>
      <c r="D151" s="66"/>
      <c r="E151" s="47"/>
      <c r="F151" s="49"/>
      <c r="G151" s="48"/>
      <c r="H151" s="48"/>
      <c r="I151" s="13">
        <f t="shared" si="8"/>
        <v>0</v>
      </c>
      <c r="J151" s="50"/>
      <c r="K151" s="46"/>
      <c r="L151" s="41"/>
      <c r="M151" s="41"/>
      <c r="N151" s="42"/>
      <c r="O151" s="42"/>
      <c r="P151" s="43"/>
      <c r="Q151" s="41"/>
      <c r="R151" s="41"/>
      <c r="S151" s="41"/>
      <c r="T151" s="14"/>
    </row>
    <row r="152" spans="1:20" s="23" customFormat="1">
      <c r="A152" s="28">
        <v>148</v>
      </c>
      <c r="B152" s="13"/>
      <c r="C152" s="46"/>
      <c r="D152" s="66"/>
      <c r="E152" s="47"/>
      <c r="F152" s="49"/>
      <c r="G152" s="48"/>
      <c r="H152" s="48"/>
      <c r="I152" s="13">
        <f t="shared" si="8"/>
        <v>0</v>
      </c>
      <c r="J152" s="50"/>
      <c r="K152" s="46"/>
      <c r="L152" s="41"/>
      <c r="M152" s="41"/>
      <c r="N152" s="42"/>
      <c r="O152" s="42"/>
      <c r="P152" s="43"/>
      <c r="Q152" s="41"/>
      <c r="R152" s="41"/>
      <c r="S152" s="41"/>
      <c r="T152" s="14"/>
    </row>
    <row r="153" spans="1:20" s="23" customFormat="1">
      <c r="A153" s="28">
        <v>149</v>
      </c>
      <c r="B153" s="13"/>
      <c r="C153" s="46"/>
      <c r="D153" s="66"/>
      <c r="E153" s="47"/>
      <c r="F153" s="49"/>
      <c r="G153" s="48"/>
      <c r="H153" s="48"/>
      <c r="I153" s="13">
        <f t="shared" si="8"/>
        <v>0</v>
      </c>
      <c r="J153" s="50"/>
      <c r="K153" s="46"/>
      <c r="L153" s="41"/>
      <c r="M153" s="41"/>
      <c r="N153" s="42"/>
      <c r="O153" s="42"/>
      <c r="P153" s="43"/>
      <c r="Q153" s="41"/>
      <c r="R153" s="41"/>
      <c r="S153" s="41"/>
      <c r="T153" s="14"/>
    </row>
    <row r="154" spans="1:20" s="23" customFormat="1">
      <c r="A154" s="28">
        <v>150</v>
      </c>
      <c r="B154" s="13"/>
      <c r="C154" s="46"/>
      <c r="D154" s="66"/>
      <c r="E154" s="47"/>
      <c r="F154" s="49"/>
      <c r="G154" s="48"/>
      <c r="H154" s="48"/>
      <c r="I154" s="13">
        <f t="shared" si="8"/>
        <v>0</v>
      </c>
      <c r="J154" s="50"/>
      <c r="K154" s="46"/>
      <c r="L154" s="41"/>
      <c r="M154" s="41"/>
      <c r="N154" s="42"/>
      <c r="O154" s="42"/>
      <c r="P154" s="43"/>
      <c r="Q154" s="41"/>
      <c r="R154" s="41"/>
      <c r="S154" s="41"/>
      <c r="T154" s="14"/>
    </row>
    <row r="155" spans="1:20" s="23" customFormat="1">
      <c r="A155" s="28">
        <v>151</v>
      </c>
      <c r="B155" s="13"/>
      <c r="C155" s="46"/>
      <c r="D155" s="66"/>
      <c r="E155" s="47"/>
      <c r="F155" s="49"/>
      <c r="G155" s="48"/>
      <c r="H155" s="48"/>
      <c r="I155" s="13">
        <f t="shared" si="8"/>
        <v>0</v>
      </c>
      <c r="J155" s="50"/>
      <c r="K155" s="46"/>
      <c r="L155" s="41"/>
      <c r="M155" s="41"/>
      <c r="N155" s="42"/>
      <c r="O155" s="42"/>
      <c r="P155" s="43"/>
      <c r="Q155" s="41"/>
      <c r="R155" s="41"/>
      <c r="S155" s="41"/>
      <c r="T155" s="14"/>
    </row>
    <row r="156" spans="1:20" s="23" customFormat="1">
      <c r="A156" s="28">
        <v>152</v>
      </c>
      <c r="B156" s="13"/>
      <c r="C156" s="46"/>
      <c r="D156" s="66"/>
      <c r="E156" s="47"/>
      <c r="F156" s="49"/>
      <c r="G156" s="48"/>
      <c r="H156" s="48"/>
      <c r="I156" s="13">
        <f t="shared" si="8"/>
        <v>0</v>
      </c>
      <c r="J156" s="50"/>
      <c r="K156" s="46"/>
      <c r="L156" s="41"/>
      <c r="M156" s="41"/>
      <c r="N156" s="42"/>
      <c r="O156" s="42"/>
      <c r="P156" s="43"/>
      <c r="Q156" s="41"/>
      <c r="R156" s="41"/>
      <c r="S156" s="41"/>
      <c r="T156" s="14"/>
    </row>
    <row r="157" spans="1:20" s="23" customFormat="1">
      <c r="A157" s="28">
        <v>153</v>
      </c>
      <c r="B157" s="13"/>
      <c r="C157" s="46"/>
      <c r="D157" s="66"/>
      <c r="E157" s="47"/>
      <c r="F157" s="49"/>
      <c r="G157" s="48"/>
      <c r="H157" s="48"/>
      <c r="I157" s="13">
        <f t="shared" si="8"/>
        <v>0</v>
      </c>
      <c r="J157" s="50"/>
      <c r="K157" s="46"/>
      <c r="L157" s="41"/>
      <c r="M157" s="41"/>
      <c r="N157" s="42"/>
      <c r="O157" s="42"/>
      <c r="P157" s="43"/>
      <c r="Q157" s="41"/>
      <c r="R157" s="41"/>
      <c r="S157" s="41"/>
      <c r="T157" s="14"/>
    </row>
    <row r="158" spans="1:20" s="23" customFormat="1">
      <c r="A158" s="28">
        <v>154</v>
      </c>
      <c r="B158" s="13"/>
      <c r="C158" s="46"/>
      <c r="D158" s="66"/>
      <c r="E158" s="47"/>
      <c r="F158" s="49"/>
      <c r="G158" s="48"/>
      <c r="H158" s="48"/>
      <c r="I158" s="13">
        <f t="shared" si="8"/>
        <v>0</v>
      </c>
      <c r="J158" s="50"/>
      <c r="K158" s="46"/>
      <c r="L158" s="41"/>
      <c r="M158" s="41"/>
      <c r="N158" s="42"/>
      <c r="O158" s="42"/>
      <c r="P158" s="43"/>
      <c r="Q158" s="41"/>
      <c r="R158" s="41"/>
      <c r="S158" s="41"/>
      <c r="T158" s="14"/>
    </row>
    <row r="159" spans="1:20" s="23" customFormat="1">
      <c r="A159" s="28">
        <v>155</v>
      </c>
      <c r="B159" s="13"/>
      <c r="C159" s="46"/>
      <c r="D159" s="66"/>
      <c r="E159" s="47"/>
      <c r="F159" s="49"/>
      <c r="G159" s="48"/>
      <c r="H159" s="48"/>
      <c r="I159" s="13">
        <f t="shared" si="8"/>
        <v>0</v>
      </c>
      <c r="J159" s="50"/>
      <c r="K159" s="46"/>
      <c r="L159" s="41"/>
      <c r="M159" s="41"/>
      <c r="N159" s="42"/>
      <c r="O159" s="42"/>
      <c r="P159" s="43"/>
      <c r="Q159" s="41"/>
      <c r="R159" s="41"/>
      <c r="S159" s="41"/>
      <c r="T159" s="14"/>
    </row>
    <row r="160" spans="1:20" s="23" customFormat="1">
      <c r="A160" s="28">
        <v>156</v>
      </c>
      <c r="B160" s="13"/>
      <c r="C160" s="46"/>
      <c r="D160" s="66"/>
      <c r="E160" s="47"/>
      <c r="F160" s="49"/>
      <c r="G160" s="48"/>
      <c r="H160" s="48"/>
      <c r="I160" s="13">
        <f t="shared" si="8"/>
        <v>0</v>
      </c>
      <c r="J160" s="50"/>
      <c r="K160" s="46"/>
      <c r="L160" s="41"/>
      <c r="M160" s="41"/>
      <c r="N160" s="42"/>
      <c r="O160" s="42"/>
      <c r="P160" s="43"/>
      <c r="Q160" s="41"/>
      <c r="R160" s="41"/>
      <c r="S160" s="41"/>
      <c r="T160" s="14"/>
    </row>
    <row r="161" spans="1:20" s="23" customFormat="1">
      <c r="A161" s="28">
        <v>157</v>
      </c>
      <c r="B161" s="13"/>
      <c r="C161" s="46"/>
      <c r="D161" s="66"/>
      <c r="E161" s="47"/>
      <c r="F161" s="49"/>
      <c r="G161" s="48"/>
      <c r="H161" s="48"/>
      <c r="I161" s="13">
        <f t="shared" ref="I161:I164" si="9">+G161+H161</f>
        <v>0</v>
      </c>
      <c r="J161" s="50"/>
      <c r="K161" s="46"/>
      <c r="L161" s="41"/>
      <c r="M161" s="41"/>
      <c r="N161" s="42"/>
      <c r="O161" s="42"/>
      <c r="P161" s="43"/>
      <c r="Q161" s="41"/>
      <c r="R161" s="41"/>
      <c r="S161" s="41"/>
      <c r="T161" s="14"/>
    </row>
    <row r="162" spans="1:20" s="23" customFormat="1">
      <c r="A162" s="28">
        <v>158</v>
      </c>
      <c r="B162" s="13"/>
      <c r="C162" s="46"/>
      <c r="D162" s="66"/>
      <c r="E162" s="47"/>
      <c r="F162" s="49"/>
      <c r="G162" s="48"/>
      <c r="H162" s="48"/>
      <c r="I162" s="13">
        <f t="shared" si="9"/>
        <v>0</v>
      </c>
      <c r="J162" s="50"/>
      <c r="K162" s="46"/>
      <c r="L162" s="41"/>
      <c r="M162" s="41"/>
      <c r="N162" s="42"/>
      <c r="O162" s="42"/>
      <c r="P162" s="43"/>
      <c r="Q162" s="41"/>
      <c r="R162" s="41"/>
      <c r="S162" s="41"/>
      <c r="T162" s="14"/>
    </row>
    <row r="163" spans="1:20" s="23" customFormat="1">
      <c r="A163" s="28">
        <v>159</v>
      </c>
      <c r="B163" s="13"/>
      <c r="C163" s="46"/>
      <c r="D163" s="66"/>
      <c r="E163" s="47"/>
      <c r="F163" s="49"/>
      <c r="G163" s="48"/>
      <c r="H163" s="48"/>
      <c r="I163" s="13">
        <f t="shared" si="9"/>
        <v>0</v>
      </c>
      <c r="J163" s="50"/>
      <c r="K163" s="46"/>
      <c r="L163" s="41"/>
      <c r="M163" s="41"/>
      <c r="N163" s="42"/>
      <c r="O163" s="42"/>
      <c r="P163" s="43"/>
      <c r="Q163" s="41"/>
      <c r="R163" s="41"/>
      <c r="S163" s="41"/>
      <c r="T163" s="14"/>
    </row>
    <row r="164" spans="1:20" s="23" customFormat="1">
      <c r="A164" s="28">
        <v>160</v>
      </c>
      <c r="B164" s="13"/>
      <c r="C164" s="46"/>
      <c r="D164" s="66"/>
      <c r="E164" s="47"/>
      <c r="F164" s="49"/>
      <c r="G164" s="48"/>
      <c r="H164" s="48"/>
      <c r="I164" s="13">
        <f t="shared" si="9"/>
        <v>0</v>
      </c>
      <c r="J164" s="50"/>
      <c r="K164" s="46"/>
      <c r="L164" s="41"/>
      <c r="M164" s="41"/>
      <c r="N164" s="42"/>
      <c r="O164" s="42"/>
      <c r="P164" s="43"/>
      <c r="Q164" s="41"/>
      <c r="R164" s="41"/>
      <c r="S164" s="41"/>
      <c r="T164" s="14"/>
    </row>
    <row r="165" spans="1:20" s="23" customFormat="1">
      <c r="A165" s="28" t="s">
        <v>11</v>
      </c>
      <c r="B165" s="28"/>
      <c r="C165" s="55">
        <f>COUNTIFS(C5:C164,"*")</f>
        <v>82</v>
      </c>
      <c r="D165" s="90"/>
      <c r="E165" s="57"/>
      <c r="F165" s="58"/>
      <c r="G165" s="59">
        <f>SUM(G5:G164)</f>
        <v>3954</v>
      </c>
      <c r="H165" s="59">
        <f>SUM(H5:H164)</f>
        <v>4102</v>
      </c>
      <c r="I165" s="28">
        <f>SUM(I5:I164)</f>
        <v>8056</v>
      </c>
      <c r="J165" s="60"/>
      <c r="K165" s="55"/>
      <c r="L165" s="61"/>
      <c r="M165" s="61"/>
      <c r="N165" s="62"/>
      <c r="O165" s="62"/>
      <c r="P165" s="63"/>
      <c r="Q165" s="61"/>
      <c r="R165" s="61"/>
      <c r="S165" s="61"/>
      <c r="T165" s="56"/>
    </row>
    <row r="166" spans="1:20">
      <c r="A166" s="36" t="s">
        <v>68</v>
      </c>
      <c r="B166" s="6">
        <f>COUNTIF(B$5:B$164,"Team 1")</f>
        <v>41</v>
      </c>
      <c r="C166" s="36" t="s">
        <v>29</v>
      </c>
      <c r="D166" s="6">
        <f>COUNTIF(D5:D164,"Anganwadi")</f>
        <v>43</v>
      </c>
    </row>
    <row r="167" spans="1:20">
      <c r="A167" s="36" t="s">
        <v>69</v>
      </c>
      <c r="B167" s="6">
        <f>COUNTIF(B$6:B$164,"Team 2")</f>
        <v>41</v>
      </c>
      <c r="C167" s="36" t="s">
        <v>27</v>
      </c>
      <c r="D167" s="6">
        <f>COUNTIF(D5:D164,"School")</f>
        <v>39</v>
      </c>
    </row>
  </sheetData>
  <sheetProtection password="CBE1" sheet="1" objects="1" scenarios="1"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5" scale="57" fitToHeight="11000" orientation="landscape"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5" sqref="C5"/>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2" customWidth="1"/>
    <col min="6" max="6" width="17" style="1" customWidth="1"/>
    <col min="7" max="7" width="6.140625" style="12" customWidth="1"/>
    <col min="8" max="8" width="6.28515625" style="12"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56" t="s">
        <v>65</v>
      </c>
      <c r="B1" s="156"/>
      <c r="C1" s="156"/>
      <c r="D1" s="157"/>
      <c r="E1" s="157"/>
      <c r="F1" s="157"/>
      <c r="G1" s="157"/>
      <c r="H1" s="157"/>
      <c r="I1" s="157"/>
      <c r="J1" s="157"/>
      <c r="K1" s="157"/>
      <c r="L1" s="157"/>
      <c r="M1" s="157"/>
      <c r="N1" s="157"/>
      <c r="O1" s="157"/>
      <c r="P1" s="157"/>
      <c r="Q1" s="157"/>
      <c r="R1" s="157"/>
      <c r="S1" s="157"/>
    </row>
    <row r="2" spans="1:20">
      <c r="A2" s="160" t="s">
        <v>63</v>
      </c>
      <c r="B2" s="161"/>
      <c r="C2" s="161"/>
      <c r="D2" s="22">
        <v>43586</v>
      </c>
      <c r="E2" s="19"/>
      <c r="F2" s="19"/>
      <c r="G2" s="19"/>
      <c r="H2" s="19"/>
      <c r="I2" s="19"/>
      <c r="J2" s="19"/>
      <c r="K2" s="19"/>
      <c r="L2" s="19"/>
      <c r="M2" s="19"/>
      <c r="N2" s="19"/>
      <c r="O2" s="19"/>
      <c r="P2" s="19"/>
      <c r="Q2" s="19"/>
      <c r="R2" s="19"/>
      <c r="S2" s="19"/>
    </row>
    <row r="3" spans="1:20" ht="24" customHeight="1">
      <c r="A3" s="155" t="s">
        <v>14</v>
      </c>
      <c r="B3" s="158" t="s">
        <v>67</v>
      </c>
      <c r="C3" s="154" t="s">
        <v>7</v>
      </c>
      <c r="D3" s="154" t="s">
        <v>59</v>
      </c>
      <c r="E3" s="154" t="s">
        <v>16</v>
      </c>
      <c r="F3" s="162" t="s">
        <v>17</v>
      </c>
      <c r="G3" s="154" t="s">
        <v>8</v>
      </c>
      <c r="H3" s="154"/>
      <c r="I3" s="154"/>
      <c r="J3" s="154" t="s">
        <v>35</v>
      </c>
      <c r="K3" s="158" t="s">
        <v>37</v>
      </c>
      <c r="L3" s="158" t="s">
        <v>54</v>
      </c>
      <c r="M3" s="158" t="s">
        <v>55</v>
      </c>
      <c r="N3" s="158" t="s">
        <v>38</v>
      </c>
      <c r="O3" s="158" t="s">
        <v>39</v>
      </c>
      <c r="P3" s="155" t="s">
        <v>58</v>
      </c>
      <c r="Q3" s="154" t="s">
        <v>56</v>
      </c>
      <c r="R3" s="154" t="s">
        <v>36</v>
      </c>
      <c r="S3" s="154" t="s">
        <v>57</v>
      </c>
      <c r="T3" s="154" t="s">
        <v>13</v>
      </c>
    </row>
    <row r="4" spans="1:20" ht="25.5" customHeight="1">
      <c r="A4" s="155"/>
      <c r="B4" s="163"/>
      <c r="C4" s="154"/>
      <c r="D4" s="154"/>
      <c r="E4" s="154"/>
      <c r="F4" s="162"/>
      <c r="G4" s="20" t="s">
        <v>9</v>
      </c>
      <c r="H4" s="20" t="s">
        <v>10</v>
      </c>
      <c r="I4" s="20" t="s">
        <v>11</v>
      </c>
      <c r="J4" s="154"/>
      <c r="K4" s="159"/>
      <c r="L4" s="159"/>
      <c r="M4" s="159"/>
      <c r="N4" s="159"/>
      <c r="O4" s="159"/>
      <c r="P4" s="155"/>
      <c r="Q4" s="155"/>
      <c r="R4" s="154"/>
      <c r="S4" s="154"/>
      <c r="T4" s="154"/>
    </row>
    <row r="5" spans="1:20" s="23" customFormat="1">
      <c r="A5" s="28">
        <v>1</v>
      </c>
      <c r="B5" s="13" t="s">
        <v>68</v>
      </c>
      <c r="C5" s="14" t="s">
        <v>228</v>
      </c>
      <c r="D5" s="14" t="s">
        <v>29</v>
      </c>
      <c r="E5" s="15">
        <v>1</v>
      </c>
      <c r="F5" s="14"/>
      <c r="G5" s="15">
        <v>45</v>
      </c>
      <c r="H5" s="15">
        <v>52</v>
      </c>
      <c r="I5" s="88">
        <f>+G5+H5</f>
        <v>97</v>
      </c>
      <c r="J5" s="66">
        <v>9613791288</v>
      </c>
      <c r="K5" s="14" t="s">
        <v>229</v>
      </c>
      <c r="L5" s="14" t="s">
        <v>230</v>
      </c>
      <c r="M5" s="14">
        <v>9401452196</v>
      </c>
      <c r="N5" s="14" t="s">
        <v>231</v>
      </c>
      <c r="O5" s="14">
        <v>9854413785</v>
      </c>
      <c r="P5" s="21">
        <v>43587</v>
      </c>
      <c r="Q5" s="14"/>
      <c r="R5" s="66" t="s">
        <v>76</v>
      </c>
      <c r="S5" s="14"/>
      <c r="T5" s="14"/>
    </row>
    <row r="6" spans="1:20" s="23" customFormat="1">
      <c r="A6" s="28">
        <v>2</v>
      </c>
      <c r="B6" s="13" t="s">
        <v>68</v>
      </c>
      <c r="C6" s="14" t="s">
        <v>232</v>
      </c>
      <c r="D6" s="14" t="s">
        <v>27</v>
      </c>
      <c r="E6" s="15" t="s">
        <v>233</v>
      </c>
      <c r="F6" s="14" t="s">
        <v>96</v>
      </c>
      <c r="G6" s="15">
        <v>30</v>
      </c>
      <c r="H6" s="15">
        <v>28</v>
      </c>
      <c r="I6" s="88">
        <f t="shared" ref="I6:I51" si="0">+G6+H6</f>
        <v>58</v>
      </c>
      <c r="J6" s="66" t="s">
        <v>234</v>
      </c>
      <c r="K6" s="14" t="s">
        <v>229</v>
      </c>
      <c r="L6" s="14" t="s">
        <v>230</v>
      </c>
      <c r="M6" s="14">
        <v>9401452196</v>
      </c>
      <c r="N6" s="14" t="s">
        <v>231</v>
      </c>
      <c r="O6" s="14">
        <v>9854413785</v>
      </c>
      <c r="P6" s="21"/>
      <c r="Q6" s="14"/>
      <c r="R6" s="66" t="s">
        <v>76</v>
      </c>
      <c r="S6" s="14"/>
      <c r="T6" s="14"/>
    </row>
    <row r="7" spans="1:20" s="23" customFormat="1">
      <c r="A7" s="28">
        <v>3</v>
      </c>
      <c r="B7" s="13" t="s">
        <v>69</v>
      </c>
      <c r="C7" s="14" t="s">
        <v>235</v>
      </c>
      <c r="D7" s="14" t="s">
        <v>29</v>
      </c>
      <c r="E7" s="15">
        <v>7</v>
      </c>
      <c r="F7" s="14"/>
      <c r="G7" s="15">
        <v>21</v>
      </c>
      <c r="H7" s="15">
        <v>23</v>
      </c>
      <c r="I7" s="88">
        <f t="shared" si="0"/>
        <v>44</v>
      </c>
      <c r="J7" s="66">
        <v>9577341148</v>
      </c>
      <c r="K7" s="14" t="s">
        <v>236</v>
      </c>
      <c r="L7" s="14" t="s">
        <v>237</v>
      </c>
      <c r="M7" s="14">
        <v>9401452208</v>
      </c>
      <c r="N7" s="14"/>
      <c r="O7" s="14"/>
      <c r="P7" s="21"/>
      <c r="Q7" s="14"/>
      <c r="R7" s="66" t="s">
        <v>76</v>
      </c>
      <c r="S7" s="14"/>
      <c r="T7" s="14"/>
    </row>
    <row r="8" spans="1:20" s="23" customFormat="1">
      <c r="A8" s="28">
        <v>4</v>
      </c>
      <c r="B8" s="13" t="s">
        <v>69</v>
      </c>
      <c r="C8" s="14" t="s">
        <v>238</v>
      </c>
      <c r="D8" s="14" t="s">
        <v>27</v>
      </c>
      <c r="E8" s="15">
        <v>18050200402</v>
      </c>
      <c r="F8" s="14" t="s">
        <v>96</v>
      </c>
      <c r="G8" s="15">
        <v>32</v>
      </c>
      <c r="H8" s="15">
        <v>30</v>
      </c>
      <c r="I8" s="88">
        <f t="shared" si="0"/>
        <v>62</v>
      </c>
      <c r="J8" s="13">
        <v>9613164380</v>
      </c>
      <c r="K8" s="14" t="s">
        <v>236</v>
      </c>
      <c r="L8" s="14" t="s">
        <v>237</v>
      </c>
      <c r="M8" s="14">
        <v>9401452208</v>
      </c>
      <c r="N8" s="14"/>
      <c r="O8" s="14"/>
      <c r="P8" s="21"/>
      <c r="Q8" s="14"/>
      <c r="R8" s="66" t="s">
        <v>76</v>
      </c>
      <c r="S8" s="14"/>
      <c r="T8" s="14"/>
    </row>
    <row r="9" spans="1:20" s="23" customFormat="1">
      <c r="A9" s="28">
        <v>5</v>
      </c>
      <c r="B9" s="13" t="s">
        <v>68</v>
      </c>
      <c r="C9" s="14" t="s">
        <v>239</v>
      </c>
      <c r="D9" s="14" t="s">
        <v>29</v>
      </c>
      <c r="E9" s="15">
        <v>2</v>
      </c>
      <c r="F9" s="14"/>
      <c r="G9" s="15">
        <v>35</v>
      </c>
      <c r="H9" s="15">
        <v>38</v>
      </c>
      <c r="I9" s="88">
        <f t="shared" si="0"/>
        <v>73</v>
      </c>
      <c r="J9" s="66">
        <v>9706778741</v>
      </c>
      <c r="K9" s="14" t="s">
        <v>229</v>
      </c>
      <c r="L9" s="14" t="s">
        <v>230</v>
      </c>
      <c r="M9" s="14">
        <v>9401452196</v>
      </c>
      <c r="N9" s="14" t="s">
        <v>240</v>
      </c>
      <c r="O9" s="14">
        <v>9613422931</v>
      </c>
      <c r="P9" s="21">
        <v>43588</v>
      </c>
      <c r="Q9" s="14"/>
      <c r="R9" s="66" t="s">
        <v>76</v>
      </c>
      <c r="S9" s="14"/>
      <c r="T9" s="14"/>
    </row>
    <row r="10" spans="1:20" s="23" customFormat="1">
      <c r="A10" s="28">
        <v>6</v>
      </c>
      <c r="B10" s="13" t="s">
        <v>68</v>
      </c>
      <c r="C10" s="14" t="s">
        <v>241</v>
      </c>
      <c r="D10" s="14" t="s">
        <v>27</v>
      </c>
      <c r="E10" s="15" t="s">
        <v>242</v>
      </c>
      <c r="F10" s="14" t="s">
        <v>96</v>
      </c>
      <c r="G10" s="15">
        <v>23</v>
      </c>
      <c r="H10" s="15">
        <v>25</v>
      </c>
      <c r="I10" s="88">
        <f t="shared" si="0"/>
        <v>48</v>
      </c>
      <c r="J10" s="66">
        <v>9678750984</v>
      </c>
      <c r="K10" s="14" t="s">
        <v>229</v>
      </c>
      <c r="L10" s="14" t="s">
        <v>230</v>
      </c>
      <c r="M10" s="14">
        <v>9401452196</v>
      </c>
      <c r="N10" s="14" t="s">
        <v>240</v>
      </c>
      <c r="O10" s="14">
        <v>9613422931</v>
      </c>
      <c r="P10" s="21"/>
      <c r="Q10" s="14"/>
      <c r="R10" s="66" t="s">
        <v>76</v>
      </c>
      <c r="S10" s="14"/>
      <c r="T10" s="14"/>
    </row>
    <row r="11" spans="1:20" s="23" customFormat="1">
      <c r="A11" s="28">
        <v>7</v>
      </c>
      <c r="B11" s="13" t="s">
        <v>69</v>
      </c>
      <c r="C11" s="14" t="s">
        <v>243</v>
      </c>
      <c r="D11" s="14" t="s">
        <v>29</v>
      </c>
      <c r="E11" s="15">
        <v>8</v>
      </c>
      <c r="F11" s="14"/>
      <c r="G11" s="15">
        <v>29</v>
      </c>
      <c r="H11" s="15">
        <v>20</v>
      </c>
      <c r="I11" s="88">
        <f t="shared" si="0"/>
        <v>49</v>
      </c>
      <c r="J11" s="66">
        <v>9854702110</v>
      </c>
      <c r="K11" s="14" t="s">
        <v>236</v>
      </c>
      <c r="L11" s="14" t="s">
        <v>237</v>
      </c>
      <c r="M11" s="14">
        <v>9401452208</v>
      </c>
      <c r="N11" s="14"/>
      <c r="O11" s="14"/>
      <c r="P11" s="21"/>
      <c r="Q11" s="14"/>
      <c r="R11" s="66" t="s">
        <v>76</v>
      </c>
      <c r="S11" s="14"/>
      <c r="T11" s="14"/>
    </row>
    <row r="12" spans="1:20" s="23" customFormat="1">
      <c r="A12" s="28">
        <v>8</v>
      </c>
      <c r="B12" s="13" t="s">
        <v>69</v>
      </c>
      <c r="C12" s="14" t="s">
        <v>244</v>
      </c>
      <c r="D12" s="14" t="s">
        <v>27</v>
      </c>
      <c r="E12" s="15">
        <v>18050200401</v>
      </c>
      <c r="F12" s="14" t="s">
        <v>96</v>
      </c>
      <c r="G12" s="15">
        <v>27</v>
      </c>
      <c r="H12" s="15">
        <v>27</v>
      </c>
      <c r="I12" s="88">
        <f t="shared" si="0"/>
        <v>54</v>
      </c>
      <c r="J12" s="66">
        <v>8759165060</v>
      </c>
      <c r="K12" s="14" t="s">
        <v>236</v>
      </c>
      <c r="L12" s="14" t="s">
        <v>237</v>
      </c>
      <c r="M12" s="14">
        <v>9401452208</v>
      </c>
      <c r="N12" s="14"/>
      <c r="O12" s="14"/>
      <c r="P12" s="21"/>
      <c r="Q12" s="14"/>
      <c r="R12" s="66" t="s">
        <v>76</v>
      </c>
      <c r="S12" s="14"/>
      <c r="T12" s="14"/>
    </row>
    <row r="13" spans="1:20" s="23" customFormat="1">
      <c r="A13" s="28">
        <v>9</v>
      </c>
      <c r="B13" s="13" t="s">
        <v>68</v>
      </c>
      <c r="C13" s="14" t="s">
        <v>245</v>
      </c>
      <c r="D13" s="14" t="s">
        <v>29</v>
      </c>
      <c r="E13" s="15">
        <v>3</v>
      </c>
      <c r="F13" s="14"/>
      <c r="G13" s="15">
        <v>32</v>
      </c>
      <c r="H13" s="15">
        <v>29</v>
      </c>
      <c r="I13" s="88">
        <f t="shared" si="0"/>
        <v>61</v>
      </c>
      <c r="J13" s="66">
        <v>9945900904</v>
      </c>
      <c r="K13" s="14" t="s">
        <v>229</v>
      </c>
      <c r="L13" s="14" t="s">
        <v>230</v>
      </c>
      <c r="M13" s="14">
        <v>9854592290</v>
      </c>
      <c r="N13" s="14" t="s">
        <v>246</v>
      </c>
      <c r="O13" s="14">
        <v>9577938239</v>
      </c>
      <c r="P13" s="21">
        <v>43589</v>
      </c>
      <c r="Q13" s="14"/>
      <c r="R13" s="66" t="s">
        <v>76</v>
      </c>
      <c r="S13" s="14"/>
      <c r="T13" s="14"/>
    </row>
    <row r="14" spans="1:20" s="23" customFormat="1" ht="33">
      <c r="A14" s="28">
        <v>10</v>
      </c>
      <c r="B14" s="13" t="s">
        <v>68</v>
      </c>
      <c r="C14" s="14" t="s">
        <v>247</v>
      </c>
      <c r="D14" s="14" t="s">
        <v>27</v>
      </c>
      <c r="E14" s="15" t="s">
        <v>248</v>
      </c>
      <c r="F14" s="14" t="s">
        <v>96</v>
      </c>
      <c r="G14" s="15">
        <v>40</v>
      </c>
      <c r="H14" s="15">
        <v>46</v>
      </c>
      <c r="I14" s="88">
        <f t="shared" si="0"/>
        <v>86</v>
      </c>
      <c r="J14" s="66" t="s">
        <v>249</v>
      </c>
      <c r="K14" s="14" t="s">
        <v>250</v>
      </c>
      <c r="L14" s="14" t="s">
        <v>251</v>
      </c>
      <c r="M14" s="14">
        <v>9854592290</v>
      </c>
      <c r="N14" s="14" t="s">
        <v>246</v>
      </c>
      <c r="O14" s="14">
        <v>9577938239</v>
      </c>
      <c r="P14" s="21"/>
      <c r="Q14" s="14"/>
      <c r="R14" s="66" t="s">
        <v>76</v>
      </c>
      <c r="S14" s="14"/>
      <c r="T14" s="14"/>
    </row>
    <row r="15" spans="1:20" s="23" customFormat="1">
      <c r="A15" s="28">
        <v>11</v>
      </c>
      <c r="B15" s="13" t="s">
        <v>69</v>
      </c>
      <c r="C15" s="14" t="s">
        <v>252</v>
      </c>
      <c r="D15" s="14" t="s">
        <v>29</v>
      </c>
      <c r="E15" s="15">
        <v>155</v>
      </c>
      <c r="F15" s="14"/>
      <c r="G15" s="15">
        <v>22</v>
      </c>
      <c r="H15" s="15">
        <v>20</v>
      </c>
      <c r="I15" s="88">
        <f t="shared" si="0"/>
        <v>42</v>
      </c>
      <c r="J15" s="66">
        <v>9577285050</v>
      </c>
      <c r="K15" s="14" t="s">
        <v>236</v>
      </c>
      <c r="L15" s="14" t="s">
        <v>237</v>
      </c>
      <c r="M15" s="14">
        <v>9401452208</v>
      </c>
      <c r="N15" s="14" t="s">
        <v>253</v>
      </c>
      <c r="O15" s="14">
        <v>9613519506</v>
      </c>
      <c r="P15" s="21"/>
      <c r="Q15" s="14"/>
      <c r="R15" s="66" t="s">
        <v>76</v>
      </c>
      <c r="S15" s="14"/>
      <c r="T15" s="14"/>
    </row>
    <row r="16" spans="1:20" s="23" customFormat="1">
      <c r="A16" s="28">
        <v>12</v>
      </c>
      <c r="B16" s="13" t="s">
        <v>69</v>
      </c>
      <c r="C16" s="14" t="s">
        <v>254</v>
      </c>
      <c r="D16" s="14" t="s">
        <v>27</v>
      </c>
      <c r="E16" s="15">
        <v>18050203401</v>
      </c>
      <c r="F16" s="14" t="s">
        <v>96</v>
      </c>
      <c r="G16" s="15">
        <v>15</v>
      </c>
      <c r="H16" s="15">
        <v>21</v>
      </c>
      <c r="I16" s="88">
        <f t="shared" si="0"/>
        <v>36</v>
      </c>
      <c r="J16" s="66">
        <v>9577462860</v>
      </c>
      <c r="K16" s="14" t="s">
        <v>236</v>
      </c>
      <c r="L16" s="14" t="s">
        <v>237</v>
      </c>
      <c r="M16" s="14">
        <v>9401452208</v>
      </c>
      <c r="N16" s="14" t="s">
        <v>253</v>
      </c>
      <c r="O16" s="14">
        <v>9613519506</v>
      </c>
      <c r="P16" s="21"/>
      <c r="Q16" s="14"/>
      <c r="R16" s="66" t="s">
        <v>76</v>
      </c>
      <c r="S16" s="14"/>
      <c r="T16" s="14"/>
    </row>
    <row r="17" spans="1:20" s="23" customFormat="1">
      <c r="A17" s="28">
        <v>13</v>
      </c>
      <c r="B17" s="13" t="s">
        <v>68</v>
      </c>
      <c r="C17" s="14" t="s">
        <v>255</v>
      </c>
      <c r="D17" s="14" t="s">
        <v>29</v>
      </c>
      <c r="E17" s="15">
        <v>4</v>
      </c>
      <c r="F17" s="14"/>
      <c r="G17" s="15">
        <v>32</v>
      </c>
      <c r="H17" s="15">
        <v>34</v>
      </c>
      <c r="I17" s="88">
        <f t="shared" si="0"/>
        <v>66</v>
      </c>
      <c r="J17" s="66">
        <v>9678865882</v>
      </c>
      <c r="K17" s="14" t="s">
        <v>229</v>
      </c>
      <c r="L17" s="14" t="s">
        <v>230</v>
      </c>
      <c r="M17" s="14">
        <v>9401452196</v>
      </c>
      <c r="N17" s="14" t="s">
        <v>256</v>
      </c>
      <c r="O17" s="14">
        <v>9854342919</v>
      </c>
      <c r="P17" s="21">
        <v>43591</v>
      </c>
      <c r="Q17" s="14"/>
      <c r="R17" s="66" t="s">
        <v>76</v>
      </c>
      <c r="S17" s="14"/>
      <c r="T17" s="14"/>
    </row>
    <row r="18" spans="1:20" s="23" customFormat="1">
      <c r="A18" s="28">
        <v>14</v>
      </c>
      <c r="B18" s="13" t="s">
        <v>68</v>
      </c>
      <c r="C18" s="14" t="s">
        <v>257</v>
      </c>
      <c r="D18" s="14" t="s">
        <v>27</v>
      </c>
      <c r="E18" s="15" t="s">
        <v>258</v>
      </c>
      <c r="F18" s="14" t="s">
        <v>96</v>
      </c>
      <c r="G18" s="15">
        <v>37</v>
      </c>
      <c r="H18" s="15">
        <v>43</v>
      </c>
      <c r="I18" s="88">
        <f t="shared" si="0"/>
        <v>80</v>
      </c>
      <c r="J18" s="66" t="s">
        <v>259</v>
      </c>
      <c r="K18" s="14" t="s">
        <v>229</v>
      </c>
      <c r="L18" s="14" t="s">
        <v>230</v>
      </c>
      <c r="M18" s="14">
        <v>9401452196</v>
      </c>
      <c r="N18" s="14" t="s">
        <v>256</v>
      </c>
      <c r="O18" s="14">
        <v>9854342919</v>
      </c>
      <c r="P18" s="21"/>
      <c r="Q18" s="14"/>
      <c r="R18" s="66" t="s">
        <v>76</v>
      </c>
      <c r="S18" s="14"/>
      <c r="T18" s="14"/>
    </row>
    <row r="19" spans="1:20" s="23" customFormat="1">
      <c r="A19" s="28">
        <v>15</v>
      </c>
      <c r="B19" s="13" t="s">
        <v>69</v>
      </c>
      <c r="C19" s="14" t="s">
        <v>260</v>
      </c>
      <c r="D19" s="14" t="s">
        <v>29</v>
      </c>
      <c r="E19" s="15">
        <v>297</v>
      </c>
      <c r="F19" s="14"/>
      <c r="G19" s="15">
        <v>32</v>
      </c>
      <c r="H19" s="15">
        <v>26</v>
      </c>
      <c r="I19" s="88">
        <f t="shared" si="0"/>
        <v>58</v>
      </c>
      <c r="J19" s="66">
        <v>9859142359</v>
      </c>
      <c r="K19" s="14" t="s">
        <v>236</v>
      </c>
      <c r="L19" s="14" t="s">
        <v>237</v>
      </c>
      <c r="M19" s="14">
        <v>9401452208</v>
      </c>
      <c r="N19" s="14" t="s">
        <v>253</v>
      </c>
      <c r="O19" s="14">
        <v>9613519506</v>
      </c>
      <c r="P19" s="21"/>
      <c r="Q19" s="14"/>
      <c r="R19" s="66" t="s">
        <v>76</v>
      </c>
      <c r="S19" s="14"/>
      <c r="T19" s="14"/>
    </row>
    <row r="20" spans="1:20" s="23" customFormat="1">
      <c r="A20" s="28">
        <v>16</v>
      </c>
      <c r="B20" s="13" t="s">
        <v>69</v>
      </c>
      <c r="C20" s="14" t="s">
        <v>261</v>
      </c>
      <c r="D20" s="14" t="s">
        <v>27</v>
      </c>
      <c r="E20" s="15">
        <v>18050200403</v>
      </c>
      <c r="F20" s="14" t="s">
        <v>123</v>
      </c>
      <c r="G20" s="15">
        <v>44</v>
      </c>
      <c r="H20" s="15">
        <v>38</v>
      </c>
      <c r="I20" s="88">
        <f t="shared" si="0"/>
        <v>82</v>
      </c>
      <c r="J20" s="66">
        <v>9613784980</v>
      </c>
      <c r="K20" s="14" t="s">
        <v>236</v>
      </c>
      <c r="L20" s="14" t="s">
        <v>237</v>
      </c>
      <c r="M20" s="14">
        <v>9401452208</v>
      </c>
      <c r="N20" s="14" t="s">
        <v>262</v>
      </c>
      <c r="O20" s="14">
        <v>9678665827</v>
      </c>
      <c r="P20" s="21"/>
      <c r="Q20" s="14"/>
      <c r="R20" s="66" t="s">
        <v>76</v>
      </c>
      <c r="S20" s="14"/>
      <c r="T20" s="14"/>
    </row>
    <row r="21" spans="1:20" s="23" customFormat="1">
      <c r="A21" s="28">
        <v>17</v>
      </c>
      <c r="B21" s="13" t="s">
        <v>68</v>
      </c>
      <c r="C21" s="14" t="s">
        <v>263</v>
      </c>
      <c r="D21" s="14" t="s">
        <v>29</v>
      </c>
      <c r="E21" s="15">
        <v>123</v>
      </c>
      <c r="F21" s="14"/>
      <c r="G21" s="15">
        <v>28</v>
      </c>
      <c r="H21" s="15">
        <v>30</v>
      </c>
      <c r="I21" s="88">
        <f t="shared" si="0"/>
        <v>58</v>
      </c>
      <c r="J21" s="66">
        <v>9706778942</v>
      </c>
      <c r="K21" s="14" t="s">
        <v>229</v>
      </c>
      <c r="L21" s="14" t="s">
        <v>230</v>
      </c>
      <c r="M21" s="14">
        <v>9401452196</v>
      </c>
      <c r="N21" s="14" t="s">
        <v>264</v>
      </c>
      <c r="O21" s="14">
        <v>9678705348</v>
      </c>
      <c r="P21" s="21">
        <v>43592</v>
      </c>
      <c r="Q21" s="14"/>
      <c r="R21" s="66" t="s">
        <v>76</v>
      </c>
      <c r="S21" s="14"/>
      <c r="T21" s="14"/>
    </row>
    <row r="22" spans="1:20" s="23" customFormat="1">
      <c r="A22" s="28">
        <v>18</v>
      </c>
      <c r="B22" s="13" t="s">
        <v>68</v>
      </c>
      <c r="C22" s="14" t="s">
        <v>265</v>
      </c>
      <c r="D22" s="14" t="s">
        <v>27</v>
      </c>
      <c r="E22" s="15" t="s">
        <v>266</v>
      </c>
      <c r="F22" s="14" t="s">
        <v>96</v>
      </c>
      <c r="G22" s="15">
        <v>40</v>
      </c>
      <c r="H22" s="15">
        <v>32</v>
      </c>
      <c r="I22" s="88">
        <f t="shared" si="0"/>
        <v>72</v>
      </c>
      <c r="J22" s="66" t="s">
        <v>267</v>
      </c>
      <c r="K22" s="14" t="s">
        <v>250</v>
      </c>
      <c r="L22" s="14" t="s">
        <v>251</v>
      </c>
      <c r="M22" s="14">
        <v>9854592290</v>
      </c>
      <c r="N22" s="14" t="s">
        <v>268</v>
      </c>
      <c r="O22" s="14">
        <v>8723843070</v>
      </c>
      <c r="P22" s="21"/>
      <c r="Q22" s="14"/>
      <c r="R22" s="66" t="s">
        <v>76</v>
      </c>
      <c r="S22" s="14"/>
      <c r="T22" s="14"/>
    </row>
    <row r="23" spans="1:20" s="23" customFormat="1">
      <c r="A23" s="28">
        <v>19</v>
      </c>
      <c r="B23" s="13" t="s">
        <v>69</v>
      </c>
      <c r="C23" s="14" t="s">
        <v>269</v>
      </c>
      <c r="D23" s="14" t="s">
        <v>29</v>
      </c>
      <c r="E23" s="15">
        <v>293</v>
      </c>
      <c r="F23" s="14"/>
      <c r="G23" s="15">
        <v>33</v>
      </c>
      <c r="H23" s="15">
        <v>29</v>
      </c>
      <c r="I23" s="88">
        <f t="shared" si="0"/>
        <v>62</v>
      </c>
      <c r="J23" s="66">
        <v>9859127190</v>
      </c>
      <c r="K23" s="14" t="s">
        <v>236</v>
      </c>
      <c r="L23" s="14" t="s">
        <v>237</v>
      </c>
      <c r="M23" s="14">
        <v>9401452208</v>
      </c>
      <c r="N23" s="14" t="s">
        <v>262</v>
      </c>
      <c r="O23" s="14">
        <v>9678665827</v>
      </c>
      <c r="P23" s="21"/>
      <c r="Q23" s="14"/>
      <c r="R23" s="66" t="s">
        <v>76</v>
      </c>
      <c r="S23" s="14"/>
      <c r="T23" s="14"/>
    </row>
    <row r="24" spans="1:20" s="23" customFormat="1">
      <c r="A24" s="28">
        <v>20</v>
      </c>
      <c r="B24" s="13" t="s">
        <v>69</v>
      </c>
      <c r="C24" s="14" t="s">
        <v>270</v>
      </c>
      <c r="D24" s="14" t="s">
        <v>27</v>
      </c>
      <c r="E24" s="15">
        <v>18050203402</v>
      </c>
      <c r="F24" s="14" t="s">
        <v>96</v>
      </c>
      <c r="G24" s="15">
        <v>41</v>
      </c>
      <c r="H24" s="15">
        <v>35</v>
      </c>
      <c r="I24" s="88">
        <f t="shared" si="0"/>
        <v>76</v>
      </c>
      <c r="J24" s="66">
        <v>9706648602</v>
      </c>
      <c r="K24" s="14" t="s">
        <v>236</v>
      </c>
      <c r="L24" s="14" t="s">
        <v>237</v>
      </c>
      <c r="M24" s="14">
        <v>9401452208</v>
      </c>
      <c r="N24" s="14" t="s">
        <v>262</v>
      </c>
      <c r="O24" s="14">
        <v>9678665827</v>
      </c>
      <c r="P24" s="21"/>
      <c r="Q24" s="14"/>
      <c r="R24" s="66" t="s">
        <v>76</v>
      </c>
      <c r="S24" s="14"/>
      <c r="T24" s="14"/>
    </row>
    <row r="25" spans="1:20" s="23" customFormat="1">
      <c r="A25" s="28">
        <v>21</v>
      </c>
      <c r="B25" s="13" t="s">
        <v>68</v>
      </c>
      <c r="C25" s="14" t="s">
        <v>271</v>
      </c>
      <c r="D25" s="14" t="s">
        <v>29</v>
      </c>
      <c r="E25" s="15">
        <v>132</v>
      </c>
      <c r="F25" s="14"/>
      <c r="G25" s="15">
        <v>34</v>
      </c>
      <c r="H25" s="15">
        <v>25</v>
      </c>
      <c r="I25" s="88">
        <f t="shared" si="0"/>
        <v>59</v>
      </c>
      <c r="J25" s="66">
        <v>8399907577</v>
      </c>
      <c r="K25" s="14" t="s">
        <v>229</v>
      </c>
      <c r="L25" s="14" t="s">
        <v>230</v>
      </c>
      <c r="M25" s="14">
        <v>9401452196</v>
      </c>
      <c r="N25" s="14" t="s">
        <v>264</v>
      </c>
      <c r="O25" s="14">
        <v>9678705348</v>
      </c>
      <c r="P25" s="21">
        <v>43593</v>
      </c>
      <c r="Q25" s="14"/>
      <c r="R25" s="66" t="s">
        <v>76</v>
      </c>
      <c r="S25" s="14"/>
      <c r="T25" s="14"/>
    </row>
    <row r="26" spans="1:20" s="23" customFormat="1">
      <c r="A26" s="28">
        <v>22</v>
      </c>
      <c r="B26" s="13" t="s">
        <v>68</v>
      </c>
      <c r="C26" s="14" t="s">
        <v>272</v>
      </c>
      <c r="D26" s="14" t="s">
        <v>27</v>
      </c>
      <c r="E26" s="15" t="s">
        <v>273</v>
      </c>
      <c r="F26" s="14" t="s">
        <v>96</v>
      </c>
      <c r="G26" s="15">
        <v>25</v>
      </c>
      <c r="H26" s="15">
        <v>35</v>
      </c>
      <c r="I26" s="88">
        <f t="shared" si="0"/>
        <v>60</v>
      </c>
      <c r="J26" s="66">
        <v>9706501546</v>
      </c>
      <c r="K26" s="14" t="s">
        <v>250</v>
      </c>
      <c r="L26" s="14" t="s">
        <v>251</v>
      </c>
      <c r="M26" s="14">
        <v>9854592290</v>
      </c>
      <c r="N26" s="14" t="s">
        <v>268</v>
      </c>
      <c r="O26" s="14">
        <v>8723843070</v>
      </c>
      <c r="P26" s="21"/>
      <c r="Q26" s="14"/>
      <c r="R26" s="66" t="s">
        <v>76</v>
      </c>
      <c r="S26" s="14"/>
      <c r="T26" s="14"/>
    </row>
    <row r="27" spans="1:20" s="23" customFormat="1">
      <c r="A27" s="28">
        <v>23</v>
      </c>
      <c r="B27" s="13" t="s">
        <v>69</v>
      </c>
      <c r="C27" s="14" t="s">
        <v>274</v>
      </c>
      <c r="D27" s="14" t="s">
        <v>29</v>
      </c>
      <c r="E27" s="15">
        <v>9</v>
      </c>
      <c r="F27" s="14"/>
      <c r="G27" s="15">
        <v>32</v>
      </c>
      <c r="H27" s="15">
        <v>30</v>
      </c>
      <c r="I27" s="88">
        <f t="shared" si="0"/>
        <v>62</v>
      </c>
      <c r="J27" s="66">
        <v>9613500555</v>
      </c>
      <c r="K27" s="14" t="s">
        <v>236</v>
      </c>
      <c r="L27" s="14" t="s">
        <v>237</v>
      </c>
      <c r="M27" s="14">
        <v>9401452208</v>
      </c>
      <c r="N27" s="14" t="s">
        <v>275</v>
      </c>
      <c r="O27" s="14">
        <v>9859144684</v>
      </c>
      <c r="P27" s="21"/>
      <c r="Q27" s="14"/>
      <c r="R27" s="66" t="s">
        <v>76</v>
      </c>
      <c r="S27" s="14"/>
      <c r="T27" s="14"/>
    </row>
    <row r="28" spans="1:20" s="23" customFormat="1">
      <c r="A28" s="28">
        <v>24</v>
      </c>
      <c r="B28" s="13" t="s">
        <v>69</v>
      </c>
      <c r="C28" s="14" t="s">
        <v>276</v>
      </c>
      <c r="D28" s="14" t="s">
        <v>29</v>
      </c>
      <c r="E28" s="15">
        <v>10</v>
      </c>
      <c r="F28" s="14"/>
      <c r="G28" s="15">
        <v>32</v>
      </c>
      <c r="H28" s="15">
        <v>27</v>
      </c>
      <c r="I28" s="88">
        <f t="shared" si="0"/>
        <v>59</v>
      </c>
      <c r="J28" s="66">
        <v>9577263096</v>
      </c>
      <c r="K28" s="14" t="s">
        <v>236</v>
      </c>
      <c r="L28" s="14" t="s">
        <v>237</v>
      </c>
      <c r="M28" s="14">
        <v>9401452208</v>
      </c>
      <c r="N28" s="14" t="s">
        <v>275</v>
      </c>
      <c r="O28" s="14">
        <v>9859144684</v>
      </c>
      <c r="P28" s="21"/>
      <c r="Q28" s="14"/>
      <c r="R28" s="66" t="s">
        <v>76</v>
      </c>
      <c r="S28" s="14"/>
      <c r="T28" s="14"/>
    </row>
    <row r="29" spans="1:20" s="23" customFormat="1">
      <c r="A29" s="28">
        <v>25</v>
      </c>
      <c r="B29" s="13" t="s">
        <v>68</v>
      </c>
      <c r="C29" s="14" t="s">
        <v>277</v>
      </c>
      <c r="D29" s="14" t="s">
        <v>29</v>
      </c>
      <c r="E29" s="15">
        <v>158</v>
      </c>
      <c r="F29" s="14"/>
      <c r="G29" s="15">
        <v>27</v>
      </c>
      <c r="H29" s="15">
        <v>25</v>
      </c>
      <c r="I29" s="88">
        <f t="shared" si="0"/>
        <v>52</v>
      </c>
      <c r="J29" s="66">
        <v>9854736870</v>
      </c>
      <c r="K29" s="14" t="s">
        <v>229</v>
      </c>
      <c r="L29" s="14" t="s">
        <v>230</v>
      </c>
      <c r="M29" s="14">
        <v>9401452196</v>
      </c>
      <c r="N29" s="14" t="s">
        <v>231</v>
      </c>
      <c r="O29" s="14">
        <v>9854413785</v>
      </c>
      <c r="P29" s="21">
        <v>43594</v>
      </c>
      <c r="Q29" s="14"/>
      <c r="R29" s="66" t="s">
        <v>76</v>
      </c>
      <c r="S29" s="14"/>
      <c r="T29" s="14"/>
    </row>
    <row r="30" spans="1:20" s="23" customFormat="1">
      <c r="A30" s="28">
        <v>26</v>
      </c>
      <c r="B30" s="13" t="s">
        <v>68</v>
      </c>
      <c r="C30" s="14" t="s">
        <v>283</v>
      </c>
      <c r="D30" s="14" t="s">
        <v>27</v>
      </c>
      <c r="E30" s="15" t="s">
        <v>278</v>
      </c>
      <c r="F30" s="14" t="s">
        <v>123</v>
      </c>
      <c r="G30" s="15">
        <v>104</v>
      </c>
      <c r="H30" s="15">
        <v>186</v>
      </c>
      <c r="I30" s="88">
        <f t="shared" si="0"/>
        <v>290</v>
      </c>
      <c r="J30" s="66">
        <v>9859606146</v>
      </c>
      <c r="K30" s="14" t="s">
        <v>250</v>
      </c>
      <c r="L30" s="14" t="s">
        <v>251</v>
      </c>
      <c r="M30" s="14">
        <v>9854592290</v>
      </c>
      <c r="N30" s="14" t="s">
        <v>246</v>
      </c>
      <c r="O30" s="14">
        <v>9577938239</v>
      </c>
      <c r="P30" s="21"/>
      <c r="Q30" s="14"/>
      <c r="R30" s="66" t="s">
        <v>76</v>
      </c>
      <c r="S30" s="14"/>
      <c r="T30" s="14"/>
    </row>
    <row r="31" spans="1:20" s="23" customFormat="1">
      <c r="A31" s="28">
        <v>27</v>
      </c>
      <c r="B31" s="13" t="s">
        <v>69</v>
      </c>
      <c r="C31" s="14" t="s">
        <v>279</v>
      </c>
      <c r="D31" s="14" t="s">
        <v>29</v>
      </c>
      <c r="E31" s="15">
        <v>301</v>
      </c>
      <c r="F31" s="14"/>
      <c r="G31" s="15">
        <v>16</v>
      </c>
      <c r="H31" s="15">
        <v>13</v>
      </c>
      <c r="I31" s="88">
        <f t="shared" si="0"/>
        <v>29</v>
      </c>
      <c r="J31" s="66">
        <v>7035438676</v>
      </c>
      <c r="K31" s="14" t="s">
        <v>236</v>
      </c>
      <c r="L31" s="14" t="s">
        <v>237</v>
      </c>
      <c r="M31" s="14">
        <v>9401452208</v>
      </c>
      <c r="N31" s="14" t="s">
        <v>275</v>
      </c>
      <c r="O31" s="14">
        <v>9859144684</v>
      </c>
      <c r="P31" s="21"/>
      <c r="Q31" s="14"/>
      <c r="R31" s="66" t="s">
        <v>76</v>
      </c>
      <c r="S31" s="14"/>
      <c r="T31" s="14"/>
    </row>
    <row r="32" spans="1:20" s="23" customFormat="1">
      <c r="A32" s="28">
        <v>28</v>
      </c>
      <c r="B32" s="13" t="s">
        <v>69</v>
      </c>
      <c r="C32" s="14" t="s">
        <v>280</v>
      </c>
      <c r="D32" s="14" t="s">
        <v>29</v>
      </c>
      <c r="E32" s="15">
        <v>298</v>
      </c>
      <c r="F32" s="14"/>
      <c r="G32" s="15">
        <v>22</v>
      </c>
      <c r="H32" s="15">
        <v>20</v>
      </c>
      <c r="I32" s="88">
        <f t="shared" si="0"/>
        <v>42</v>
      </c>
      <c r="J32" s="66">
        <v>8486585810</v>
      </c>
      <c r="K32" s="14" t="s">
        <v>236</v>
      </c>
      <c r="L32" s="14" t="s">
        <v>237</v>
      </c>
      <c r="M32" s="14">
        <v>9401452208</v>
      </c>
      <c r="N32" s="14" t="s">
        <v>262</v>
      </c>
      <c r="O32" s="14">
        <v>9678665827</v>
      </c>
      <c r="P32" s="21"/>
      <c r="Q32" s="14"/>
      <c r="R32" s="66" t="s">
        <v>76</v>
      </c>
      <c r="S32" s="14"/>
      <c r="T32" s="14"/>
    </row>
    <row r="33" spans="1:20" s="23" customFormat="1">
      <c r="A33" s="28">
        <v>29</v>
      </c>
      <c r="B33" s="13" t="s">
        <v>69</v>
      </c>
      <c r="C33" s="14" t="s">
        <v>281</v>
      </c>
      <c r="D33" s="14" t="s">
        <v>27</v>
      </c>
      <c r="E33" s="15">
        <v>18050200404</v>
      </c>
      <c r="F33" s="14" t="s">
        <v>117</v>
      </c>
      <c r="G33" s="15">
        <v>40</v>
      </c>
      <c r="H33" s="15">
        <v>43</v>
      </c>
      <c r="I33" s="88">
        <f t="shared" si="0"/>
        <v>83</v>
      </c>
      <c r="J33" s="66">
        <v>9854929496</v>
      </c>
      <c r="K33" s="14" t="s">
        <v>236</v>
      </c>
      <c r="L33" s="14" t="s">
        <v>237</v>
      </c>
      <c r="M33" s="14">
        <v>9401452208</v>
      </c>
      <c r="N33" s="14" t="s">
        <v>275</v>
      </c>
      <c r="O33" s="14">
        <v>9859144684</v>
      </c>
      <c r="P33" s="21"/>
      <c r="Q33" s="14"/>
      <c r="R33" s="66" t="s">
        <v>76</v>
      </c>
      <c r="S33" s="14"/>
      <c r="T33" s="14"/>
    </row>
    <row r="34" spans="1:20" s="23" customFormat="1">
      <c r="A34" s="28">
        <v>30</v>
      </c>
      <c r="B34" s="13" t="s">
        <v>68</v>
      </c>
      <c r="C34" s="14" t="s">
        <v>282</v>
      </c>
      <c r="D34" s="14" t="s">
        <v>29</v>
      </c>
      <c r="E34" s="15">
        <v>209</v>
      </c>
      <c r="F34" s="14"/>
      <c r="G34" s="15">
        <v>14</v>
      </c>
      <c r="H34" s="15">
        <v>17</v>
      </c>
      <c r="I34" s="88">
        <f t="shared" si="0"/>
        <v>31</v>
      </c>
      <c r="J34" s="66">
        <v>9859400574</v>
      </c>
      <c r="K34" s="14" t="s">
        <v>229</v>
      </c>
      <c r="L34" s="14" t="s">
        <v>230</v>
      </c>
      <c r="M34" s="14">
        <v>9401452196</v>
      </c>
      <c r="N34" s="14" t="s">
        <v>256</v>
      </c>
      <c r="O34" s="14">
        <v>9854342919</v>
      </c>
      <c r="P34" s="21">
        <v>43595</v>
      </c>
      <c r="Q34" s="14"/>
      <c r="R34" s="66" t="s">
        <v>76</v>
      </c>
      <c r="S34" s="14"/>
      <c r="T34" s="14"/>
    </row>
    <row r="35" spans="1:20" s="23" customFormat="1">
      <c r="A35" s="28">
        <v>31</v>
      </c>
      <c r="B35" s="13"/>
      <c r="C35" s="14"/>
      <c r="D35" s="14"/>
      <c r="E35" s="15"/>
      <c r="F35" s="14"/>
      <c r="G35" s="15"/>
      <c r="H35" s="15"/>
      <c r="I35" s="88"/>
      <c r="J35" s="66"/>
      <c r="K35" s="14"/>
      <c r="L35" s="14"/>
      <c r="M35" s="14"/>
      <c r="N35" s="14"/>
      <c r="O35" s="14"/>
      <c r="P35" s="21"/>
      <c r="Q35" s="14"/>
      <c r="R35" s="66" t="s">
        <v>76</v>
      </c>
      <c r="S35" s="14"/>
      <c r="T35" s="14"/>
    </row>
    <row r="36" spans="1:20" s="23" customFormat="1">
      <c r="A36" s="28">
        <v>32</v>
      </c>
      <c r="B36" s="13" t="s">
        <v>69</v>
      </c>
      <c r="C36" s="14" t="s">
        <v>284</v>
      </c>
      <c r="D36" s="14" t="s">
        <v>29</v>
      </c>
      <c r="E36" s="15">
        <v>11</v>
      </c>
      <c r="F36" s="14"/>
      <c r="G36" s="15">
        <v>28</v>
      </c>
      <c r="H36" s="15">
        <v>24</v>
      </c>
      <c r="I36" s="88">
        <f t="shared" si="0"/>
        <v>52</v>
      </c>
      <c r="J36" s="66">
        <v>9854692619</v>
      </c>
      <c r="K36" s="14" t="s">
        <v>285</v>
      </c>
      <c r="L36" s="14" t="s">
        <v>286</v>
      </c>
      <c r="M36" s="14">
        <v>9854342551</v>
      </c>
      <c r="N36" s="14" t="s">
        <v>287</v>
      </c>
      <c r="O36" s="14">
        <v>9613077093</v>
      </c>
      <c r="P36" s="21"/>
      <c r="Q36" s="14"/>
      <c r="R36" s="66" t="s">
        <v>76</v>
      </c>
      <c r="S36" s="14"/>
      <c r="T36" s="14"/>
    </row>
    <row r="37" spans="1:20" s="23" customFormat="1">
      <c r="A37" s="28">
        <v>33</v>
      </c>
      <c r="B37" s="13" t="s">
        <v>69</v>
      </c>
      <c r="C37" s="14" t="s">
        <v>288</v>
      </c>
      <c r="D37" s="14" t="s">
        <v>27</v>
      </c>
      <c r="E37" s="15">
        <v>18050200301</v>
      </c>
      <c r="F37" s="14" t="s">
        <v>96</v>
      </c>
      <c r="G37" s="15">
        <v>46</v>
      </c>
      <c r="H37" s="15">
        <v>54</v>
      </c>
      <c r="I37" s="88">
        <f t="shared" si="0"/>
        <v>100</v>
      </c>
      <c r="J37" s="66">
        <v>9854757675</v>
      </c>
      <c r="K37" s="14" t="s">
        <v>285</v>
      </c>
      <c r="L37" s="14" t="s">
        <v>286</v>
      </c>
      <c r="M37" s="14">
        <v>9854342551</v>
      </c>
      <c r="N37" s="14" t="s">
        <v>287</v>
      </c>
      <c r="O37" s="14">
        <v>9613077093</v>
      </c>
      <c r="P37" s="21"/>
      <c r="Q37" s="14"/>
      <c r="R37" s="66" t="s">
        <v>76</v>
      </c>
      <c r="S37" s="14"/>
      <c r="T37" s="14"/>
    </row>
    <row r="38" spans="1:20" s="23" customFormat="1">
      <c r="A38" s="28">
        <v>34</v>
      </c>
      <c r="B38" s="13" t="s">
        <v>68</v>
      </c>
      <c r="C38" s="14" t="s">
        <v>289</v>
      </c>
      <c r="D38" s="14" t="s">
        <v>29</v>
      </c>
      <c r="E38" s="15">
        <v>5</v>
      </c>
      <c r="F38" s="14"/>
      <c r="G38" s="15">
        <v>22</v>
      </c>
      <c r="H38" s="15">
        <v>25</v>
      </c>
      <c r="I38" s="88">
        <f t="shared" si="0"/>
        <v>47</v>
      </c>
      <c r="J38" s="66">
        <v>8721844403</v>
      </c>
      <c r="K38" s="14" t="s">
        <v>250</v>
      </c>
      <c r="L38" s="14" t="s">
        <v>251</v>
      </c>
      <c r="M38" s="14">
        <v>9854592290</v>
      </c>
      <c r="N38" s="14" t="s">
        <v>268</v>
      </c>
      <c r="O38" s="14">
        <v>8723843070</v>
      </c>
      <c r="P38" s="21">
        <v>43596</v>
      </c>
      <c r="Q38" s="14"/>
      <c r="R38" s="66" t="s">
        <v>76</v>
      </c>
      <c r="S38" s="14"/>
      <c r="T38" s="14"/>
    </row>
    <row r="39" spans="1:20" s="23" customFormat="1">
      <c r="A39" s="28">
        <v>35</v>
      </c>
      <c r="B39" s="13" t="s">
        <v>68</v>
      </c>
      <c r="C39" s="14" t="s">
        <v>290</v>
      </c>
      <c r="D39" s="14" t="s">
        <v>29</v>
      </c>
      <c r="E39" s="15">
        <v>160</v>
      </c>
      <c r="F39" s="14"/>
      <c r="G39" s="15">
        <v>24</v>
      </c>
      <c r="H39" s="15">
        <v>26</v>
      </c>
      <c r="I39" s="88">
        <f t="shared" si="0"/>
        <v>50</v>
      </c>
      <c r="J39" s="66"/>
      <c r="K39" s="14" t="s">
        <v>250</v>
      </c>
      <c r="L39" s="14" t="s">
        <v>251</v>
      </c>
      <c r="M39" s="14">
        <v>9854592290</v>
      </c>
      <c r="N39" s="14" t="s">
        <v>246</v>
      </c>
      <c r="O39" s="14">
        <v>9577938239</v>
      </c>
      <c r="P39" s="21"/>
      <c r="Q39" s="14"/>
      <c r="R39" s="66" t="s">
        <v>76</v>
      </c>
      <c r="S39" s="14"/>
      <c r="T39" s="14"/>
    </row>
    <row r="40" spans="1:20" s="23" customFormat="1">
      <c r="A40" s="28">
        <v>36</v>
      </c>
      <c r="B40" s="13" t="s">
        <v>69</v>
      </c>
      <c r="C40" s="14" t="s">
        <v>291</v>
      </c>
      <c r="D40" s="14" t="s">
        <v>29</v>
      </c>
      <c r="E40" s="15">
        <v>148</v>
      </c>
      <c r="F40" s="14"/>
      <c r="G40" s="15">
        <v>23</v>
      </c>
      <c r="H40" s="15">
        <v>20</v>
      </c>
      <c r="I40" s="88">
        <f t="shared" si="0"/>
        <v>43</v>
      </c>
      <c r="J40" s="66">
        <v>9577341857</v>
      </c>
      <c r="K40" s="14" t="s">
        <v>285</v>
      </c>
      <c r="L40" s="14" t="s">
        <v>286</v>
      </c>
      <c r="M40" s="14">
        <v>9854342551</v>
      </c>
      <c r="N40" s="14" t="s">
        <v>292</v>
      </c>
      <c r="O40" s="14">
        <v>9706498217</v>
      </c>
      <c r="P40" s="21"/>
      <c r="Q40" s="14"/>
      <c r="R40" s="66" t="s">
        <v>76</v>
      </c>
      <c r="S40" s="14"/>
      <c r="T40" s="14"/>
    </row>
    <row r="41" spans="1:20" s="23" customFormat="1">
      <c r="A41" s="28">
        <v>37</v>
      </c>
      <c r="B41" s="13" t="s">
        <v>69</v>
      </c>
      <c r="C41" s="14" t="s">
        <v>293</v>
      </c>
      <c r="D41" s="14" t="s">
        <v>27</v>
      </c>
      <c r="E41" s="15">
        <v>18050202502</v>
      </c>
      <c r="F41" s="14" t="s">
        <v>96</v>
      </c>
      <c r="G41" s="15">
        <v>90</v>
      </c>
      <c r="H41" s="15">
        <v>112</v>
      </c>
      <c r="I41" s="88">
        <f t="shared" si="0"/>
        <v>202</v>
      </c>
      <c r="J41" s="66">
        <v>9854466064</v>
      </c>
      <c r="K41" s="14" t="s">
        <v>285</v>
      </c>
      <c r="L41" s="14" t="s">
        <v>286</v>
      </c>
      <c r="M41" s="14">
        <v>9854342551</v>
      </c>
      <c r="N41" s="14" t="s">
        <v>294</v>
      </c>
      <c r="O41" s="14">
        <v>8402840679</v>
      </c>
      <c r="P41" s="21"/>
      <c r="Q41" s="14"/>
      <c r="R41" s="66" t="s">
        <v>76</v>
      </c>
      <c r="S41" s="14"/>
      <c r="T41" s="14"/>
    </row>
    <row r="42" spans="1:20" s="23" customFormat="1">
      <c r="A42" s="28">
        <v>38</v>
      </c>
      <c r="B42" s="13" t="s">
        <v>68</v>
      </c>
      <c r="C42" s="14" t="s">
        <v>295</v>
      </c>
      <c r="D42" s="14" t="s">
        <v>29</v>
      </c>
      <c r="E42" s="15">
        <v>9</v>
      </c>
      <c r="F42" s="14"/>
      <c r="G42" s="15">
        <v>35</v>
      </c>
      <c r="H42" s="15">
        <v>48</v>
      </c>
      <c r="I42" s="88">
        <f t="shared" si="0"/>
        <v>83</v>
      </c>
      <c r="J42" s="66"/>
      <c r="K42" s="14" t="s">
        <v>250</v>
      </c>
      <c r="L42" s="14" t="s">
        <v>251</v>
      </c>
      <c r="M42" s="14">
        <v>9854592290</v>
      </c>
      <c r="N42" s="14" t="s">
        <v>256</v>
      </c>
      <c r="O42" s="14">
        <v>9577938701</v>
      </c>
      <c r="P42" s="21">
        <v>43598</v>
      </c>
      <c r="Q42" s="14"/>
      <c r="R42" s="66" t="s">
        <v>76</v>
      </c>
      <c r="S42" s="14"/>
      <c r="T42" s="14"/>
    </row>
    <row r="43" spans="1:20" s="23" customFormat="1" ht="33">
      <c r="A43" s="28">
        <v>39</v>
      </c>
      <c r="B43" s="13" t="s">
        <v>68</v>
      </c>
      <c r="C43" s="14" t="s">
        <v>296</v>
      </c>
      <c r="D43" s="14" t="s">
        <v>27</v>
      </c>
      <c r="E43" s="15" t="s">
        <v>297</v>
      </c>
      <c r="F43" s="14" t="s">
        <v>123</v>
      </c>
      <c r="G43" s="15">
        <v>0</v>
      </c>
      <c r="H43" s="15">
        <v>45</v>
      </c>
      <c r="I43" s="88">
        <f t="shared" si="0"/>
        <v>45</v>
      </c>
      <c r="J43" s="66" t="s">
        <v>298</v>
      </c>
      <c r="K43" s="14" t="s">
        <v>250</v>
      </c>
      <c r="L43" s="14" t="s">
        <v>251</v>
      </c>
      <c r="M43" s="14">
        <v>9854592290</v>
      </c>
      <c r="N43" s="14" t="s">
        <v>268</v>
      </c>
      <c r="O43" s="14">
        <v>8723843070</v>
      </c>
      <c r="P43" s="21"/>
      <c r="Q43" s="14"/>
      <c r="R43" s="66" t="s">
        <v>76</v>
      </c>
      <c r="S43" s="14"/>
      <c r="T43" s="14"/>
    </row>
    <row r="44" spans="1:20" s="23" customFormat="1">
      <c r="A44" s="28">
        <v>40</v>
      </c>
      <c r="B44" s="13" t="s">
        <v>69</v>
      </c>
      <c r="C44" s="14" t="s">
        <v>299</v>
      </c>
      <c r="D44" s="14" t="s">
        <v>29</v>
      </c>
      <c r="E44" s="15">
        <v>12</v>
      </c>
      <c r="F44" s="14"/>
      <c r="G44" s="15">
        <v>30</v>
      </c>
      <c r="H44" s="15">
        <v>26</v>
      </c>
      <c r="I44" s="88">
        <f t="shared" si="0"/>
        <v>56</v>
      </c>
      <c r="J44" s="66">
        <v>7399349048</v>
      </c>
      <c r="K44" s="14" t="s">
        <v>285</v>
      </c>
      <c r="L44" s="14" t="s">
        <v>286</v>
      </c>
      <c r="M44" s="14">
        <v>9854342551</v>
      </c>
      <c r="N44" s="14" t="s">
        <v>300</v>
      </c>
      <c r="O44" s="14">
        <v>9854556391</v>
      </c>
      <c r="P44" s="21"/>
      <c r="Q44" s="14"/>
      <c r="R44" s="66" t="s">
        <v>76</v>
      </c>
      <c r="S44" s="14"/>
      <c r="T44" s="14"/>
    </row>
    <row r="45" spans="1:20" s="23" customFormat="1" ht="33">
      <c r="A45" s="28">
        <v>41</v>
      </c>
      <c r="B45" s="13" t="s">
        <v>69</v>
      </c>
      <c r="C45" s="14" t="s">
        <v>371</v>
      </c>
      <c r="D45" s="14" t="s">
        <v>27</v>
      </c>
      <c r="E45" s="15">
        <v>10850200302</v>
      </c>
      <c r="F45" s="14" t="s">
        <v>123</v>
      </c>
      <c r="G45" s="15">
        <v>54</v>
      </c>
      <c r="H45" s="15">
        <v>65</v>
      </c>
      <c r="I45" s="88">
        <f t="shared" si="0"/>
        <v>119</v>
      </c>
      <c r="J45" s="66">
        <v>9854879369</v>
      </c>
      <c r="K45" s="14" t="s">
        <v>285</v>
      </c>
      <c r="L45" s="14" t="s">
        <v>286</v>
      </c>
      <c r="M45" s="14">
        <v>9854342551</v>
      </c>
      <c r="N45" s="14" t="s">
        <v>300</v>
      </c>
      <c r="O45" s="14">
        <v>9854556391</v>
      </c>
      <c r="P45" s="21"/>
      <c r="Q45" s="14"/>
      <c r="R45" s="66" t="s">
        <v>76</v>
      </c>
      <c r="S45" s="14"/>
      <c r="T45" s="14"/>
    </row>
    <row r="46" spans="1:20" s="23" customFormat="1">
      <c r="A46" s="28">
        <v>42</v>
      </c>
      <c r="B46" s="13" t="s">
        <v>68</v>
      </c>
      <c r="C46" s="14" t="s">
        <v>301</v>
      </c>
      <c r="D46" s="14" t="s">
        <v>29</v>
      </c>
      <c r="E46" s="15">
        <v>122</v>
      </c>
      <c r="F46" s="14"/>
      <c r="G46" s="15">
        <v>56</v>
      </c>
      <c r="H46" s="15">
        <v>42</v>
      </c>
      <c r="I46" s="88">
        <f t="shared" si="0"/>
        <v>98</v>
      </c>
      <c r="J46" s="66"/>
      <c r="K46" s="14" t="s">
        <v>250</v>
      </c>
      <c r="L46" s="14" t="s">
        <v>251</v>
      </c>
      <c r="M46" s="14">
        <v>9854592290</v>
      </c>
      <c r="N46" s="14" t="s">
        <v>302</v>
      </c>
      <c r="O46" s="14">
        <v>9706814290</v>
      </c>
      <c r="P46" s="21">
        <v>43599</v>
      </c>
      <c r="Q46" s="14"/>
      <c r="R46" s="66" t="s">
        <v>76</v>
      </c>
      <c r="S46" s="14"/>
      <c r="T46" s="14"/>
    </row>
    <row r="47" spans="1:20" s="23" customFormat="1">
      <c r="A47" s="28">
        <v>43</v>
      </c>
      <c r="B47" s="13" t="s">
        <v>68</v>
      </c>
      <c r="C47" s="14" t="s">
        <v>303</v>
      </c>
      <c r="D47" s="14" t="s">
        <v>29</v>
      </c>
      <c r="E47" s="15">
        <v>133</v>
      </c>
      <c r="F47" s="14"/>
      <c r="G47" s="15">
        <v>36</v>
      </c>
      <c r="H47" s="15">
        <v>30</v>
      </c>
      <c r="I47" s="88">
        <f t="shared" si="0"/>
        <v>66</v>
      </c>
      <c r="J47" s="66"/>
      <c r="K47" s="14" t="s">
        <v>250</v>
      </c>
      <c r="L47" s="14" t="s">
        <v>251</v>
      </c>
      <c r="M47" s="14">
        <v>9854592290</v>
      </c>
      <c r="N47" s="14" t="s">
        <v>304</v>
      </c>
      <c r="O47" s="14">
        <v>8721029385</v>
      </c>
      <c r="P47" s="21"/>
      <c r="Q47" s="14"/>
      <c r="R47" s="66" t="s">
        <v>76</v>
      </c>
      <c r="S47" s="14"/>
      <c r="T47" s="14"/>
    </row>
    <row r="48" spans="1:20" s="23" customFormat="1">
      <c r="A48" s="28">
        <v>44</v>
      </c>
      <c r="B48" s="13" t="s">
        <v>69</v>
      </c>
      <c r="C48" s="14" t="s">
        <v>305</v>
      </c>
      <c r="D48" s="14" t="s">
        <v>29</v>
      </c>
      <c r="E48" s="15">
        <v>152</v>
      </c>
      <c r="F48" s="14"/>
      <c r="G48" s="15">
        <v>24</v>
      </c>
      <c r="H48" s="15">
        <v>21</v>
      </c>
      <c r="I48" s="88">
        <f t="shared" si="0"/>
        <v>45</v>
      </c>
      <c r="J48" s="66"/>
      <c r="K48" s="14"/>
      <c r="L48" s="14" t="s">
        <v>286</v>
      </c>
      <c r="M48" s="14">
        <v>9854342551</v>
      </c>
      <c r="N48" s="14" t="s">
        <v>300</v>
      </c>
      <c r="O48" s="14">
        <v>9854556391</v>
      </c>
      <c r="P48" s="21"/>
      <c r="Q48" s="14"/>
      <c r="R48" s="66" t="s">
        <v>76</v>
      </c>
      <c r="S48" s="14"/>
      <c r="T48" s="14"/>
    </row>
    <row r="49" spans="1:20" s="23" customFormat="1">
      <c r="A49" s="28">
        <v>45</v>
      </c>
      <c r="B49" s="13" t="s">
        <v>69</v>
      </c>
      <c r="C49" s="14" t="s">
        <v>306</v>
      </c>
      <c r="D49" s="14" t="s">
        <v>27</v>
      </c>
      <c r="E49" s="15">
        <v>18050200304</v>
      </c>
      <c r="F49" s="14" t="s">
        <v>96</v>
      </c>
      <c r="G49" s="15">
        <v>21</v>
      </c>
      <c r="H49" s="15">
        <v>17</v>
      </c>
      <c r="I49" s="88">
        <f t="shared" si="0"/>
        <v>38</v>
      </c>
      <c r="J49" s="66">
        <v>9854902049</v>
      </c>
      <c r="K49" s="14" t="s">
        <v>285</v>
      </c>
      <c r="L49" s="14" t="s">
        <v>286</v>
      </c>
      <c r="M49" s="14">
        <v>9854342551</v>
      </c>
      <c r="N49" s="14" t="s">
        <v>287</v>
      </c>
      <c r="O49" s="14">
        <v>9613077093</v>
      </c>
      <c r="P49" s="21"/>
      <c r="Q49" s="14"/>
      <c r="R49" s="66" t="s">
        <v>76</v>
      </c>
      <c r="S49" s="14"/>
      <c r="T49" s="14"/>
    </row>
    <row r="50" spans="1:20" s="23" customFormat="1">
      <c r="A50" s="28">
        <v>46</v>
      </c>
      <c r="B50" s="13" t="s">
        <v>68</v>
      </c>
      <c r="C50" s="14" t="s">
        <v>309</v>
      </c>
      <c r="D50" s="14" t="s">
        <v>29</v>
      </c>
      <c r="E50" s="15">
        <v>10</v>
      </c>
      <c r="F50" s="14"/>
      <c r="G50" s="15">
        <v>58</v>
      </c>
      <c r="H50" s="15">
        <v>55</v>
      </c>
      <c r="I50" s="88">
        <f t="shared" si="0"/>
        <v>113</v>
      </c>
      <c r="J50" s="66"/>
      <c r="K50" s="14" t="s">
        <v>250</v>
      </c>
      <c r="L50" s="14" t="s">
        <v>251</v>
      </c>
      <c r="M50" s="14">
        <v>9854592290</v>
      </c>
      <c r="N50" s="14" t="s">
        <v>304</v>
      </c>
      <c r="O50" s="14">
        <v>8721029385</v>
      </c>
      <c r="P50" s="21">
        <v>43600</v>
      </c>
      <c r="Q50" s="14"/>
      <c r="R50" s="66" t="s">
        <v>76</v>
      </c>
      <c r="S50" s="14"/>
      <c r="T50" s="14"/>
    </row>
    <row r="51" spans="1:20" s="23" customFormat="1">
      <c r="A51" s="28">
        <v>47</v>
      </c>
      <c r="B51" s="13" t="s">
        <v>68</v>
      </c>
      <c r="C51" s="14" t="s">
        <v>310</v>
      </c>
      <c r="D51" s="14" t="s">
        <v>27</v>
      </c>
      <c r="E51" s="15" t="s">
        <v>311</v>
      </c>
      <c r="F51" s="14" t="s">
        <v>96</v>
      </c>
      <c r="G51" s="15">
        <v>122</v>
      </c>
      <c r="H51" s="15">
        <v>125</v>
      </c>
      <c r="I51" s="88">
        <f t="shared" si="0"/>
        <v>247</v>
      </c>
      <c r="J51" s="66" t="s">
        <v>312</v>
      </c>
      <c r="K51" s="14" t="s">
        <v>250</v>
      </c>
      <c r="L51" s="14" t="s">
        <v>251</v>
      </c>
      <c r="M51" s="14">
        <v>9854592291</v>
      </c>
      <c r="N51" s="14" t="s">
        <v>256</v>
      </c>
      <c r="O51" s="14">
        <v>9577938701</v>
      </c>
      <c r="P51" s="21"/>
      <c r="Q51" s="14"/>
      <c r="R51" s="66" t="s">
        <v>76</v>
      </c>
      <c r="S51" s="14"/>
      <c r="T51" s="14"/>
    </row>
    <row r="52" spans="1:20" s="23" customFormat="1">
      <c r="A52" s="28">
        <v>48</v>
      </c>
      <c r="B52" s="13" t="s">
        <v>69</v>
      </c>
      <c r="C52" s="14" t="s">
        <v>307</v>
      </c>
      <c r="D52" s="14" t="s">
        <v>29</v>
      </c>
      <c r="E52" s="15">
        <v>295</v>
      </c>
      <c r="F52" s="14"/>
      <c r="G52" s="15">
        <v>31</v>
      </c>
      <c r="H52" s="15">
        <v>28</v>
      </c>
      <c r="I52" s="88">
        <f t="shared" ref="I52:I60" si="1">+G52+H52</f>
        <v>59</v>
      </c>
      <c r="J52" s="66">
        <v>9859127202</v>
      </c>
      <c r="K52" s="14"/>
      <c r="L52" s="14" t="s">
        <v>286</v>
      </c>
      <c r="M52" s="14">
        <v>9854342551</v>
      </c>
      <c r="N52" s="14" t="s">
        <v>287</v>
      </c>
      <c r="O52" s="14">
        <v>9613077093</v>
      </c>
      <c r="P52" s="21"/>
      <c r="Q52" s="14"/>
      <c r="R52" s="66" t="s">
        <v>76</v>
      </c>
      <c r="S52" s="14"/>
      <c r="T52" s="14"/>
    </row>
    <row r="53" spans="1:20" s="23" customFormat="1">
      <c r="A53" s="28">
        <v>49</v>
      </c>
      <c r="B53" s="13" t="s">
        <v>69</v>
      </c>
      <c r="C53" s="14" t="s">
        <v>308</v>
      </c>
      <c r="D53" s="14" t="s">
        <v>29</v>
      </c>
      <c r="E53" s="15">
        <v>296</v>
      </c>
      <c r="F53" s="14"/>
      <c r="G53" s="15">
        <v>16</v>
      </c>
      <c r="H53" s="15">
        <v>18</v>
      </c>
      <c r="I53" s="88">
        <f t="shared" si="1"/>
        <v>34</v>
      </c>
      <c r="J53" s="66">
        <v>9854986140</v>
      </c>
      <c r="K53" s="14"/>
      <c r="L53" s="14" t="s">
        <v>286</v>
      </c>
      <c r="M53" s="14">
        <v>9854342551</v>
      </c>
      <c r="N53" s="14" t="s">
        <v>287</v>
      </c>
      <c r="O53" s="14">
        <v>9613077093</v>
      </c>
      <c r="P53" s="21"/>
      <c r="Q53" s="14"/>
      <c r="R53" s="66" t="s">
        <v>76</v>
      </c>
      <c r="S53" s="14"/>
      <c r="T53" s="14"/>
    </row>
    <row r="54" spans="1:20" s="23" customFormat="1">
      <c r="A54" s="28">
        <v>50</v>
      </c>
      <c r="B54" s="13" t="s">
        <v>68</v>
      </c>
      <c r="C54" s="14" t="s">
        <v>313</v>
      </c>
      <c r="D54" s="14" t="s">
        <v>29</v>
      </c>
      <c r="E54" s="15">
        <v>169</v>
      </c>
      <c r="F54" s="14"/>
      <c r="G54" s="15">
        <v>32</v>
      </c>
      <c r="H54" s="15">
        <v>34</v>
      </c>
      <c r="I54" s="88">
        <f t="shared" si="1"/>
        <v>66</v>
      </c>
      <c r="J54" s="66">
        <v>9957152439</v>
      </c>
      <c r="K54" s="14" t="s">
        <v>229</v>
      </c>
      <c r="L54" s="14" t="s">
        <v>230</v>
      </c>
      <c r="M54" s="14">
        <v>9401452196</v>
      </c>
      <c r="N54" s="14" t="s">
        <v>314</v>
      </c>
      <c r="O54" s="14">
        <v>8876972683</v>
      </c>
      <c r="P54" s="21">
        <v>43601</v>
      </c>
      <c r="Q54" s="14"/>
      <c r="R54" s="66" t="s">
        <v>76</v>
      </c>
      <c r="S54" s="14"/>
      <c r="T54" s="14"/>
    </row>
    <row r="55" spans="1:20" s="23" customFormat="1" ht="33">
      <c r="A55" s="28">
        <v>51</v>
      </c>
      <c r="B55" s="13" t="s">
        <v>68</v>
      </c>
      <c r="C55" s="14" t="s">
        <v>372</v>
      </c>
      <c r="D55" s="14" t="s">
        <v>27</v>
      </c>
      <c r="E55" s="15" t="s">
        <v>315</v>
      </c>
      <c r="F55" s="14" t="s">
        <v>123</v>
      </c>
      <c r="G55" s="15">
        <v>275</v>
      </c>
      <c r="H55" s="15">
        <v>227</v>
      </c>
      <c r="I55" s="88">
        <f t="shared" si="1"/>
        <v>502</v>
      </c>
      <c r="J55" s="66" t="s">
        <v>316</v>
      </c>
      <c r="K55" s="14" t="s">
        <v>229</v>
      </c>
      <c r="L55" s="14" t="s">
        <v>230</v>
      </c>
      <c r="M55" s="14">
        <v>9401452196</v>
      </c>
      <c r="N55" s="14" t="s">
        <v>231</v>
      </c>
      <c r="O55" s="14">
        <v>9854413785</v>
      </c>
      <c r="P55" s="21"/>
      <c r="Q55" s="14"/>
      <c r="R55" s="66" t="s">
        <v>76</v>
      </c>
      <c r="S55" s="14"/>
      <c r="T55" s="14"/>
    </row>
    <row r="56" spans="1:20" s="23" customFormat="1">
      <c r="A56" s="28">
        <v>52</v>
      </c>
      <c r="B56" s="13" t="s">
        <v>69</v>
      </c>
      <c r="C56" s="14" t="s">
        <v>317</v>
      </c>
      <c r="D56" s="14" t="s">
        <v>29</v>
      </c>
      <c r="E56" s="15">
        <v>299</v>
      </c>
      <c r="F56" s="14"/>
      <c r="G56" s="15">
        <v>32</v>
      </c>
      <c r="H56" s="15">
        <v>28</v>
      </c>
      <c r="I56" s="88">
        <f t="shared" si="1"/>
        <v>60</v>
      </c>
      <c r="J56" s="66">
        <v>8724897670</v>
      </c>
      <c r="K56" s="14"/>
      <c r="L56" s="14" t="s">
        <v>286</v>
      </c>
      <c r="M56" s="14">
        <v>9854342551</v>
      </c>
      <c r="N56" s="14" t="s">
        <v>287</v>
      </c>
      <c r="O56" s="14">
        <v>9613077093</v>
      </c>
      <c r="P56" s="21"/>
      <c r="Q56" s="14"/>
      <c r="R56" s="66" t="s">
        <v>76</v>
      </c>
      <c r="S56" s="14"/>
      <c r="T56" s="14"/>
    </row>
    <row r="57" spans="1:20" s="23" customFormat="1">
      <c r="A57" s="28">
        <v>53</v>
      </c>
      <c r="B57" s="13"/>
      <c r="C57" s="14" t="s">
        <v>318</v>
      </c>
      <c r="D57" s="14" t="s">
        <v>27</v>
      </c>
      <c r="E57" s="15"/>
      <c r="F57" s="14"/>
      <c r="G57" s="15"/>
      <c r="H57" s="15"/>
      <c r="I57" s="88"/>
      <c r="J57" s="66"/>
      <c r="K57" s="14"/>
      <c r="L57" s="14"/>
      <c r="M57" s="14"/>
      <c r="N57" s="14"/>
      <c r="O57" s="14"/>
      <c r="P57" s="21"/>
      <c r="Q57" s="14"/>
      <c r="R57" s="66" t="s">
        <v>76</v>
      </c>
      <c r="S57" s="14"/>
      <c r="T57" s="14"/>
    </row>
    <row r="58" spans="1:20" s="23" customFormat="1">
      <c r="A58" s="28">
        <v>54</v>
      </c>
      <c r="B58" s="13" t="s">
        <v>68</v>
      </c>
      <c r="C58" s="14" t="s">
        <v>319</v>
      </c>
      <c r="D58" s="14" t="s">
        <v>29</v>
      </c>
      <c r="E58" s="15">
        <v>329</v>
      </c>
      <c r="F58" s="14"/>
      <c r="G58" s="15">
        <v>33</v>
      </c>
      <c r="H58" s="15">
        <v>30</v>
      </c>
      <c r="I58" s="88">
        <f t="shared" si="1"/>
        <v>63</v>
      </c>
      <c r="J58" s="66">
        <v>7399865952</v>
      </c>
      <c r="K58" s="14" t="s">
        <v>285</v>
      </c>
      <c r="L58" s="14" t="s">
        <v>286</v>
      </c>
      <c r="M58" s="14">
        <v>9854342551</v>
      </c>
      <c r="N58" s="14" t="s">
        <v>292</v>
      </c>
      <c r="O58" s="14">
        <v>9706498217</v>
      </c>
      <c r="P58" s="21">
        <v>43602</v>
      </c>
      <c r="Q58" s="14"/>
      <c r="R58" s="66" t="s">
        <v>76</v>
      </c>
      <c r="S58" s="14"/>
      <c r="T58" s="14"/>
    </row>
    <row r="59" spans="1:20" s="23" customFormat="1">
      <c r="A59" s="28">
        <v>55</v>
      </c>
      <c r="B59" s="13" t="s">
        <v>68</v>
      </c>
      <c r="C59" s="14" t="s">
        <v>320</v>
      </c>
      <c r="D59" s="14" t="s">
        <v>27</v>
      </c>
      <c r="E59" s="15">
        <v>18050200303</v>
      </c>
      <c r="F59" s="14" t="s">
        <v>96</v>
      </c>
      <c r="G59" s="15">
        <v>32</v>
      </c>
      <c r="H59" s="15">
        <v>43</v>
      </c>
      <c r="I59" s="88">
        <f t="shared" si="1"/>
        <v>75</v>
      </c>
      <c r="J59" s="66">
        <v>9859298686</v>
      </c>
      <c r="K59" s="14" t="s">
        <v>285</v>
      </c>
      <c r="L59" s="14" t="s">
        <v>286</v>
      </c>
      <c r="M59" s="14">
        <v>9854342551</v>
      </c>
      <c r="N59" s="14" t="s">
        <v>300</v>
      </c>
      <c r="O59" s="14">
        <v>9854556391</v>
      </c>
      <c r="P59" s="21"/>
      <c r="Q59" s="14"/>
      <c r="R59" s="66" t="s">
        <v>76</v>
      </c>
      <c r="S59" s="14"/>
      <c r="T59" s="14"/>
    </row>
    <row r="60" spans="1:20" s="23" customFormat="1">
      <c r="A60" s="28">
        <v>56</v>
      </c>
      <c r="B60" s="13" t="s">
        <v>69</v>
      </c>
      <c r="C60" s="14" t="s">
        <v>321</v>
      </c>
      <c r="D60" s="14" t="s">
        <v>29</v>
      </c>
      <c r="E60" s="15">
        <v>270</v>
      </c>
      <c r="F60" s="14"/>
      <c r="G60" s="15">
        <v>28</v>
      </c>
      <c r="H60" s="15">
        <v>24</v>
      </c>
      <c r="I60" s="88">
        <f t="shared" si="1"/>
        <v>52</v>
      </c>
      <c r="J60" s="66">
        <v>9957380132</v>
      </c>
      <c r="K60" s="14" t="s">
        <v>229</v>
      </c>
      <c r="L60" s="14" t="s">
        <v>230</v>
      </c>
      <c r="M60" s="14">
        <v>9401452196</v>
      </c>
      <c r="N60" s="14" t="s">
        <v>322</v>
      </c>
      <c r="O60" s="14">
        <v>8723879489</v>
      </c>
      <c r="P60" s="21"/>
      <c r="Q60" s="14"/>
      <c r="R60" s="66" t="s">
        <v>76</v>
      </c>
      <c r="S60" s="14"/>
      <c r="T60" s="14"/>
    </row>
    <row r="61" spans="1:20" s="23" customFormat="1">
      <c r="A61" s="28">
        <v>57</v>
      </c>
      <c r="B61" s="13" t="s">
        <v>69</v>
      </c>
      <c r="C61" s="14" t="s">
        <v>323</v>
      </c>
      <c r="D61" s="14" t="s">
        <v>27</v>
      </c>
      <c r="E61" s="15" t="s">
        <v>324</v>
      </c>
      <c r="F61" s="14" t="s">
        <v>96</v>
      </c>
      <c r="G61" s="15">
        <v>58</v>
      </c>
      <c r="H61" s="15">
        <v>55</v>
      </c>
      <c r="I61" s="88">
        <f t="shared" ref="I61:I83" si="2">+G61+H61</f>
        <v>113</v>
      </c>
      <c r="J61" s="66" t="s">
        <v>325</v>
      </c>
      <c r="K61" s="14" t="s">
        <v>229</v>
      </c>
      <c r="L61" s="14" t="s">
        <v>230</v>
      </c>
      <c r="M61" s="14">
        <v>9401452196</v>
      </c>
      <c r="N61" s="14" t="s">
        <v>256</v>
      </c>
      <c r="O61" s="14">
        <v>9854342919</v>
      </c>
      <c r="P61" s="21"/>
      <c r="Q61" s="14"/>
      <c r="R61" s="66" t="s">
        <v>76</v>
      </c>
      <c r="S61" s="14"/>
      <c r="T61" s="14"/>
    </row>
    <row r="62" spans="1:20" s="23" customFormat="1">
      <c r="A62" s="28">
        <v>58</v>
      </c>
      <c r="B62" s="13" t="s">
        <v>68</v>
      </c>
      <c r="C62" s="14" t="s">
        <v>329</v>
      </c>
      <c r="D62" s="14" t="s">
        <v>29</v>
      </c>
      <c r="E62" s="15">
        <v>178</v>
      </c>
      <c r="F62" s="14"/>
      <c r="G62" s="15">
        <v>23</v>
      </c>
      <c r="H62" s="15">
        <v>24</v>
      </c>
      <c r="I62" s="88">
        <f t="shared" si="2"/>
        <v>47</v>
      </c>
      <c r="J62" s="66">
        <v>7899216594</v>
      </c>
      <c r="K62" s="14" t="s">
        <v>330</v>
      </c>
      <c r="L62" s="14" t="s">
        <v>331</v>
      </c>
      <c r="M62" s="14">
        <v>7399170308</v>
      </c>
      <c r="N62" s="14" t="s">
        <v>332</v>
      </c>
      <c r="O62" s="14">
        <v>7399939961</v>
      </c>
      <c r="P62" s="21">
        <v>43605</v>
      </c>
      <c r="Q62" s="14"/>
      <c r="R62" s="66" t="s">
        <v>76</v>
      </c>
      <c r="S62" s="14"/>
      <c r="T62" s="14"/>
    </row>
    <row r="63" spans="1:20" s="23" customFormat="1">
      <c r="A63" s="28">
        <v>59</v>
      </c>
      <c r="B63" s="13" t="s">
        <v>68</v>
      </c>
      <c r="C63" s="14" t="s">
        <v>333</v>
      </c>
      <c r="D63" s="14" t="s">
        <v>27</v>
      </c>
      <c r="E63" s="15">
        <v>18050201002</v>
      </c>
      <c r="F63" s="14" t="s">
        <v>96</v>
      </c>
      <c r="G63" s="15">
        <v>36</v>
      </c>
      <c r="H63" s="15">
        <v>32</v>
      </c>
      <c r="I63" s="88">
        <f t="shared" si="2"/>
        <v>68</v>
      </c>
      <c r="J63" s="66">
        <v>9859102752</v>
      </c>
      <c r="K63" s="14" t="s">
        <v>330</v>
      </c>
      <c r="L63" s="14" t="s">
        <v>331</v>
      </c>
      <c r="M63" s="14">
        <v>7399170308</v>
      </c>
      <c r="N63" s="14" t="s">
        <v>332</v>
      </c>
      <c r="O63" s="14">
        <v>7399939961</v>
      </c>
      <c r="P63" s="21"/>
      <c r="Q63" s="14"/>
      <c r="R63" s="66" t="s">
        <v>76</v>
      </c>
      <c r="S63" s="14"/>
      <c r="T63" s="14"/>
    </row>
    <row r="64" spans="1:20" s="23" customFormat="1">
      <c r="A64" s="28">
        <v>60</v>
      </c>
      <c r="B64" s="13" t="s">
        <v>69</v>
      </c>
      <c r="C64" s="14" t="s">
        <v>326</v>
      </c>
      <c r="D64" s="14" t="s">
        <v>29</v>
      </c>
      <c r="E64" s="15">
        <v>131</v>
      </c>
      <c r="F64" s="14"/>
      <c r="G64" s="15">
        <v>45</v>
      </c>
      <c r="H64" s="15">
        <v>32</v>
      </c>
      <c r="I64" s="88">
        <f t="shared" si="2"/>
        <v>77</v>
      </c>
      <c r="J64" s="66">
        <v>9954360227</v>
      </c>
      <c r="K64" s="14" t="s">
        <v>229</v>
      </c>
      <c r="L64" s="14" t="s">
        <v>230</v>
      </c>
      <c r="M64" s="14">
        <v>9401452196</v>
      </c>
      <c r="N64" s="14" t="s">
        <v>327</v>
      </c>
      <c r="O64" s="14">
        <v>9678821975</v>
      </c>
      <c r="P64" s="21"/>
      <c r="Q64" s="41"/>
      <c r="R64" s="41"/>
      <c r="S64" s="41"/>
      <c r="T64" s="14"/>
    </row>
    <row r="65" spans="1:20" s="23" customFormat="1">
      <c r="A65" s="28">
        <v>61</v>
      </c>
      <c r="B65" s="13" t="s">
        <v>69</v>
      </c>
      <c r="C65" s="14" t="s">
        <v>328</v>
      </c>
      <c r="D65" s="14" t="s">
        <v>27</v>
      </c>
      <c r="E65" s="15">
        <v>18050207211</v>
      </c>
      <c r="F65" s="14" t="s">
        <v>123</v>
      </c>
      <c r="G65" s="15">
        <v>48</v>
      </c>
      <c r="H65" s="15">
        <v>46</v>
      </c>
      <c r="I65" s="88">
        <f t="shared" si="2"/>
        <v>94</v>
      </c>
      <c r="J65" s="66">
        <v>8753898641</v>
      </c>
      <c r="K65" s="14" t="s">
        <v>229</v>
      </c>
      <c r="L65" s="14" t="s">
        <v>230</v>
      </c>
      <c r="M65" s="14">
        <v>9401452196</v>
      </c>
      <c r="N65" s="14" t="s">
        <v>327</v>
      </c>
      <c r="O65" s="14">
        <v>9678821975</v>
      </c>
      <c r="P65" s="43"/>
      <c r="Q65" s="41"/>
      <c r="R65" s="41"/>
      <c r="S65" s="41"/>
      <c r="T65" s="14"/>
    </row>
    <row r="66" spans="1:20" s="23" customFormat="1" ht="33">
      <c r="A66" s="28">
        <v>62</v>
      </c>
      <c r="B66" s="13" t="s">
        <v>68</v>
      </c>
      <c r="C66" s="14" t="s">
        <v>334</v>
      </c>
      <c r="D66" s="14" t="s">
        <v>27</v>
      </c>
      <c r="E66" s="15" t="s">
        <v>335</v>
      </c>
      <c r="F66" s="14" t="s">
        <v>96</v>
      </c>
      <c r="G66" s="15">
        <v>57</v>
      </c>
      <c r="H66" s="15">
        <v>40</v>
      </c>
      <c r="I66" s="88">
        <f t="shared" si="2"/>
        <v>97</v>
      </c>
      <c r="J66" s="66" t="s">
        <v>336</v>
      </c>
      <c r="K66" s="14" t="s">
        <v>250</v>
      </c>
      <c r="L66" s="14" t="s">
        <v>251</v>
      </c>
      <c r="M66" s="14">
        <v>9854592290</v>
      </c>
      <c r="N66" s="14" t="s">
        <v>268</v>
      </c>
      <c r="O66" s="14">
        <v>8723843070</v>
      </c>
      <c r="P66" s="43">
        <v>43606</v>
      </c>
      <c r="Q66" s="41"/>
      <c r="R66" s="41"/>
      <c r="S66" s="41"/>
      <c r="T66" s="14"/>
    </row>
    <row r="67" spans="1:20" s="23" customFormat="1">
      <c r="A67" s="28">
        <v>63</v>
      </c>
      <c r="B67" s="13" t="s">
        <v>69</v>
      </c>
      <c r="C67" s="14" t="s">
        <v>337</v>
      </c>
      <c r="D67" s="14" t="s">
        <v>27</v>
      </c>
      <c r="E67" s="15">
        <v>18050201001</v>
      </c>
      <c r="F67" s="14" t="s">
        <v>96</v>
      </c>
      <c r="G67" s="15">
        <v>52</v>
      </c>
      <c r="H67" s="15">
        <v>59</v>
      </c>
      <c r="I67" s="88">
        <f t="shared" si="2"/>
        <v>111</v>
      </c>
      <c r="J67" s="66">
        <v>9854712703</v>
      </c>
      <c r="K67" s="14" t="s">
        <v>330</v>
      </c>
      <c r="L67" s="14" t="s">
        <v>331</v>
      </c>
      <c r="M67" s="14">
        <v>7399170308</v>
      </c>
      <c r="N67" s="14" t="s">
        <v>294</v>
      </c>
      <c r="O67" s="14">
        <v>8402840679</v>
      </c>
      <c r="P67" s="43"/>
      <c r="Q67" s="41"/>
      <c r="R67" s="41"/>
      <c r="S67" s="41"/>
      <c r="T67" s="14"/>
    </row>
    <row r="68" spans="1:20" s="23" customFormat="1">
      <c r="A68" s="28">
        <v>64</v>
      </c>
      <c r="B68" s="13" t="s">
        <v>68</v>
      </c>
      <c r="C68" s="14" t="s">
        <v>338</v>
      </c>
      <c r="D68" s="14" t="s">
        <v>29</v>
      </c>
      <c r="E68" s="15">
        <v>112</v>
      </c>
      <c r="F68" s="14"/>
      <c r="G68" s="15">
        <v>21</v>
      </c>
      <c r="H68" s="15">
        <v>23</v>
      </c>
      <c r="I68" s="88">
        <f t="shared" si="2"/>
        <v>44</v>
      </c>
      <c r="J68" s="66">
        <v>8486185789</v>
      </c>
      <c r="K68" s="14" t="s">
        <v>229</v>
      </c>
      <c r="L68" s="14" t="s">
        <v>230</v>
      </c>
      <c r="M68" s="14">
        <v>9401452196</v>
      </c>
      <c r="N68" s="14" t="s">
        <v>314</v>
      </c>
      <c r="O68" s="14">
        <v>8876972683</v>
      </c>
      <c r="P68" s="43">
        <v>43607</v>
      </c>
      <c r="Q68" s="41"/>
      <c r="R68" s="41"/>
      <c r="S68" s="41"/>
      <c r="T68" s="14"/>
    </row>
    <row r="69" spans="1:20" s="23" customFormat="1">
      <c r="A69" s="28">
        <v>65</v>
      </c>
      <c r="B69" s="13" t="s">
        <v>68</v>
      </c>
      <c r="C69" s="14" t="s">
        <v>339</v>
      </c>
      <c r="D69" s="14" t="s">
        <v>27</v>
      </c>
      <c r="E69" s="15">
        <v>18050207207</v>
      </c>
      <c r="F69" s="14" t="s">
        <v>96</v>
      </c>
      <c r="G69" s="15">
        <v>15</v>
      </c>
      <c r="H69" s="15">
        <v>21</v>
      </c>
      <c r="I69" s="88">
        <f t="shared" si="2"/>
        <v>36</v>
      </c>
      <c r="J69" s="66">
        <v>7399538351</v>
      </c>
      <c r="K69" s="14" t="s">
        <v>229</v>
      </c>
      <c r="L69" s="14" t="s">
        <v>230</v>
      </c>
      <c r="M69" s="14">
        <v>9401452196</v>
      </c>
      <c r="N69" s="14" t="s">
        <v>264</v>
      </c>
      <c r="O69" s="14">
        <v>9678705348</v>
      </c>
      <c r="P69" s="43"/>
      <c r="Q69" s="41"/>
      <c r="R69" s="41"/>
      <c r="S69" s="41"/>
      <c r="T69" s="14"/>
    </row>
    <row r="70" spans="1:20" s="23" customFormat="1">
      <c r="A70" s="28">
        <v>66</v>
      </c>
      <c r="B70" s="13" t="s">
        <v>69</v>
      </c>
      <c r="C70" s="14" t="s">
        <v>340</v>
      </c>
      <c r="D70" s="14" t="s">
        <v>29</v>
      </c>
      <c r="E70" s="15">
        <v>42</v>
      </c>
      <c r="F70" s="14"/>
      <c r="G70" s="15">
        <v>25</v>
      </c>
      <c r="H70" s="15">
        <v>22</v>
      </c>
      <c r="I70" s="88">
        <f t="shared" si="2"/>
        <v>47</v>
      </c>
      <c r="J70" s="66">
        <v>9613726052</v>
      </c>
      <c r="K70" s="14" t="s">
        <v>341</v>
      </c>
      <c r="L70" s="14" t="s">
        <v>342</v>
      </c>
      <c r="M70" s="14">
        <v>8876286736</v>
      </c>
      <c r="N70" s="14" t="s">
        <v>343</v>
      </c>
      <c r="O70" s="14">
        <v>9859518625</v>
      </c>
      <c r="P70" s="43"/>
      <c r="Q70" s="41"/>
      <c r="R70" s="41"/>
      <c r="S70" s="41"/>
      <c r="T70" s="14"/>
    </row>
    <row r="71" spans="1:20" s="23" customFormat="1">
      <c r="A71" s="28">
        <v>67</v>
      </c>
      <c r="B71" s="13" t="s">
        <v>69</v>
      </c>
      <c r="C71" s="14" t="s">
        <v>344</v>
      </c>
      <c r="D71" s="14" t="s">
        <v>27</v>
      </c>
      <c r="E71" s="15">
        <v>18050201112</v>
      </c>
      <c r="F71" s="14" t="s">
        <v>96</v>
      </c>
      <c r="G71" s="15">
        <v>16</v>
      </c>
      <c r="H71" s="15">
        <v>24</v>
      </c>
      <c r="I71" s="88">
        <f t="shared" si="2"/>
        <v>40</v>
      </c>
      <c r="J71" s="66">
        <v>9954342213</v>
      </c>
      <c r="K71" s="14" t="s">
        <v>330</v>
      </c>
      <c r="L71" s="14" t="s">
        <v>331</v>
      </c>
      <c r="M71" s="14">
        <v>7399170308</v>
      </c>
      <c r="N71" s="14" t="s">
        <v>345</v>
      </c>
      <c r="O71" s="14">
        <v>8752084384</v>
      </c>
      <c r="P71" s="43"/>
      <c r="Q71" s="41"/>
      <c r="R71" s="41"/>
      <c r="S71" s="41"/>
      <c r="T71" s="14"/>
    </row>
    <row r="72" spans="1:20" s="23" customFormat="1">
      <c r="A72" s="28">
        <v>68</v>
      </c>
      <c r="B72" s="13" t="s">
        <v>68</v>
      </c>
      <c r="C72" s="14" t="s">
        <v>346</v>
      </c>
      <c r="D72" s="14" t="s">
        <v>29</v>
      </c>
      <c r="E72" s="15">
        <v>113</v>
      </c>
      <c r="F72" s="14"/>
      <c r="G72" s="15">
        <v>24</v>
      </c>
      <c r="H72" s="15">
        <v>32</v>
      </c>
      <c r="I72" s="88">
        <f t="shared" si="2"/>
        <v>56</v>
      </c>
      <c r="J72" s="66">
        <v>78967534</v>
      </c>
      <c r="K72" s="14" t="s">
        <v>229</v>
      </c>
      <c r="L72" s="14" t="s">
        <v>230</v>
      </c>
      <c r="M72" s="14">
        <v>9401452196</v>
      </c>
      <c r="N72" s="14" t="s">
        <v>347</v>
      </c>
      <c r="O72" s="14">
        <v>8812894636</v>
      </c>
      <c r="P72" s="43">
        <v>43608</v>
      </c>
      <c r="Q72" s="41"/>
      <c r="R72" s="41"/>
      <c r="S72" s="41"/>
      <c r="T72" s="14"/>
    </row>
    <row r="73" spans="1:20" s="23" customFormat="1">
      <c r="A73" s="28">
        <v>69</v>
      </c>
      <c r="B73" s="13" t="s">
        <v>68</v>
      </c>
      <c r="C73" s="14" t="s">
        <v>348</v>
      </c>
      <c r="D73" s="14" t="s">
        <v>27</v>
      </c>
      <c r="E73" s="15">
        <v>18050207205</v>
      </c>
      <c r="F73" s="14" t="s">
        <v>96</v>
      </c>
      <c r="G73" s="15">
        <v>25</v>
      </c>
      <c r="H73" s="15">
        <v>36</v>
      </c>
      <c r="I73" s="88">
        <f t="shared" si="2"/>
        <v>61</v>
      </c>
      <c r="J73" s="66">
        <v>9707886400</v>
      </c>
      <c r="K73" s="14" t="s">
        <v>229</v>
      </c>
      <c r="L73" s="14" t="s">
        <v>230</v>
      </c>
      <c r="M73" s="14">
        <v>9401452196</v>
      </c>
      <c r="N73" s="14" t="s">
        <v>347</v>
      </c>
      <c r="O73" s="14">
        <v>8812894636</v>
      </c>
      <c r="P73" s="43"/>
      <c r="Q73" s="41"/>
      <c r="R73" s="41"/>
      <c r="S73" s="41"/>
      <c r="T73" s="14"/>
    </row>
    <row r="74" spans="1:20" s="23" customFormat="1">
      <c r="A74" s="28">
        <v>70</v>
      </c>
      <c r="B74" s="13" t="s">
        <v>69</v>
      </c>
      <c r="C74" s="14" t="s">
        <v>349</v>
      </c>
      <c r="D74" s="14" t="s">
        <v>29</v>
      </c>
      <c r="E74" s="15">
        <v>43</v>
      </c>
      <c r="F74" s="14"/>
      <c r="G74" s="15">
        <v>35</v>
      </c>
      <c r="H74" s="15">
        <v>33</v>
      </c>
      <c r="I74" s="88">
        <f t="shared" si="2"/>
        <v>68</v>
      </c>
      <c r="J74" s="66"/>
      <c r="K74" s="14" t="s">
        <v>341</v>
      </c>
      <c r="L74" s="14" t="s">
        <v>342</v>
      </c>
      <c r="M74" s="14">
        <v>8876286736</v>
      </c>
      <c r="N74" s="14" t="s">
        <v>350</v>
      </c>
      <c r="O74" s="14">
        <v>9859323038</v>
      </c>
      <c r="P74" s="43"/>
      <c r="Q74" s="41"/>
      <c r="R74" s="41"/>
      <c r="S74" s="41"/>
      <c r="T74" s="14"/>
    </row>
    <row r="75" spans="1:20" s="23" customFormat="1">
      <c r="A75" s="28">
        <v>71</v>
      </c>
      <c r="B75" s="13" t="s">
        <v>69</v>
      </c>
      <c r="C75" s="14" t="s">
        <v>351</v>
      </c>
      <c r="D75" s="14" t="s">
        <v>27</v>
      </c>
      <c r="E75" s="15">
        <v>18050204002</v>
      </c>
      <c r="F75" s="14" t="s">
        <v>96</v>
      </c>
      <c r="G75" s="15">
        <v>36</v>
      </c>
      <c r="H75" s="15">
        <v>30</v>
      </c>
      <c r="I75" s="88">
        <f t="shared" si="2"/>
        <v>66</v>
      </c>
      <c r="J75" s="66">
        <v>7399674914</v>
      </c>
      <c r="K75" s="14" t="s">
        <v>341</v>
      </c>
      <c r="L75" s="14" t="s">
        <v>342</v>
      </c>
      <c r="M75" s="14">
        <v>8876286736</v>
      </c>
      <c r="N75" s="14" t="s">
        <v>350</v>
      </c>
      <c r="O75" s="14">
        <v>9859323038</v>
      </c>
      <c r="P75" s="43"/>
      <c r="Q75" s="41"/>
      <c r="R75" s="41"/>
      <c r="S75" s="41"/>
      <c r="T75" s="14"/>
    </row>
    <row r="76" spans="1:20" s="23" customFormat="1">
      <c r="A76" s="28">
        <v>72</v>
      </c>
      <c r="B76" s="13" t="s">
        <v>68</v>
      </c>
      <c r="C76" s="14" t="s">
        <v>352</v>
      </c>
      <c r="D76" s="14" t="s">
        <v>27</v>
      </c>
      <c r="E76" s="15">
        <v>18050207202</v>
      </c>
      <c r="F76" s="14" t="s">
        <v>96</v>
      </c>
      <c r="G76" s="15">
        <v>72</v>
      </c>
      <c r="H76" s="15">
        <v>62</v>
      </c>
      <c r="I76" s="88">
        <f t="shared" si="2"/>
        <v>134</v>
      </c>
      <c r="J76" s="66">
        <v>9954007408</v>
      </c>
      <c r="K76" s="14" t="s">
        <v>229</v>
      </c>
      <c r="L76" s="14" t="s">
        <v>230</v>
      </c>
      <c r="M76" s="14">
        <v>9401452196</v>
      </c>
      <c r="N76" s="14" t="s">
        <v>264</v>
      </c>
      <c r="O76" s="14">
        <v>9678705348</v>
      </c>
      <c r="P76" s="43">
        <v>43609</v>
      </c>
      <c r="Q76" s="41"/>
      <c r="R76" s="41"/>
      <c r="S76" s="41"/>
      <c r="T76" s="14"/>
    </row>
    <row r="77" spans="1:20" s="23" customFormat="1">
      <c r="A77" s="28">
        <v>73</v>
      </c>
      <c r="B77" s="13" t="s">
        <v>69</v>
      </c>
      <c r="C77" s="14" t="s">
        <v>353</v>
      </c>
      <c r="D77" s="14" t="s">
        <v>27</v>
      </c>
      <c r="E77" s="15">
        <v>18050204001</v>
      </c>
      <c r="F77" s="14" t="s">
        <v>96</v>
      </c>
      <c r="G77" s="15">
        <v>62</v>
      </c>
      <c r="H77" s="15">
        <v>38</v>
      </c>
      <c r="I77" s="88">
        <f t="shared" si="2"/>
        <v>100</v>
      </c>
      <c r="J77" s="66">
        <v>9854338303</v>
      </c>
      <c r="K77" s="14" t="s">
        <v>341</v>
      </c>
      <c r="L77" s="14" t="s">
        <v>342</v>
      </c>
      <c r="M77" s="14">
        <v>8876286736</v>
      </c>
      <c r="N77" s="14" t="s">
        <v>350</v>
      </c>
      <c r="O77" s="14">
        <v>9859323038</v>
      </c>
      <c r="P77" s="43"/>
      <c r="Q77" s="41"/>
      <c r="R77" s="41"/>
      <c r="S77" s="41"/>
      <c r="T77" s="14"/>
    </row>
    <row r="78" spans="1:20" s="23" customFormat="1">
      <c r="A78" s="28">
        <v>74</v>
      </c>
      <c r="B78" s="13" t="s">
        <v>68</v>
      </c>
      <c r="C78" s="14" t="s">
        <v>354</v>
      </c>
      <c r="D78" s="14" t="s">
        <v>29</v>
      </c>
      <c r="E78" s="15">
        <v>114</v>
      </c>
      <c r="F78" s="14"/>
      <c r="G78" s="15">
        <v>34</v>
      </c>
      <c r="H78" s="15">
        <v>24</v>
      </c>
      <c r="I78" s="88">
        <f t="shared" si="2"/>
        <v>58</v>
      </c>
      <c r="J78" s="66">
        <v>7898489622</v>
      </c>
      <c r="K78" s="14" t="s">
        <v>229</v>
      </c>
      <c r="L78" s="14" t="s">
        <v>230</v>
      </c>
      <c r="M78" s="14">
        <v>9401452196</v>
      </c>
      <c r="N78" s="14" t="s">
        <v>322</v>
      </c>
      <c r="O78" s="14">
        <v>8723879489</v>
      </c>
      <c r="P78" s="43">
        <v>43612</v>
      </c>
      <c r="Q78" s="41"/>
      <c r="R78" s="41"/>
      <c r="S78" s="41"/>
      <c r="T78" s="14"/>
    </row>
    <row r="79" spans="1:20" s="23" customFormat="1" ht="33">
      <c r="A79" s="28">
        <v>75</v>
      </c>
      <c r="B79" s="13" t="s">
        <v>68</v>
      </c>
      <c r="C79" s="14" t="s">
        <v>355</v>
      </c>
      <c r="D79" s="14" t="s">
        <v>27</v>
      </c>
      <c r="E79" s="15">
        <v>18050207210</v>
      </c>
      <c r="F79" s="14" t="s">
        <v>117</v>
      </c>
      <c r="G79" s="15"/>
      <c r="H79" s="15">
        <v>71</v>
      </c>
      <c r="I79" s="88">
        <f t="shared" si="2"/>
        <v>71</v>
      </c>
      <c r="J79" s="66">
        <v>9957896702</v>
      </c>
      <c r="K79" s="14" t="s">
        <v>229</v>
      </c>
      <c r="L79" s="14" t="s">
        <v>230</v>
      </c>
      <c r="M79" s="14">
        <v>9401452196</v>
      </c>
      <c r="N79" s="14" t="s">
        <v>322</v>
      </c>
      <c r="O79" s="14">
        <v>8723879490</v>
      </c>
      <c r="P79" s="43"/>
      <c r="Q79" s="41"/>
      <c r="R79" s="41"/>
      <c r="S79" s="41"/>
      <c r="T79" s="14"/>
    </row>
    <row r="80" spans="1:20" s="23" customFormat="1">
      <c r="A80" s="28">
        <v>76</v>
      </c>
      <c r="B80" s="13" t="s">
        <v>69</v>
      </c>
      <c r="C80" s="14" t="s">
        <v>356</v>
      </c>
      <c r="D80" s="14" t="s">
        <v>29</v>
      </c>
      <c r="E80" s="15">
        <v>30</v>
      </c>
      <c r="F80" s="14"/>
      <c r="G80" s="15">
        <v>22</v>
      </c>
      <c r="H80" s="15">
        <v>18</v>
      </c>
      <c r="I80" s="88">
        <f t="shared" si="2"/>
        <v>40</v>
      </c>
      <c r="J80" s="66"/>
      <c r="K80" s="14" t="s">
        <v>330</v>
      </c>
      <c r="L80" s="14" t="s">
        <v>331</v>
      </c>
      <c r="M80" s="14">
        <v>7399170308</v>
      </c>
      <c r="N80" s="14" t="s">
        <v>357</v>
      </c>
      <c r="O80" s="14">
        <v>9706672007</v>
      </c>
      <c r="P80" s="43"/>
      <c r="Q80" s="41"/>
      <c r="R80" s="41"/>
      <c r="S80" s="41"/>
      <c r="T80" s="14"/>
    </row>
    <row r="81" spans="1:20" s="23" customFormat="1">
      <c r="A81" s="28">
        <v>77</v>
      </c>
      <c r="B81" s="13" t="s">
        <v>69</v>
      </c>
      <c r="C81" s="14" t="s">
        <v>358</v>
      </c>
      <c r="D81" s="14" t="s">
        <v>27</v>
      </c>
      <c r="E81" s="15">
        <v>18050201111</v>
      </c>
      <c r="F81" s="14" t="s">
        <v>96</v>
      </c>
      <c r="G81" s="15">
        <v>29</v>
      </c>
      <c r="H81" s="15">
        <v>36</v>
      </c>
      <c r="I81" s="88">
        <f t="shared" si="2"/>
        <v>65</v>
      </c>
      <c r="J81" s="66">
        <v>9854418577</v>
      </c>
      <c r="K81" s="14" t="s">
        <v>330</v>
      </c>
      <c r="L81" s="14" t="s">
        <v>331</v>
      </c>
      <c r="M81" s="14">
        <v>7399170308</v>
      </c>
      <c r="N81" s="14" t="s">
        <v>357</v>
      </c>
      <c r="O81" s="14">
        <v>9706672007</v>
      </c>
      <c r="P81" s="43"/>
      <c r="Q81" s="41"/>
      <c r="R81" s="41"/>
      <c r="S81" s="41"/>
      <c r="T81" s="14"/>
    </row>
    <row r="82" spans="1:20" s="23" customFormat="1">
      <c r="A82" s="28">
        <v>78</v>
      </c>
      <c r="B82" s="13" t="s">
        <v>68</v>
      </c>
      <c r="C82" s="14" t="s">
        <v>359</v>
      </c>
      <c r="D82" s="14" t="s">
        <v>27</v>
      </c>
      <c r="E82" s="15">
        <v>18050207201</v>
      </c>
      <c r="F82" s="14" t="s">
        <v>96</v>
      </c>
      <c r="G82" s="15">
        <v>100</v>
      </c>
      <c r="H82" s="15">
        <v>117</v>
      </c>
      <c r="I82" s="88">
        <f t="shared" si="2"/>
        <v>217</v>
      </c>
      <c r="J82" s="14">
        <v>9435511297</v>
      </c>
      <c r="K82" s="14" t="s">
        <v>229</v>
      </c>
      <c r="L82" s="14" t="s">
        <v>230</v>
      </c>
      <c r="M82" s="14">
        <v>9401452196</v>
      </c>
      <c r="N82" s="14" t="s">
        <v>327</v>
      </c>
      <c r="O82" s="14">
        <v>9678821975</v>
      </c>
      <c r="P82" s="43">
        <v>43613</v>
      </c>
      <c r="Q82" s="41"/>
      <c r="R82" s="41"/>
      <c r="S82" s="41"/>
      <c r="T82" s="14"/>
    </row>
    <row r="83" spans="1:20" s="23" customFormat="1">
      <c r="A83" s="28">
        <v>79</v>
      </c>
      <c r="B83" s="13" t="s">
        <v>69</v>
      </c>
      <c r="C83" s="14" t="s">
        <v>360</v>
      </c>
      <c r="D83" s="14" t="s">
        <v>27</v>
      </c>
      <c r="E83" s="15">
        <v>18050201103</v>
      </c>
      <c r="F83" s="14" t="s">
        <v>123</v>
      </c>
      <c r="G83" s="15">
        <v>147</v>
      </c>
      <c r="H83" s="15">
        <v>157</v>
      </c>
      <c r="I83" s="88">
        <f t="shared" si="2"/>
        <v>304</v>
      </c>
      <c r="J83" s="14">
        <v>9957491426</v>
      </c>
      <c r="K83" s="14" t="s">
        <v>330</v>
      </c>
      <c r="L83" s="14" t="s">
        <v>331</v>
      </c>
      <c r="M83" s="14">
        <v>7399170308</v>
      </c>
      <c r="N83" s="14" t="s">
        <v>294</v>
      </c>
      <c r="O83" s="14">
        <v>8402840679</v>
      </c>
      <c r="P83" s="43"/>
      <c r="Q83" s="41"/>
      <c r="R83" s="41"/>
      <c r="S83" s="41"/>
      <c r="T83" s="14"/>
    </row>
    <row r="84" spans="1:20" s="23" customFormat="1">
      <c r="A84" s="28">
        <v>80</v>
      </c>
      <c r="B84" s="13" t="s">
        <v>68</v>
      </c>
      <c r="C84" s="14" t="s">
        <v>361</v>
      </c>
      <c r="D84" s="14" t="s">
        <v>29</v>
      </c>
      <c r="E84" s="15">
        <v>267</v>
      </c>
      <c r="F84" s="14"/>
      <c r="G84" s="15">
        <v>33</v>
      </c>
      <c r="H84" s="15">
        <v>38</v>
      </c>
      <c r="I84" s="88">
        <f>+G84+H84</f>
        <v>71</v>
      </c>
      <c r="J84" s="14">
        <v>9957812230</v>
      </c>
      <c r="K84" s="14" t="s">
        <v>229</v>
      </c>
      <c r="L84" s="14" t="s">
        <v>230</v>
      </c>
      <c r="M84" s="14">
        <v>9401452196</v>
      </c>
      <c r="N84" s="14" t="s">
        <v>347</v>
      </c>
      <c r="O84" s="14">
        <v>8812894636</v>
      </c>
      <c r="P84" s="43">
        <v>43614</v>
      </c>
      <c r="Q84" s="41"/>
      <c r="R84" s="41"/>
      <c r="S84" s="41"/>
      <c r="T84" s="14"/>
    </row>
    <row r="85" spans="1:20" s="23" customFormat="1">
      <c r="A85" s="28">
        <v>81</v>
      </c>
      <c r="B85" s="13" t="s">
        <v>68</v>
      </c>
      <c r="C85" s="14" t="s">
        <v>362</v>
      </c>
      <c r="D85" s="14" t="s">
        <v>27</v>
      </c>
      <c r="E85" s="15">
        <v>18050207204</v>
      </c>
      <c r="F85" s="14" t="s">
        <v>123</v>
      </c>
      <c r="G85" s="15">
        <v>21</v>
      </c>
      <c r="H85" s="15">
        <v>25</v>
      </c>
      <c r="I85" s="88">
        <f t="shared" ref="I85:I91" si="3">+G85+H85</f>
        <v>46</v>
      </c>
      <c r="J85" s="14">
        <v>9957072239</v>
      </c>
      <c r="K85" s="14" t="s">
        <v>229</v>
      </c>
      <c r="L85" s="14" t="s">
        <v>230</v>
      </c>
      <c r="M85" s="14">
        <v>9401452196</v>
      </c>
      <c r="N85" s="14" t="s">
        <v>347</v>
      </c>
      <c r="O85" s="14">
        <v>8812894636</v>
      </c>
      <c r="P85" s="43"/>
      <c r="Q85" s="41"/>
      <c r="R85" s="41"/>
      <c r="S85" s="41"/>
      <c r="T85" s="14"/>
    </row>
    <row r="86" spans="1:20" s="23" customFormat="1">
      <c r="A86" s="28">
        <v>82</v>
      </c>
      <c r="B86" s="13" t="s">
        <v>69</v>
      </c>
      <c r="C86" s="14" t="s">
        <v>363</v>
      </c>
      <c r="D86" s="14" t="s">
        <v>29</v>
      </c>
      <c r="E86" s="15">
        <v>337</v>
      </c>
      <c r="F86" s="14"/>
      <c r="G86" s="15">
        <v>21</v>
      </c>
      <c r="H86" s="15">
        <v>18</v>
      </c>
      <c r="I86" s="88">
        <f t="shared" si="3"/>
        <v>39</v>
      </c>
      <c r="J86" s="66">
        <v>9854899561</v>
      </c>
      <c r="K86" s="14" t="s">
        <v>330</v>
      </c>
      <c r="L86" s="14" t="s">
        <v>331</v>
      </c>
      <c r="M86" s="14">
        <v>7399170308</v>
      </c>
      <c r="N86" s="14" t="s">
        <v>294</v>
      </c>
      <c r="O86" s="14">
        <v>8402840679</v>
      </c>
      <c r="P86" s="43"/>
      <c r="Q86" s="41"/>
      <c r="R86" s="41"/>
      <c r="S86" s="41"/>
      <c r="T86" s="14"/>
    </row>
    <row r="87" spans="1:20" s="23" customFormat="1">
      <c r="A87" s="28">
        <v>83</v>
      </c>
      <c r="B87" s="13" t="s">
        <v>69</v>
      </c>
      <c r="C87" s="14" t="s">
        <v>364</v>
      </c>
      <c r="D87" s="14" t="s">
        <v>29</v>
      </c>
      <c r="E87" s="15">
        <v>328</v>
      </c>
      <c r="F87" s="14"/>
      <c r="G87" s="15">
        <v>23</v>
      </c>
      <c r="H87" s="15">
        <v>20</v>
      </c>
      <c r="I87" s="88">
        <f t="shared" si="3"/>
        <v>43</v>
      </c>
      <c r="J87" s="66">
        <v>9854292622</v>
      </c>
      <c r="K87" s="14" t="s">
        <v>330</v>
      </c>
      <c r="L87" s="14" t="s">
        <v>331</v>
      </c>
      <c r="M87" s="14">
        <v>7399170308</v>
      </c>
      <c r="N87" s="14" t="s">
        <v>332</v>
      </c>
      <c r="O87" s="14">
        <v>7399939962</v>
      </c>
      <c r="P87" s="43"/>
      <c r="Q87" s="41"/>
      <c r="R87" s="41"/>
      <c r="S87" s="41"/>
      <c r="T87" s="14"/>
    </row>
    <row r="88" spans="1:20" s="23" customFormat="1">
      <c r="A88" s="28">
        <v>84</v>
      </c>
      <c r="B88" s="13" t="s">
        <v>68</v>
      </c>
      <c r="C88" s="14" t="s">
        <v>365</v>
      </c>
      <c r="D88" s="14" t="s">
        <v>29</v>
      </c>
      <c r="E88" s="15">
        <v>275</v>
      </c>
      <c r="F88" s="14"/>
      <c r="G88" s="15">
        <v>18</v>
      </c>
      <c r="H88" s="15">
        <v>27</v>
      </c>
      <c r="I88" s="88">
        <f t="shared" si="3"/>
        <v>45</v>
      </c>
      <c r="J88" s="14"/>
      <c r="K88" s="14" t="s">
        <v>229</v>
      </c>
      <c r="L88" s="14" t="s">
        <v>230</v>
      </c>
      <c r="M88" s="14">
        <v>9401452196</v>
      </c>
      <c r="N88" s="14" t="s">
        <v>322</v>
      </c>
      <c r="O88" s="14">
        <v>8723879490</v>
      </c>
      <c r="P88" s="43">
        <v>43616</v>
      </c>
      <c r="Q88" s="41"/>
      <c r="R88" s="41"/>
      <c r="S88" s="41"/>
      <c r="T88" s="14"/>
    </row>
    <row r="89" spans="1:20" s="23" customFormat="1" ht="33">
      <c r="A89" s="28">
        <v>85</v>
      </c>
      <c r="B89" s="13" t="s">
        <v>68</v>
      </c>
      <c r="C89" s="14" t="s">
        <v>366</v>
      </c>
      <c r="D89" s="14" t="s">
        <v>27</v>
      </c>
      <c r="E89" s="15">
        <v>18050207203</v>
      </c>
      <c r="F89" s="14" t="s">
        <v>96</v>
      </c>
      <c r="G89" s="15">
        <v>50</v>
      </c>
      <c r="H89" s="15">
        <v>50</v>
      </c>
      <c r="I89" s="88">
        <f t="shared" si="3"/>
        <v>100</v>
      </c>
      <c r="J89" s="95" t="s">
        <v>367</v>
      </c>
      <c r="K89" s="14" t="s">
        <v>229</v>
      </c>
      <c r="L89" s="14" t="s">
        <v>230</v>
      </c>
      <c r="M89" s="14">
        <v>9401452196</v>
      </c>
      <c r="N89" s="14" t="s">
        <v>327</v>
      </c>
      <c r="O89" s="14">
        <v>9678821975</v>
      </c>
      <c r="P89" s="43"/>
      <c r="Q89" s="41"/>
      <c r="R89" s="41"/>
      <c r="S89" s="41"/>
      <c r="T89" s="14"/>
    </row>
    <row r="90" spans="1:20" s="23" customFormat="1">
      <c r="A90" s="28">
        <v>86</v>
      </c>
      <c r="B90" s="13" t="s">
        <v>69</v>
      </c>
      <c r="C90" s="14" t="s">
        <v>368</v>
      </c>
      <c r="D90" s="14" t="s">
        <v>29</v>
      </c>
      <c r="E90" s="15">
        <v>147</v>
      </c>
      <c r="F90" s="14"/>
      <c r="G90" s="15">
        <v>32</v>
      </c>
      <c r="H90" s="15">
        <v>26</v>
      </c>
      <c r="I90" s="88">
        <f t="shared" si="3"/>
        <v>58</v>
      </c>
      <c r="J90" s="66">
        <v>7399254250</v>
      </c>
      <c r="K90" s="14" t="s">
        <v>330</v>
      </c>
      <c r="L90" s="14" t="s">
        <v>331</v>
      </c>
      <c r="M90" s="14">
        <v>7399170308</v>
      </c>
      <c r="N90" s="14" t="s">
        <v>345</v>
      </c>
      <c r="O90" s="14">
        <v>8752084384</v>
      </c>
      <c r="P90" s="43"/>
      <c r="Q90" s="41"/>
      <c r="R90" s="41"/>
      <c r="S90" s="41"/>
      <c r="T90" s="14"/>
    </row>
    <row r="91" spans="1:20" s="23" customFormat="1">
      <c r="A91" s="28">
        <v>87</v>
      </c>
      <c r="B91" s="13" t="s">
        <v>69</v>
      </c>
      <c r="C91" s="14" t="s">
        <v>369</v>
      </c>
      <c r="D91" s="14" t="s">
        <v>27</v>
      </c>
      <c r="E91" s="15">
        <v>18050201101</v>
      </c>
      <c r="F91" s="14" t="s">
        <v>96</v>
      </c>
      <c r="G91" s="15">
        <v>38</v>
      </c>
      <c r="H91" s="15">
        <v>25</v>
      </c>
      <c r="I91" s="88">
        <f t="shared" si="3"/>
        <v>63</v>
      </c>
      <c r="J91" s="66">
        <v>9613839879</v>
      </c>
      <c r="K91" s="14" t="s">
        <v>330</v>
      </c>
      <c r="L91" s="14" t="s">
        <v>331</v>
      </c>
      <c r="M91" s="14">
        <v>7399170308</v>
      </c>
      <c r="N91" s="14" t="s">
        <v>370</v>
      </c>
      <c r="O91" s="14">
        <v>9577404919</v>
      </c>
      <c r="P91" s="43"/>
      <c r="Q91" s="41"/>
      <c r="R91" s="41"/>
      <c r="S91" s="41"/>
      <c r="T91" s="14"/>
    </row>
    <row r="92" spans="1:20" s="23" customFormat="1">
      <c r="A92" s="28">
        <v>88</v>
      </c>
      <c r="B92" s="13"/>
      <c r="C92" s="46"/>
      <c r="D92" s="14"/>
      <c r="E92" s="47"/>
      <c r="F92" s="49"/>
      <c r="G92" s="48"/>
      <c r="H92" s="48"/>
      <c r="I92" s="13">
        <f t="shared" ref="I92:I133" si="4">G92+H92</f>
        <v>0</v>
      </c>
      <c r="J92" s="50"/>
      <c r="K92" s="46"/>
      <c r="L92" s="41"/>
      <c r="M92" s="41"/>
      <c r="N92" s="42"/>
      <c r="O92" s="42"/>
      <c r="P92" s="43"/>
      <c r="Q92" s="41"/>
      <c r="R92" s="41"/>
      <c r="S92" s="41"/>
      <c r="T92" s="14"/>
    </row>
    <row r="93" spans="1:20" s="23" customFormat="1">
      <c r="A93" s="28">
        <v>89</v>
      </c>
      <c r="B93" s="13"/>
      <c r="C93" s="46"/>
      <c r="D93" s="14"/>
      <c r="E93" s="47"/>
      <c r="F93" s="49"/>
      <c r="G93" s="48"/>
      <c r="H93" s="48"/>
      <c r="I93" s="13">
        <f t="shared" si="4"/>
        <v>0</v>
      </c>
      <c r="J93" s="50"/>
      <c r="K93" s="46"/>
      <c r="L93" s="41"/>
      <c r="M93" s="41"/>
      <c r="N93" s="42"/>
      <c r="O93" s="42"/>
      <c r="P93" s="43"/>
      <c r="Q93" s="41"/>
      <c r="R93" s="41"/>
      <c r="S93" s="41"/>
      <c r="T93" s="14"/>
    </row>
    <row r="94" spans="1:20" s="23" customFormat="1">
      <c r="A94" s="28">
        <v>90</v>
      </c>
      <c r="B94" s="13"/>
      <c r="C94" s="46"/>
      <c r="D94" s="14"/>
      <c r="E94" s="47"/>
      <c r="F94" s="49"/>
      <c r="G94" s="48"/>
      <c r="H94" s="48"/>
      <c r="I94" s="13">
        <f t="shared" si="4"/>
        <v>0</v>
      </c>
      <c r="J94" s="50"/>
      <c r="K94" s="46"/>
      <c r="L94" s="41"/>
      <c r="M94" s="41"/>
      <c r="N94" s="42"/>
      <c r="O94" s="42"/>
      <c r="P94" s="43"/>
      <c r="Q94" s="41"/>
      <c r="R94" s="41"/>
      <c r="S94" s="41"/>
      <c r="T94" s="14"/>
    </row>
    <row r="95" spans="1:20" s="23" customFormat="1">
      <c r="A95" s="28">
        <v>91</v>
      </c>
      <c r="B95" s="13"/>
      <c r="C95" s="46"/>
      <c r="D95" s="14"/>
      <c r="E95" s="47"/>
      <c r="F95" s="49"/>
      <c r="G95" s="48"/>
      <c r="H95" s="48"/>
      <c r="I95" s="13">
        <f t="shared" si="4"/>
        <v>0</v>
      </c>
      <c r="J95" s="50"/>
      <c r="K95" s="46"/>
      <c r="L95" s="41"/>
      <c r="M95" s="41"/>
      <c r="N95" s="42"/>
      <c r="O95" s="42"/>
      <c r="P95" s="43"/>
      <c r="Q95" s="41"/>
      <c r="R95" s="41"/>
      <c r="S95" s="41"/>
      <c r="T95" s="14"/>
    </row>
    <row r="96" spans="1:20" s="23" customFormat="1">
      <c r="A96" s="28">
        <v>92</v>
      </c>
      <c r="B96" s="13"/>
      <c r="C96" s="46"/>
      <c r="D96" s="14"/>
      <c r="E96" s="47"/>
      <c r="F96" s="49"/>
      <c r="G96" s="48"/>
      <c r="H96" s="48"/>
      <c r="I96" s="13">
        <f t="shared" si="4"/>
        <v>0</v>
      </c>
      <c r="J96" s="50"/>
      <c r="K96" s="46"/>
      <c r="L96" s="41"/>
      <c r="M96" s="41"/>
      <c r="N96" s="42"/>
      <c r="O96" s="42"/>
      <c r="P96" s="43"/>
      <c r="Q96" s="41"/>
      <c r="R96" s="41"/>
      <c r="S96" s="41"/>
      <c r="T96" s="14"/>
    </row>
    <row r="97" spans="1:20" s="23" customFormat="1">
      <c r="A97" s="28">
        <v>93</v>
      </c>
      <c r="B97" s="13"/>
      <c r="C97" s="46"/>
      <c r="D97" s="14"/>
      <c r="E97" s="47"/>
      <c r="F97" s="49"/>
      <c r="G97" s="48"/>
      <c r="H97" s="48"/>
      <c r="I97" s="13">
        <f t="shared" si="4"/>
        <v>0</v>
      </c>
      <c r="J97" s="50"/>
      <c r="K97" s="46"/>
      <c r="L97" s="41"/>
      <c r="M97" s="41"/>
      <c r="N97" s="42"/>
      <c r="O97" s="42"/>
      <c r="P97" s="43"/>
      <c r="Q97" s="41"/>
      <c r="R97" s="41"/>
      <c r="S97" s="41"/>
      <c r="T97" s="14"/>
    </row>
    <row r="98" spans="1:20" s="23" customFormat="1">
      <c r="A98" s="28">
        <v>94</v>
      </c>
      <c r="B98" s="13"/>
      <c r="C98" s="46"/>
      <c r="D98" s="14"/>
      <c r="E98" s="47"/>
      <c r="F98" s="49"/>
      <c r="G98" s="48"/>
      <c r="H98" s="48"/>
      <c r="I98" s="13">
        <f t="shared" si="4"/>
        <v>0</v>
      </c>
      <c r="J98" s="50"/>
      <c r="K98" s="46"/>
      <c r="L98" s="41"/>
      <c r="M98" s="41"/>
      <c r="N98" s="42"/>
      <c r="O98" s="42"/>
      <c r="P98" s="43"/>
      <c r="Q98" s="41"/>
      <c r="R98" s="41"/>
      <c r="S98" s="41"/>
      <c r="T98" s="14"/>
    </row>
    <row r="99" spans="1:20" s="23" customFormat="1">
      <c r="A99" s="28">
        <v>95</v>
      </c>
      <c r="B99" s="13"/>
      <c r="C99" s="46"/>
      <c r="D99" s="14"/>
      <c r="E99" s="47"/>
      <c r="F99" s="49"/>
      <c r="G99" s="48"/>
      <c r="H99" s="48"/>
      <c r="I99" s="13">
        <f t="shared" si="4"/>
        <v>0</v>
      </c>
      <c r="J99" s="50"/>
      <c r="K99" s="46"/>
      <c r="L99" s="41"/>
      <c r="M99" s="41"/>
      <c r="N99" s="42"/>
      <c r="O99" s="42"/>
      <c r="P99" s="43"/>
      <c r="Q99" s="41"/>
      <c r="R99" s="41"/>
      <c r="S99" s="41"/>
      <c r="T99" s="14"/>
    </row>
    <row r="100" spans="1:20" s="23" customFormat="1">
      <c r="A100" s="28">
        <v>96</v>
      </c>
      <c r="B100" s="13"/>
      <c r="C100" s="46"/>
      <c r="D100" s="14"/>
      <c r="E100" s="47"/>
      <c r="F100" s="49"/>
      <c r="G100" s="48"/>
      <c r="H100" s="48"/>
      <c r="I100" s="13">
        <f t="shared" si="4"/>
        <v>0</v>
      </c>
      <c r="J100" s="50"/>
      <c r="K100" s="46"/>
      <c r="L100" s="41"/>
      <c r="M100" s="41"/>
      <c r="N100" s="42"/>
      <c r="O100" s="42"/>
      <c r="P100" s="43"/>
      <c r="Q100" s="41"/>
      <c r="R100" s="41"/>
      <c r="S100" s="41"/>
      <c r="T100" s="14"/>
    </row>
    <row r="101" spans="1:20" s="23" customFormat="1">
      <c r="A101" s="28">
        <v>97</v>
      </c>
      <c r="B101" s="13"/>
      <c r="C101" s="46"/>
      <c r="D101" s="14"/>
      <c r="E101" s="47"/>
      <c r="F101" s="49"/>
      <c r="G101" s="48"/>
      <c r="H101" s="48"/>
      <c r="I101" s="13">
        <f t="shared" si="4"/>
        <v>0</v>
      </c>
      <c r="J101" s="50"/>
      <c r="K101" s="46"/>
      <c r="L101" s="41"/>
      <c r="M101" s="41"/>
      <c r="N101" s="42"/>
      <c r="O101" s="42"/>
      <c r="P101" s="43"/>
      <c r="Q101" s="41"/>
      <c r="R101" s="41"/>
      <c r="S101" s="41"/>
      <c r="T101" s="14"/>
    </row>
    <row r="102" spans="1:20" s="23" customFormat="1">
      <c r="A102" s="28">
        <v>98</v>
      </c>
      <c r="B102" s="13"/>
      <c r="C102" s="46"/>
      <c r="D102" s="14"/>
      <c r="E102" s="47"/>
      <c r="F102" s="49"/>
      <c r="G102" s="48"/>
      <c r="H102" s="48"/>
      <c r="I102" s="13">
        <f t="shared" si="4"/>
        <v>0</v>
      </c>
      <c r="J102" s="50"/>
      <c r="K102" s="46"/>
      <c r="L102" s="41"/>
      <c r="M102" s="41"/>
      <c r="N102" s="42"/>
      <c r="O102" s="42"/>
      <c r="P102" s="43"/>
      <c r="Q102" s="41"/>
      <c r="R102" s="41"/>
      <c r="S102" s="41"/>
      <c r="T102" s="14"/>
    </row>
    <row r="103" spans="1:20" s="23" customFormat="1">
      <c r="A103" s="28">
        <v>99</v>
      </c>
      <c r="B103" s="13"/>
      <c r="C103" s="46"/>
      <c r="D103" s="14"/>
      <c r="E103" s="47"/>
      <c r="F103" s="49"/>
      <c r="G103" s="48"/>
      <c r="H103" s="48"/>
      <c r="I103" s="13">
        <f t="shared" si="4"/>
        <v>0</v>
      </c>
      <c r="J103" s="50"/>
      <c r="K103" s="46"/>
      <c r="L103" s="41"/>
      <c r="M103" s="41"/>
      <c r="N103" s="42"/>
      <c r="O103" s="42"/>
      <c r="P103" s="43"/>
      <c r="Q103" s="41"/>
      <c r="R103" s="41"/>
      <c r="S103" s="41"/>
      <c r="T103" s="14"/>
    </row>
    <row r="104" spans="1:20" s="23" customFormat="1">
      <c r="A104" s="28">
        <v>100</v>
      </c>
      <c r="B104" s="13"/>
      <c r="C104" s="46"/>
      <c r="D104" s="14"/>
      <c r="E104" s="47"/>
      <c r="F104" s="49"/>
      <c r="G104" s="48"/>
      <c r="H104" s="48"/>
      <c r="I104" s="13">
        <f t="shared" si="4"/>
        <v>0</v>
      </c>
      <c r="J104" s="50"/>
      <c r="K104" s="46"/>
      <c r="L104" s="41"/>
      <c r="M104" s="41"/>
      <c r="N104" s="42"/>
      <c r="O104" s="42"/>
      <c r="P104" s="43"/>
      <c r="Q104" s="41"/>
      <c r="R104" s="41"/>
      <c r="S104" s="41"/>
      <c r="T104" s="14"/>
    </row>
    <row r="105" spans="1:20" s="23" customFormat="1">
      <c r="A105" s="28">
        <v>101</v>
      </c>
      <c r="B105" s="13"/>
      <c r="C105" s="46"/>
      <c r="D105" s="14"/>
      <c r="E105" s="47"/>
      <c r="F105" s="49"/>
      <c r="G105" s="48"/>
      <c r="H105" s="48"/>
      <c r="I105" s="13">
        <f t="shared" si="4"/>
        <v>0</v>
      </c>
      <c r="J105" s="50"/>
      <c r="K105" s="46"/>
      <c r="L105" s="41"/>
      <c r="M105" s="41"/>
      <c r="N105" s="42"/>
      <c r="O105" s="42"/>
      <c r="P105" s="43"/>
      <c r="Q105" s="41"/>
      <c r="R105" s="41"/>
      <c r="S105" s="41"/>
      <c r="T105" s="14"/>
    </row>
    <row r="106" spans="1:20" s="23" customFormat="1">
      <c r="A106" s="28">
        <v>102</v>
      </c>
      <c r="B106" s="13"/>
      <c r="C106" s="46"/>
      <c r="D106" s="14"/>
      <c r="E106" s="47"/>
      <c r="F106" s="49"/>
      <c r="G106" s="48"/>
      <c r="H106" s="48"/>
      <c r="I106" s="13">
        <f t="shared" si="4"/>
        <v>0</v>
      </c>
      <c r="J106" s="50"/>
      <c r="K106" s="46"/>
      <c r="L106" s="41"/>
      <c r="M106" s="41"/>
      <c r="N106" s="42"/>
      <c r="O106" s="42"/>
      <c r="P106" s="43"/>
      <c r="Q106" s="41"/>
      <c r="R106" s="41"/>
      <c r="S106" s="41"/>
      <c r="T106" s="14"/>
    </row>
    <row r="107" spans="1:20" s="23" customFormat="1">
      <c r="A107" s="28">
        <v>103</v>
      </c>
      <c r="B107" s="13"/>
      <c r="C107" s="46"/>
      <c r="D107" s="14"/>
      <c r="E107" s="47"/>
      <c r="F107" s="49"/>
      <c r="G107" s="48"/>
      <c r="H107" s="48"/>
      <c r="I107" s="13">
        <f t="shared" si="4"/>
        <v>0</v>
      </c>
      <c r="J107" s="50"/>
      <c r="K107" s="46"/>
      <c r="L107" s="41"/>
      <c r="M107" s="41"/>
      <c r="N107" s="42"/>
      <c r="O107" s="42"/>
      <c r="P107" s="43"/>
      <c r="Q107" s="41"/>
      <c r="R107" s="41"/>
      <c r="S107" s="41"/>
      <c r="T107" s="14"/>
    </row>
    <row r="108" spans="1:20" s="23" customFormat="1">
      <c r="A108" s="28">
        <v>104</v>
      </c>
      <c r="B108" s="13"/>
      <c r="C108" s="46"/>
      <c r="D108" s="14"/>
      <c r="E108" s="47"/>
      <c r="F108" s="49"/>
      <c r="G108" s="48"/>
      <c r="H108" s="48"/>
      <c r="I108" s="13">
        <f t="shared" si="4"/>
        <v>0</v>
      </c>
      <c r="J108" s="50"/>
      <c r="K108" s="46"/>
      <c r="L108" s="41"/>
      <c r="M108" s="41"/>
      <c r="N108" s="42"/>
      <c r="O108" s="42"/>
      <c r="P108" s="43"/>
      <c r="Q108" s="41"/>
      <c r="R108" s="41"/>
      <c r="S108" s="41"/>
      <c r="T108" s="14"/>
    </row>
    <row r="109" spans="1:20" s="23" customFormat="1">
      <c r="A109" s="28">
        <v>105</v>
      </c>
      <c r="B109" s="13"/>
      <c r="C109" s="46"/>
      <c r="D109" s="14"/>
      <c r="E109" s="47"/>
      <c r="F109" s="49"/>
      <c r="G109" s="48"/>
      <c r="H109" s="48"/>
      <c r="I109" s="13">
        <f t="shared" si="4"/>
        <v>0</v>
      </c>
      <c r="J109" s="50"/>
      <c r="K109" s="46"/>
      <c r="L109" s="41"/>
      <c r="M109" s="41"/>
      <c r="N109" s="42"/>
      <c r="O109" s="42"/>
      <c r="P109" s="43"/>
      <c r="Q109" s="41"/>
      <c r="R109" s="41"/>
      <c r="S109" s="41"/>
      <c r="T109" s="14"/>
    </row>
    <row r="110" spans="1:20" s="23" customFormat="1">
      <c r="A110" s="28">
        <v>106</v>
      </c>
      <c r="B110" s="13"/>
      <c r="C110" s="46"/>
      <c r="D110" s="14"/>
      <c r="E110" s="47"/>
      <c r="F110" s="49"/>
      <c r="G110" s="48"/>
      <c r="H110" s="48"/>
      <c r="I110" s="13">
        <f t="shared" si="4"/>
        <v>0</v>
      </c>
      <c r="J110" s="50"/>
      <c r="K110" s="46"/>
      <c r="L110" s="41"/>
      <c r="M110" s="41"/>
      <c r="N110" s="42"/>
      <c r="O110" s="42"/>
      <c r="P110" s="43"/>
      <c r="Q110" s="41"/>
      <c r="R110" s="41"/>
      <c r="S110" s="41"/>
      <c r="T110" s="14"/>
    </row>
    <row r="111" spans="1:20" s="23" customFormat="1">
      <c r="A111" s="28">
        <v>107</v>
      </c>
      <c r="B111" s="13"/>
      <c r="C111" s="46"/>
      <c r="D111" s="14"/>
      <c r="E111" s="47"/>
      <c r="F111" s="49"/>
      <c r="G111" s="48"/>
      <c r="H111" s="48"/>
      <c r="I111" s="13">
        <f t="shared" si="4"/>
        <v>0</v>
      </c>
      <c r="J111" s="50"/>
      <c r="K111" s="46"/>
      <c r="L111" s="41"/>
      <c r="M111" s="41"/>
      <c r="N111" s="42"/>
      <c r="O111" s="42"/>
      <c r="P111" s="43"/>
      <c r="Q111" s="41"/>
      <c r="R111" s="41"/>
      <c r="S111" s="41"/>
      <c r="T111" s="14"/>
    </row>
    <row r="112" spans="1:20" s="23" customFormat="1">
      <c r="A112" s="28">
        <v>108</v>
      </c>
      <c r="B112" s="13"/>
      <c r="C112" s="46"/>
      <c r="D112" s="14"/>
      <c r="E112" s="47"/>
      <c r="F112" s="49"/>
      <c r="G112" s="48"/>
      <c r="H112" s="48"/>
      <c r="I112" s="13">
        <f t="shared" si="4"/>
        <v>0</v>
      </c>
      <c r="J112" s="50"/>
      <c r="K112" s="46"/>
      <c r="L112" s="41"/>
      <c r="M112" s="41"/>
      <c r="N112" s="42"/>
      <c r="O112" s="42"/>
      <c r="P112" s="43"/>
      <c r="Q112" s="41"/>
      <c r="R112" s="41"/>
      <c r="S112" s="41"/>
      <c r="T112" s="14"/>
    </row>
    <row r="113" spans="1:20" s="23" customFormat="1">
      <c r="A113" s="28">
        <v>109</v>
      </c>
      <c r="B113" s="13"/>
      <c r="C113" s="46"/>
      <c r="D113" s="14"/>
      <c r="E113" s="47"/>
      <c r="F113" s="49"/>
      <c r="G113" s="48"/>
      <c r="H113" s="48"/>
      <c r="I113" s="13">
        <f t="shared" si="4"/>
        <v>0</v>
      </c>
      <c r="J113" s="50"/>
      <c r="K113" s="46"/>
      <c r="L113" s="41"/>
      <c r="M113" s="41"/>
      <c r="N113" s="42"/>
      <c r="O113" s="42"/>
      <c r="P113" s="43"/>
      <c r="Q113" s="41"/>
      <c r="R113" s="41"/>
      <c r="S113" s="41"/>
      <c r="T113" s="14"/>
    </row>
    <row r="114" spans="1:20" s="23" customFormat="1">
      <c r="A114" s="28">
        <v>110</v>
      </c>
      <c r="B114" s="13"/>
      <c r="C114" s="46"/>
      <c r="D114" s="14"/>
      <c r="E114" s="47"/>
      <c r="F114" s="49"/>
      <c r="G114" s="48"/>
      <c r="H114" s="48"/>
      <c r="I114" s="13">
        <f t="shared" si="4"/>
        <v>0</v>
      </c>
      <c r="J114" s="50"/>
      <c r="K114" s="46"/>
      <c r="L114" s="41"/>
      <c r="M114" s="41"/>
      <c r="N114" s="42"/>
      <c r="O114" s="42"/>
      <c r="P114" s="43"/>
      <c r="Q114" s="41"/>
      <c r="R114" s="41"/>
      <c r="S114" s="41"/>
      <c r="T114" s="14"/>
    </row>
    <row r="115" spans="1:20" s="23" customFormat="1">
      <c r="A115" s="28">
        <v>111</v>
      </c>
      <c r="B115" s="13"/>
      <c r="C115" s="46"/>
      <c r="D115" s="14"/>
      <c r="E115" s="47"/>
      <c r="F115" s="49"/>
      <c r="G115" s="48"/>
      <c r="H115" s="48"/>
      <c r="I115" s="13">
        <f t="shared" si="4"/>
        <v>0</v>
      </c>
      <c r="J115" s="50"/>
      <c r="K115" s="46"/>
      <c r="L115" s="41"/>
      <c r="M115" s="41"/>
      <c r="N115" s="42"/>
      <c r="O115" s="42"/>
      <c r="P115" s="43"/>
      <c r="Q115" s="41"/>
      <c r="R115" s="41"/>
      <c r="S115" s="41"/>
      <c r="T115" s="14"/>
    </row>
    <row r="116" spans="1:20" s="23" customFormat="1">
      <c r="A116" s="28">
        <v>112</v>
      </c>
      <c r="B116" s="13"/>
      <c r="C116" s="46"/>
      <c r="D116" s="14"/>
      <c r="E116" s="47"/>
      <c r="F116" s="49"/>
      <c r="G116" s="48"/>
      <c r="H116" s="48"/>
      <c r="I116" s="13">
        <f t="shared" si="4"/>
        <v>0</v>
      </c>
      <c r="J116" s="50"/>
      <c r="K116" s="46"/>
      <c r="L116" s="41"/>
      <c r="M116" s="41"/>
      <c r="N116" s="42"/>
      <c r="O116" s="42"/>
      <c r="P116" s="43"/>
      <c r="Q116" s="41"/>
      <c r="R116" s="41"/>
      <c r="S116" s="41"/>
      <c r="T116" s="14"/>
    </row>
    <row r="117" spans="1:20" s="23" customFormat="1">
      <c r="A117" s="28">
        <v>113</v>
      </c>
      <c r="B117" s="13"/>
      <c r="C117" s="46"/>
      <c r="D117" s="14"/>
      <c r="E117" s="47"/>
      <c r="F117" s="49"/>
      <c r="G117" s="48"/>
      <c r="H117" s="48"/>
      <c r="I117" s="13">
        <f t="shared" si="4"/>
        <v>0</v>
      </c>
      <c r="J117" s="50"/>
      <c r="K117" s="46"/>
      <c r="L117" s="41"/>
      <c r="M117" s="41"/>
      <c r="N117" s="42"/>
      <c r="O117" s="42"/>
      <c r="P117" s="43"/>
      <c r="Q117" s="41"/>
      <c r="R117" s="41"/>
      <c r="S117" s="41"/>
      <c r="T117" s="14"/>
    </row>
    <row r="118" spans="1:20" s="23" customFormat="1">
      <c r="A118" s="28">
        <v>114</v>
      </c>
      <c r="B118" s="13"/>
      <c r="C118" s="46"/>
      <c r="D118" s="14"/>
      <c r="E118" s="47"/>
      <c r="F118" s="49"/>
      <c r="G118" s="48"/>
      <c r="H118" s="48"/>
      <c r="I118" s="13">
        <f t="shared" si="4"/>
        <v>0</v>
      </c>
      <c r="J118" s="50"/>
      <c r="K118" s="46"/>
      <c r="L118" s="41"/>
      <c r="M118" s="41"/>
      <c r="N118" s="42"/>
      <c r="O118" s="42"/>
      <c r="P118" s="43"/>
      <c r="Q118" s="41"/>
      <c r="R118" s="41"/>
      <c r="S118" s="41"/>
      <c r="T118" s="14"/>
    </row>
    <row r="119" spans="1:20" s="23" customFormat="1">
      <c r="A119" s="28">
        <v>115</v>
      </c>
      <c r="B119" s="13"/>
      <c r="C119" s="46"/>
      <c r="D119" s="14"/>
      <c r="E119" s="47"/>
      <c r="F119" s="49"/>
      <c r="G119" s="48"/>
      <c r="H119" s="48"/>
      <c r="I119" s="13">
        <f t="shared" si="4"/>
        <v>0</v>
      </c>
      <c r="J119" s="50"/>
      <c r="K119" s="46"/>
      <c r="L119" s="41"/>
      <c r="M119" s="41"/>
      <c r="N119" s="42"/>
      <c r="O119" s="42"/>
      <c r="P119" s="43"/>
      <c r="Q119" s="41"/>
      <c r="R119" s="41"/>
      <c r="S119" s="41"/>
      <c r="T119" s="14"/>
    </row>
    <row r="120" spans="1:20" s="23" customFormat="1">
      <c r="A120" s="28">
        <v>116</v>
      </c>
      <c r="B120" s="13"/>
      <c r="C120" s="46"/>
      <c r="D120" s="14"/>
      <c r="E120" s="47"/>
      <c r="F120" s="49"/>
      <c r="G120" s="48"/>
      <c r="H120" s="48"/>
      <c r="I120" s="13">
        <f t="shared" si="4"/>
        <v>0</v>
      </c>
      <c r="J120" s="50"/>
      <c r="K120" s="46"/>
      <c r="L120" s="41"/>
      <c r="M120" s="41"/>
      <c r="N120" s="42"/>
      <c r="O120" s="42"/>
      <c r="P120" s="43"/>
      <c r="Q120" s="41"/>
      <c r="R120" s="41"/>
      <c r="S120" s="41"/>
      <c r="T120" s="14"/>
    </row>
    <row r="121" spans="1:20" s="23" customFormat="1">
      <c r="A121" s="28">
        <v>117</v>
      </c>
      <c r="B121" s="13"/>
      <c r="C121" s="46"/>
      <c r="D121" s="14"/>
      <c r="E121" s="47"/>
      <c r="F121" s="49"/>
      <c r="G121" s="48"/>
      <c r="H121" s="48"/>
      <c r="I121" s="13">
        <f t="shared" si="4"/>
        <v>0</v>
      </c>
      <c r="J121" s="50"/>
      <c r="K121" s="46"/>
      <c r="L121" s="41"/>
      <c r="M121" s="41"/>
      <c r="N121" s="42"/>
      <c r="O121" s="42"/>
      <c r="P121" s="43"/>
      <c r="Q121" s="41"/>
      <c r="R121" s="41"/>
      <c r="S121" s="41"/>
      <c r="T121" s="14"/>
    </row>
    <row r="122" spans="1:20" s="23" customFormat="1">
      <c r="A122" s="28">
        <v>118</v>
      </c>
      <c r="B122" s="13"/>
      <c r="C122" s="46"/>
      <c r="D122" s="14"/>
      <c r="E122" s="47"/>
      <c r="F122" s="49"/>
      <c r="G122" s="48"/>
      <c r="H122" s="48"/>
      <c r="I122" s="13">
        <f t="shared" si="4"/>
        <v>0</v>
      </c>
      <c r="J122" s="50"/>
      <c r="K122" s="46"/>
      <c r="L122" s="41"/>
      <c r="M122" s="41"/>
      <c r="N122" s="42"/>
      <c r="O122" s="42"/>
      <c r="P122" s="43"/>
      <c r="Q122" s="41"/>
      <c r="R122" s="41"/>
      <c r="S122" s="41"/>
      <c r="T122" s="14"/>
    </row>
    <row r="123" spans="1:20" s="23" customFormat="1">
      <c r="A123" s="28">
        <v>119</v>
      </c>
      <c r="B123" s="13"/>
      <c r="C123" s="46"/>
      <c r="D123" s="14"/>
      <c r="E123" s="47"/>
      <c r="F123" s="49"/>
      <c r="G123" s="48"/>
      <c r="H123" s="48"/>
      <c r="I123" s="13">
        <f t="shared" si="4"/>
        <v>0</v>
      </c>
      <c r="J123" s="50"/>
      <c r="K123" s="46"/>
      <c r="L123" s="41"/>
      <c r="M123" s="41"/>
      <c r="N123" s="42"/>
      <c r="O123" s="42"/>
      <c r="P123" s="43"/>
      <c r="Q123" s="41"/>
      <c r="R123" s="41"/>
      <c r="S123" s="41"/>
      <c r="T123" s="14"/>
    </row>
    <row r="124" spans="1:20" s="23" customFormat="1">
      <c r="A124" s="28">
        <v>120</v>
      </c>
      <c r="B124" s="13"/>
      <c r="C124" s="46"/>
      <c r="D124" s="14"/>
      <c r="E124" s="47"/>
      <c r="F124" s="49"/>
      <c r="G124" s="48"/>
      <c r="H124" s="48"/>
      <c r="I124" s="13">
        <f t="shared" si="4"/>
        <v>0</v>
      </c>
      <c r="J124" s="50"/>
      <c r="K124" s="46"/>
      <c r="L124" s="41"/>
      <c r="M124" s="41"/>
      <c r="N124" s="42"/>
      <c r="O124" s="42"/>
      <c r="P124" s="43"/>
      <c r="Q124" s="41"/>
      <c r="R124" s="41"/>
      <c r="S124" s="41"/>
      <c r="T124" s="14"/>
    </row>
    <row r="125" spans="1:20" s="23" customFormat="1">
      <c r="A125" s="28">
        <v>121</v>
      </c>
      <c r="B125" s="13"/>
      <c r="C125" s="46"/>
      <c r="D125" s="14"/>
      <c r="E125" s="47"/>
      <c r="F125" s="49"/>
      <c r="G125" s="48"/>
      <c r="H125" s="48"/>
      <c r="I125" s="13">
        <f t="shared" si="4"/>
        <v>0</v>
      </c>
      <c r="J125" s="50"/>
      <c r="K125" s="46"/>
      <c r="L125" s="41"/>
      <c r="M125" s="41"/>
      <c r="N125" s="42"/>
      <c r="O125" s="42"/>
      <c r="P125" s="43"/>
      <c r="Q125" s="41"/>
      <c r="R125" s="41"/>
      <c r="S125" s="41"/>
      <c r="T125" s="14"/>
    </row>
    <row r="126" spans="1:20" s="23" customFormat="1">
      <c r="A126" s="28">
        <v>122</v>
      </c>
      <c r="B126" s="13"/>
      <c r="C126" s="46"/>
      <c r="D126" s="14"/>
      <c r="E126" s="47"/>
      <c r="F126" s="49"/>
      <c r="G126" s="48"/>
      <c r="H126" s="48"/>
      <c r="I126" s="13">
        <f t="shared" si="4"/>
        <v>0</v>
      </c>
      <c r="J126" s="50"/>
      <c r="K126" s="46"/>
      <c r="L126" s="41"/>
      <c r="M126" s="41"/>
      <c r="N126" s="42"/>
      <c r="O126" s="42"/>
      <c r="P126" s="43"/>
      <c r="Q126" s="41"/>
      <c r="R126" s="41"/>
      <c r="S126" s="41"/>
      <c r="T126" s="14"/>
    </row>
    <row r="127" spans="1:20" s="23" customFormat="1">
      <c r="A127" s="28">
        <v>123</v>
      </c>
      <c r="B127" s="13"/>
      <c r="C127" s="46"/>
      <c r="D127" s="14"/>
      <c r="E127" s="47"/>
      <c r="F127" s="49"/>
      <c r="G127" s="48"/>
      <c r="H127" s="48"/>
      <c r="I127" s="13">
        <f t="shared" si="4"/>
        <v>0</v>
      </c>
      <c r="J127" s="50"/>
      <c r="K127" s="46"/>
      <c r="L127" s="41"/>
      <c r="M127" s="41"/>
      <c r="N127" s="42"/>
      <c r="O127" s="42"/>
      <c r="P127" s="43"/>
      <c r="Q127" s="41"/>
      <c r="R127" s="41"/>
      <c r="S127" s="41"/>
      <c r="T127" s="14"/>
    </row>
    <row r="128" spans="1:20" s="23" customFormat="1">
      <c r="A128" s="28">
        <v>124</v>
      </c>
      <c r="B128" s="13"/>
      <c r="C128" s="46"/>
      <c r="D128" s="14"/>
      <c r="E128" s="47"/>
      <c r="F128" s="49"/>
      <c r="G128" s="48"/>
      <c r="H128" s="48"/>
      <c r="I128" s="13">
        <f t="shared" si="4"/>
        <v>0</v>
      </c>
      <c r="J128" s="50"/>
      <c r="K128" s="46"/>
      <c r="L128" s="41"/>
      <c r="M128" s="41"/>
      <c r="N128" s="42"/>
      <c r="O128" s="42"/>
      <c r="P128" s="43"/>
      <c r="Q128" s="41"/>
      <c r="R128" s="41"/>
      <c r="S128" s="41"/>
      <c r="T128" s="14"/>
    </row>
    <row r="129" spans="1:20" s="23" customFormat="1">
      <c r="A129" s="28">
        <v>125</v>
      </c>
      <c r="B129" s="13"/>
      <c r="C129" s="46"/>
      <c r="D129" s="14"/>
      <c r="E129" s="47"/>
      <c r="F129" s="49"/>
      <c r="G129" s="48"/>
      <c r="H129" s="48"/>
      <c r="I129" s="13">
        <f t="shared" si="4"/>
        <v>0</v>
      </c>
      <c r="J129" s="50"/>
      <c r="K129" s="46"/>
      <c r="L129" s="41"/>
      <c r="M129" s="41"/>
      <c r="N129" s="42"/>
      <c r="O129" s="42"/>
      <c r="P129" s="43"/>
      <c r="Q129" s="41"/>
      <c r="R129" s="41"/>
      <c r="S129" s="41"/>
      <c r="T129" s="14"/>
    </row>
    <row r="130" spans="1:20" s="23" customFormat="1">
      <c r="A130" s="28">
        <v>126</v>
      </c>
      <c r="B130" s="13"/>
      <c r="C130" s="46"/>
      <c r="D130" s="14"/>
      <c r="E130" s="47"/>
      <c r="F130" s="49"/>
      <c r="G130" s="48"/>
      <c r="H130" s="48"/>
      <c r="I130" s="13">
        <f t="shared" si="4"/>
        <v>0</v>
      </c>
      <c r="J130" s="50"/>
      <c r="K130" s="46"/>
      <c r="L130" s="41"/>
      <c r="M130" s="41"/>
      <c r="N130" s="42"/>
      <c r="O130" s="42"/>
      <c r="P130" s="43"/>
      <c r="Q130" s="41"/>
      <c r="R130" s="41"/>
      <c r="S130" s="41"/>
      <c r="T130" s="14"/>
    </row>
    <row r="131" spans="1:20" s="23" customFormat="1">
      <c r="A131" s="28">
        <v>127</v>
      </c>
      <c r="B131" s="13"/>
      <c r="C131" s="46"/>
      <c r="D131" s="14"/>
      <c r="E131" s="47"/>
      <c r="F131" s="49"/>
      <c r="G131" s="48"/>
      <c r="H131" s="48"/>
      <c r="I131" s="13">
        <f t="shared" si="4"/>
        <v>0</v>
      </c>
      <c r="J131" s="50"/>
      <c r="K131" s="46"/>
      <c r="L131" s="41"/>
      <c r="M131" s="41"/>
      <c r="N131" s="42"/>
      <c r="O131" s="42"/>
      <c r="P131" s="43"/>
      <c r="Q131" s="41"/>
      <c r="R131" s="41"/>
      <c r="S131" s="41"/>
      <c r="T131" s="14"/>
    </row>
    <row r="132" spans="1:20" s="23" customFormat="1">
      <c r="A132" s="28">
        <v>128</v>
      </c>
      <c r="B132" s="13"/>
      <c r="C132" s="46"/>
      <c r="D132" s="14"/>
      <c r="E132" s="47"/>
      <c r="F132" s="49"/>
      <c r="G132" s="48"/>
      <c r="H132" s="48"/>
      <c r="I132" s="13">
        <f t="shared" si="4"/>
        <v>0</v>
      </c>
      <c r="J132" s="50"/>
      <c r="K132" s="46"/>
      <c r="L132" s="41"/>
      <c r="M132" s="41"/>
      <c r="N132" s="42"/>
      <c r="O132" s="42"/>
      <c r="P132" s="43"/>
      <c r="Q132" s="41"/>
      <c r="R132" s="41"/>
      <c r="S132" s="41"/>
      <c r="T132" s="14"/>
    </row>
    <row r="133" spans="1:20" s="23" customFormat="1">
      <c r="A133" s="28">
        <v>129</v>
      </c>
      <c r="B133" s="13"/>
      <c r="C133" s="46"/>
      <c r="D133" s="14"/>
      <c r="E133" s="47"/>
      <c r="F133" s="49"/>
      <c r="G133" s="48"/>
      <c r="H133" s="48"/>
      <c r="I133" s="13">
        <f t="shared" si="4"/>
        <v>0</v>
      </c>
      <c r="J133" s="50"/>
      <c r="K133" s="46"/>
      <c r="L133" s="41"/>
      <c r="M133" s="41"/>
      <c r="N133" s="42"/>
      <c r="O133" s="42"/>
      <c r="P133" s="43"/>
      <c r="Q133" s="41"/>
      <c r="R133" s="41"/>
      <c r="S133" s="41"/>
      <c r="T133" s="14"/>
    </row>
    <row r="134" spans="1:20" s="23" customFormat="1">
      <c r="A134" s="28">
        <v>130</v>
      </c>
      <c r="B134" s="13"/>
      <c r="C134" s="46"/>
      <c r="D134" s="14"/>
      <c r="E134" s="47"/>
      <c r="F134" s="49"/>
      <c r="G134" s="48"/>
      <c r="H134" s="48"/>
      <c r="I134" s="13">
        <f t="shared" ref="I134:I161" si="5">G134+H134</f>
        <v>0</v>
      </c>
      <c r="J134" s="50"/>
      <c r="K134" s="46"/>
      <c r="L134" s="41"/>
      <c r="M134" s="41"/>
      <c r="N134" s="42"/>
      <c r="O134" s="42"/>
      <c r="P134" s="43"/>
      <c r="Q134" s="41"/>
      <c r="R134" s="41"/>
      <c r="S134" s="41"/>
      <c r="T134" s="14"/>
    </row>
    <row r="135" spans="1:20" s="23" customFormat="1">
      <c r="A135" s="28">
        <v>131</v>
      </c>
      <c r="B135" s="13"/>
      <c r="C135" s="46"/>
      <c r="D135" s="14"/>
      <c r="E135" s="47"/>
      <c r="F135" s="49"/>
      <c r="G135" s="48"/>
      <c r="H135" s="48"/>
      <c r="I135" s="13">
        <f t="shared" si="5"/>
        <v>0</v>
      </c>
      <c r="J135" s="50"/>
      <c r="K135" s="46"/>
      <c r="L135" s="41"/>
      <c r="M135" s="41"/>
      <c r="N135" s="42"/>
      <c r="O135" s="42"/>
      <c r="P135" s="43"/>
      <c r="Q135" s="41"/>
      <c r="R135" s="41"/>
      <c r="S135" s="41"/>
      <c r="T135" s="14"/>
    </row>
    <row r="136" spans="1:20" s="23" customFormat="1">
      <c r="A136" s="28">
        <v>132</v>
      </c>
      <c r="B136" s="13"/>
      <c r="C136" s="46"/>
      <c r="D136" s="14"/>
      <c r="E136" s="47"/>
      <c r="F136" s="49"/>
      <c r="G136" s="48"/>
      <c r="H136" s="48"/>
      <c r="I136" s="13">
        <f t="shared" si="5"/>
        <v>0</v>
      </c>
      <c r="J136" s="50"/>
      <c r="K136" s="46"/>
      <c r="L136" s="41"/>
      <c r="M136" s="41"/>
      <c r="N136" s="42"/>
      <c r="O136" s="42"/>
      <c r="P136" s="43"/>
      <c r="Q136" s="41"/>
      <c r="R136" s="41"/>
      <c r="S136" s="41"/>
      <c r="T136" s="14"/>
    </row>
    <row r="137" spans="1:20" s="23" customFormat="1">
      <c r="A137" s="28">
        <v>133</v>
      </c>
      <c r="B137" s="13"/>
      <c r="C137" s="46"/>
      <c r="D137" s="14"/>
      <c r="E137" s="47"/>
      <c r="F137" s="49"/>
      <c r="G137" s="48"/>
      <c r="H137" s="48"/>
      <c r="I137" s="13">
        <f t="shared" si="5"/>
        <v>0</v>
      </c>
      <c r="J137" s="50"/>
      <c r="K137" s="46"/>
      <c r="L137" s="41"/>
      <c r="M137" s="41"/>
      <c r="N137" s="42"/>
      <c r="O137" s="42"/>
      <c r="P137" s="43"/>
      <c r="Q137" s="41"/>
      <c r="R137" s="41"/>
      <c r="S137" s="41"/>
      <c r="T137" s="14"/>
    </row>
    <row r="138" spans="1:20" s="23" customFormat="1">
      <c r="A138" s="28">
        <v>134</v>
      </c>
      <c r="B138" s="13"/>
      <c r="C138" s="46"/>
      <c r="D138" s="14"/>
      <c r="E138" s="47"/>
      <c r="F138" s="49"/>
      <c r="G138" s="48"/>
      <c r="H138" s="48"/>
      <c r="I138" s="13">
        <f t="shared" si="5"/>
        <v>0</v>
      </c>
      <c r="J138" s="50"/>
      <c r="K138" s="46"/>
      <c r="L138" s="41"/>
      <c r="M138" s="41"/>
      <c r="N138" s="42"/>
      <c r="O138" s="42"/>
      <c r="P138" s="43"/>
      <c r="Q138" s="41"/>
      <c r="R138" s="41"/>
      <c r="S138" s="41"/>
      <c r="T138" s="14"/>
    </row>
    <row r="139" spans="1:20" s="23" customFormat="1">
      <c r="A139" s="28">
        <v>135</v>
      </c>
      <c r="B139" s="13"/>
      <c r="C139" s="46"/>
      <c r="D139" s="14"/>
      <c r="E139" s="47"/>
      <c r="F139" s="49"/>
      <c r="G139" s="48"/>
      <c r="H139" s="48"/>
      <c r="I139" s="13">
        <f t="shared" si="5"/>
        <v>0</v>
      </c>
      <c r="J139" s="50"/>
      <c r="K139" s="46"/>
      <c r="L139" s="41"/>
      <c r="M139" s="41"/>
      <c r="N139" s="42"/>
      <c r="O139" s="42"/>
      <c r="P139" s="43"/>
      <c r="Q139" s="41"/>
      <c r="R139" s="41"/>
      <c r="S139" s="41"/>
      <c r="T139" s="14"/>
    </row>
    <row r="140" spans="1:20" s="23" customFormat="1">
      <c r="A140" s="28">
        <v>136</v>
      </c>
      <c r="B140" s="13"/>
      <c r="C140" s="46"/>
      <c r="D140" s="14"/>
      <c r="E140" s="47"/>
      <c r="F140" s="49"/>
      <c r="G140" s="48"/>
      <c r="H140" s="48"/>
      <c r="I140" s="13">
        <f t="shared" si="5"/>
        <v>0</v>
      </c>
      <c r="J140" s="50"/>
      <c r="K140" s="46"/>
      <c r="L140" s="41"/>
      <c r="M140" s="41"/>
      <c r="N140" s="42"/>
      <c r="O140" s="42"/>
      <c r="P140" s="43"/>
      <c r="Q140" s="41"/>
      <c r="R140" s="41"/>
      <c r="S140" s="41"/>
      <c r="T140" s="14"/>
    </row>
    <row r="141" spans="1:20" s="23" customFormat="1">
      <c r="A141" s="28">
        <v>137</v>
      </c>
      <c r="B141" s="13"/>
      <c r="C141" s="46"/>
      <c r="D141" s="14"/>
      <c r="E141" s="47"/>
      <c r="F141" s="49"/>
      <c r="G141" s="48"/>
      <c r="H141" s="48"/>
      <c r="I141" s="13">
        <f t="shared" si="5"/>
        <v>0</v>
      </c>
      <c r="J141" s="50"/>
      <c r="K141" s="46"/>
      <c r="L141" s="41"/>
      <c r="M141" s="41"/>
      <c r="N141" s="42"/>
      <c r="O141" s="42"/>
      <c r="P141" s="43"/>
      <c r="Q141" s="41"/>
      <c r="R141" s="41"/>
      <c r="S141" s="41"/>
      <c r="T141" s="14"/>
    </row>
    <row r="142" spans="1:20" s="23" customFormat="1">
      <c r="A142" s="28">
        <v>138</v>
      </c>
      <c r="B142" s="13"/>
      <c r="C142" s="46"/>
      <c r="D142" s="14"/>
      <c r="E142" s="47"/>
      <c r="F142" s="49"/>
      <c r="G142" s="48"/>
      <c r="H142" s="48"/>
      <c r="I142" s="13">
        <f t="shared" si="5"/>
        <v>0</v>
      </c>
      <c r="J142" s="50"/>
      <c r="K142" s="46"/>
      <c r="L142" s="41"/>
      <c r="M142" s="41"/>
      <c r="N142" s="42"/>
      <c r="O142" s="42"/>
      <c r="P142" s="43"/>
      <c r="Q142" s="41"/>
      <c r="R142" s="41"/>
      <c r="S142" s="41"/>
      <c r="T142" s="14"/>
    </row>
    <row r="143" spans="1:20" s="23" customFormat="1">
      <c r="A143" s="28">
        <v>139</v>
      </c>
      <c r="B143" s="13"/>
      <c r="C143" s="46"/>
      <c r="D143" s="14"/>
      <c r="E143" s="47"/>
      <c r="F143" s="49"/>
      <c r="G143" s="48"/>
      <c r="H143" s="48"/>
      <c r="I143" s="13">
        <f t="shared" si="5"/>
        <v>0</v>
      </c>
      <c r="J143" s="50"/>
      <c r="K143" s="46"/>
      <c r="L143" s="41"/>
      <c r="M143" s="41"/>
      <c r="N143" s="42"/>
      <c r="O143" s="42"/>
      <c r="P143" s="43"/>
      <c r="Q143" s="41"/>
      <c r="R143" s="41"/>
      <c r="S143" s="41"/>
      <c r="T143" s="14"/>
    </row>
    <row r="144" spans="1:20" s="23" customFormat="1">
      <c r="A144" s="28">
        <v>140</v>
      </c>
      <c r="B144" s="13"/>
      <c r="C144" s="46"/>
      <c r="D144" s="14"/>
      <c r="E144" s="47"/>
      <c r="F144" s="49"/>
      <c r="G144" s="48"/>
      <c r="H144" s="48"/>
      <c r="I144" s="13">
        <f t="shared" si="5"/>
        <v>0</v>
      </c>
      <c r="J144" s="50"/>
      <c r="K144" s="46"/>
      <c r="L144" s="41"/>
      <c r="M144" s="41"/>
      <c r="N144" s="42"/>
      <c r="O144" s="42"/>
      <c r="P144" s="43"/>
      <c r="Q144" s="41"/>
      <c r="R144" s="41"/>
      <c r="S144" s="41"/>
      <c r="T144" s="14"/>
    </row>
    <row r="145" spans="1:20" s="23" customFormat="1">
      <c r="A145" s="28">
        <v>141</v>
      </c>
      <c r="B145" s="13"/>
      <c r="C145" s="46"/>
      <c r="D145" s="14"/>
      <c r="E145" s="47"/>
      <c r="F145" s="49"/>
      <c r="G145" s="48"/>
      <c r="H145" s="48"/>
      <c r="I145" s="13">
        <f t="shared" si="5"/>
        <v>0</v>
      </c>
      <c r="J145" s="50"/>
      <c r="K145" s="46"/>
      <c r="L145" s="41"/>
      <c r="M145" s="41"/>
      <c r="N145" s="42"/>
      <c r="O145" s="42"/>
      <c r="P145" s="43"/>
      <c r="Q145" s="41"/>
      <c r="R145" s="41"/>
      <c r="S145" s="41"/>
      <c r="T145" s="14"/>
    </row>
    <row r="146" spans="1:20" s="23" customFormat="1">
      <c r="A146" s="28">
        <v>142</v>
      </c>
      <c r="B146" s="13"/>
      <c r="C146" s="46"/>
      <c r="D146" s="14"/>
      <c r="E146" s="47"/>
      <c r="F146" s="49"/>
      <c r="G146" s="48"/>
      <c r="H146" s="48"/>
      <c r="I146" s="13">
        <f t="shared" si="5"/>
        <v>0</v>
      </c>
      <c r="J146" s="50"/>
      <c r="K146" s="46"/>
      <c r="L146" s="41"/>
      <c r="M146" s="41"/>
      <c r="N146" s="42"/>
      <c r="O146" s="42"/>
      <c r="P146" s="43"/>
      <c r="Q146" s="41"/>
      <c r="R146" s="41"/>
      <c r="S146" s="41"/>
      <c r="T146" s="14"/>
    </row>
    <row r="147" spans="1:20" s="23" customFormat="1">
      <c r="A147" s="28">
        <v>143</v>
      </c>
      <c r="B147" s="13"/>
      <c r="C147" s="46"/>
      <c r="D147" s="14"/>
      <c r="E147" s="47"/>
      <c r="F147" s="49"/>
      <c r="G147" s="48"/>
      <c r="H147" s="48"/>
      <c r="I147" s="13">
        <f t="shared" si="5"/>
        <v>0</v>
      </c>
      <c r="J147" s="50"/>
      <c r="K147" s="46"/>
      <c r="L147" s="41"/>
      <c r="M147" s="41"/>
      <c r="N147" s="42"/>
      <c r="O147" s="42"/>
      <c r="P147" s="43"/>
      <c r="Q147" s="41"/>
      <c r="R147" s="41"/>
      <c r="S147" s="41"/>
      <c r="T147" s="14"/>
    </row>
    <row r="148" spans="1:20" s="23" customFormat="1">
      <c r="A148" s="28">
        <v>144</v>
      </c>
      <c r="B148" s="13"/>
      <c r="C148" s="46"/>
      <c r="D148" s="14"/>
      <c r="E148" s="47"/>
      <c r="F148" s="49"/>
      <c r="G148" s="48"/>
      <c r="H148" s="48"/>
      <c r="I148" s="13">
        <f t="shared" si="5"/>
        <v>0</v>
      </c>
      <c r="J148" s="50"/>
      <c r="K148" s="46"/>
      <c r="L148" s="41"/>
      <c r="M148" s="41"/>
      <c r="N148" s="42"/>
      <c r="O148" s="42"/>
      <c r="P148" s="43"/>
      <c r="Q148" s="41"/>
      <c r="R148" s="41"/>
      <c r="S148" s="41"/>
      <c r="T148" s="14"/>
    </row>
    <row r="149" spans="1:20" s="23" customFormat="1">
      <c r="A149" s="28">
        <v>145</v>
      </c>
      <c r="B149" s="13"/>
      <c r="C149" s="46"/>
      <c r="D149" s="14"/>
      <c r="E149" s="47"/>
      <c r="F149" s="49"/>
      <c r="G149" s="48"/>
      <c r="H149" s="48"/>
      <c r="I149" s="13">
        <f t="shared" si="5"/>
        <v>0</v>
      </c>
      <c r="J149" s="50"/>
      <c r="K149" s="46"/>
      <c r="L149" s="41"/>
      <c r="M149" s="41"/>
      <c r="N149" s="42"/>
      <c r="O149" s="42"/>
      <c r="P149" s="43"/>
      <c r="Q149" s="41"/>
      <c r="R149" s="41"/>
      <c r="S149" s="41"/>
      <c r="T149" s="14"/>
    </row>
    <row r="150" spans="1:20" s="23" customFormat="1">
      <c r="A150" s="28">
        <v>146</v>
      </c>
      <c r="B150" s="13"/>
      <c r="C150" s="46"/>
      <c r="D150" s="14"/>
      <c r="E150" s="47"/>
      <c r="F150" s="49"/>
      <c r="G150" s="48"/>
      <c r="H150" s="48"/>
      <c r="I150" s="13">
        <f t="shared" si="5"/>
        <v>0</v>
      </c>
      <c r="J150" s="50"/>
      <c r="K150" s="46"/>
      <c r="L150" s="41"/>
      <c r="M150" s="41"/>
      <c r="N150" s="42"/>
      <c r="O150" s="42"/>
      <c r="P150" s="43"/>
      <c r="Q150" s="41"/>
      <c r="R150" s="41"/>
      <c r="S150" s="41"/>
      <c r="T150" s="14"/>
    </row>
    <row r="151" spans="1:20" s="23" customFormat="1">
      <c r="A151" s="28">
        <v>147</v>
      </c>
      <c r="B151" s="13"/>
      <c r="C151" s="46"/>
      <c r="D151" s="14"/>
      <c r="E151" s="47"/>
      <c r="F151" s="49"/>
      <c r="G151" s="48"/>
      <c r="H151" s="48"/>
      <c r="I151" s="13">
        <f t="shared" si="5"/>
        <v>0</v>
      </c>
      <c r="J151" s="50"/>
      <c r="K151" s="46"/>
      <c r="L151" s="41"/>
      <c r="M151" s="41"/>
      <c r="N151" s="42"/>
      <c r="O151" s="42"/>
      <c r="P151" s="43"/>
      <c r="Q151" s="41"/>
      <c r="R151" s="41"/>
      <c r="S151" s="41"/>
      <c r="T151" s="14"/>
    </row>
    <row r="152" spans="1:20" s="23" customFormat="1">
      <c r="A152" s="28">
        <v>148</v>
      </c>
      <c r="B152" s="13"/>
      <c r="C152" s="46"/>
      <c r="D152" s="14"/>
      <c r="E152" s="47"/>
      <c r="F152" s="49"/>
      <c r="G152" s="48"/>
      <c r="H152" s="48"/>
      <c r="I152" s="13">
        <f t="shared" si="5"/>
        <v>0</v>
      </c>
      <c r="J152" s="50"/>
      <c r="K152" s="46"/>
      <c r="L152" s="41"/>
      <c r="M152" s="41"/>
      <c r="N152" s="42"/>
      <c r="O152" s="42"/>
      <c r="P152" s="43"/>
      <c r="Q152" s="41"/>
      <c r="R152" s="41"/>
      <c r="S152" s="41"/>
      <c r="T152" s="14"/>
    </row>
    <row r="153" spans="1:20" s="23" customFormat="1">
      <c r="A153" s="28">
        <v>149</v>
      </c>
      <c r="B153" s="13"/>
      <c r="C153" s="46"/>
      <c r="D153" s="14"/>
      <c r="E153" s="47"/>
      <c r="F153" s="49"/>
      <c r="G153" s="48"/>
      <c r="H153" s="48"/>
      <c r="I153" s="13">
        <f t="shared" si="5"/>
        <v>0</v>
      </c>
      <c r="J153" s="50"/>
      <c r="K153" s="46"/>
      <c r="L153" s="41"/>
      <c r="M153" s="41"/>
      <c r="N153" s="42"/>
      <c r="O153" s="42"/>
      <c r="P153" s="43"/>
      <c r="Q153" s="41"/>
      <c r="R153" s="41"/>
      <c r="S153" s="41"/>
      <c r="T153" s="14"/>
    </row>
    <row r="154" spans="1:20" s="23" customFormat="1">
      <c r="A154" s="28">
        <v>150</v>
      </c>
      <c r="B154" s="13"/>
      <c r="C154" s="46"/>
      <c r="D154" s="14"/>
      <c r="E154" s="47"/>
      <c r="F154" s="49"/>
      <c r="G154" s="48"/>
      <c r="H154" s="48"/>
      <c r="I154" s="13">
        <f t="shared" si="5"/>
        <v>0</v>
      </c>
      <c r="J154" s="50"/>
      <c r="K154" s="46"/>
      <c r="L154" s="41"/>
      <c r="M154" s="41"/>
      <c r="N154" s="42"/>
      <c r="O154" s="42"/>
      <c r="P154" s="43"/>
      <c r="Q154" s="41"/>
      <c r="R154" s="41"/>
      <c r="S154" s="41"/>
      <c r="T154" s="14"/>
    </row>
    <row r="155" spans="1:20" s="23" customFormat="1">
      <c r="A155" s="28">
        <v>151</v>
      </c>
      <c r="B155" s="13"/>
      <c r="C155" s="46"/>
      <c r="D155" s="14"/>
      <c r="E155" s="47"/>
      <c r="F155" s="49"/>
      <c r="G155" s="48"/>
      <c r="H155" s="48"/>
      <c r="I155" s="13">
        <f t="shared" si="5"/>
        <v>0</v>
      </c>
      <c r="J155" s="50"/>
      <c r="K155" s="46"/>
      <c r="L155" s="41"/>
      <c r="M155" s="41"/>
      <c r="N155" s="42"/>
      <c r="O155" s="42"/>
      <c r="P155" s="43"/>
      <c r="Q155" s="41"/>
      <c r="R155" s="41"/>
      <c r="S155" s="41"/>
      <c r="T155" s="14"/>
    </row>
    <row r="156" spans="1:20" s="23" customFormat="1">
      <c r="A156" s="28">
        <v>152</v>
      </c>
      <c r="B156" s="13"/>
      <c r="C156" s="46"/>
      <c r="D156" s="14"/>
      <c r="E156" s="47"/>
      <c r="F156" s="49"/>
      <c r="G156" s="48"/>
      <c r="H156" s="48"/>
      <c r="I156" s="13">
        <f t="shared" si="5"/>
        <v>0</v>
      </c>
      <c r="J156" s="50"/>
      <c r="K156" s="46"/>
      <c r="L156" s="41"/>
      <c r="M156" s="41"/>
      <c r="N156" s="42"/>
      <c r="O156" s="42"/>
      <c r="P156" s="43"/>
      <c r="Q156" s="41"/>
      <c r="R156" s="41"/>
      <c r="S156" s="41"/>
      <c r="T156" s="14"/>
    </row>
    <row r="157" spans="1:20" s="23" customFormat="1">
      <c r="A157" s="28">
        <v>153</v>
      </c>
      <c r="B157" s="13"/>
      <c r="C157" s="46"/>
      <c r="D157" s="14"/>
      <c r="E157" s="47"/>
      <c r="F157" s="49"/>
      <c r="G157" s="48"/>
      <c r="H157" s="48"/>
      <c r="I157" s="13">
        <f t="shared" si="5"/>
        <v>0</v>
      </c>
      <c r="J157" s="50"/>
      <c r="K157" s="46"/>
      <c r="L157" s="41"/>
      <c r="M157" s="41"/>
      <c r="N157" s="42"/>
      <c r="O157" s="42"/>
      <c r="P157" s="43"/>
      <c r="Q157" s="41"/>
      <c r="R157" s="41"/>
      <c r="S157" s="41"/>
      <c r="T157" s="14"/>
    </row>
    <row r="158" spans="1:20" s="23" customFormat="1">
      <c r="A158" s="28">
        <v>154</v>
      </c>
      <c r="B158" s="13"/>
      <c r="C158" s="46"/>
      <c r="D158" s="14"/>
      <c r="E158" s="47"/>
      <c r="F158" s="49"/>
      <c r="G158" s="48"/>
      <c r="H158" s="48"/>
      <c r="I158" s="13">
        <f t="shared" si="5"/>
        <v>0</v>
      </c>
      <c r="J158" s="50"/>
      <c r="K158" s="46"/>
      <c r="L158" s="41"/>
      <c r="M158" s="41"/>
      <c r="N158" s="42"/>
      <c r="O158" s="42"/>
      <c r="P158" s="43"/>
      <c r="Q158" s="41"/>
      <c r="R158" s="41"/>
      <c r="S158" s="41"/>
      <c r="T158" s="14"/>
    </row>
    <row r="159" spans="1:20" s="23" customFormat="1">
      <c r="A159" s="28">
        <v>155</v>
      </c>
      <c r="B159" s="13"/>
      <c r="C159" s="46"/>
      <c r="D159" s="14"/>
      <c r="E159" s="47"/>
      <c r="F159" s="49"/>
      <c r="G159" s="48"/>
      <c r="H159" s="48"/>
      <c r="I159" s="13">
        <f t="shared" si="5"/>
        <v>0</v>
      </c>
      <c r="J159" s="50"/>
      <c r="K159" s="46"/>
      <c r="L159" s="41"/>
      <c r="M159" s="41"/>
      <c r="N159" s="42"/>
      <c r="O159" s="42"/>
      <c r="P159" s="43"/>
      <c r="Q159" s="41"/>
      <c r="R159" s="41"/>
      <c r="S159" s="41"/>
      <c r="T159" s="14"/>
    </row>
    <row r="160" spans="1:20" s="23" customFormat="1">
      <c r="A160" s="28">
        <v>156</v>
      </c>
      <c r="B160" s="13"/>
      <c r="C160" s="46"/>
      <c r="D160" s="14"/>
      <c r="E160" s="47"/>
      <c r="F160" s="49"/>
      <c r="G160" s="48"/>
      <c r="H160" s="48"/>
      <c r="I160" s="13">
        <f t="shared" si="5"/>
        <v>0</v>
      </c>
      <c r="J160" s="50"/>
      <c r="K160" s="46"/>
      <c r="L160" s="41"/>
      <c r="M160" s="41"/>
      <c r="N160" s="42"/>
      <c r="O160" s="42"/>
      <c r="P160" s="43"/>
      <c r="Q160" s="41"/>
      <c r="R160" s="41"/>
      <c r="S160" s="41"/>
      <c r="T160" s="14"/>
    </row>
    <row r="161" spans="1:20" s="23" customFormat="1">
      <c r="A161" s="28">
        <v>157</v>
      </c>
      <c r="B161" s="13"/>
      <c r="C161" s="46"/>
      <c r="D161" s="14"/>
      <c r="E161" s="47"/>
      <c r="F161" s="49"/>
      <c r="G161" s="48"/>
      <c r="H161" s="48"/>
      <c r="I161" s="13">
        <f t="shared" si="5"/>
        <v>0</v>
      </c>
      <c r="J161" s="50"/>
      <c r="K161" s="46"/>
      <c r="L161" s="41"/>
      <c r="M161" s="41"/>
      <c r="N161" s="42"/>
      <c r="O161" s="42"/>
      <c r="P161" s="43"/>
      <c r="Q161" s="41"/>
      <c r="R161" s="41"/>
      <c r="S161" s="41"/>
      <c r="T161" s="14"/>
    </row>
    <row r="162" spans="1:20">
      <c r="A162" s="2">
        <v>158</v>
      </c>
      <c r="B162" s="13"/>
      <c r="C162" s="14"/>
      <c r="D162" s="14"/>
      <c r="E162" s="15"/>
      <c r="F162" s="14"/>
      <c r="G162" s="15"/>
      <c r="H162" s="15"/>
      <c r="I162" s="13">
        <f t="shared" ref="I162:I164" si="6">+G162+H162</f>
        <v>0</v>
      </c>
      <c r="J162" s="14"/>
      <c r="K162" s="14"/>
      <c r="L162" s="14"/>
      <c r="M162" s="14"/>
      <c r="N162" s="14"/>
      <c r="O162" s="14"/>
      <c r="P162" s="21"/>
      <c r="Q162" s="14"/>
      <c r="R162" s="14"/>
      <c r="S162" s="14"/>
      <c r="T162" s="14"/>
    </row>
    <row r="163" spans="1:20">
      <c r="A163" s="2">
        <v>159</v>
      </c>
      <c r="B163" s="13"/>
      <c r="C163" s="14"/>
      <c r="D163" s="14"/>
      <c r="E163" s="15"/>
      <c r="F163" s="14"/>
      <c r="G163" s="15"/>
      <c r="H163" s="15"/>
      <c r="I163" s="13">
        <f t="shared" si="6"/>
        <v>0</v>
      </c>
      <c r="J163" s="14"/>
      <c r="K163" s="14"/>
      <c r="L163" s="14"/>
      <c r="M163" s="14"/>
      <c r="N163" s="14"/>
      <c r="O163" s="14"/>
      <c r="P163" s="21"/>
      <c r="Q163" s="14"/>
      <c r="R163" s="14"/>
      <c r="S163" s="14"/>
      <c r="T163" s="14"/>
    </row>
    <row r="164" spans="1:20">
      <c r="A164" s="2">
        <v>160</v>
      </c>
      <c r="B164" s="13"/>
      <c r="C164" s="14"/>
      <c r="D164" s="14"/>
      <c r="E164" s="15"/>
      <c r="F164" s="14"/>
      <c r="G164" s="15"/>
      <c r="H164" s="15"/>
      <c r="I164" s="13">
        <f t="shared" si="6"/>
        <v>0</v>
      </c>
      <c r="J164" s="14"/>
      <c r="K164" s="14"/>
      <c r="L164" s="14"/>
      <c r="M164" s="14"/>
      <c r="N164" s="14"/>
      <c r="O164" s="14"/>
      <c r="P164" s="21"/>
      <c r="Q164" s="14"/>
      <c r="R164" s="14"/>
      <c r="S164" s="14"/>
      <c r="T164" s="14"/>
    </row>
    <row r="165" spans="1:20">
      <c r="A165" s="18" t="s">
        <v>11</v>
      </c>
      <c r="B165" s="35"/>
      <c r="C165" s="18">
        <f>COUNTIFS(C5:C164,"*")</f>
        <v>86</v>
      </c>
      <c r="D165" s="18"/>
      <c r="E165" s="9"/>
      <c r="F165" s="18"/>
      <c r="G165" s="18">
        <f>SUM(G5:G164)</f>
        <v>3350</v>
      </c>
      <c r="H165" s="18">
        <f>SUM(H5:H164)</f>
        <v>3475</v>
      </c>
      <c r="I165" s="18">
        <f>SUM(I5:I164)</f>
        <v>6825</v>
      </c>
      <c r="J165" s="18"/>
      <c r="K165" s="18"/>
      <c r="L165" s="18"/>
      <c r="M165" s="18"/>
      <c r="N165" s="18"/>
      <c r="O165" s="18"/>
      <c r="P165" s="10"/>
      <c r="Q165" s="18"/>
      <c r="R165" s="18"/>
      <c r="S165" s="18"/>
      <c r="T165" s="8"/>
    </row>
    <row r="166" spans="1:20">
      <c r="A166" s="36" t="s">
        <v>68</v>
      </c>
      <c r="B166" s="6">
        <f>COUNTIF(B$5:B$164,"Team 1")</f>
        <v>42</v>
      </c>
      <c r="C166" s="36" t="s">
        <v>29</v>
      </c>
      <c r="D166" s="6">
        <f>COUNTIF(D5:D164,"Anganwadi")</f>
        <v>46</v>
      </c>
    </row>
    <row r="167" spans="1:20">
      <c r="A167" s="36" t="s">
        <v>69</v>
      </c>
      <c r="B167" s="6">
        <f>COUNTIF(B$6:B$164,"Team 2")</f>
        <v>43</v>
      </c>
      <c r="C167" s="36" t="s">
        <v>27</v>
      </c>
      <c r="D167" s="6">
        <f>COUNTIF(D5:D164,"School")</f>
        <v>40</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69 D72:D164">
      <formula1>"Anganwadi,School"</formula1>
    </dataValidation>
    <dataValidation type="list" allowBlank="1" showInputMessage="1" showErrorMessage="1" sqref="B5:B69 B72:B164">
      <formula1>"Team 1, Team 2"</formula1>
    </dataValidation>
  </dataValidations>
  <printOptions horizontalCentered="1"/>
  <pageMargins left="0.37" right="0.23" top="0.43" bottom="0.45" header="0.3" footer="0.22"/>
  <pageSetup paperSize="5" scale="57" fitToHeight="11000" orientation="landscape"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2" sqref="D2"/>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2" customWidth="1"/>
    <col min="6" max="6" width="17" style="1" customWidth="1"/>
    <col min="7" max="7" width="6.140625" style="12" customWidth="1"/>
    <col min="8" max="8" width="6.28515625" style="12" bestFit="1" customWidth="1"/>
    <col min="9" max="9" width="6" style="1" bestFit="1" customWidth="1"/>
    <col min="10" max="10" width="16.7109375" style="86" customWidth="1"/>
    <col min="11" max="13" width="19.5703125" style="1" customWidth="1"/>
    <col min="14" max="14" width="19.140625" style="1" customWidth="1"/>
    <col min="15" max="15" width="14.85546875" style="1" bestFit="1" customWidth="1"/>
    <col min="16" max="16" width="15.28515625" style="86" customWidth="1"/>
    <col min="17" max="17" width="11.5703125" style="1" bestFit="1" customWidth="1"/>
    <col min="18" max="18" width="17.5703125" style="1" customWidth="1"/>
    <col min="19" max="19" width="19.5703125" style="1" customWidth="1"/>
    <col min="20" max="16384" width="9.140625" style="1"/>
  </cols>
  <sheetData>
    <row r="1" spans="1:20" ht="51" customHeight="1">
      <c r="A1" s="156" t="s">
        <v>65</v>
      </c>
      <c r="B1" s="156"/>
      <c r="C1" s="156"/>
      <c r="D1" s="157"/>
      <c r="E1" s="157"/>
      <c r="F1" s="157"/>
      <c r="G1" s="157"/>
      <c r="H1" s="157"/>
      <c r="I1" s="157"/>
      <c r="J1" s="157"/>
      <c r="K1" s="157"/>
      <c r="L1" s="157"/>
      <c r="M1" s="157"/>
      <c r="N1" s="157"/>
      <c r="O1" s="157"/>
      <c r="P1" s="157"/>
      <c r="Q1" s="157"/>
      <c r="R1" s="157"/>
      <c r="S1" s="157"/>
    </row>
    <row r="2" spans="1:20">
      <c r="A2" s="160" t="s">
        <v>63</v>
      </c>
      <c r="B2" s="161"/>
      <c r="C2" s="161"/>
      <c r="D2" s="22">
        <v>43617</v>
      </c>
      <c r="E2" s="97"/>
      <c r="F2" s="19"/>
      <c r="G2" s="19"/>
      <c r="H2" s="19"/>
      <c r="I2" s="19"/>
      <c r="J2" s="97"/>
      <c r="K2" s="19"/>
      <c r="L2" s="19"/>
      <c r="M2" s="19"/>
      <c r="N2" s="19"/>
      <c r="O2" s="19"/>
      <c r="P2" s="97"/>
      <c r="Q2" s="19"/>
      <c r="R2" s="19"/>
      <c r="S2" s="19"/>
    </row>
    <row r="3" spans="1:20" ht="24" customHeight="1">
      <c r="A3" s="155" t="s">
        <v>14</v>
      </c>
      <c r="B3" s="158" t="s">
        <v>67</v>
      </c>
      <c r="C3" s="154" t="s">
        <v>7</v>
      </c>
      <c r="D3" s="154" t="s">
        <v>59</v>
      </c>
      <c r="E3" s="154" t="s">
        <v>16</v>
      </c>
      <c r="F3" s="162" t="s">
        <v>17</v>
      </c>
      <c r="G3" s="154" t="s">
        <v>8</v>
      </c>
      <c r="H3" s="154"/>
      <c r="I3" s="154"/>
      <c r="J3" s="154" t="s">
        <v>35</v>
      </c>
      <c r="K3" s="158" t="s">
        <v>37</v>
      </c>
      <c r="L3" s="158" t="s">
        <v>54</v>
      </c>
      <c r="M3" s="158" t="s">
        <v>55</v>
      </c>
      <c r="N3" s="158" t="s">
        <v>38</v>
      </c>
      <c r="O3" s="158" t="s">
        <v>39</v>
      </c>
      <c r="P3" s="155" t="s">
        <v>58</v>
      </c>
      <c r="Q3" s="154" t="s">
        <v>56</v>
      </c>
      <c r="R3" s="154" t="s">
        <v>36</v>
      </c>
      <c r="S3" s="154" t="s">
        <v>57</v>
      </c>
      <c r="T3" s="154" t="s">
        <v>13</v>
      </c>
    </row>
    <row r="4" spans="1:20" ht="25.5" customHeight="1">
      <c r="A4" s="155"/>
      <c r="B4" s="163"/>
      <c r="C4" s="154"/>
      <c r="D4" s="154"/>
      <c r="E4" s="154"/>
      <c r="F4" s="162"/>
      <c r="G4" s="20" t="s">
        <v>9</v>
      </c>
      <c r="H4" s="20" t="s">
        <v>10</v>
      </c>
      <c r="I4" s="20" t="s">
        <v>11</v>
      </c>
      <c r="J4" s="154"/>
      <c r="K4" s="159"/>
      <c r="L4" s="159"/>
      <c r="M4" s="159"/>
      <c r="N4" s="159"/>
      <c r="O4" s="159"/>
      <c r="P4" s="155"/>
      <c r="Q4" s="155"/>
      <c r="R4" s="154"/>
      <c r="S4" s="154"/>
      <c r="T4" s="154"/>
    </row>
    <row r="5" spans="1:20" s="23" customFormat="1" ht="33">
      <c r="A5" s="28">
        <v>1</v>
      </c>
      <c r="B5" s="13" t="s">
        <v>68</v>
      </c>
      <c r="C5" s="14" t="s">
        <v>373</v>
      </c>
      <c r="D5" s="14" t="s">
        <v>29</v>
      </c>
      <c r="E5" s="15">
        <v>186</v>
      </c>
      <c r="F5" s="14"/>
      <c r="G5" s="15">
        <v>21</v>
      </c>
      <c r="H5" s="15">
        <v>19</v>
      </c>
      <c r="I5" s="88">
        <f>+G5+H5</f>
        <v>40</v>
      </c>
      <c r="J5" s="66" t="s">
        <v>374</v>
      </c>
      <c r="K5" s="14" t="s">
        <v>375</v>
      </c>
      <c r="L5" s="14" t="s">
        <v>376</v>
      </c>
      <c r="M5" s="14">
        <v>9859127423</v>
      </c>
      <c r="N5" s="14"/>
      <c r="O5" s="14"/>
      <c r="P5" s="87">
        <v>43617</v>
      </c>
      <c r="Q5" s="14"/>
      <c r="R5" s="14"/>
      <c r="S5" s="14" t="s">
        <v>76</v>
      </c>
      <c r="T5" s="14"/>
    </row>
    <row r="6" spans="1:20" s="23" customFormat="1">
      <c r="A6" s="28">
        <v>2</v>
      </c>
      <c r="B6" s="13" t="s">
        <v>68</v>
      </c>
      <c r="C6" s="14" t="s">
        <v>377</v>
      </c>
      <c r="D6" s="14" t="s">
        <v>27</v>
      </c>
      <c r="E6" s="15" t="s">
        <v>378</v>
      </c>
      <c r="F6" s="14" t="s">
        <v>96</v>
      </c>
      <c r="G6" s="15">
        <v>23</v>
      </c>
      <c r="H6" s="15">
        <v>15</v>
      </c>
      <c r="I6" s="88">
        <f t="shared" ref="I6:I11" si="0">+G6+H6</f>
        <v>38</v>
      </c>
      <c r="J6" s="66" t="s">
        <v>379</v>
      </c>
      <c r="K6" s="14" t="s">
        <v>375</v>
      </c>
      <c r="L6" s="14" t="s">
        <v>376</v>
      </c>
      <c r="M6" s="14">
        <v>9859127423</v>
      </c>
      <c r="N6" s="14"/>
      <c r="O6" s="14"/>
      <c r="P6" s="87"/>
      <c r="Q6" s="14"/>
      <c r="R6" s="14"/>
      <c r="S6" s="14" t="s">
        <v>76</v>
      </c>
      <c r="T6" s="14"/>
    </row>
    <row r="7" spans="1:20" s="23" customFormat="1">
      <c r="A7" s="28">
        <v>3</v>
      </c>
      <c r="B7" s="13" t="s">
        <v>69</v>
      </c>
      <c r="C7" s="14" t="s">
        <v>380</v>
      </c>
      <c r="D7" s="14" t="s">
        <v>29</v>
      </c>
      <c r="E7" s="15">
        <v>119</v>
      </c>
      <c r="F7" s="14"/>
      <c r="G7" s="15">
        <v>45</v>
      </c>
      <c r="H7" s="15">
        <v>42</v>
      </c>
      <c r="I7" s="88">
        <f t="shared" si="0"/>
        <v>87</v>
      </c>
      <c r="J7" s="66">
        <v>9859012280</v>
      </c>
      <c r="K7" s="14" t="s">
        <v>381</v>
      </c>
      <c r="L7" s="14" t="s">
        <v>382</v>
      </c>
      <c r="M7" s="14">
        <v>9954255486</v>
      </c>
      <c r="N7" s="14" t="s">
        <v>152</v>
      </c>
      <c r="O7" s="14">
        <v>9508173917</v>
      </c>
      <c r="P7" s="87"/>
      <c r="Q7" s="14"/>
      <c r="R7" s="14"/>
      <c r="S7" s="14" t="s">
        <v>76</v>
      </c>
      <c r="T7" s="14"/>
    </row>
    <row r="8" spans="1:20" s="23" customFormat="1" ht="33">
      <c r="A8" s="28">
        <v>4</v>
      </c>
      <c r="B8" s="13" t="s">
        <v>69</v>
      </c>
      <c r="C8" s="14" t="s">
        <v>383</v>
      </c>
      <c r="D8" s="14" t="s">
        <v>27</v>
      </c>
      <c r="E8" s="15" t="s">
        <v>384</v>
      </c>
      <c r="F8" s="14" t="s">
        <v>96</v>
      </c>
      <c r="G8" s="15">
        <v>24</v>
      </c>
      <c r="H8" s="15">
        <v>35</v>
      </c>
      <c r="I8" s="88">
        <f t="shared" si="0"/>
        <v>59</v>
      </c>
      <c r="J8" s="13">
        <v>9954808062</v>
      </c>
      <c r="K8" s="14" t="s">
        <v>381</v>
      </c>
      <c r="L8" s="14" t="s">
        <v>382</v>
      </c>
      <c r="M8" s="14">
        <v>9954255486</v>
      </c>
      <c r="N8" s="14" t="s">
        <v>152</v>
      </c>
      <c r="O8" s="14">
        <v>9508173917</v>
      </c>
      <c r="P8" s="87"/>
      <c r="Q8" s="14"/>
      <c r="R8" s="14"/>
      <c r="S8" s="14" t="s">
        <v>76</v>
      </c>
      <c r="T8" s="14"/>
    </row>
    <row r="9" spans="1:20" s="23" customFormat="1">
      <c r="A9" s="28">
        <v>5</v>
      </c>
      <c r="B9" s="13" t="s">
        <v>68</v>
      </c>
      <c r="C9" s="14" t="s">
        <v>385</v>
      </c>
      <c r="D9" s="14" t="s">
        <v>29</v>
      </c>
      <c r="E9" s="15">
        <v>187</v>
      </c>
      <c r="F9" s="14"/>
      <c r="G9" s="15">
        <v>18</v>
      </c>
      <c r="H9" s="15">
        <v>15</v>
      </c>
      <c r="I9" s="88">
        <f t="shared" si="0"/>
        <v>33</v>
      </c>
      <c r="J9" s="66" t="s">
        <v>386</v>
      </c>
      <c r="K9" s="14" t="s">
        <v>375</v>
      </c>
      <c r="L9" s="14" t="s">
        <v>376</v>
      </c>
      <c r="M9" s="14">
        <v>9859127423</v>
      </c>
      <c r="N9" s="14"/>
      <c r="O9" s="14"/>
      <c r="P9" s="87">
        <v>43619</v>
      </c>
      <c r="Q9" s="14"/>
      <c r="R9" s="14"/>
      <c r="S9" s="14" t="s">
        <v>76</v>
      </c>
      <c r="T9" s="14"/>
    </row>
    <row r="10" spans="1:20" s="23" customFormat="1">
      <c r="A10" s="28">
        <v>6</v>
      </c>
      <c r="B10" s="13" t="s">
        <v>68</v>
      </c>
      <c r="C10" s="14" t="s">
        <v>387</v>
      </c>
      <c r="D10" s="14" t="s">
        <v>27</v>
      </c>
      <c r="E10" s="15" t="s">
        <v>388</v>
      </c>
      <c r="F10" s="14" t="s">
        <v>96</v>
      </c>
      <c r="G10" s="15">
        <v>34</v>
      </c>
      <c r="H10" s="15">
        <v>44</v>
      </c>
      <c r="I10" s="88">
        <f t="shared" si="0"/>
        <v>78</v>
      </c>
      <c r="J10" s="66" t="s">
        <v>389</v>
      </c>
      <c r="K10" s="14" t="s">
        <v>381</v>
      </c>
      <c r="L10" s="14" t="s">
        <v>382</v>
      </c>
      <c r="M10" s="14">
        <v>9954255486</v>
      </c>
      <c r="N10" s="14" t="s">
        <v>390</v>
      </c>
      <c r="O10" s="14">
        <v>9859668741</v>
      </c>
      <c r="P10" s="87"/>
      <c r="Q10" s="14"/>
      <c r="R10" s="14"/>
      <c r="S10" s="14" t="s">
        <v>76</v>
      </c>
      <c r="T10" s="14"/>
    </row>
    <row r="11" spans="1:20" s="23" customFormat="1">
      <c r="A11" s="28">
        <v>7</v>
      </c>
      <c r="B11" s="13" t="s">
        <v>69</v>
      </c>
      <c r="C11" s="14" t="s">
        <v>391</v>
      </c>
      <c r="D11" s="14" t="s">
        <v>29</v>
      </c>
      <c r="E11" s="15">
        <v>120</v>
      </c>
      <c r="F11" s="14"/>
      <c r="G11" s="15">
        <v>30</v>
      </c>
      <c r="H11" s="15">
        <v>27</v>
      </c>
      <c r="I11" s="88">
        <f t="shared" si="0"/>
        <v>57</v>
      </c>
      <c r="J11" s="66">
        <v>9859215321</v>
      </c>
      <c r="K11" s="14" t="s">
        <v>381</v>
      </c>
      <c r="L11" s="14" t="s">
        <v>382</v>
      </c>
      <c r="M11" s="14">
        <v>9954255486</v>
      </c>
      <c r="N11" s="14" t="s">
        <v>152</v>
      </c>
      <c r="O11" s="14">
        <v>9508173917</v>
      </c>
      <c r="P11" s="87"/>
      <c r="Q11" s="14"/>
      <c r="R11" s="14"/>
      <c r="S11" s="14" t="s">
        <v>76</v>
      </c>
      <c r="T11" s="14"/>
    </row>
    <row r="12" spans="1:20" s="23" customFormat="1">
      <c r="A12" s="28">
        <v>8</v>
      </c>
      <c r="B12" s="13" t="s">
        <v>69</v>
      </c>
      <c r="C12" s="93" t="s">
        <v>392</v>
      </c>
      <c r="D12" s="14" t="s">
        <v>27</v>
      </c>
      <c r="E12" s="101">
        <v>18050207908</v>
      </c>
      <c r="F12" s="14" t="s">
        <v>393</v>
      </c>
      <c r="G12" s="15">
        <v>35</v>
      </c>
      <c r="H12" s="15">
        <v>15</v>
      </c>
      <c r="I12" s="13">
        <f t="shared" ref="I12:I44" si="1">G12+H12</f>
        <v>50</v>
      </c>
      <c r="J12" s="101">
        <v>9859102558</v>
      </c>
      <c r="K12" s="14" t="s">
        <v>381</v>
      </c>
      <c r="L12" s="14" t="s">
        <v>382</v>
      </c>
      <c r="M12" s="14">
        <v>9954255486</v>
      </c>
      <c r="N12" s="14" t="s">
        <v>152</v>
      </c>
      <c r="O12" s="14">
        <v>9508173917</v>
      </c>
      <c r="P12" s="87"/>
      <c r="Q12" s="14"/>
      <c r="R12" s="14"/>
      <c r="S12" s="14" t="s">
        <v>76</v>
      </c>
      <c r="T12" s="14"/>
    </row>
    <row r="13" spans="1:20" s="23" customFormat="1">
      <c r="A13" s="28">
        <v>9</v>
      </c>
      <c r="B13" s="13" t="s">
        <v>68</v>
      </c>
      <c r="C13" s="14" t="s">
        <v>394</v>
      </c>
      <c r="D13" s="14" t="s">
        <v>29</v>
      </c>
      <c r="E13" s="15">
        <v>188</v>
      </c>
      <c r="F13" s="14"/>
      <c r="G13" s="15">
        <v>41</v>
      </c>
      <c r="H13" s="15">
        <v>39</v>
      </c>
      <c r="I13" s="88">
        <f t="shared" ref="I13:I22" si="2">+G13+H13</f>
        <v>80</v>
      </c>
      <c r="J13" s="66" t="s">
        <v>395</v>
      </c>
      <c r="K13" s="14" t="s">
        <v>375</v>
      </c>
      <c r="L13" s="14" t="s">
        <v>376</v>
      </c>
      <c r="M13" s="14">
        <v>9859127423</v>
      </c>
      <c r="N13" s="14"/>
      <c r="O13" s="14"/>
      <c r="P13" s="87">
        <v>43620</v>
      </c>
      <c r="Q13" s="14"/>
      <c r="R13" s="14"/>
      <c r="S13" s="14" t="s">
        <v>76</v>
      </c>
      <c r="T13" s="14"/>
    </row>
    <row r="14" spans="1:20" s="23" customFormat="1">
      <c r="A14" s="28">
        <v>10</v>
      </c>
      <c r="B14" s="13" t="s">
        <v>69</v>
      </c>
      <c r="C14" s="14" t="s">
        <v>396</v>
      </c>
      <c r="D14" s="14" t="s">
        <v>29</v>
      </c>
      <c r="E14" s="15">
        <v>164</v>
      </c>
      <c r="F14" s="14"/>
      <c r="G14" s="15">
        <v>36</v>
      </c>
      <c r="H14" s="15">
        <v>30</v>
      </c>
      <c r="I14" s="88">
        <f t="shared" si="2"/>
        <v>66</v>
      </c>
      <c r="J14" s="66">
        <v>9864341210</v>
      </c>
      <c r="K14" s="14" t="s">
        <v>381</v>
      </c>
      <c r="L14" s="14" t="s">
        <v>382</v>
      </c>
      <c r="M14" s="14">
        <v>9954255486</v>
      </c>
      <c r="N14" s="14" t="s">
        <v>390</v>
      </c>
      <c r="O14" s="14">
        <v>9859668741</v>
      </c>
      <c r="P14" s="87"/>
      <c r="Q14" s="14"/>
      <c r="R14" s="14"/>
      <c r="S14" s="14" t="s">
        <v>76</v>
      </c>
      <c r="T14" s="14"/>
    </row>
    <row r="15" spans="1:20" s="23" customFormat="1">
      <c r="A15" s="28">
        <v>11</v>
      </c>
      <c r="B15" s="13" t="s">
        <v>68</v>
      </c>
      <c r="C15" s="14" t="s">
        <v>397</v>
      </c>
      <c r="D15" s="14" t="s">
        <v>27</v>
      </c>
      <c r="E15" s="15" t="s">
        <v>398</v>
      </c>
      <c r="F15" s="14" t="s">
        <v>96</v>
      </c>
      <c r="G15" s="15">
        <v>69</v>
      </c>
      <c r="H15" s="15">
        <v>70</v>
      </c>
      <c r="I15" s="88">
        <f t="shared" si="2"/>
        <v>139</v>
      </c>
      <c r="J15" s="66" t="s">
        <v>399</v>
      </c>
      <c r="K15" s="14" t="s">
        <v>400</v>
      </c>
      <c r="L15" s="14" t="s">
        <v>401</v>
      </c>
      <c r="M15" s="14">
        <v>9401452206</v>
      </c>
      <c r="N15" s="14" t="s">
        <v>402</v>
      </c>
      <c r="O15" s="14">
        <v>8253807765</v>
      </c>
      <c r="P15" s="87">
        <v>43622</v>
      </c>
      <c r="Q15" s="14"/>
      <c r="R15" s="14"/>
      <c r="S15" s="14" t="s">
        <v>76</v>
      </c>
      <c r="T15" s="14"/>
    </row>
    <row r="16" spans="1:20" s="23" customFormat="1" ht="33">
      <c r="A16" s="28">
        <v>12</v>
      </c>
      <c r="B16" s="13" t="s">
        <v>69</v>
      </c>
      <c r="C16" s="14" t="s">
        <v>403</v>
      </c>
      <c r="D16" s="14" t="s">
        <v>27</v>
      </c>
      <c r="E16" s="15" t="s">
        <v>404</v>
      </c>
      <c r="F16" s="14" t="s">
        <v>96</v>
      </c>
      <c r="G16" s="15">
        <v>55</v>
      </c>
      <c r="H16" s="15">
        <v>81</v>
      </c>
      <c r="I16" s="88">
        <f t="shared" si="2"/>
        <v>136</v>
      </c>
      <c r="J16" s="66">
        <v>8876699457</v>
      </c>
      <c r="K16" s="14" t="s">
        <v>375</v>
      </c>
      <c r="L16" s="14" t="s">
        <v>376</v>
      </c>
      <c r="M16" s="14">
        <v>9859127423</v>
      </c>
      <c r="N16" s="14"/>
      <c r="O16" s="14"/>
      <c r="P16" s="87"/>
      <c r="Q16" s="14"/>
      <c r="R16" s="14"/>
      <c r="S16" s="14" t="s">
        <v>76</v>
      </c>
      <c r="T16" s="14"/>
    </row>
    <row r="17" spans="1:20" s="23" customFormat="1">
      <c r="A17" s="28">
        <v>13</v>
      </c>
      <c r="B17" s="13" t="s">
        <v>68</v>
      </c>
      <c r="C17" s="14" t="s">
        <v>405</v>
      </c>
      <c r="D17" s="14" t="s">
        <v>29</v>
      </c>
      <c r="E17" s="15">
        <v>190</v>
      </c>
      <c r="F17" s="14"/>
      <c r="G17" s="15">
        <v>20</v>
      </c>
      <c r="H17" s="15">
        <v>18</v>
      </c>
      <c r="I17" s="88">
        <f t="shared" si="2"/>
        <v>38</v>
      </c>
      <c r="J17" s="66" t="s">
        <v>406</v>
      </c>
      <c r="K17" s="14" t="s">
        <v>375</v>
      </c>
      <c r="L17" s="14" t="s">
        <v>376</v>
      </c>
      <c r="M17" s="14">
        <v>9859127423</v>
      </c>
      <c r="N17" s="14" t="s">
        <v>407</v>
      </c>
      <c r="O17" s="14">
        <v>9957776356</v>
      </c>
      <c r="P17" s="87">
        <v>43623</v>
      </c>
      <c r="Q17" s="14"/>
      <c r="R17" s="14"/>
      <c r="S17" s="14" t="s">
        <v>76</v>
      </c>
      <c r="T17" s="14"/>
    </row>
    <row r="18" spans="1:20" s="23" customFormat="1" ht="33">
      <c r="A18" s="28">
        <v>14</v>
      </c>
      <c r="B18" s="13" t="s">
        <v>68</v>
      </c>
      <c r="C18" s="14" t="s">
        <v>408</v>
      </c>
      <c r="D18" s="14" t="s">
        <v>27</v>
      </c>
      <c r="E18" s="15" t="s">
        <v>409</v>
      </c>
      <c r="F18" s="14" t="s">
        <v>96</v>
      </c>
      <c r="G18" s="15">
        <v>39</v>
      </c>
      <c r="H18" s="15">
        <v>45</v>
      </c>
      <c r="I18" s="88">
        <f t="shared" si="2"/>
        <v>84</v>
      </c>
      <c r="J18" s="66" t="s">
        <v>410</v>
      </c>
      <c r="K18" s="14" t="s">
        <v>400</v>
      </c>
      <c r="L18" s="14" t="s">
        <v>401</v>
      </c>
      <c r="M18" s="14">
        <v>9401452206</v>
      </c>
      <c r="N18" s="14" t="s">
        <v>407</v>
      </c>
      <c r="O18" s="14">
        <v>9957776356</v>
      </c>
      <c r="P18" s="87"/>
      <c r="Q18" s="14"/>
      <c r="R18" s="14"/>
      <c r="S18" s="14" t="s">
        <v>76</v>
      </c>
      <c r="T18" s="14"/>
    </row>
    <row r="19" spans="1:20" s="23" customFormat="1">
      <c r="A19" s="28">
        <v>15</v>
      </c>
      <c r="B19" s="13" t="s">
        <v>69</v>
      </c>
      <c r="C19" s="14" t="s">
        <v>411</v>
      </c>
      <c r="D19" s="14" t="s">
        <v>29</v>
      </c>
      <c r="E19" s="15">
        <v>192</v>
      </c>
      <c r="F19" s="14"/>
      <c r="G19" s="15">
        <v>14</v>
      </c>
      <c r="H19" s="15">
        <v>12</v>
      </c>
      <c r="I19" s="88">
        <f t="shared" si="2"/>
        <v>26</v>
      </c>
      <c r="J19" s="66">
        <v>9854889484</v>
      </c>
      <c r="K19" s="14" t="s">
        <v>375</v>
      </c>
      <c r="L19" s="14" t="s">
        <v>376</v>
      </c>
      <c r="M19" s="14">
        <v>9859127423</v>
      </c>
      <c r="N19" s="14"/>
      <c r="O19" s="14"/>
      <c r="P19" s="87"/>
      <c r="Q19" s="14"/>
      <c r="R19" s="14"/>
      <c r="S19" s="14" t="s">
        <v>76</v>
      </c>
      <c r="T19" s="14"/>
    </row>
    <row r="20" spans="1:20" s="23" customFormat="1" ht="33">
      <c r="A20" s="28">
        <v>16</v>
      </c>
      <c r="B20" s="13" t="s">
        <v>69</v>
      </c>
      <c r="C20" s="14" t="s">
        <v>412</v>
      </c>
      <c r="D20" s="14" t="s">
        <v>27</v>
      </c>
      <c r="E20" s="15" t="s">
        <v>413</v>
      </c>
      <c r="F20" s="14" t="s">
        <v>96</v>
      </c>
      <c r="G20" s="15">
        <v>15</v>
      </c>
      <c r="H20" s="15">
        <v>22</v>
      </c>
      <c r="I20" s="88">
        <f t="shared" si="2"/>
        <v>37</v>
      </c>
      <c r="J20" s="66" t="s">
        <v>414</v>
      </c>
      <c r="K20" s="14" t="s">
        <v>375</v>
      </c>
      <c r="L20" s="14" t="s">
        <v>376</v>
      </c>
      <c r="M20" s="14">
        <v>9859127423</v>
      </c>
      <c r="N20" s="14"/>
      <c r="O20" s="14"/>
      <c r="P20" s="87"/>
      <c r="Q20" s="14"/>
      <c r="R20" s="14"/>
      <c r="S20" s="14" t="s">
        <v>76</v>
      </c>
      <c r="T20" s="14"/>
    </row>
    <row r="21" spans="1:20" s="23" customFormat="1" ht="33">
      <c r="A21" s="28">
        <v>17</v>
      </c>
      <c r="B21" s="13" t="s">
        <v>68</v>
      </c>
      <c r="C21" s="14" t="s">
        <v>415</v>
      </c>
      <c r="D21" s="14" t="s">
        <v>27</v>
      </c>
      <c r="E21" s="15" t="s">
        <v>416</v>
      </c>
      <c r="F21" s="14" t="s">
        <v>117</v>
      </c>
      <c r="G21" s="15">
        <v>103</v>
      </c>
      <c r="H21" s="15">
        <v>106</v>
      </c>
      <c r="I21" s="88">
        <f t="shared" si="2"/>
        <v>209</v>
      </c>
      <c r="J21" s="66">
        <v>9954715454</v>
      </c>
      <c r="K21" s="14" t="s">
        <v>400</v>
      </c>
      <c r="L21" s="14" t="s">
        <v>401</v>
      </c>
      <c r="M21" s="14">
        <v>9401452206</v>
      </c>
      <c r="N21" s="14" t="s">
        <v>187</v>
      </c>
      <c r="O21" s="14">
        <v>9957373055</v>
      </c>
      <c r="P21" s="87">
        <v>43624</v>
      </c>
      <c r="Q21" s="14"/>
      <c r="R21" s="14"/>
      <c r="S21" s="14" t="s">
        <v>76</v>
      </c>
      <c r="T21" s="14"/>
    </row>
    <row r="22" spans="1:20" s="23" customFormat="1">
      <c r="A22" s="28">
        <v>18</v>
      </c>
      <c r="B22" s="13" t="s">
        <v>69</v>
      </c>
      <c r="C22" s="14" t="s">
        <v>417</v>
      </c>
      <c r="D22" s="14" t="s">
        <v>27</v>
      </c>
      <c r="E22" s="15" t="s">
        <v>418</v>
      </c>
      <c r="F22" s="14" t="s">
        <v>117</v>
      </c>
      <c r="G22" s="15">
        <v>110</v>
      </c>
      <c r="H22" s="15">
        <v>130</v>
      </c>
      <c r="I22" s="88">
        <f t="shared" si="2"/>
        <v>240</v>
      </c>
      <c r="J22" s="66" t="s">
        <v>419</v>
      </c>
      <c r="K22" s="14" t="s">
        <v>375</v>
      </c>
      <c r="L22" s="14" t="s">
        <v>376</v>
      </c>
      <c r="M22" s="14">
        <v>9859127423</v>
      </c>
      <c r="N22" s="14"/>
      <c r="O22" s="14"/>
      <c r="P22" s="87"/>
      <c r="Q22" s="14"/>
      <c r="R22" s="14"/>
      <c r="S22" s="14" t="s">
        <v>76</v>
      </c>
      <c r="T22" s="14"/>
    </row>
    <row r="23" spans="1:20" s="23" customFormat="1" ht="33">
      <c r="A23" s="28">
        <v>19</v>
      </c>
      <c r="B23" s="13" t="s">
        <v>68</v>
      </c>
      <c r="C23" s="14" t="s">
        <v>415</v>
      </c>
      <c r="D23" s="14" t="s">
        <v>27</v>
      </c>
      <c r="E23" s="15" t="s">
        <v>416</v>
      </c>
      <c r="F23" s="14" t="s">
        <v>117</v>
      </c>
      <c r="G23" s="15">
        <v>103</v>
      </c>
      <c r="H23" s="15">
        <v>106</v>
      </c>
      <c r="I23" s="88">
        <f t="shared" ref="I23:I25" si="3">+G23+H23</f>
        <v>209</v>
      </c>
      <c r="J23" s="66">
        <v>9954715454</v>
      </c>
      <c r="K23" s="14" t="s">
        <v>400</v>
      </c>
      <c r="L23" s="14" t="s">
        <v>401</v>
      </c>
      <c r="M23" s="14">
        <v>9401452206</v>
      </c>
      <c r="N23" s="14" t="s">
        <v>187</v>
      </c>
      <c r="O23" s="14">
        <v>9957373055</v>
      </c>
      <c r="P23" s="87">
        <v>43626</v>
      </c>
      <c r="Q23" s="14"/>
      <c r="R23" s="14"/>
      <c r="S23" s="14" t="s">
        <v>76</v>
      </c>
      <c r="T23" s="14"/>
    </row>
    <row r="24" spans="1:20" s="23" customFormat="1">
      <c r="A24" s="28">
        <v>20</v>
      </c>
      <c r="B24" s="13" t="s">
        <v>69</v>
      </c>
      <c r="C24" s="14" t="s">
        <v>417</v>
      </c>
      <c r="D24" s="14" t="s">
        <v>27</v>
      </c>
      <c r="E24" s="15" t="s">
        <v>418</v>
      </c>
      <c r="F24" s="14" t="s">
        <v>117</v>
      </c>
      <c r="G24" s="15">
        <v>80</v>
      </c>
      <c r="H24" s="15">
        <v>120</v>
      </c>
      <c r="I24" s="88">
        <f t="shared" si="3"/>
        <v>200</v>
      </c>
      <c r="J24" s="66" t="s">
        <v>419</v>
      </c>
      <c r="K24" s="14" t="s">
        <v>375</v>
      </c>
      <c r="L24" s="14" t="s">
        <v>376</v>
      </c>
      <c r="M24" s="14">
        <v>9859127423</v>
      </c>
      <c r="N24" s="14"/>
      <c r="O24" s="14"/>
      <c r="P24" s="87"/>
      <c r="Q24" s="14"/>
      <c r="R24" s="14"/>
      <c r="S24" s="14" t="s">
        <v>76</v>
      </c>
      <c r="T24" s="14"/>
    </row>
    <row r="25" spans="1:20" s="23" customFormat="1" ht="33">
      <c r="A25" s="28">
        <v>21</v>
      </c>
      <c r="B25" s="13" t="s">
        <v>68</v>
      </c>
      <c r="C25" s="14" t="s">
        <v>415</v>
      </c>
      <c r="D25" s="14" t="s">
        <v>27</v>
      </c>
      <c r="E25" s="15" t="s">
        <v>416</v>
      </c>
      <c r="F25" s="14" t="s">
        <v>117</v>
      </c>
      <c r="G25" s="15">
        <v>103</v>
      </c>
      <c r="H25" s="15">
        <v>94</v>
      </c>
      <c r="I25" s="88">
        <f t="shared" si="3"/>
        <v>197</v>
      </c>
      <c r="J25" s="66">
        <v>9954715454</v>
      </c>
      <c r="K25" s="14" t="s">
        <v>400</v>
      </c>
      <c r="L25" s="14" t="s">
        <v>401</v>
      </c>
      <c r="M25" s="14">
        <v>9401452206</v>
      </c>
      <c r="N25" s="14" t="s">
        <v>187</v>
      </c>
      <c r="O25" s="14">
        <v>9957373055</v>
      </c>
      <c r="P25" s="87">
        <v>43627</v>
      </c>
      <c r="Q25" s="14"/>
      <c r="R25" s="14"/>
      <c r="S25" s="14" t="s">
        <v>76</v>
      </c>
      <c r="T25" s="14"/>
    </row>
    <row r="26" spans="1:20" s="23" customFormat="1">
      <c r="A26" s="28">
        <v>22</v>
      </c>
      <c r="B26" s="13" t="s">
        <v>69</v>
      </c>
      <c r="C26" s="14" t="s">
        <v>417</v>
      </c>
      <c r="D26" s="14" t="s">
        <v>27</v>
      </c>
      <c r="E26" s="15" t="s">
        <v>418</v>
      </c>
      <c r="F26" s="14" t="s">
        <v>117</v>
      </c>
      <c r="G26" s="15">
        <v>97</v>
      </c>
      <c r="H26" s="15">
        <v>100</v>
      </c>
      <c r="I26" s="88">
        <f t="shared" ref="I26" si="4">+G26+H26</f>
        <v>197</v>
      </c>
      <c r="J26" s="66" t="s">
        <v>419</v>
      </c>
      <c r="K26" s="14" t="s">
        <v>375</v>
      </c>
      <c r="L26" s="14" t="s">
        <v>376</v>
      </c>
      <c r="M26" s="14">
        <v>9859127423</v>
      </c>
      <c r="N26" s="14"/>
      <c r="O26" s="14"/>
      <c r="P26" s="87"/>
      <c r="Q26" s="14"/>
      <c r="R26" s="14"/>
      <c r="S26" s="14" t="s">
        <v>76</v>
      </c>
      <c r="T26" s="14"/>
    </row>
    <row r="27" spans="1:20" s="23" customFormat="1" ht="33">
      <c r="A27" s="28">
        <v>23</v>
      </c>
      <c r="B27" s="13" t="s">
        <v>68</v>
      </c>
      <c r="C27" s="14" t="s">
        <v>422</v>
      </c>
      <c r="D27" s="14" t="s">
        <v>27</v>
      </c>
      <c r="E27" s="15" t="s">
        <v>423</v>
      </c>
      <c r="F27" s="14" t="s">
        <v>96</v>
      </c>
      <c r="G27" s="15">
        <v>51</v>
      </c>
      <c r="H27" s="15">
        <v>76</v>
      </c>
      <c r="I27" s="88">
        <f t="shared" ref="I27:I37" si="5">+G27+H27</f>
        <v>127</v>
      </c>
      <c r="J27" s="66" t="s">
        <v>424</v>
      </c>
      <c r="K27" s="14" t="s">
        <v>375</v>
      </c>
      <c r="L27" s="14" t="s">
        <v>376</v>
      </c>
      <c r="M27" s="14">
        <v>9859127423</v>
      </c>
      <c r="N27" s="14"/>
      <c r="O27" s="14"/>
      <c r="P27" s="87">
        <v>43628</v>
      </c>
      <c r="Q27" s="14"/>
      <c r="R27" s="14"/>
      <c r="S27" s="14" t="s">
        <v>76</v>
      </c>
      <c r="T27" s="14"/>
    </row>
    <row r="28" spans="1:20" s="23" customFormat="1" ht="33">
      <c r="A28" s="28">
        <v>24</v>
      </c>
      <c r="B28" s="13" t="s">
        <v>69</v>
      </c>
      <c r="C28" s="14" t="s">
        <v>425</v>
      </c>
      <c r="D28" s="14" t="s">
        <v>27</v>
      </c>
      <c r="E28" s="15" t="s">
        <v>426</v>
      </c>
      <c r="F28" s="14" t="s">
        <v>96</v>
      </c>
      <c r="G28" s="15">
        <v>70</v>
      </c>
      <c r="H28" s="15">
        <v>61</v>
      </c>
      <c r="I28" s="88">
        <f t="shared" si="5"/>
        <v>131</v>
      </c>
      <c r="J28" s="66" t="s">
        <v>427</v>
      </c>
      <c r="K28" s="14" t="s">
        <v>381</v>
      </c>
      <c r="L28" s="14" t="s">
        <v>382</v>
      </c>
      <c r="M28" s="14">
        <v>9954255486</v>
      </c>
      <c r="N28" s="14" t="s">
        <v>428</v>
      </c>
      <c r="O28" s="14">
        <v>9859133842</v>
      </c>
      <c r="P28" s="87"/>
      <c r="Q28" s="14"/>
      <c r="R28" s="14"/>
      <c r="S28" s="14" t="s">
        <v>76</v>
      </c>
      <c r="T28" s="14"/>
    </row>
    <row r="29" spans="1:20" s="23" customFormat="1" ht="33">
      <c r="A29" s="28">
        <v>25</v>
      </c>
      <c r="B29" s="13" t="s">
        <v>68</v>
      </c>
      <c r="C29" s="14" t="s">
        <v>429</v>
      </c>
      <c r="D29" s="14" t="s">
        <v>27</v>
      </c>
      <c r="E29" s="15" t="s">
        <v>430</v>
      </c>
      <c r="F29" s="14" t="s">
        <v>96</v>
      </c>
      <c r="G29" s="15">
        <v>60</v>
      </c>
      <c r="H29" s="15">
        <v>69</v>
      </c>
      <c r="I29" s="88">
        <f t="shared" si="5"/>
        <v>129</v>
      </c>
      <c r="J29" s="66" t="s">
        <v>431</v>
      </c>
      <c r="K29" s="14" t="s">
        <v>400</v>
      </c>
      <c r="L29" s="14" t="s">
        <v>401</v>
      </c>
      <c r="M29" s="14">
        <v>9401452206</v>
      </c>
      <c r="N29" s="14" t="s">
        <v>152</v>
      </c>
      <c r="O29" s="14">
        <v>9508173917</v>
      </c>
      <c r="P29" s="87">
        <v>43629</v>
      </c>
      <c r="Q29" s="14"/>
      <c r="R29" s="14"/>
      <c r="S29" s="14" t="s">
        <v>76</v>
      </c>
      <c r="T29" s="14"/>
    </row>
    <row r="30" spans="1:20" s="23" customFormat="1">
      <c r="A30" s="28">
        <v>26</v>
      </c>
      <c r="B30" s="13" t="s">
        <v>69</v>
      </c>
      <c r="C30" s="14" t="s">
        <v>432</v>
      </c>
      <c r="D30" s="14" t="s">
        <v>29</v>
      </c>
      <c r="E30" s="15">
        <v>374</v>
      </c>
      <c r="F30" s="14"/>
      <c r="G30" s="15">
        <v>20</v>
      </c>
      <c r="H30" s="15">
        <v>16</v>
      </c>
      <c r="I30" s="88">
        <f t="shared" si="5"/>
        <v>36</v>
      </c>
      <c r="J30" s="66">
        <v>9085668747</v>
      </c>
      <c r="K30" s="14" t="s">
        <v>381</v>
      </c>
      <c r="L30" s="14" t="s">
        <v>382</v>
      </c>
      <c r="M30" s="14">
        <v>9954255486</v>
      </c>
      <c r="N30" s="14" t="s">
        <v>433</v>
      </c>
      <c r="O30" s="14">
        <v>9954280968</v>
      </c>
      <c r="P30" s="87"/>
      <c r="Q30" s="14"/>
      <c r="R30" s="14"/>
      <c r="S30" s="14" t="s">
        <v>76</v>
      </c>
      <c r="T30" s="14"/>
    </row>
    <row r="31" spans="1:20" s="23" customFormat="1" ht="33">
      <c r="A31" s="28">
        <v>27</v>
      </c>
      <c r="B31" s="13" t="s">
        <v>69</v>
      </c>
      <c r="C31" s="14" t="s">
        <v>434</v>
      </c>
      <c r="D31" s="14" t="s">
        <v>27</v>
      </c>
      <c r="E31" s="15" t="s">
        <v>435</v>
      </c>
      <c r="F31" s="14" t="s">
        <v>123</v>
      </c>
      <c r="G31" s="15">
        <v>44</v>
      </c>
      <c r="H31" s="15">
        <v>48</v>
      </c>
      <c r="I31" s="88">
        <f t="shared" si="5"/>
        <v>92</v>
      </c>
      <c r="J31" s="66" t="s">
        <v>436</v>
      </c>
      <c r="K31" s="14" t="s">
        <v>381</v>
      </c>
      <c r="L31" s="14" t="s">
        <v>382</v>
      </c>
      <c r="M31" s="14">
        <v>9954255486</v>
      </c>
      <c r="N31" s="14" t="s">
        <v>433</v>
      </c>
      <c r="O31" s="14">
        <v>9954280968</v>
      </c>
      <c r="P31" s="87"/>
      <c r="Q31" s="14"/>
      <c r="R31" s="66"/>
      <c r="S31" s="14" t="s">
        <v>76</v>
      </c>
      <c r="T31" s="14"/>
    </row>
    <row r="32" spans="1:20" s="23" customFormat="1">
      <c r="A32" s="28">
        <v>28</v>
      </c>
      <c r="B32" s="13" t="s">
        <v>68</v>
      </c>
      <c r="C32" s="14" t="s">
        <v>437</v>
      </c>
      <c r="D32" s="14" t="s">
        <v>29</v>
      </c>
      <c r="E32" s="15">
        <v>265</v>
      </c>
      <c r="F32" s="14"/>
      <c r="G32" s="15">
        <v>32</v>
      </c>
      <c r="H32" s="15">
        <v>24</v>
      </c>
      <c r="I32" s="88">
        <f t="shared" si="5"/>
        <v>56</v>
      </c>
      <c r="J32" s="66">
        <v>9678167031</v>
      </c>
      <c r="K32" s="14" t="s">
        <v>381</v>
      </c>
      <c r="L32" s="14" t="s">
        <v>382</v>
      </c>
      <c r="M32" s="14">
        <v>9954255486</v>
      </c>
      <c r="N32" s="14"/>
      <c r="O32" s="14"/>
      <c r="P32" s="87">
        <v>43630</v>
      </c>
      <c r="Q32" s="14"/>
      <c r="R32" s="66"/>
      <c r="S32" s="14" t="s">
        <v>76</v>
      </c>
      <c r="T32" s="14"/>
    </row>
    <row r="33" spans="1:20" s="23" customFormat="1">
      <c r="A33" s="28">
        <v>29</v>
      </c>
      <c r="B33" s="13" t="s">
        <v>68</v>
      </c>
      <c r="C33" s="14" t="s">
        <v>438</v>
      </c>
      <c r="D33" s="14" t="s">
        <v>27</v>
      </c>
      <c r="E33" s="15" t="s">
        <v>439</v>
      </c>
      <c r="F33" s="14" t="s">
        <v>96</v>
      </c>
      <c r="G33" s="15">
        <v>15</v>
      </c>
      <c r="H33" s="15">
        <v>10</v>
      </c>
      <c r="I33" s="88">
        <f t="shared" si="5"/>
        <v>25</v>
      </c>
      <c r="J33" s="66" t="s">
        <v>440</v>
      </c>
      <c r="K33" s="14" t="s">
        <v>381</v>
      </c>
      <c r="L33" s="14" t="s">
        <v>382</v>
      </c>
      <c r="M33" s="14">
        <v>9954255486</v>
      </c>
      <c r="N33" s="14" t="s">
        <v>433</v>
      </c>
      <c r="O33" s="14">
        <v>9954280968</v>
      </c>
      <c r="P33" s="87"/>
      <c r="Q33" s="14"/>
      <c r="R33" s="66"/>
      <c r="S33" s="14" t="s">
        <v>76</v>
      </c>
      <c r="T33" s="14"/>
    </row>
    <row r="34" spans="1:20" s="23" customFormat="1">
      <c r="A34" s="28">
        <v>30</v>
      </c>
      <c r="B34" s="13" t="s">
        <v>69</v>
      </c>
      <c r="C34" s="14" t="s">
        <v>441</v>
      </c>
      <c r="D34" s="14" t="s">
        <v>29</v>
      </c>
      <c r="E34" s="15">
        <v>273</v>
      </c>
      <c r="F34" s="14"/>
      <c r="G34" s="15">
        <v>32</v>
      </c>
      <c r="H34" s="15">
        <v>29</v>
      </c>
      <c r="I34" s="88">
        <f t="shared" si="5"/>
        <v>61</v>
      </c>
      <c r="J34" s="66">
        <v>9606670883</v>
      </c>
      <c r="K34" s="14" t="s">
        <v>381</v>
      </c>
      <c r="L34" s="14" t="s">
        <v>382</v>
      </c>
      <c r="M34" s="14">
        <v>9954255486</v>
      </c>
      <c r="N34" s="14" t="s">
        <v>428</v>
      </c>
      <c r="O34" s="14">
        <v>9859133842</v>
      </c>
      <c r="P34" s="87"/>
      <c r="Q34" s="14"/>
      <c r="R34" s="66"/>
      <c r="S34" s="14" t="s">
        <v>76</v>
      </c>
      <c r="T34" s="14"/>
    </row>
    <row r="35" spans="1:20" s="23" customFormat="1">
      <c r="A35" s="28">
        <v>31</v>
      </c>
      <c r="B35" s="13" t="s">
        <v>69</v>
      </c>
      <c r="C35" s="14" t="s">
        <v>442</v>
      </c>
      <c r="D35" s="14" t="s">
        <v>27</v>
      </c>
      <c r="E35" s="15" t="s">
        <v>443</v>
      </c>
      <c r="F35" s="14" t="s">
        <v>117</v>
      </c>
      <c r="G35" s="15">
        <v>45</v>
      </c>
      <c r="H35" s="15">
        <v>46</v>
      </c>
      <c r="I35" s="88">
        <f t="shared" si="5"/>
        <v>91</v>
      </c>
      <c r="J35" s="66" t="s">
        <v>444</v>
      </c>
      <c r="K35" s="14" t="s">
        <v>381</v>
      </c>
      <c r="L35" s="14" t="s">
        <v>382</v>
      </c>
      <c r="M35" s="14">
        <v>9954255486</v>
      </c>
      <c r="N35" s="14" t="s">
        <v>428</v>
      </c>
      <c r="O35" s="14">
        <v>9859133842</v>
      </c>
      <c r="P35" s="87"/>
      <c r="Q35" s="14"/>
      <c r="R35" s="66"/>
      <c r="S35" s="14" t="s">
        <v>76</v>
      </c>
      <c r="T35" s="14"/>
    </row>
    <row r="36" spans="1:20" s="23" customFormat="1" ht="33">
      <c r="A36" s="28">
        <v>32</v>
      </c>
      <c r="B36" s="13" t="s">
        <v>68</v>
      </c>
      <c r="C36" s="14" t="s">
        <v>445</v>
      </c>
      <c r="D36" s="14" t="s">
        <v>27</v>
      </c>
      <c r="E36" s="15" t="s">
        <v>446</v>
      </c>
      <c r="F36" s="14" t="s">
        <v>96</v>
      </c>
      <c r="G36" s="15">
        <v>81</v>
      </c>
      <c r="H36" s="15">
        <v>87</v>
      </c>
      <c r="I36" s="88">
        <f t="shared" si="5"/>
        <v>168</v>
      </c>
      <c r="J36" s="66" t="s">
        <v>447</v>
      </c>
      <c r="K36" s="14" t="s">
        <v>375</v>
      </c>
      <c r="L36" s="14" t="s">
        <v>376</v>
      </c>
      <c r="M36" s="14">
        <v>9859127423</v>
      </c>
      <c r="N36" s="14"/>
      <c r="O36" s="14"/>
      <c r="P36" s="87">
        <v>43631</v>
      </c>
      <c r="Q36" s="14"/>
      <c r="R36" s="66"/>
      <c r="S36" s="14" t="s">
        <v>76</v>
      </c>
      <c r="T36" s="14"/>
    </row>
    <row r="37" spans="1:20" s="23" customFormat="1" ht="33">
      <c r="A37" s="28">
        <v>33</v>
      </c>
      <c r="B37" s="13" t="s">
        <v>69</v>
      </c>
      <c r="C37" s="14" t="s">
        <v>448</v>
      </c>
      <c r="D37" s="14" t="s">
        <v>27</v>
      </c>
      <c r="E37" s="15" t="s">
        <v>449</v>
      </c>
      <c r="F37" s="14" t="s">
        <v>96</v>
      </c>
      <c r="G37" s="15">
        <v>110</v>
      </c>
      <c r="H37" s="15">
        <v>116</v>
      </c>
      <c r="I37" s="88">
        <f t="shared" si="5"/>
        <v>226</v>
      </c>
      <c r="J37" s="66">
        <v>9435124178</v>
      </c>
      <c r="K37" s="14" t="s">
        <v>375</v>
      </c>
      <c r="L37" s="14" t="s">
        <v>376</v>
      </c>
      <c r="M37" s="14">
        <v>9859127423</v>
      </c>
      <c r="N37" s="14"/>
      <c r="O37" s="14"/>
      <c r="P37" s="87"/>
      <c r="Q37" s="14"/>
      <c r="R37" s="66"/>
      <c r="S37" s="14" t="s">
        <v>76</v>
      </c>
      <c r="T37" s="14"/>
    </row>
    <row r="38" spans="1:20" s="23" customFormat="1">
      <c r="A38" s="28">
        <v>34</v>
      </c>
      <c r="B38" s="13" t="s">
        <v>68</v>
      </c>
      <c r="C38" s="93" t="s">
        <v>450</v>
      </c>
      <c r="D38" s="14" t="s">
        <v>27</v>
      </c>
      <c r="E38" s="101">
        <v>18050207704</v>
      </c>
      <c r="F38" s="14" t="s">
        <v>117</v>
      </c>
      <c r="G38" s="15">
        <v>152</v>
      </c>
      <c r="H38" s="15">
        <v>135</v>
      </c>
      <c r="I38" s="13">
        <f t="shared" si="1"/>
        <v>287</v>
      </c>
      <c r="J38" s="101">
        <v>7896457042</v>
      </c>
      <c r="K38" s="14" t="s">
        <v>375</v>
      </c>
      <c r="L38" s="14" t="s">
        <v>376</v>
      </c>
      <c r="M38" s="14"/>
      <c r="N38" s="14"/>
      <c r="O38" s="14"/>
      <c r="P38" s="87">
        <v>43633</v>
      </c>
      <c r="Q38" s="14"/>
      <c r="R38" s="66"/>
      <c r="S38" s="14" t="s">
        <v>76</v>
      </c>
      <c r="T38" s="14"/>
    </row>
    <row r="39" spans="1:20" s="23" customFormat="1" ht="33">
      <c r="A39" s="28">
        <v>35</v>
      </c>
      <c r="B39" s="13" t="s">
        <v>69</v>
      </c>
      <c r="C39" s="14" t="s">
        <v>451</v>
      </c>
      <c r="D39" s="14" t="s">
        <v>27</v>
      </c>
      <c r="E39" s="15" t="s">
        <v>452</v>
      </c>
      <c r="F39" s="14" t="s">
        <v>123</v>
      </c>
      <c r="G39" s="15">
        <v>77</v>
      </c>
      <c r="H39" s="15">
        <v>100</v>
      </c>
      <c r="I39" s="88">
        <f t="shared" ref="I39" si="6">+G39+H39</f>
        <v>177</v>
      </c>
      <c r="J39" s="66">
        <v>9854125776</v>
      </c>
      <c r="K39" s="14" t="s">
        <v>375</v>
      </c>
      <c r="L39" s="14" t="s">
        <v>376</v>
      </c>
      <c r="M39" s="14">
        <v>9859127423</v>
      </c>
      <c r="N39" s="14"/>
      <c r="O39" s="14"/>
      <c r="P39" s="87"/>
      <c r="Q39" s="14"/>
      <c r="R39" s="66"/>
      <c r="S39" s="14" t="s">
        <v>76</v>
      </c>
      <c r="T39" s="14"/>
    </row>
    <row r="40" spans="1:20" s="23" customFormat="1">
      <c r="A40" s="28">
        <v>36</v>
      </c>
      <c r="B40" s="13" t="s">
        <v>68</v>
      </c>
      <c r="C40" s="93" t="s">
        <v>450</v>
      </c>
      <c r="D40" s="14" t="s">
        <v>27</v>
      </c>
      <c r="E40" s="101">
        <v>18050207704</v>
      </c>
      <c r="F40" s="14" t="s">
        <v>117</v>
      </c>
      <c r="G40" s="15">
        <v>150</v>
      </c>
      <c r="H40" s="15">
        <v>129</v>
      </c>
      <c r="I40" s="13">
        <f t="shared" ref="I40" si="7">G40+H40</f>
        <v>279</v>
      </c>
      <c r="J40" s="101">
        <v>7896457042</v>
      </c>
      <c r="K40" s="14" t="s">
        <v>375</v>
      </c>
      <c r="L40" s="14" t="s">
        <v>376</v>
      </c>
      <c r="M40" s="14"/>
      <c r="N40" s="14"/>
      <c r="O40" s="14"/>
      <c r="P40" s="87">
        <v>43634</v>
      </c>
      <c r="Q40" s="14"/>
      <c r="R40" s="66"/>
      <c r="S40" s="14" t="s">
        <v>76</v>
      </c>
      <c r="T40" s="14"/>
    </row>
    <row r="41" spans="1:20" s="23" customFormat="1" ht="33">
      <c r="A41" s="28">
        <v>37</v>
      </c>
      <c r="B41" s="13" t="s">
        <v>69</v>
      </c>
      <c r="C41" s="14" t="s">
        <v>451</v>
      </c>
      <c r="D41" s="14" t="s">
        <v>27</v>
      </c>
      <c r="E41" s="15" t="s">
        <v>452</v>
      </c>
      <c r="F41" s="14" t="s">
        <v>123</v>
      </c>
      <c r="G41" s="15">
        <v>76</v>
      </c>
      <c r="H41" s="15">
        <v>99</v>
      </c>
      <c r="I41" s="88">
        <f t="shared" ref="I41" si="8">+G41+H41</f>
        <v>175</v>
      </c>
      <c r="J41" s="66">
        <v>9854125776</v>
      </c>
      <c r="K41" s="14" t="s">
        <v>375</v>
      </c>
      <c r="L41" s="14" t="s">
        <v>376</v>
      </c>
      <c r="M41" s="14">
        <v>9859127423</v>
      </c>
      <c r="N41" s="14"/>
      <c r="O41" s="14"/>
      <c r="P41" s="87"/>
      <c r="Q41" s="14"/>
      <c r="R41" s="66"/>
      <c r="S41" s="14" t="s">
        <v>76</v>
      </c>
      <c r="T41" s="14"/>
    </row>
    <row r="42" spans="1:20" s="23" customFormat="1">
      <c r="A42" s="28">
        <v>38</v>
      </c>
      <c r="B42" s="13" t="s">
        <v>68</v>
      </c>
      <c r="C42" s="14" t="s">
        <v>453</v>
      </c>
      <c r="D42" s="14" t="s">
        <v>27</v>
      </c>
      <c r="E42" s="101">
        <v>18050211206</v>
      </c>
      <c r="F42" s="14" t="s">
        <v>117</v>
      </c>
      <c r="G42" s="15">
        <v>60</v>
      </c>
      <c r="H42" s="15">
        <v>55</v>
      </c>
      <c r="I42" s="13">
        <f t="shared" si="1"/>
        <v>115</v>
      </c>
      <c r="J42" s="101">
        <v>9954043766</v>
      </c>
      <c r="K42" s="14" t="s">
        <v>375</v>
      </c>
      <c r="L42" s="14"/>
      <c r="M42" s="14"/>
      <c r="N42" s="14"/>
      <c r="O42" s="14"/>
      <c r="P42" s="87">
        <v>43635</v>
      </c>
      <c r="Q42" s="14"/>
      <c r="R42" s="66"/>
      <c r="S42" s="14" t="s">
        <v>76</v>
      </c>
      <c r="T42" s="14"/>
    </row>
    <row r="43" spans="1:20" s="23" customFormat="1">
      <c r="A43" s="28">
        <v>39</v>
      </c>
      <c r="B43" s="13" t="s">
        <v>69</v>
      </c>
      <c r="C43" s="14" t="s">
        <v>454</v>
      </c>
      <c r="D43" s="14" t="s">
        <v>27</v>
      </c>
      <c r="E43" s="101">
        <v>18050207805</v>
      </c>
      <c r="F43" s="14" t="s">
        <v>117</v>
      </c>
      <c r="G43" s="15">
        <v>158</v>
      </c>
      <c r="H43" s="15">
        <v>159</v>
      </c>
      <c r="I43" s="13">
        <f t="shared" si="1"/>
        <v>317</v>
      </c>
      <c r="J43" s="101">
        <v>9957492079</v>
      </c>
      <c r="K43" s="14" t="s">
        <v>375</v>
      </c>
      <c r="L43" s="14"/>
      <c r="M43" s="14"/>
      <c r="N43" s="14"/>
      <c r="O43" s="14"/>
      <c r="P43" s="87"/>
      <c r="Q43" s="14"/>
      <c r="R43" s="66"/>
      <c r="S43" s="14" t="s">
        <v>76</v>
      </c>
      <c r="T43" s="14"/>
    </row>
    <row r="44" spans="1:20" s="23" customFormat="1">
      <c r="A44" s="28">
        <v>40</v>
      </c>
      <c r="B44" s="13" t="s">
        <v>68</v>
      </c>
      <c r="C44" s="14" t="s">
        <v>455</v>
      </c>
      <c r="D44" s="14" t="s">
        <v>27</v>
      </c>
      <c r="E44" s="101">
        <v>18050200915</v>
      </c>
      <c r="F44" s="14" t="s">
        <v>123</v>
      </c>
      <c r="G44" s="15">
        <v>75</v>
      </c>
      <c r="H44" s="15">
        <v>55</v>
      </c>
      <c r="I44" s="13">
        <f t="shared" si="1"/>
        <v>130</v>
      </c>
      <c r="J44" s="101">
        <v>9954043766</v>
      </c>
      <c r="K44" s="14"/>
      <c r="L44" s="14"/>
      <c r="M44" s="14"/>
      <c r="N44" s="14"/>
      <c r="O44" s="14"/>
      <c r="P44" s="87">
        <v>43636</v>
      </c>
      <c r="Q44" s="14"/>
      <c r="R44" s="66"/>
      <c r="S44" s="14" t="s">
        <v>76</v>
      </c>
      <c r="T44" s="14"/>
    </row>
    <row r="45" spans="1:20" s="23" customFormat="1">
      <c r="A45" s="28">
        <v>41</v>
      </c>
      <c r="B45" s="13" t="s">
        <v>69</v>
      </c>
      <c r="C45" s="93" t="s">
        <v>456</v>
      </c>
      <c r="D45" s="14" t="s">
        <v>27</v>
      </c>
      <c r="E45" s="101">
        <v>18050207706</v>
      </c>
      <c r="F45" s="14" t="s">
        <v>117</v>
      </c>
      <c r="G45" s="15"/>
      <c r="H45" s="15">
        <v>186</v>
      </c>
      <c r="I45" s="13">
        <f t="shared" ref="I45" si="9">G45+H45</f>
        <v>186</v>
      </c>
      <c r="J45" s="101">
        <v>9954107353</v>
      </c>
      <c r="K45" s="14"/>
      <c r="L45" s="14"/>
      <c r="M45" s="14"/>
      <c r="N45" s="14"/>
      <c r="O45" s="14"/>
      <c r="P45" s="87"/>
      <c r="Q45" s="14"/>
      <c r="R45" s="66"/>
      <c r="S45" s="14" t="s">
        <v>76</v>
      </c>
      <c r="T45" s="14"/>
    </row>
    <row r="46" spans="1:20" s="23" customFormat="1">
      <c r="A46" s="28">
        <v>42</v>
      </c>
      <c r="B46" s="13" t="s">
        <v>68</v>
      </c>
      <c r="C46" s="14" t="s">
        <v>457</v>
      </c>
      <c r="D46" s="14" t="s">
        <v>29</v>
      </c>
      <c r="E46" s="15">
        <v>274</v>
      </c>
      <c r="F46" s="14"/>
      <c r="G46" s="15">
        <v>27</v>
      </c>
      <c r="H46" s="15">
        <v>28</v>
      </c>
      <c r="I46" s="88">
        <f t="shared" ref="I46:I76" si="10">+G46+H46</f>
        <v>55</v>
      </c>
      <c r="J46" s="66">
        <v>9954255244</v>
      </c>
      <c r="K46" s="14" t="s">
        <v>381</v>
      </c>
      <c r="L46" s="14" t="s">
        <v>382</v>
      </c>
      <c r="M46" s="14">
        <v>9954255486</v>
      </c>
      <c r="N46" s="14" t="s">
        <v>428</v>
      </c>
      <c r="O46" s="14">
        <v>9859133842</v>
      </c>
      <c r="P46" s="87">
        <v>43637</v>
      </c>
      <c r="Q46" s="14"/>
      <c r="R46" s="66"/>
      <c r="S46" s="14" t="s">
        <v>76</v>
      </c>
      <c r="T46" s="14"/>
    </row>
    <row r="47" spans="1:20" s="23" customFormat="1">
      <c r="A47" s="28">
        <v>43</v>
      </c>
      <c r="B47" s="13" t="s">
        <v>68</v>
      </c>
      <c r="C47" s="14" t="s">
        <v>458</v>
      </c>
      <c r="D47" s="14" t="s">
        <v>29</v>
      </c>
      <c r="E47" s="15">
        <v>133</v>
      </c>
      <c r="F47" s="14"/>
      <c r="G47" s="15">
        <v>24</v>
      </c>
      <c r="H47" s="15">
        <v>23</v>
      </c>
      <c r="I47" s="88">
        <f t="shared" si="10"/>
        <v>47</v>
      </c>
      <c r="J47" s="66">
        <v>9577342153</v>
      </c>
      <c r="K47" s="14" t="s">
        <v>381</v>
      </c>
      <c r="L47" s="14" t="s">
        <v>382</v>
      </c>
      <c r="M47" s="14">
        <v>9954255486</v>
      </c>
      <c r="N47" s="14" t="s">
        <v>433</v>
      </c>
      <c r="O47" s="14">
        <v>9954280968</v>
      </c>
      <c r="P47" s="87"/>
      <c r="Q47" s="14"/>
      <c r="R47" s="66"/>
      <c r="S47" s="14" t="s">
        <v>76</v>
      </c>
      <c r="T47" s="14"/>
    </row>
    <row r="48" spans="1:20" s="23" customFormat="1">
      <c r="A48" s="28">
        <v>44</v>
      </c>
      <c r="B48" s="13" t="s">
        <v>69</v>
      </c>
      <c r="C48" s="14" t="s">
        <v>459</v>
      </c>
      <c r="D48" s="14" t="s">
        <v>29</v>
      </c>
      <c r="E48" s="15">
        <v>277</v>
      </c>
      <c r="F48" s="14"/>
      <c r="G48" s="15">
        <v>25</v>
      </c>
      <c r="H48" s="15">
        <v>24</v>
      </c>
      <c r="I48" s="88">
        <f t="shared" si="10"/>
        <v>49</v>
      </c>
      <c r="J48" s="66">
        <v>9577710337</v>
      </c>
      <c r="K48" s="14" t="s">
        <v>381</v>
      </c>
      <c r="L48" s="14" t="s">
        <v>382</v>
      </c>
      <c r="M48" s="14">
        <v>9954255486</v>
      </c>
      <c r="N48" s="14" t="s">
        <v>433</v>
      </c>
      <c r="O48" s="14">
        <v>9954280968</v>
      </c>
      <c r="P48" s="87"/>
      <c r="Q48" s="14"/>
      <c r="R48" s="66"/>
      <c r="S48" s="14" t="s">
        <v>76</v>
      </c>
      <c r="T48" s="14"/>
    </row>
    <row r="49" spans="1:20" s="23" customFormat="1">
      <c r="A49" s="28">
        <v>45</v>
      </c>
      <c r="B49" s="13" t="s">
        <v>69</v>
      </c>
      <c r="C49" s="14" t="s">
        <v>460</v>
      </c>
      <c r="D49" s="14" t="s">
        <v>29</v>
      </c>
      <c r="E49" s="15">
        <v>132</v>
      </c>
      <c r="F49" s="14"/>
      <c r="G49" s="15">
        <v>18</v>
      </c>
      <c r="H49" s="15">
        <v>15</v>
      </c>
      <c r="I49" s="88">
        <f t="shared" si="10"/>
        <v>33</v>
      </c>
      <c r="J49" s="66">
        <v>9859859690</v>
      </c>
      <c r="K49" s="14" t="s">
        <v>400</v>
      </c>
      <c r="L49" s="14" t="s">
        <v>401</v>
      </c>
      <c r="M49" s="14">
        <v>9401452206</v>
      </c>
      <c r="N49" s="14" t="s">
        <v>402</v>
      </c>
      <c r="O49" s="14">
        <v>8253807765</v>
      </c>
      <c r="P49" s="87"/>
      <c r="Q49" s="14"/>
      <c r="R49" s="66"/>
      <c r="S49" s="14" t="s">
        <v>76</v>
      </c>
      <c r="T49" s="14"/>
    </row>
    <row r="50" spans="1:20" s="23" customFormat="1">
      <c r="A50" s="28">
        <v>46</v>
      </c>
      <c r="B50" s="13" t="s">
        <v>68</v>
      </c>
      <c r="C50" s="14" t="s">
        <v>461</v>
      </c>
      <c r="D50" s="14" t="s">
        <v>29</v>
      </c>
      <c r="E50" s="15">
        <v>117</v>
      </c>
      <c r="F50" s="14"/>
      <c r="G50" s="15">
        <v>26</v>
      </c>
      <c r="H50" s="15">
        <v>24</v>
      </c>
      <c r="I50" s="88">
        <f t="shared" si="10"/>
        <v>50</v>
      </c>
      <c r="J50" s="66" t="s">
        <v>462</v>
      </c>
      <c r="K50" s="14" t="s">
        <v>400</v>
      </c>
      <c r="L50" s="14" t="s">
        <v>401</v>
      </c>
      <c r="M50" s="14">
        <v>9401452206</v>
      </c>
      <c r="N50" s="14" t="s">
        <v>187</v>
      </c>
      <c r="O50" s="14">
        <v>9957373055</v>
      </c>
      <c r="P50" s="87">
        <v>43640</v>
      </c>
      <c r="Q50" s="14"/>
      <c r="R50" s="66"/>
      <c r="S50" s="14" t="s">
        <v>76</v>
      </c>
      <c r="T50" s="14"/>
    </row>
    <row r="51" spans="1:20" s="23" customFormat="1">
      <c r="A51" s="28">
        <v>47</v>
      </c>
      <c r="B51" s="13" t="s">
        <v>68</v>
      </c>
      <c r="C51" s="14" t="s">
        <v>463</v>
      </c>
      <c r="D51" s="14" t="s">
        <v>29</v>
      </c>
      <c r="E51" s="15">
        <v>260</v>
      </c>
      <c r="F51" s="14"/>
      <c r="G51" s="15">
        <v>30</v>
      </c>
      <c r="H51" s="15">
        <v>28</v>
      </c>
      <c r="I51" s="88">
        <f t="shared" si="10"/>
        <v>58</v>
      </c>
      <c r="J51" s="66" t="s">
        <v>464</v>
      </c>
      <c r="K51" s="14" t="s">
        <v>400</v>
      </c>
      <c r="L51" s="14" t="s">
        <v>401</v>
      </c>
      <c r="M51" s="14">
        <v>9401452206</v>
      </c>
      <c r="N51" s="14" t="s">
        <v>187</v>
      </c>
      <c r="O51" s="14">
        <v>9957373055</v>
      </c>
      <c r="P51" s="87"/>
      <c r="Q51" s="14"/>
      <c r="R51" s="66"/>
      <c r="S51" s="14" t="s">
        <v>76</v>
      </c>
      <c r="T51" s="14"/>
    </row>
    <row r="52" spans="1:20" s="23" customFormat="1">
      <c r="A52" s="28">
        <v>48</v>
      </c>
      <c r="B52" s="13" t="s">
        <v>69</v>
      </c>
      <c r="C52" s="14" t="s">
        <v>465</v>
      </c>
      <c r="D52" s="14" t="s">
        <v>29</v>
      </c>
      <c r="E52" s="15">
        <v>262</v>
      </c>
      <c r="F52" s="14"/>
      <c r="G52" s="15">
        <v>26</v>
      </c>
      <c r="H52" s="15">
        <v>23</v>
      </c>
      <c r="I52" s="88">
        <f t="shared" si="10"/>
        <v>49</v>
      </c>
      <c r="J52" s="66">
        <v>9954187231</v>
      </c>
      <c r="K52" s="14" t="s">
        <v>400</v>
      </c>
      <c r="L52" s="14" t="s">
        <v>401</v>
      </c>
      <c r="M52" s="14">
        <v>9401452206</v>
      </c>
      <c r="N52" s="14" t="s">
        <v>407</v>
      </c>
      <c r="O52" s="14">
        <v>9957776356</v>
      </c>
      <c r="P52" s="87"/>
      <c r="Q52" s="14"/>
      <c r="R52" s="66"/>
      <c r="S52" s="14" t="s">
        <v>76</v>
      </c>
      <c r="T52" s="14"/>
    </row>
    <row r="53" spans="1:20" s="23" customFormat="1">
      <c r="A53" s="28">
        <v>49</v>
      </c>
      <c r="B53" s="13" t="s">
        <v>69</v>
      </c>
      <c r="C53" s="14" t="s">
        <v>466</v>
      </c>
      <c r="D53" s="14" t="s">
        <v>29</v>
      </c>
      <c r="E53" s="15">
        <v>261</v>
      </c>
      <c r="F53" s="14"/>
      <c r="G53" s="15">
        <v>29</v>
      </c>
      <c r="H53" s="15">
        <v>26</v>
      </c>
      <c r="I53" s="88">
        <f t="shared" si="10"/>
        <v>55</v>
      </c>
      <c r="J53" s="66" t="s">
        <v>467</v>
      </c>
      <c r="K53" s="14" t="s">
        <v>400</v>
      </c>
      <c r="L53" s="14" t="s">
        <v>401</v>
      </c>
      <c r="M53" s="14">
        <v>9401452206</v>
      </c>
      <c r="N53" s="14" t="s">
        <v>402</v>
      </c>
      <c r="O53" s="14">
        <v>8253807765</v>
      </c>
      <c r="P53" s="87"/>
      <c r="Q53" s="14"/>
      <c r="R53" s="66"/>
      <c r="S53" s="14" t="s">
        <v>76</v>
      </c>
      <c r="T53" s="14"/>
    </row>
    <row r="54" spans="1:20" s="23" customFormat="1">
      <c r="A54" s="28">
        <v>50</v>
      </c>
      <c r="B54" s="13" t="s">
        <v>68</v>
      </c>
      <c r="C54" s="14" t="s">
        <v>468</v>
      </c>
      <c r="D54" s="14" t="s">
        <v>29</v>
      </c>
      <c r="E54" s="15">
        <v>268</v>
      </c>
      <c r="F54" s="14"/>
      <c r="G54" s="15">
        <v>20</v>
      </c>
      <c r="H54" s="15">
        <v>15</v>
      </c>
      <c r="I54" s="88">
        <f t="shared" si="10"/>
        <v>35</v>
      </c>
      <c r="J54" s="66" t="s">
        <v>469</v>
      </c>
      <c r="K54" s="14" t="s">
        <v>400</v>
      </c>
      <c r="L54" s="14" t="s">
        <v>401</v>
      </c>
      <c r="M54" s="14">
        <v>9401452206</v>
      </c>
      <c r="N54" s="14" t="s">
        <v>402</v>
      </c>
      <c r="O54" s="14">
        <v>8253807765</v>
      </c>
      <c r="P54" s="87">
        <v>43641</v>
      </c>
      <c r="Q54" s="14"/>
      <c r="R54" s="66"/>
      <c r="S54" s="14" t="s">
        <v>76</v>
      </c>
      <c r="T54" s="14"/>
    </row>
    <row r="55" spans="1:20" s="23" customFormat="1">
      <c r="A55" s="28">
        <v>51</v>
      </c>
      <c r="B55" s="13" t="s">
        <v>68</v>
      </c>
      <c r="C55" s="14" t="s">
        <v>470</v>
      </c>
      <c r="D55" s="14" t="s">
        <v>29</v>
      </c>
      <c r="E55" s="15">
        <v>193</v>
      </c>
      <c r="F55" s="14"/>
      <c r="G55" s="15">
        <v>18</v>
      </c>
      <c r="H55" s="15">
        <v>16</v>
      </c>
      <c r="I55" s="88">
        <f t="shared" si="10"/>
        <v>34</v>
      </c>
      <c r="J55" s="66" t="s">
        <v>471</v>
      </c>
      <c r="K55" s="14" t="s">
        <v>375</v>
      </c>
      <c r="L55" s="14" t="s">
        <v>376</v>
      </c>
      <c r="M55" s="14">
        <v>9859127423</v>
      </c>
      <c r="N55" s="14"/>
      <c r="O55" s="14"/>
      <c r="P55" s="87"/>
      <c r="Q55" s="14"/>
      <c r="R55" s="66"/>
      <c r="S55" s="14" t="s">
        <v>76</v>
      </c>
      <c r="T55" s="14"/>
    </row>
    <row r="56" spans="1:20" s="23" customFormat="1">
      <c r="A56" s="28">
        <v>52</v>
      </c>
      <c r="B56" s="13" t="s">
        <v>69</v>
      </c>
      <c r="C56" s="14" t="s">
        <v>472</v>
      </c>
      <c r="D56" s="14" t="s">
        <v>29</v>
      </c>
      <c r="E56" s="15">
        <v>202</v>
      </c>
      <c r="F56" s="14"/>
      <c r="G56" s="15">
        <v>36</v>
      </c>
      <c r="H56" s="15">
        <v>34</v>
      </c>
      <c r="I56" s="88">
        <f t="shared" si="10"/>
        <v>70</v>
      </c>
      <c r="J56" s="66" t="s">
        <v>473</v>
      </c>
      <c r="K56" s="14" t="s">
        <v>375</v>
      </c>
      <c r="L56" s="14" t="s">
        <v>376</v>
      </c>
      <c r="M56" s="14">
        <v>9859127423</v>
      </c>
      <c r="N56" s="14"/>
      <c r="O56" s="14"/>
      <c r="P56" s="87"/>
      <c r="Q56" s="14"/>
      <c r="R56" s="66"/>
      <c r="S56" s="14" t="s">
        <v>76</v>
      </c>
      <c r="T56" s="14"/>
    </row>
    <row r="57" spans="1:20" s="23" customFormat="1">
      <c r="A57" s="28">
        <v>53</v>
      </c>
      <c r="B57" s="13" t="s">
        <v>69</v>
      </c>
      <c r="C57" s="14" t="s">
        <v>474</v>
      </c>
      <c r="D57" s="14" t="s">
        <v>29</v>
      </c>
      <c r="E57" s="15">
        <v>191</v>
      </c>
      <c r="F57" s="14"/>
      <c r="G57" s="15">
        <v>25</v>
      </c>
      <c r="H57" s="15">
        <v>23</v>
      </c>
      <c r="I57" s="88">
        <f t="shared" si="10"/>
        <v>48</v>
      </c>
      <c r="J57" s="66" t="s">
        <v>475</v>
      </c>
      <c r="K57" s="14" t="s">
        <v>375</v>
      </c>
      <c r="L57" s="14" t="s">
        <v>376</v>
      </c>
      <c r="M57" s="14">
        <v>9859127423</v>
      </c>
      <c r="N57" s="14"/>
      <c r="O57" s="14"/>
      <c r="P57" s="87"/>
      <c r="Q57" s="14"/>
      <c r="R57" s="66"/>
      <c r="S57" s="14" t="s">
        <v>76</v>
      </c>
      <c r="T57" s="14"/>
    </row>
    <row r="58" spans="1:20" s="23" customFormat="1">
      <c r="A58" s="28">
        <v>54</v>
      </c>
      <c r="B58" s="13" t="s">
        <v>68</v>
      </c>
      <c r="C58" s="14" t="s">
        <v>476</v>
      </c>
      <c r="D58" s="14" t="s">
        <v>29</v>
      </c>
      <c r="E58" s="15">
        <v>194</v>
      </c>
      <c r="F58" s="14"/>
      <c r="G58" s="15">
        <v>21</v>
      </c>
      <c r="H58" s="15">
        <v>19</v>
      </c>
      <c r="I58" s="88">
        <f t="shared" si="10"/>
        <v>40</v>
      </c>
      <c r="J58" s="66">
        <v>9577333580</v>
      </c>
      <c r="K58" s="14" t="s">
        <v>375</v>
      </c>
      <c r="L58" s="14" t="s">
        <v>376</v>
      </c>
      <c r="M58" s="14">
        <v>9859127423</v>
      </c>
      <c r="N58" s="14"/>
      <c r="O58" s="14"/>
      <c r="P58" s="87">
        <v>43641</v>
      </c>
      <c r="Q58" s="14"/>
      <c r="R58" s="66"/>
      <c r="S58" s="14" t="s">
        <v>76</v>
      </c>
      <c r="T58" s="14"/>
    </row>
    <row r="59" spans="1:20" s="23" customFormat="1">
      <c r="A59" s="28">
        <v>55</v>
      </c>
      <c r="B59" s="13" t="s">
        <v>68</v>
      </c>
      <c r="C59" s="14" t="s">
        <v>477</v>
      </c>
      <c r="D59" s="14" t="s">
        <v>29</v>
      </c>
      <c r="E59" s="15">
        <v>196</v>
      </c>
      <c r="F59" s="14"/>
      <c r="G59" s="15">
        <v>14</v>
      </c>
      <c r="H59" s="15">
        <v>11</v>
      </c>
      <c r="I59" s="88">
        <f t="shared" si="10"/>
        <v>25</v>
      </c>
      <c r="J59" s="66" t="s">
        <v>478</v>
      </c>
      <c r="K59" s="14" t="s">
        <v>375</v>
      </c>
      <c r="L59" s="14" t="s">
        <v>376</v>
      </c>
      <c r="M59" s="14">
        <v>9859127423</v>
      </c>
      <c r="N59" s="14"/>
      <c r="O59" s="14"/>
      <c r="P59" s="87"/>
      <c r="Q59" s="14"/>
      <c r="R59" s="66"/>
      <c r="S59" s="14" t="s">
        <v>76</v>
      </c>
      <c r="T59" s="14"/>
    </row>
    <row r="60" spans="1:20" s="23" customFormat="1">
      <c r="A60" s="28">
        <v>56</v>
      </c>
      <c r="B60" s="13" t="s">
        <v>69</v>
      </c>
      <c r="C60" s="14" t="s">
        <v>479</v>
      </c>
      <c r="D60" s="14" t="s">
        <v>29</v>
      </c>
      <c r="E60" s="15">
        <v>125</v>
      </c>
      <c r="F60" s="14"/>
      <c r="G60" s="15">
        <v>18</v>
      </c>
      <c r="H60" s="15">
        <v>15</v>
      </c>
      <c r="I60" s="88">
        <f t="shared" si="10"/>
        <v>33</v>
      </c>
      <c r="J60" s="66">
        <v>9854389466</v>
      </c>
      <c r="K60" s="14" t="s">
        <v>375</v>
      </c>
      <c r="L60" s="14" t="s">
        <v>376</v>
      </c>
      <c r="M60" s="14">
        <v>9859127423</v>
      </c>
      <c r="N60" s="14"/>
      <c r="O60" s="14"/>
      <c r="P60" s="87"/>
      <c r="Q60" s="14"/>
      <c r="R60" s="66"/>
      <c r="S60" s="14" t="s">
        <v>76</v>
      </c>
      <c r="T60" s="14"/>
    </row>
    <row r="61" spans="1:20" s="23" customFormat="1">
      <c r="A61" s="28">
        <v>57</v>
      </c>
      <c r="B61" s="13" t="s">
        <v>69</v>
      </c>
      <c r="C61" s="14" t="s">
        <v>480</v>
      </c>
      <c r="D61" s="14" t="s">
        <v>29</v>
      </c>
      <c r="E61" s="15">
        <v>170</v>
      </c>
      <c r="F61" s="14"/>
      <c r="G61" s="15">
        <v>22</v>
      </c>
      <c r="H61" s="15">
        <v>20</v>
      </c>
      <c r="I61" s="88">
        <f t="shared" si="10"/>
        <v>42</v>
      </c>
      <c r="J61" s="66">
        <v>9706898602</v>
      </c>
      <c r="K61" s="14" t="s">
        <v>375</v>
      </c>
      <c r="L61" s="14" t="s">
        <v>376</v>
      </c>
      <c r="M61" s="14">
        <v>9859127423</v>
      </c>
      <c r="N61" s="14"/>
      <c r="O61" s="14"/>
      <c r="P61" s="87"/>
      <c r="Q61" s="14"/>
      <c r="R61" s="66"/>
      <c r="S61" s="14" t="s">
        <v>76</v>
      </c>
      <c r="T61" s="14"/>
    </row>
    <row r="62" spans="1:20" s="23" customFormat="1">
      <c r="A62" s="28">
        <v>58</v>
      </c>
      <c r="B62" s="13" t="s">
        <v>68</v>
      </c>
      <c r="C62" s="14" t="s">
        <v>420</v>
      </c>
      <c r="D62" s="14" t="s">
        <v>29</v>
      </c>
      <c r="E62" s="15">
        <v>199</v>
      </c>
      <c r="F62" s="14"/>
      <c r="G62" s="15">
        <v>42</v>
      </c>
      <c r="H62" s="15">
        <v>40</v>
      </c>
      <c r="I62" s="88">
        <f t="shared" si="10"/>
        <v>82</v>
      </c>
      <c r="J62" s="66" t="s">
        <v>421</v>
      </c>
      <c r="K62" s="14" t="s">
        <v>400</v>
      </c>
      <c r="L62" s="14" t="s">
        <v>401</v>
      </c>
      <c r="M62" s="14">
        <v>9401452206</v>
      </c>
      <c r="N62" s="14" t="s">
        <v>407</v>
      </c>
      <c r="O62" s="14">
        <v>9957776356</v>
      </c>
      <c r="P62" s="87">
        <v>43642</v>
      </c>
      <c r="Q62" s="14"/>
      <c r="R62" s="66"/>
      <c r="S62" s="14" t="s">
        <v>76</v>
      </c>
      <c r="T62" s="14"/>
    </row>
    <row r="63" spans="1:20" s="23" customFormat="1">
      <c r="A63" s="28">
        <v>59</v>
      </c>
      <c r="B63" s="13" t="s">
        <v>68</v>
      </c>
      <c r="C63" s="14" t="s">
        <v>481</v>
      </c>
      <c r="D63" s="14" t="s">
        <v>29</v>
      </c>
      <c r="E63" s="15">
        <v>206</v>
      </c>
      <c r="F63" s="14"/>
      <c r="G63" s="15">
        <v>12</v>
      </c>
      <c r="H63" s="15">
        <v>10</v>
      </c>
      <c r="I63" s="88">
        <f t="shared" si="10"/>
        <v>22</v>
      </c>
      <c r="J63" s="66">
        <v>9613390003</v>
      </c>
      <c r="K63" s="14" t="s">
        <v>375</v>
      </c>
      <c r="L63" s="14" t="s">
        <v>376</v>
      </c>
      <c r="M63" s="14">
        <v>9859127423</v>
      </c>
      <c r="N63" s="14"/>
      <c r="O63" s="14"/>
      <c r="P63" s="87"/>
      <c r="Q63" s="14"/>
      <c r="R63" s="66"/>
      <c r="S63" s="14" t="s">
        <v>76</v>
      </c>
      <c r="T63" s="14"/>
    </row>
    <row r="64" spans="1:20" s="23" customFormat="1">
      <c r="A64" s="28">
        <v>60</v>
      </c>
      <c r="B64" s="13" t="s">
        <v>69</v>
      </c>
      <c r="C64" s="14" t="s">
        <v>482</v>
      </c>
      <c r="D64" s="14" t="s">
        <v>29</v>
      </c>
      <c r="E64" s="15">
        <v>198</v>
      </c>
      <c r="F64" s="14"/>
      <c r="G64" s="15">
        <v>31</v>
      </c>
      <c r="H64" s="15">
        <v>29</v>
      </c>
      <c r="I64" s="88">
        <f t="shared" si="10"/>
        <v>60</v>
      </c>
      <c r="J64" s="66" t="s">
        <v>483</v>
      </c>
      <c r="K64" s="14" t="s">
        <v>375</v>
      </c>
      <c r="L64" s="14" t="s">
        <v>376</v>
      </c>
      <c r="M64" s="14">
        <v>9859127423</v>
      </c>
      <c r="N64" s="14"/>
      <c r="O64" s="14"/>
      <c r="P64" s="87"/>
      <c r="Q64" s="14"/>
      <c r="R64" s="66"/>
      <c r="S64" s="14" t="s">
        <v>76</v>
      </c>
      <c r="T64" s="14"/>
    </row>
    <row r="65" spans="1:20" s="23" customFormat="1">
      <c r="A65" s="28">
        <v>61</v>
      </c>
      <c r="B65" s="13" t="s">
        <v>69</v>
      </c>
      <c r="C65" s="14" t="s">
        <v>484</v>
      </c>
      <c r="D65" s="14" t="s">
        <v>29</v>
      </c>
      <c r="E65" s="15">
        <v>200</v>
      </c>
      <c r="F65" s="14"/>
      <c r="G65" s="15">
        <v>21</v>
      </c>
      <c r="H65" s="15">
        <v>19</v>
      </c>
      <c r="I65" s="88">
        <f t="shared" si="10"/>
        <v>40</v>
      </c>
      <c r="J65" s="66" t="s">
        <v>485</v>
      </c>
      <c r="K65" s="14" t="s">
        <v>375</v>
      </c>
      <c r="L65" s="14" t="s">
        <v>376</v>
      </c>
      <c r="M65" s="14">
        <v>9859127423</v>
      </c>
      <c r="N65" s="14"/>
      <c r="O65" s="14"/>
      <c r="P65" s="87"/>
      <c r="Q65" s="14"/>
      <c r="R65" s="66"/>
      <c r="S65" s="14" t="s">
        <v>76</v>
      </c>
      <c r="T65" s="14"/>
    </row>
    <row r="66" spans="1:20" s="23" customFormat="1">
      <c r="A66" s="28">
        <v>62</v>
      </c>
      <c r="B66" s="13" t="s">
        <v>68</v>
      </c>
      <c r="C66" s="14" t="s">
        <v>486</v>
      </c>
      <c r="D66" s="14" t="s">
        <v>29</v>
      </c>
      <c r="E66" s="15">
        <v>201</v>
      </c>
      <c r="F66" s="14"/>
      <c r="G66" s="15">
        <v>12</v>
      </c>
      <c r="H66" s="15">
        <v>9</v>
      </c>
      <c r="I66" s="88">
        <f t="shared" si="10"/>
        <v>21</v>
      </c>
      <c r="J66" s="66">
        <v>9435511267</v>
      </c>
      <c r="K66" s="14" t="s">
        <v>375</v>
      </c>
      <c r="L66" s="14" t="s">
        <v>376</v>
      </c>
      <c r="M66" s="14">
        <v>9859127423</v>
      </c>
      <c r="N66" s="14"/>
      <c r="O66" s="14"/>
      <c r="P66" s="87">
        <v>43643</v>
      </c>
      <c r="Q66" s="14"/>
      <c r="R66" s="66"/>
      <c r="S66" s="14" t="s">
        <v>76</v>
      </c>
      <c r="T66" s="14"/>
    </row>
    <row r="67" spans="1:20" s="23" customFormat="1">
      <c r="A67" s="28">
        <v>63</v>
      </c>
      <c r="B67" s="13" t="s">
        <v>68</v>
      </c>
      <c r="C67" s="14" t="s">
        <v>487</v>
      </c>
      <c r="D67" s="14" t="s">
        <v>29</v>
      </c>
      <c r="E67" s="15">
        <v>203</v>
      </c>
      <c r="F67" s="14"/>
      <c r="G67" s="15">
        <v>20</v>
      </c>
      <c r="H67" s="15">
        <v>15</v>
      </c>
      <c r="I67" s="88">
        <f t="shared" si="10"/>
        <v>35</v>
      </c>
      <c r="J67" s="66" t="s">
        <v>488</v>
      </c>
      <c r="K67" s="14" t="s">
        <v>375</v>
      </c>
      <c r="L67" s="14" t="s">
        <v>376</v>
      </c>
      <c r="M67" s="14">
        <v>9859127423</v>
      </c>
      <c r="N67" s="14"/>
      <c r="O67" s="14"/>
      <c r="P67" s="87"/>
      <c r="Q67" s="14"/>
      <c r="R67" s="66"/>
      <c r="S67" s="14" t="s">
        <v>76</v>
      </c>
      <c r="T67" s="14"/>
    </row>
    <row r="68" spans="1:20" s="23" customFormat="1">
      <c r="A68" s="28">
        <v>64</v>
      </c>
      <c r="B68" s="13" t="s">
        <v>69</v>
      </c>
      <c r="C68" s="14" t="s">
        <v>489</v>
      </c>
      <c r="D68" s="14" t="s">
        <v>29</v>
      </c>
      <c r="E68" s="15">
        <v>204</v>
      </c>
      <c r="F68" s="14"/>
      <c r="G68" s="15">
        <v>36</v>
      </c>
      <c r="H68" s="15">
        <v>34</v>
      </c>
      <c r="I68" s="88">
        <f t="shared" si="10"/>
        <v>70</v>
      </c>
      <c r="J68" s="66" t="s">
        <v>490</v>
      </c>
      <c r="K68" s="14" t="s">
        <v>375</v>
      </c>
      <c r="L68" s="14" t="s">
        <v>376</v>
      </c>
      <c r="M68" s="14">
        <v>9859127423</v>
      </c>
      <c r="N68" s="14"/>
      <c r="O68" s="14"/>
      <c r="P68" s="87"/>
      <c r="Q68" s="14"/>
      <c r="R68" s="66"/>
      <c r="S68" s="14" t="s">
        <v>76</v>
      </c>
      <c r="T68" s="14"/>
    </row>
    <row r="69" spans="1:20" s="23" customFormat="1">
      <c r="A69" s="28">
        <v>65</v>
      </c>
      <c r="B69" s="13" t="s">
        <v>69</v>
      </c>
      <c r="C69" s="14" t="s">
        <v>491</v>
      </c>
      <c r="D69" s="14" t="s">
        <v>29</v>
      </c>
      <c r="E69" s="15">
        <v>205</v>
      </c>
      <c r="F69" s="14"/>
      <c r="G69" s="15">
        <v>13</v>
      </c>
      <c r="H69" s="15">
        <v>9</v>
      </c>
      <c r="I69" s="88">
        <f t="shared" si="10"/>
        <v>22</v>
      </c>
      <c r="J69" s="66" t="s">
        <v>492</v>
      </c>
      <c r="K69" s="14" t="s">
        <v>375</v>
      </c>
      <c r="L69" s="14" t="s">
        <v>376</v>
      </c>
      <c r="M69" s="14">
        <v>9859127423</v>
      </c>
      <c r="N69" s="14"/>
      <c r="O69" s="14"/>
      <c r="P69" s="87"/>
      <c r="Q69" s="14"/>
      <c r="R69" s="66"/>
      <c r="S69" s="14" t="s">
        <v>76</v>
      </c>
      <c r="T69" s="14"/>
    </row>
    <row r="70" spans="1:20" s="23" customFormat="1">
      <c r="A70" s="28">
        <v>66</v>
      </c>
      <c r="B70" s="13" t="s">
        <v>68</v>
      </c>
      <c r="C70" s="14" t="s">
        <v>493</v>
      </c>
      <c r="D70" s="14" t="s">
        <v>29</v>
      </c>
      <c r="E70" s="15">
        <v>207</v>
      </c>
      <c r="F70" s="14"/>
      <c r="G70" s="15">
        <v>18</v>
      </c>
      <c r="H70" s="15">
        <v>16</v>
      </c>
      <c r="I70" s="88">
        <f t="shared" si="10"/>
        <v>34</v>
      </c>
      <c r="J70" s="66">
        <v>8822859855</v>
      </c>
      <c r="K70" s="14" t="s">
        <v>375</v>
      </c>
      <c r="L70" s="14" t="s">
        <v>376</v>
      </c>
      <c r="M70" s="14">
        <v>9859127423</v>
      </c>
      <c r="N70" s="42"/>
      <c r="O70" s="42"/>
      <c r="P70" s="43">
        <v>43644</v>
      </c>
      <c r="Q70" s="41"/>
      <c r="R70" s="41"/>
      <c r="S70" s="14" t="s">
        <v>76</v>
      </c>
      <c r="T70" s="14"/>
    </row>
    <row r="71" spans="1:20" s="23" customFormat="1">
      <c r="A71" s="28">
        <v>67</v>
      </c>
      <c r="B71" s="13" t="s">
        <v>68</v>
      </c>
      <c r="C71" s="14" t="s">
        <v>494</v>
      </c>
      <c r="D71" s="14" t="s">
        <v>29</v>
      </c>
      <c r="E71" s="15">
        <v>189</v>
      </c>
      <c r="F71" s="14"/>
      <c r="G71" s="15">
        <v>40</v>
      </c>
      <c r="H71" s="15">
        <v>38</v>
      </c>
      <c r="I71" s="88">
        <f t="shared" si="10"/>
        <v>78</v>
      </c>
      <c r="J71" s="66" t="s">
        <v>495</v>
      </c>
      <c r="K71" s="14" t="s">
        <v>375</v>
      </c>
      <c r="L71" s="14" t="s">
        <v>376</v>
      </c>
      <c r="M71" s="14">
        <v>9859127423</v>
      </c>
      <c r="N71" s="42"/>
      <c r="O71" s="42"/>
      <c r="P71" s="43"/>
      <c r="Q71" s="41"/>
      <c r="R71" s="41"/>
      <c r="S71" s="14" t="s">
        <v>76</v>
      </c>
      <c r="T71" s="14"/>
    </row>
    <row r="72" spans="1:20" s="23" customFormat="1">
      <c r="A72" s="28">
        <v>68</v>
      </c>
      <c r="B72" s="13" t="s">
        <v>69</v>
      </c>
      <c r="C72" s="14" t="s">
        <v>496</v>
      </c>
      <c r="D72" s="14" t="s">
        <v>29</v>
      </c>
      <c r="E72" s="15">
        <v>195</v>
      </c>
      <c r="F72" s="14"/>
      <c r="G72" s="15">
        <v>22</v>
      </c>
      <c r="H72" s="15">
        <v>18</v>
      </c>
      <c r="I72" s="88">
        <f t="shared" si="10"/>
        <v>40</v>
      </c>
      <c r="J72" s="66">
        <v>9864720829</v>
      </c>
      <c r="K72" s="14" t="s">
        <v>375</v>
      </c>
      <c r="L72" s="14" t="s">
        <v>376</v>
      </c>
      <c r="M72" s="14">
        <v>9859127423</v>
      </c>
      <c r="N72" s="42"/>
      <c r="O72" s="42"/>
      <c r="P72" s="43"/>
      <c r="Q72" s="41"/>
      <c r="R72" s="41"/>
      <c r="S72" s="14" t="s">
        <v>76</v>
      </c>
      <c r="T72" s="14"/>
    </row>
    <row r="73" spans="1:20" s="23" customFormat="1">
      <c r="A73" s="28">
        <v>69</v>
      </c>
      <c r="B73" s="13" t="s">
        <v>69</v>
      </c>
      <c r="C73" s="14" t="s">
        <v>497</v>
      </c>
      <c r="D73" s="14" t="s">
        <v>29</v>
      </c>
      <c r="E73" s="15">
        <v>118</v>
      </c>
      <c r="F73" s="14"/>
      <c r="G73" s="15">
        <v>39</v>
      </c>
      <c r="H73" s="15">
        <v>33</v>
      </c>
      <c r="I73" s="88">
        <f t="shared" si="10"/>
        <v>72</v>
      </c>
      <c r="J73" s="66">
        <v>9957797561</v>
      </c>
      <c r="K73" s="14" t="s">
        <v>381</v>
      </c>
      <c r="L73" s="14" t="s">
        <v>382</v>
      </c>
      <c r="M73" s="14">
        <v>9954255486</v>
      </c>
      <c r="N73" s="42"/>
      <c r="O73" s="42"/>
      <c r="P73" s="43"/>
      <c r="Q73" s="41"/>
      <c r="R73" s="41"/>
      <c r="S73" s="14" t="s">
        <v>76</v>
      </c>
      <c r="T73" s="14"/>
    </row>
    <row r="74" spans="1:20" s="23" customFormat="1">
      <c r="A74" s="28">
        <v>70</v>
      </c>
      <c r="B74" s="13" t="s">
        <v>68</v>
      </c>
      <c r="C74" s="14" t="s">
        <v>498</v>
      </c>
      <c r="D74" s="14" t="s">
        <v>29</v>
      </c>
      <c r="E74" s="15">
        <v>197</v>
      </c>
      <c r="F74" s="14"/>
      <c r="G74" s="15">
        <v>26</v>
      </c>
      <c r="H74" s="15">
        <v>24</v>
      </c>
      <c r="I74" s="88">
        <f t="shared" si="10"/>
        <v>50</v>
      </c>
      <c r="J74" s="66">
        <v>7663952510</v>
      </c>
      <c r="K74" s="14" t="s">
        <v>400</v>
      </c>
      <c r="L74" s="14" t="s">
        <v>401</v>
      </c>
      <c r="M74" s="14">
        <v>9401452206</v>
      </c>
      <c r="N74" s="14" t="s">
        <v>407</v>
      </c>
      <c r="O74" s="14">
        <v>9957776356</v>
      </c>
      <c r="P74" s="43">
        <v>43645</v>
      </c>
      <c r="Q74" s="41"/>
      <c r="R74" s="41"/>
      <c r="S74" s="14" t="s">
        <v>76</v>
      </c>
      <c r="T74" s="14"/>
    </row>
    <row r="75" spans="1:20" s="23" customFormat="1">
      <c r="A75" s="28">
        <v>71</v>
      </c>
      <c r="B75" s="13" t="s">
        <v>69</v>
      </c>
      <c r="C75" s="14" t="s">
        <v>499</v>
      </c>
      <c r="D75" s="14" t="s">
        <v>29</v>
      </c>
      <c r="E75" s="15">
        <v>116</v>
      </c>
      <c r="F75" s="14"/>
      <c r="G75" s="15">
        <v>12</v>
      </c>
      <c r="H75" s="15">
        <v>10</v>
      </c>
      <c r="I75" s="88">
        <f t="shared" si="10"/>
        <v>22</v>
      </c>
      <c r="J75" s="66">
        <v>9577432874</v>
      </c>
      <c r="K75" s="14" t="s">
        <v>400</v>
      </c>
      <c r="L75" s="14" t="s">
        <v>401</v>
      </c>
      <c r="M75" s="14">
        <v>9401452206</v>
      </c>
      <c r="N75" s="14" t="s">
        <v>407</v>
      </c>
      <c r="O75" s="14">
        <v>9957776356</v>
      </c>
      <c r="P75" s="43"/>
      <c r="Q75" s="41"/>
      <c r="R75" s="41"/>
      <c r="S75" s="14" t="s">
        <v>76</v>
      </c>
      <c r="T75" s="14"/>
    </row>
    <row r="76" spans="1:20" s="23" customFormat="1">
      <c r="A76" s="28">
        <v>72</v>
      </c>
      <c r="B76" s="13" t="s">
        <v>69</v>
      </c>
      <c r="C76" s="14" t="s">
        <v>500</v>
      </c>
      <c r="D76" s="14" t="s">
        <v>29</v>
      </c>
      <c r="E76" s="15">
        <v>258</v>
      </c>
      <c r="F76" s="14"/>
      <c r="G76" s="15">
        <v>36</v>
      </c>
      <c r="H76" s="15">
        <v>33</v>
      </c>
      <c r="I76" s="88">
        <f t="shared" si="10"/>
        <v>69</v>
      </c>
      <c r="J76" s="66">
        <v>8402846570</v>
      </c>
      <c r="K76" s="14" t="s">
        <v>381</v>
      </c>
      <c r="L76" s="14" t="s">
        <v>382</v>
      </c>
      <c r="M76" s="14">
        <v>9954255486</v>
      </c>
      <c r="N76" s="14" t="s">
        <v>428</v>
      </c>
      <c r="O76" s="14">
        <v>9859133842</v>
      </c>
      <c r="P76" s="43"/>
      <c r="Q76" s="41"/>
      <c r="R76" s="41"/>
      <c r="S76" s="14" t="s">
        <v>76</v>
      </c>
      <c r="T76" s="14"/>
    </row>
    <row r="77" spans="1:20" s="23" customFormat="1">
      <c r="A77" s="28">
        <v>73</v>
      </c>
      <c r="B77" s="13"/>
      <c r="C77" s="47"/>
      <c r="D77" s="14"/>
      <c r="E77" s="103"/>
      <c r="F77" s="49"/>
      <c r="G77" s="48"/>
      <c r="H77" s="48"/>
      <c r="I77" s="13">
        <f t="shared" ref="I77:I118" si="11">G77+H77</f>
        <v>0</v>
      </c>
      <c r="J77" s="102"/>
      <c r="K77" s="46"/>
      <c r="L77" s="41"/>
      <c r="M77" s="41"/>
      <c r="N77" s="42"/>
      <c r="O77" s="42"/>
      <c r="P77" s="43"/>
      <c r="Q77" s="41"/>
      <c r="R77" s="41"/>
      <c r="S77" s="41"/>
      <c r="T77" s="14"/>
    </row>
    <row r="78" spans="1:20" s="23" customFormat="1">
      <c r="A78" s="28">
        <v>74</v>
      </c>
      <c r="B78" s="13"/>
      <c r="C78" s="47"/>
      <c r="D78" s="14"/>
      <c r="E78" s="103"/>
      <c r="F78" s="49"/>
      <c r="G78" s="48"/>
      <c r="H78" s="48"/>
      <c r="I78" s="13">
        <f t="shared" si="11"/>
        <v>0</v>
      </c>
      <c r="J78" s="102"/>
      <c r="K78" s="46"/>
      <c r="L78" s="41"/>
      <c r="M78" s="41"/>
      <c r="N78" s="42"/>
      <c r="O78" s="42"/>
      <c r="P78" s="43"/>
      <c r="Q78" s="41"/>
      <c r="R78" s="41"/>
      <c r="S78" s="41"/>
      <c r="T78" s="14"/>
    </row>
    <row r="79" spans="1:20" s="23" customFormat="1">
      <c r="A79" s="28">
        <v>75</v>
      </c>
      <c r="B79" s="13"/>
      <c r="C79" s="47"/>
      <c r="D79" s="14"/>
      <c r="E79" s="103"/>
      <c r="F79" s="49"/>
      <c r="G79" s="48"/>
      <c r="H79" s="48"/>
      <c r="I79" s="13">
        <f t="shared" si="11"/>
        <v>0</v>
      </c>
      <c r="J79" s="102"/>
      <c r="K79" s="46"/>
      <c r="L79" s="41"/>
      <c r="M79" s="41"/>
      <c r="N79" s="42"/>
      <c r="O79" s="42"/>
      <c r="P79" s="43"/>
      <c r="Q79" s="41"/>
      <c r="R79" s="41"/>
      <c r="S79" s="41"/>
      <c r="T79" s="14"/>
    </row>
    <row r="80" spans="1:20" s="23" customFormat="1">
      <c r="A80" s="28">
        <v>76</v>
      </c>
      <c r="B80" s="13"/>
      <c r="C80" s="47"/>
      <c r="D80" s="14"/>
      <c r="E80" s="103"/>
      <c r="F80" s="49"/>
      <c r="G80" s="48"/>
      <c r="H80" s="48"/>
      <c r="I80" s="13">
        <f t="shared" si="11"/>
        <v>0</v>
      </c>
      <c r="J80" s="102"/>
      <c r="K80" s="46"/>
      <c r="L80" s="41"/>
      <c r="M80" s="41"/>
      <c r="N80" s="42"/>
      <c r="O80" s="42"/>
      <c r="P80" s="43"/>
      <c r="Q80" s="41"/>
      <c r="R80" s="41"/>
      <c r="S80" s="41"/>
      <c r="T80" s="14"/>
    </row>
    <row r="81" spans="1:20" s="23" customFormat="1">
      <c r="A81" s="28">
        <v>77</v>
      </c>
      <c r="B81" s="13"/>
      <c r="C81" s="47"/>
      <c r="D81" s="14"/>
      <c r="E81" s="103"/>
      <c r="F81" s="49"/>
      <c r="G81" s="48"/>
      <c r="H81" s="48"/>
      <c r="I81" s="13">
        <f t="shared" si="11"/>
        <v>0</v>
      </c>
      <c r="J81" s="102"/>
      <c r="K81" s="46"/>
      <c r="L81" s="41"/>
      <c r="M81" s="41"/>
      <c r="N81" s="42"/>
      <c r="O81" s="42"/>
      <c r="P81" s="43"/>
      <c r="Q81" s="41"/>
      <c r="R81" s="41"/>
      <c r="S81" s="41"/>
      <c r="T81" s="14"/>
    </row>
    <row r="82" spans="1:20" s="23" customFormat="1">
      <c r="A82" s="28">
        <v>78</v>
      </c>
      <c r="B82" s="13"/>
      <c r="C82" s="47"/>
      <c r="D82" s="14"/>
      <c r="E82" s="103"/>
      <c r="F82" s="49"/>
      <c r="G82" s="48"/>
      <c r="H82" s="48"/>
      <c r="I82" s="13">
        <f t="shared" si="11"/>
        <v>0</v>
      </c>
      <c r="J82" s="102"/>
      <c r="K82" s="46"/>
      <c r="L82" s="41"/>
      <c r="M82" s="41"/>
      <c r="N82" s="42"/>
      <c r="O82" s="42"/>
      <c r="P82" s="43"/>
      <c r="Q82" s="41"/>
      <c r="R82" s="41"/>
      <c r="S82" s="41"/>
      <c r="T82" s="14"/>
    </row>
    <row r="83" spans="1:20" s="23" customFormat="1">
      <c r="A83" s="28">
        <v>79</v>
      </c>
      <c r="B83" s="13"/>
      <c r="C83" s="47"/>
      <c r="D83" s="14"/>
      <c r="E83" s="103"/>
      <c r="F83" s="49"/>
      <c r="G83" s="48"/>
      <c r="H83" s="48"/>
      <c r="I83" s="13">
        <f t="shared" si="11"/>
        <v>0</v>
      </c>
      <c r="J83" s="102"/>
      <c r="K83" s="46"/>
      <c r="L83" s="41"/>
      <c r="M83" s="41"/>
      <c r="N83" s="42"/>
      <c r="O83" s="42"/>
      <c r="P83" s="43"/>
      <c r="Q83" s="41"/>
      <c r="R83" s="41"/>
      <c r="S83" s="41"/>
      <c r="T83" s="14"/>
    </row>
    <row r="84" spans="1:20" s="23" customFormat="1">
      <c r="A84" s="28">
        <v>80</v>
      </c>
      <c r="B84" s="13"/>
      <c r="C84" s="47"/>
      <c r="D84" s="14"/>
      <c r="E84" s="103"/>
      <c r="F84" s="49"/>
      <c r="G84" s="48"/>
      <c r="H84" s="48"/>
      <c r="I84" s="13">
        <f t="shared" si="11"/>
        <v>0</v>
      </c>
      <c r="J84" s="102"/>
      <c r="K84" s="46"/>
      <c r="L84" s="41"/>
      <c r="M84" s="41"/>
      <c r="N84" s="42"/>
      <c r="O84" s="42"/>
      <c r="P84" s="43"/>
      <c r="Q84" s="41"/>
      <c r="R84" s="41"/>
      <c r="S84" s="41"/>
      <c r="T84" s="14"/>
    </row>
    <row r="85" spans="1:20" s="23" customFormat="1">
      <c r="A85" s="28">
        <v>81</v>
      </c>
      <c r="B85" s="13"/>
      <c r="C85" s="47"/>
      <c r="D85" s="14"/>
      <c r="E85" s="103"/>
      <c r="F85" s="49"/>
      <c r="G85" s="48"/>
      <c r="H85" s="48"/>
      <c r="I85" s="13">
        <f t="shared" si="11"/>
        <v>0</v>
      </c>
      <c r="J85" s="102"/>
      <c r="K85" s="46"/>
      <c r="L85" s="41"/>
      <c r="M85" s="41"/>
      <c r="N85" s="42"/>
      <c r="O85" s="42"/>
      <c r="P85" s="43"/>
      <c r="Q85" s="41"/>
      <c r="R85" s="41"/>
      <c r="S85" s="41"/>
      <c r="T85" s="14"/>
    </row>
    <row r="86" spans="1:20" s="23" customFormat="1">
      <c r="A86" s="28">
        <v>82</v>
      </c>
      <c r="B86" s="13"/>
      <c r="C86" s="47"/>
      <c r="D86" s="14"/>
      <c r="E86" s="103"/>
      <c r="F86" s="49"/>
      <c r="G86" s="48"/>
      <c r="H86" s="48"/>
      <c r="I86" s="13">
        <f t="shared" si="11"/>
        <v>0</v>
      </c>
      <c r="J86" s="102"/>
      <c r="K86" s="46"/>
      <c r="L86" s="41"/>
      <c r="M86" s="41"/>
      <c r="N86" s="42"/>
      <c r="O86" s="42"/>
      <c r="P86" s="43"/>
      <c r="Q86" s="41"/>
      <c r="R86" s="41"/>
      <c r="S86" s="41"/>
      <c r="T86" s="14"/>
    </row>
    <row r="87" spans="1:20" s="23" customFormat="1">
      <c r="A87" s="28">
        <v>83</v>
      </c>
      <c r="B87" s="13"/>
      <c r="C87" s="47"/>
      <c r="D87" s="14"/>
      <c r="E87" s="103"/>
      <c r="F87" s="49"/>
      <c r="G87" s="48"/>
      <c r="H87" s="48"/>
      <c r="I87" s="13">
        <f t="shared" si="11"/>
        <v>0</v>
      </c>
      <c r="J87" s="102"/>
      <c r="K87" s="46"/>
      <c r="L87" s="41"/>
      <c r="M87" s="41"/>
      <c r="N87" s="42"/>
      <c r="O87" s="42"/>
      <c r="P87" s="43"/>
      <c r="Q87" s="41"/>
      <c r="R87" s="41"/>
      <c r="S87" s="41"/>
      <c r="T87" s="14"/>
    </row>
    <row r="88" spans="1:20" s="23" customFormat="1">
      <c r="A88" s="28">
        <v>84</v>
      </c>
      <c r="B88" s="13"/>
      <c r="C88" s="47"/>
      <c r="D88" s="14"/>
      <c r="E88" s="103"/>
      <c r="F88" s="49"/>
      <c r="G88" s="48"/>
      <c r="H88" s="48"/>
      <c r="I88" s="13">
        <f t="shared" si="11"/>
        <v>0</v>
      </c>
      <c r="J88" s="102"/>
      <c r="K88" s="46"/>
      <c r="L88" s="41"/>
      <c r="M88" s="41"/>
      <c r="N88" s="42"/>
      <c r="O88" s="42"/>
      <c r="P88" s="43"/>
      <c r="Q88" s="41"/>
      <c r="R88" s="41"/>
      <c r="S88" s="41"/>
      <c r="T88" s="14"/>
    </row>
    <row r="89" spans="1:20" s="23" customFormat="1">
      <c r="A89" s="28">
        <v>85</v>
      </c>
      <c r="B89" s="13"/>
      <c r="C89" s="47"/>
      <c r="D89" s="14"/>
      <c r="E89" s="103"/>
      <c r="F89" s="49"/>
      <c r="G89" s="48"/>
      <c r="H89" s="48"/>
      <c r="I89" s="13">
        <f t="shared" si="11"/>
        <v>0</v>
      </c>
      <c r="J89" s="102"/>
      <c r="K89" s="46"/>
      <c r="L89" s="41"/>
      <c r="M89" s="41"/>
      <c r="N89" s="42"/>
      <c r="O89" s="42"/>
      <c r="P89" s="43"/>
      <c r="Q89" s="41"/>
      <c r="R89" s="41"/>
      <c r="S89" s="41"/>
      <c r="T89" s="14"/>
    </row>
    <row r="90" spans="1:20" s="23" customFormat="1">
      <c r="A90" s="28">
        <v>86</v>
      </c>
      <c r="B90" s="13"/>
      <c r="C90" s="47"/>
      <c r="D90" s="14"/>
      <c r="E90" s="103"/>
      <c r="F90" s="49"/>
      <c r="G90" s="48"/>
      <c r="H90" s="48"/>
      <c r="I90" s="13">
        <f t="shared" si="11"/>
        <v>0</v>
      </c>
      <c r="J90" s="102"/>
      <c r="K90" s="46"/>
      <c r="L90" s="41"/>
      <c r="M90" s="41"/>
      <c r="N90" s="42"/>
      <c r="O90" s="42"/>
      <c r="P90" s="43"/>
      <c r="Q90" s="41"/>
      <c r="R90" s="41"/>
      <c r="S90" s="41"/>
      <c r="T90" s="14"/>
    </row>
    <row r="91" spans="1:20" s="23" customFormat="1">
      <c r="A91" s="28">
        <v>87</v>
      </c>
      <c r="B91" s="13"/>
      <c r="C91" s="47"/>
      <c r="D91" s="14"/>
      <c r="E91" s="103"/>
      <c r="F91" s="49"/>
      <c r="G91" s="48"/>
      <c r="H91" s="48"/>
      <c r="I91" s="13">
        <f t="shared" si="11"/>
        <v>0</v>
      </c>
      <c r="J91" s="102"/>
      <c r="K91" s="46"/>
      <c r="L91" s="41"/>
      <c r="M91" s="41"/>
      <c r="N91" s="42"/>
      <c r="O91" s="42"/>
      <c r="P91" s="43"/>
      <c r="Q91" s="41"/>
      <c r="R91" s="41"/>
      <c r="S91" s="41"/>
      <c r="T91" s="14"/>
    </row>
    <row r="92" spans="1:20" s="23" customFormat="1">
      <c r="A92" s="28">
        <v>88</v>
      </c>
      <c r="B92" s="13"/>
      <c r="C92" s="47"/>
      <c r="D92" s="14"/>
      <c r="E92" s="103"/>
      <c r="F92" s="49"/>
      <c r="G92" s="48"/>
      <c r="H92" s="48"/>
      <c r="I92" s="13">
        <f t="shared" si="11"/>
        <v>0</v>
      </c>
      <c r="J92" s="102"/>
      <c r="K92" s="46"/>
      <c r="L92" s="41"/>
      <c r="M92" s="41"/>
      <c r="N92" s="42"/>
      <c r="O92" s="42"/>
      <c r="P92" s="43"/>
      <c r="Q92" s="41"/>
      <c r="R92" s="41"/>
      <c r="S92" s="41"/>
      <c r="T92" s="14"/>
    </row>
    <row r="93" spans="1:20" s="23" customFormat="1">
      <c r="A93" s="28">
        <v>89</v>
      </c>
      <c r="B93" s="13"/>
      <c r="C93" s="47"/>
      <c r="D93" s="14"/>
      <c r="E93" s="103"/>
      <c r="F93" s="49"/>
      <c r="G93" s="48"/>
      <c r="H93" s="48"/>
      <c r="I93" s="13">
        <f t="shared" si="11"/>
        <v>0</v>
      </c>
      <c r="J93" s="102"/>
      <c r="K93" s="46"/>
      <c r="L93" s="41"/>
      <c r="M93" s="41"/>
      <c r="N93" s="42"/>
      <c r="O93" s="42"/>
      <c r="P93" s="43"/>
      <c r="Q93" s="41"/>
      <c r="R93" s="41"/>
      <c r="S93" s="41"/>
      <c r="T93" s="14"/>
    </row>
    <row r="94" spans="1:20" s="23" customFormat="1">
      <c r="A94" s="28">
        <v>90</v>
      </c>
      <c r="B94" s="13"/>
      <c r="C94" s="47"/>
      <c r="D94" s="14"/>
      <c r="E94" s="103"/>
      <c r="F94" s="49"/>
      <c r="G94" s="48"/>
      <c r="H94" s="48"/>
      <c r="I94" s="13">
        <f t="shared" si="11"/>
        <v>0</v>
      </c>
      <c r="J94" s="102"/>
      <c r="K94" s="46"/>
      <c r="L94" s="41"/>
      <c r="M94" s="41"/>
      <c r="N94" s="42"/>
      <c r="O94" s="42"/>
      <c r="P94" s="43"/>
      <c r="Q94" s="41"/>
      <c r="R94" s="41"/>
      <c r="S94" s="41"/>
      <c r="T94" s="14"/>
    </row>
    <row r="95" spans="1:20" s="23" customFormat="1">
      <c r="A95" s="28">
        <v>91</v>
      </c>
      <c r="B95" s="13"/>
      <c r="C95" s="47"/>
      <c r="D95" s="14"/>
      <c r="E95" s="103"/>
      <c r="F95" s="49"/>
      <c r="G95" s="48"/>
      <c r="H95" s="48"/>
      <c r="I95" s="13">
        <f t="shared" si="11"/>
        <v>0</v>
      </c>
      <c r="J95" s="102"/>
      <c r="K95" s="46"/>
      <c r="L95" s="41"/>
      <c r="M95" s="41"/>
      <c r="N95" s="42"/>
      <c r="O95" s="42"/>
      <c r="P95" s="43"/>
      <c r="Q95" s="41"/>
      <c r="R95" s="41"/>
      <c r="S95" s="41"/>
      <c r="T95" s="14"/>
    </row>
    <row r="96" spans="1:20" s="23" customFormat="1">
      <c r="A96" s="28">
        <v>92</v>
      </c>
      <c r="B96" s="13"/>
      <c r="C96" s="47"/>
      <c r="D96" s="14"/>
      <c r="E96" s="103"/>
      <c r="F96" s="49"/>
      <c r="G96" s="48"/>
      <c r="H96" s="48"/>
      <c r="I96" s="13">
        <f t="shared" si="11"/>
        <v>0</v>
      </c>
      <c r="J96" s="102"/>
      <c r="K96" s="46"/>
      <c r="L96" s="41"/>
      <c r="M96" s="41"/>
      <c r="N96" s="42"/>
      <c r="O96" s="42"/>
      <c r="P96" s="43"/>
      <c r="Q96" s="41"/>
      <c r="R96" s="41"/>
      <c r="S96" s="41"/>
      <c r="T96" s="14"/>
    </row>
    <row r="97" spans="1:20" s="23" customFormat="1">
      <c r="A97" s="28">
        <v>93</v>
      </c>
      <c r="B97" s="13"/>
      <c r="C97" s="47"/>
      <c r="D97" s="14"/>
      <c r="E97" s="103"/>
      <c r="F97" s="49"/>
      <c r="G97" s="48"/>
      <c r="H97" s="48"/>
      <c r="I97" s="13">
        <f t="shared" si="11"/>
        <v>0</v>
      </c>
      <c r="J97" s="102"/>
      <c r="K97" s="46"/>
      <c r="L97" s="41"/>
      <c r="M97" s="41"/>
      <c r="N97" s="42"/>
      <c r="O97" s="42"/>
      <c r="P97" s="43"/>
      <c r="Q97" s="41"/>
      <c r="R97" s="41"/>
      <c r="S97" s="41"/>
      <c r="T97" s="14"/>
    </row>
    <row r="98" spans="1:20" s="23" customFormat="1">
      <c r="A98" s="28">
        <v>94</v>
      </c>
      <c r="B98" s="13"/>
      <c r="C98" s="47"/>
      <c r="D98" s="14"/>
      <c r="E98" s="103"/>
      <c r="F98" s="49"/>
      <c r="G98" s="48"/>
      <c r="H98" s="48"/>
      <c r="I98" s="13">
        <f t="shared" si="11"/>
        <v>0</v>
      </c>
      <c r="J98" s="102"/>
      <c r="K98" s="46"/>
      <c r="L98" s="41"/>
      <c r="M98" s="41"/>
      <c r="N98" s="42"/>
      <c r="O98" s="42"/>
      <c r="P98" s="43"/>
      <c r="Q98" s="41"/>
      <c r="R98" s="41"/>
      <c r="S98" s="41"/>
      <c r="T98" s="14"/>
    </row>
    <row r="99" spans="1:20" s="23" customFormat="1">
      <c r="A99" s="28">
        <v>95</v>
      </c>
      <c r="B99" s="13"/>
      <c r="C99" s="47"/>
      <c r="D99" s="14"/>
      <c r="E99" s="103"/>
      <c r="F99" s="49"/>
      <c r="G99" s="48"/>
      <c r="H99" s="48"/>
      <c r="I99" s="13">
        <f t="shared" si="11"/>
        <v>0</v>
      </c>
      <c r="J99" s="102"/>
      <c r="K99" s="46"/>
      <c r="L99" s="41"/>
      <c r="M99" s="41"/>
      <c r="N99" s="42"/>
      <c r="O99" s="42"/>
      <c r="P99" s="43"/>
      <c r="Q99" s="41"/>
      <c r="R99" s="41"/>
      <c r="S99" s="41"/>
      <c r="T99" s="14"/>
    </row>
    <row r="100" spans="1:20" s="23" customFormat="1">
      <c r="A100" s="28">
        <v>96</v>
      </c>
      <c r="B100" s="13"/>
      <c r="C100" s="47"/>
      <c r="D100" s="14"/>
      <c r="E100" s="103"/>
      <c r="F100" s="49"/>
      <c r="G100" s="48"/>
      <c r="H100" s="48"/>
      <c r="I100" s="13">
        <f t="shared" si="11"/>
        <v>0</v>
      </c>
      <c r="J100" s="102"/>
      <c r="K100" s="46"/>
      <c r="L100" s="41"/>
      <c r="M100" s="41"/>
      <c r="N100" s="42"/>
      <c r="O100" s="42"/>
      <c r="P100" s="43"/>
      <c r="Q100" s="41"/>
      <c r="R100" s="41"/>
      <c r="S100" s="41"/>
      <c r="T100" s="14"/>
    </row>
    <row r="101" spans="1:20" s="23" customFormat="1">
      <c r="A101" s="28">
        <v>97</v>
      </c>
      <c r="B101" s="13"/>
      <c r="C101" s="47"/>
      <c r="D101" s="14"/>
      <c r="E101" s="103"/>
      <c r="F101" s="49"/>
      <c r="G101" s="48"/>
      <c r="H101" s="48"/>
      <c r="I101" s="13">
        <f t="shared" si="11"/>
        <v>0</v>
      </c>
      <c r="J101" s="102"/>
      <c r="K101" s="46"/>
      <c r="L101" s="41"/>
      <c r="M101" s="41"/>
      <c r="N101" s="42"/>
      <c r="O101" s="42"/>
      <c r="P101" s="43"/>
      <c r="Q101" s="41"/>
      <c r="R101" s="41"/>
      <c r="S101" s="41"/>
      <c r="T101" s="14"/>
    </row>
    <row r="102" spans="1:20" s="23" customFormat="1">
      <c r="A102" s="28">
        <v>98</v>
      </c>
      <c r="B102" s="13"/>
      <c r="C102" s="47"/>
      <c r="D102" s="14"/>
      <c r="E102" s="103"/>
      <c r="F102" s="49"/>
      <c r="G102" s="48"/>
      <c r="H102" s="48"/>
      <c r="I102" s="13">
        <f t="shared" si="11"/>
        <v>0</v>
      </c>
      <c r="J102" s="102"/>
      <c r="K102" s="46"/>
      <c r="L102" s="41"/>
      <c r="M102" s="41"/>
      <c r="N102" s="42"/>
      <c r="O102" s="42"/>
      <c r="P102" s="43"/>
      <c r="Q102" s="41"/>
      <c r="R102" s="41"/>
      <c r="S102" s="41"/>
      <c r="T102" s="14"/>
    </row>
    <row r="103" spans="1:20" s="23" customFormat="1">
      <c r="A103" s="28">
        <v>99</v>
      </c>
      <c r="B103" s="13"/>
      <c r="C103" s="47"/>
      <c r="D103" s="14"/>
      <c r="E103" s="103"/>
      <c r="F103" s="49"/>
      <c r="G103" s="48"/>
      <c r="H103" s="48"/>
      <c r="I103" s="13">
        <f t="shared" si="11"/>
        <v>0</v>
      </c>
      <c r="J103" s="102"/>
      <c r="K103" s="46"/>
      <c r="L103" s="41"/>
      <c r="M103" s="41"/>
      <c r="N103" s="42"/>
      <c r="O103" s="42"/>
      <c r="P103" s="43"/>
      <c r="Q103" s="41"/>
      <c r="R103" s="41"/>
      <c r="S103" s="41"/>
      <c r="T103" s="14"/>
    </row>
    <row r="104" spans="1:20" s="23" customFormat="1">
      <c r="A104" s="28">
        <v>100</v>
      </c>
      <c r="B104" s="13"/>
      <c r="C104" s="47"/>
      <c r="D104" s="14"/>
      <c r="E104" s="103"/>
      <c r="F104" s="49"/>
      <c r="G104" s="48"/>
      <c r="H104" s="48"/>
      <c r="I104" s="13">
        <f t="shared" si="11"/>
        <v>0</v>
      </c>
      <c r="J104" s="102"/>
      <c r="K104" s="46"/>
      <c r="L104" s="41"/>
      <c r="M104" s="41"/>
      <c r="N104" s="42"/>
      <c r="O104" s="42"/>
      <c r="P104" s="43"/>
      <c r="Q104" s="41"/>
      <c r="R104" s="41"/>
      <c r="S104" s="41"/>
      <c r="T104" s="14"/>
    </row>
    <row r="105" spans="1:20" s="23" customFormat="1">
      <c r="A105" s="28">
        <v>101</v>
      </c>
      <c r="B105" s="13"/>
      <c r="C105" s="47"/>
      <c r="D105" s="14"/>
      <c r="E105" s="103"/>
      <c r="F105" s="49"/>
      <c r="G105" s="48"/>
      <c r="H105" s="48"/>
      <c r="I105" s="13">
        <f t="shared" si="11"/>
        <v>0</v>
      </c>
      <c r="J105" s="102"/>
      <c r="K105" s="46"/>
      <c r="L105" s="41"/>
      <c r="M105" s="41"/>
      <c r="N105" s="42"/>
      <c r="O105" s="42"/>
      <c r="P105" s="43"/>
      <c r="Q105" s="41"/>
      <c r="R105" s="41"/>
      <c r="S105" s="41"/>
      <c r="T105" s="14"/>
    </row>
    <row r="106" spans="1:20" s="23" customFormat="1">
      <c r="A106" s="28">
        <v>102</v>
      </c>
      <c r="B106" s="13"/>
      <c r="C106" s="47"/>
      <c r="D106" s="14"/>
      <c r="E106" s="103"/>
      <c r="F106" s="49"/>
      <c r="G106" s="48"/>
      <c r="H106" s="48"/>
      <c r="I106" s="13">
        <f t="shared" si="11"/>
        <v>0</v>
      </c>
      <c r="J106" s="102"/>
      <c r="K106" s="46"/>
      <c r="L106" s="41"/>
      <c r="M106" s="41"/>
      <c r="N106" s="42"/>
      <c r="O106" s="42"/>
      <c r="P106" s="43"/>
      <c r="Q106" s="41"/>
      <c r="R106" s="41"/>
      <c r="S106" s="41"/>
      <c r="T106" s="14"/>
    </row>
    <row r="107" spans="1:20" s="23" customFormat="1">
      <c r="A107" s="28">
        <v>103</v>
      </c>
      <c r="B107" s="13"/>
      <c r="C107" s="47"/>
      <c r="D107" s="14"/>
      <c r="E107" s="103"/>
      <c r="F107" s="49"/>
      <c r="G107" s="48"/>
      <c r="H107" s="48"/>
      <c r="I107" s="13">
        <f t="shared" si="11"/>
        <v>0</v>
      </c>
      <c r="J107" s="102"/>
      <c r="K107" s="46"/>
      <c r="L107" s="41"/>
      <c r="M107" s="41"/>
      <c r="N107" s="42"/>
      <c r="O107" s="42"/>
      <c r="P107" s="43"/>
      <c r="Q107" s="41"/>
      <c r="R107" s="41"/>
      <c r="S107" s="41"/>
      <c r="T107" s="14"/>
    </row>
    <row r="108" spans="1:20" s="23" customFormat="1">
      <c r="A108" s="28">
        <v>104</v>
      </c>
      <c r="B108" s="13"/>
      <c r="C108" s="47"/>
      <c r="D108" s="14"/>
      <c r="E108" s="103"/>
      <c r="F108" s="49"/>
      <c r="G108" s="48"/>
      <c r="H108" s="48"/>
      <c r="I108" s="13">
        <f t="shared" si="11"/>
        <v>0</v>
      </c>
      <c r="J108" s="102"/>
      <c r="K108" s="46"/>
      <c r="L108" s="41"/>
      <c r="M108" s="41"/>
      <c r="N108" s="42"/>
      <c r="O108" s="42"/>
      <c r="P108" s="43"/>
      <c r="Q108" s="41"/>
      <c r="R108" s="41"/>
      <c r="S108" s="41"/>
      <c r="T108" s="14"/>
    </row>
    <row r="109" spans="1:20" s="23" customFormat="1">
      <c r="A109" s="28">
        <v>105</v>
      </c>
      <c r="B109" s="13"/>
      <c r="C109" s="47"/>
      <c r="D109" s="14"/>
      <c r="E109" s="103"/>
      <c r="F109" s="49"/>
      <c r="G109" s="48"/>
      <c r="H109" s="48"/>
      <c r="I109" s="13">
        <f t="shared" si="11"/>
        <v>0</v>
      </c>
      <c r="J109" s="102"/>
      <c r="K109" s="46"/>
      <c r="L109" s="41"/>
      <c r="M109" s="41"/>
      <c r="N109" s="42"/>
      <c r="O109" s="42"/>
      <c r="P109" s="43"/>
      <c r="Q109" s="41"/>
      <c r="R109" s="41"/>
      <c r="S109" s="41"/>
      <c r="T109" s="14"/>
    </row>
    <row r="110" spans="1:20" s="23" customFormat="1">
      <c r="A110" s="28">
        <v>106</v>
      </c>
      <c r="B110" s="13"/>
      <c r="C110" s="47"/>
      <c r="D110" s="14"/>
      <c r="E110" s="103"/>
      <c r="F110" s="49"/>
      <c r="G110" s="48"/>
      <c r="H110" s="48"/>
      <c r="I110" s="13">
        <f t="shared" si="11"/>
        <v>0</v>
      </c>
      <c r="J110" s="102"/>
      <c r="K110" s="46"/>
      <c r="L110" s="41"/>
      <c r="M110" s="41"/>
      <c r="N110" s="42"/>
      <c r="O110" s="42"/>
      <c r="P110" s="43"/>
      <c r="Q110" s="41"/>
      <c r="R110" s="41"/>
      <c r="S110" s="41"/>
      <c r="T110" s="14"/>
    </row>
    <row r="111" spans="1:20" s="23" customFormat="1">
      <c r="A111" s="28">
        <v>107</v>
      </c>
      <c r="B111" s="13"/>
      <c r="C111" s="47"/>
      <c r="D111" s="14"/>
      <c r="E111" s="103"/>
      <c r="F111" s="49"/>
      <c r="G111" s="48"/>
      <c r="H111" s="48"/>
      <c r="I111" s="13">
        <f t="shared" si="11"/>
        <v>0</v>
      </c>
      <c r="J111" s="102"/>
      <c r="K111" s="46"/>
      <c r="L111" s="41"/>
      <c r="M111" s="41"/>
      <c r="N111" s="42"/>
      <c r="O111" s="42"/>
      <c r="P111" s="43"/>
      <c r="Q111" s="41"/>
      <c r="R111" s="41"/>
      <c r="S111" s="41"/>
      <c r="T111" s="14"/>
    </row>
    <row r="112" spans="1:20" s="23" customFormat="1">
      <c r="A112" s="28">
        <v>108</v>
      </c>
      <c r="B112" s="13"/>
      <c r="C112" s="47"/>
      <c r="D112" s="14"/>
      <c r="E112" s="103"/>
      <c r="F112" s="49"/>
      <c r="G112" s="48"/>
      <c r="H112" s="48"/>
      <c r="I112" s="13">
        <f t="shared" si="11"/>
        <v>0</v>
      </c>
      <c r="J112" s="102"/>
      <c r="K112" s="46"/>
      <c r="L112" s="41"/>
      <c r="M112" s="41"/>
      <c r="N112" s="42"/>
      <c r="O112" s="42"/>
      <c r="P112" s="43"/>
      <c r="Q112" s="41"/>
      <c r="R112" s="41"/>
      <c r="S112" s="41"/>
      <c r="T112" s="14"/>
    </row>
    <row r="113" spans="1:20" s="23" customFormat="1">
      <c r="A113" s="28">
        <v>109</v>
      </c>
      <c r="B113" s="13"/>
      <c r="C113" s="47"/>
      <c r="D113" s="14"/>
      <c r="E113" s="103"/>
      <c r="F113" s="49"/>
      <c r="G113" s="48"/>
      <c r="H113" s="48"/>
      <c r="I113" s="13">
        <f t="shared" si="11"/>
        <v>0</v>
      </c>
      <c r="J113" s="102"/>
      <c r="K113" s="46"/>
      <c r="L113" s="41"/>
      <c r="M113" s="41"/>
      <c r="N113" s="42"/>
      <c r="O113" s="42"/>
      <c r="P113" s="43"/>
      <c r="Q113" s="41"/>
      <c r="R113" s="41"/>
      <c r="S113" s="41"/>
      <c r="T113" s="14"/>
    </row>
    <row r="114" spans="1:20" s="23" customFormat="1">
      <c r="A114" s="28">
        <v>110</v>
      </c>
      <c r="B114" s="13"/>
      <c r="C114" s="47"/>
      <c r="D114" s="14"/>
      <c r="E114" s="103"/>
      <c r="F114" s="49"/>
      <c r="G114" s="48"/>
      <c r="H114" s="48"/>
      <c r="I114" s="13">
        <f t="shared" si="11"/>
        <v>0</v>
      </c>
      <c r="J114" s="102"/>
      <c r="K114" s="46"/>
      <c r="L114" s="41"/>
      <c r="M114" s="41"/>
      <c r="N114" s="42"/>
      <c r="O114" s="42"/>
      <c r="P114" s="43"/>
      <c r="Q114" s="41"/>
      <c r="R114" s="41"/>
      <c r="S114" s="41"/>
      <c r="T114" s="14"/>
    </row>
    <row r="115" spans="1:20" s="23" customFormat="1">
      <c r="A115" s="28">
        <v>111</v>
      </c>
      <c r="B115" s="13"/>
      <c r="C115" s="47"/>
      <c r="D115" s="14"/>
      <c r="E115" s="103"/>
      <c r="F115" s="49"/>
      <c r="G115" s="48"/>
      <c r="H115" s="48"/>
      <c r="I115" s="13">
        <f t="shared" si="11"/>
        <v>0</v>
      </c>
      <c r="J115" s="102"/>
      <c r="K115" s="46"/>
      <c r="L115" s="41"/>
      <c r="M115" s="41"/>
      <c r="N115" s="42"/>
      <c r="O115" s="42"/>
      <c r="P115" s="43"/>
      <c r="Q115" s="41"/>
      <c r="R115" s="41"/>
      <c r="S115" s="41"/>
      <c r="T115" s="14"/>
    </row>
    <row r="116" spans="1:20" s="23" customFormat="1">
      <c r="A116" s="28">
        <v>112</v>
      </c>
      <c r="B116" s="13"/>
      <c r="C116" s="47"/>
      <c r="D116" s="14"/>
      <c r="E116" s="103"/>
      <c r="F116" s="49"/>
      <c r="G116" s="48"/>
      <c r="H116" s="48"/>
      <c r="I116" s="13">
        <f t="shared" si="11"/>
        <v>0</v>
      </c>
      <c r="J116" s="102"/>
      <c r="K116" s="46"/>
      <c r="L116" s="41"/>
      <c r="M116" s="41"/>
      <c r="N116" s="42"/>
      <c r="O116" s="42"/>
      <c r="P116" s="43"/>
      <c r="Q116" s="41"/>
      <c r="R116" s="41"/>
      <c r="S116" s="41"/>
      <c r="T116" s="14"/>
    </row>
    <row r="117" spans="1:20" s="23" customFormat="1">
      <c r="A117" s="28">
        <v>113</v>
      </c>
      <c r="B117" s="13"/>
      <c r="C117" s="47"/>
      <c r="D117" s="14"/>
      <c r="E117" s="103"/>
      <c r="F117" s="49"/>
      <c r="G117" s="48"/>
      <c r="H117" s="48"/>
      <c r="I117" s="13">
        <f t="shared" si="11"/>
        <v>0</v>
      </c>
      <c r="J117" s="102"/>
      <c r="K117" s="46"/>
      <c r="L117" s="41"/>
      <c r="M117" s="41"/>
      <c r="N117" s="42"/>
      <c r="O117" s="42"/>
      <c r="P117" s="43"/>
      <c r="Q117" s="41"/>
      <c r="R117" s="41"/>
      <c r="S117" s="41"/>
      <c r="T117" s="14"/>
    </row>
    <row r="118" spans="1:20" s="23" customFormat="1">
      <c r="A118" s="28">
        <v>114</v>
      </c>
      <c r="B118" s="13"/>
      <c r="C118" s="47"/>
      <c r="D118" s="14"/>
      <c r="E118" s="103"/>
      <c r="F118" s="49"/>
      <c r="G118" s="48"/>
      <c r="H118" s="48"/>
      <c r="I118" s="13">
        <f t="shared" si="11"/>
        <v>0</v>
      </c>
      <c r="J118" s="102"/>
      <c r="K118" s="46"/>
      <c r="L118" s="41"/>
      <c r="M118" s="41"/>
      <c r="N118" s="42"/>
      <c r="O118" s="42"/>
      <c r="P118" s="43"/>
      <c r="Q118" s="41"/>
      <c r="R118" s="41"/>
      <c r="S118" s="41"/>
      <c r="T118" s="14"/>
    </row>
    <row r="119" spans="1:20" s="23" customFormat="1">
      <c r="A119" s="28">
        <v>115</v>
      </c>
      <c r="B119" s="13"/>
      <c r="C119" s="47"/>
      <c r="D119" s="14"/>
      <c r="E119" s="103"/>
      <c r="F119" s="49"/>
      <c r="G119" s="48"/>
      <c r="H119" s="48"/>
      <c r="I119" s="13">
        <f t="shared" ref="I119:I133" si="12">G119+H119</f>
        <v>0</v>
      </c>
      <c r="J119" s="102"/>
      <c r="K119" s="46"/>
      <c r="L119" s="41"/>
      <c r="M119" s="41"/>
      <c r="N119" s="42"/>
      <c r="O119" s="42"/>
      <c r="P119" s="43"/>
      <c r="Q119" s="41"/>
      <c r="R119" s="41"/>
      <c r="S119" s="41"/>
      <c r="T119" s="14"/>
    </row>
    <row r="120" spans="1:20" s="23" customFormat="1">
      <c r="A120" s="28">
        <v>116</v>
      </c>
      <c r="B120" s="13"/>
      <c r="C120" s="47"/>
      <c r="D120" s="14"/>
      <c r="E120" s="103"/>
      <c r="F120" s="49"/>
      <c r="G120" s="48"/>
      <c r="H120" s="48"/>
      <c r="I120" s="13">
        <f t="shared" si="12"/>
        <v>0</v>
      </c>
      <c r="J120" s="102"/>
      <c r="K120" s="46"/>
      <c r="L120" s="41"/>
      <c r="M120" s="41"/>
      <c r="N120" s="42"/>
      <c r="O120" s="42"/>
      <c r="P120" s="43"/>
      <c r="Q120" s="41"/>
      <c r="R120" s="41"/>
      <c r="S120" s="41"/>
      <c r="T120" s="14"/>
    </row>
    <row r="121" spans="1:20" s="23" customFormat="1">
      <c r="A121" s="28">
        <v>117</v>
      </c>
      <c r="B121" s="13"/>
      <c r="C121" s="47"/>
      <c r="D121" s="14"/>
      <c r="E121" s="103"/>
      <c r="F121" s="49"/>
      <c r="G121" s="48"/>
      <c r="H121" s="48"/>
      <c r="I121" s="13">
        <f t="shared" si="12"/>
        <v>0</v>
      </c>
      <c r="J121" s="102"/>
      <c r="K121" s="46"/>
      <c r="L121" s="41"/>
      <c r="M121" s="41"/>
      <c r="N121" s="42"/>
      <c r="O121" s="42"/>
      <c r="P121" s="43"/>
      <c r="Q121" s="41"/>
      <c r="R121" s="41"/>
      <c r="S121" s="41"/>
      <c r="T121" s="14"/>
    </row>
    <row r="122" spans="1:20" s="23" customFormat="1">
      <c r="A122" s="28">
        <v>118</v>
      </c>
      <c r="B122" s="13"/>
      <c r="C122" s="47"/>
      <c r="D122" s="14"/>
      <c r="E122" s="103"/>
      <c r="F122" s="49"/>
      <c r="G122" s="48"/>
      <c r="H122" s="48"/>
      <c r="I122" s="13">
        <f t="shared" si="12"/>
        <v>0</v>
      </c>
      <c r="J122" s="102"/>
      <c r="K122" s="46"/>
      <c r="L122" s="41"/>
      <c r="M122" s="41"/>
      <c r="N122" s="42"/>
      <c r="O122" s="42"/>
      <c r="P122" s="43"/>
      <c r="Q122" s="41"/>
      <c r="R122" s="41"/>
      <c r="S122" s="41"/>
      <c r="T122" s="14"/>
    </row>
    <row r="123" spans="1:20" s="23" customFormat="1">
      <c r="A123" s="28">
        <v>119</v>
      </c>
      <c r="B123" s="13"/>
      <c r="C123" s="47"/>
      <c r="D123" s="14"/>
      <c r="E123" s="103"/>
      <c r="F123" s="49"/>
      <c r="G123" s="48"/>
      <c r="H123" s="48"/>
      <c r="I123" s="13">
        <f t="shared" si="12"/>
        <v>0</v>
      </c>
      <c r="J123" s="102"/>
      <c r="K123" s="46"/>
      <c r="L123" s="41"/>
      <c r="M123" s="41"/>
      <c r="N123" s="42"/>
      <c r="O123" s="42"/>
      <c r="P123" s="43"/>
      <c r="Q123" s="41"/>
      <c r="R123" s="41"/>
      <c r="S123" s="41"/>
      <c r="T123" s="14"/>
    </row>
    <row r="124" spans="1:20" s="23" customFormat="1">
      <c r="A124" s="28">
        <v>120</v>
      </c>
      <c r="B124" s="13"/>
      <c r="C124" s="47"/>
      <c r="D124" s="14"/>
      <c r="E124" s="103"/>
      <c r="F124" s="49"/>
      <c r="G124" s="48"/>
      <c r="H124" s="48"/>
      <c r="I124" s="13">
        <f t="shared" si="12"/>
        <v>0</v>
      </c>
      <c r="J124" s="102"/>
      <c r="K124" s="46"/>
      <c r="L124" s="41"/>
      <c r="M124" s="41"/>
      <c r="N124" s="42"/>
      <c r="O124" s="42"/>
      <c r="P124" s="43"/>
      <c r="Q124" s="41"/>
      <c r="R124" s="41"/>
      <c r="S124" s="41"/>
      <c r="T124" s="14"/>
    </row>
    <row r="125" spans="1:20" s="23" customFormat="1">
      <c r="A125" s="28">
        <v>121</v>
      </c>
      <c r="B125" s="13"/>
      <c r="C125" s="47"/>
      <c r="D125" s="14"/>
      <c r="E125" s="103"/>
      <c r="F125" s="49"/>
      <c r="G125" s="48"/>
      <c r="H125" s="48"/>
      <c r="I125" s="13">
        <f t="shared" si="12"/>
        <v>0</v>
      </c>
      <c r="J125" s="102"/>
      <c r="K125" s="46"/>
      <c r="L125" s="41"/>
      <c r="M125" s="41"/>
      <c r="N125" s="42"/>
      <c r="O125" s="42"/>
      <c r="P125" s="43"/>
      <c r="Q125" s="41"/>
      <c r="R125" s="41"/>
      <c r="S125" s="41"/>
      <c r="T125" s="14"/>
    </row>
    <row r="126" spans="1:20" s="23" customFormat="1">
      <c r="A126" s="28">
        <v>122</v>
      </c>
      <c r="B126" s="13"/>
      <c r="C126" s="47"/>
      <c r="D126" s="14"/>
      <c r="E126" s="103"/>
      <c r="F126" s="49"/>
      <c r="G126" s="48"/>
      <c r="H126" s="48"/>
      <c r="I126" s="13">
        <f t="shared" si="12"/>
        <v>0</v>
      </c>
      <c r="J126" s="102"/>
      <c r="K126" s="46"/>
      <c r="L126" s="41"/>
      <c r="M126" s="41"/>
      <c r="N126" s="42"/>
      <c r="O126" s="42"/>
      <c r="P126" s="43"/>
      <c r="Q126" s="41"/>
      <c r="R126" s="41"/>
      <c r="S126" s="41"/>
      <c r="T126" s="14"/>
    </row>
    <row r="127" spans="1:20" s="23" customFormat="1">
      <c r="A127" s="28">
        <v>123</v>
      </c>
      <c r="B127" s="13"/>
      <c r="C127" s="47"/>
      <c r="D127" s="14"/>
      <c r="E127" s="103"/>
      <c r="F127" s="49"/>
      <c r="G127" s="48"/>
      <c r="H127" s="48"/>
      <c r="I127" s="13">
        <f t="shared" si="12"/>
        <v>0</v>
      </c>
      <c r="J127" s="102"/>
      <c r="K127" s="46"/>
      <c r="L127" s="41"/>
      <c r="M127" s="41"/>
      <c r="N127" s="42"/>
      <c r="O127" s="42"/>
      <c r="P127" s="43"/>
      <c r="Q127" s="41"/>
      <c r="R127" s="41"/>
      <c r="S127" s="41"/>
      <c r="T127" s="14"/>
    </row>
    <row r="128" spans="1:20" s="23" customFormat="1">
      <c r="A128" s="28">
        <v>124</v>
      </c>
      <c r="B128" s="13"/>
      <c r="C128" s="47"/>
      <c r="D128" s="14"/>
      <c r="E128" s="103"/>
      <c r="F128" s="49"/>
      <c r="G128" s="48"/>
      <c r="H128" s="48"/>
      <c r="I128" s="13">
        <f t="shared" si="12"/>
        <v>0</v>
      </c>
      <c r="J128" s="102"/>
      <c r="K128" s="46"/>
      <c r="L128" s="41"/>
      <c r="M128" s="41"/>
      <c r="N128" s="42"/>
      <c r="O128" s="42"/>
      <c r="P128" s="43"/>
      <c r="Q128" s="41"/>
      <c r="R128" s="41"/>
      <c r="S128" s="41"/>
      <c r="T128" s="14"/>
    </row>
    <row r="129" spans="1:20" s="23" customFormat="1">
      <c r="A129" s="28">
        <v>125</v>
      </c>
      <c r="B129" s="13"/>
      <c r="C129" s="47"/>
      <c r="D129" s="14"/>
      <c r="E129" s="103"/>
      <c r="F129" s="49"/>
      <c r="G129" s="48"/>
      <c r="H129" s="48"/>
      <c r="I129" s="13">
        <f t="shared" si="12"/>
        <v>0</v>
      </c>
      <c r="J129" s="102"/>
      <c r="K129" s="46"/>
      <c r="L129" s="41"/>
      <c r="M129" s="41"/>
      <c r="N129" s="42"/>
      <c r="O129" s="42"/>
      <c r="P129" s="43"/>
      <c r="Q129" s="41"/>
      <c r="R129" s="41"/>
      <c r="S129" s="41"/>
      <c r="T129" s="14"/>
    </row>
    <row r="130" spans="1:20" s="23" customFormat="1">
      <c r="A130" s="28">
        <v>126</v>
      </c>
      <c r="B130" s="13"/>
      <c r="C130" s="47"/>
      <c r="D130" s="14"/>
      <c r="E130" s="103"/>
      <c r="F130" s="49"/>
      <c r="G130" s="48"/>
      <c r="H130" s="48"/>
      <c r="I130" s="13">
        <f t="shared" si="12"/>
        <v>0</v>
      </c>
      <c r="J130" s="102"/>
      <c r="K130" s="46"/>
      <c r="L130" s="41"/>
      <c r="M130" s="41"/>
      <c r="N130" s="42"/>
      <c r="O130" s="42"/>
      <c r="P130" s="43"/>
      <c r="Q130" s="41"/>
      <c r="R130" s="41"/>
      <c r="S130" s="41"/>
      <c r="T130" s="14"/>
    </row>
    <row r="131" spans="1:20" s="23" customFormat="1">
      <c r="A131" s="28">
        <v>127</v>
      </c>
      <c r="B131" s="13"/>
      <c r="C131" s="47"/>
      <c r="D131" s="14"/>
      <c r="E131" s="103"/>
      <c r="F131" s="49"/>
      <c r="G131" s="48"/>
      <c r="H131" s="48"/>
      <c r="I131" s="13">
        <f t="shared" si="12"/>
        <v>0</v>
      </c>
      <c r="J131" s="102"/>
      <c r="K131" s="46"/>
      <c r="L131" s="41"/>
      <c r="M131" s="41"/>
      <c r="N131" s="42"/>
      <c r="O131" s="42"/>
      <c r="P131" s="43"/>
      <c r="Q131" s="41"/>
      <c r="R131" s="41"/>
      <c r="S131" s="41"/>
      <c r="T131" s="14"/>
    </row>
    <row r="132" spans="1:20" s="23" customFormat="1">
      <c r="A132" s="28">
        <v>128</v>
      </c>
      <c r="B132" s="13"/>
      <c r="C132" s="47"/>
      <c r="D132" s="14"/>
      <c r="E132" s="103"/>
      <c r="F132" s="49"/>
      <c r="G132" s="48"/>
      <c r="H132" s="48"/>
      <c r="I132" s="13">
        <f t="shared" si="12"/>
        <v>0</v>
      </c>
      <c r="J132" s="102"/>
      <c r="K132" s="46"/>
      <c r="L132" s="41"/>
      <c r="M132" s="41"/>
      <c r="N132" s="42"/>
      <c r="O132" s="42"/>
      <c r="P132" s="43"/>
      <c r="Q132" s="41"/>
      <c r="R132" s="41"/>
      <c r="S132" s="41"/>
      <c r="T132" s="14"/>
    </row>
    <row r="133" spans="1:20" s="23" customFormat="1">
      <c r="A133" s="28">
        <v>129</v>
      </c>
      <c r="B133" s="13"/>
      <c r="C133" s="47"/>
      <c r="D133" s="14"/>
      <c r="E133" s="103"/>
      <c r="F133" s="49"/>
      <c r="G133" s="48"/>
      <c r="H133" s="48"/>
      <c r="I133" s="13">
        <f t="shared" si="12"/>
        <v>0</v>
      </c>
      <c r="J133" s="102"/>
      <c r="K133" s="46"/>
      <c r="L133" s="41"/>
      <c r="M133" s="41"/>
      <c r="N133" s="42"/>
      <c r="O133" s="42"/>
      <c r="P133" s="43"/>
      <c r="Q133" s="41"/>
      <c r="R133" s="41"/>
      <c r="S133" s="41"/>
      <c r="T133" s="14"/>
    </row>
    <row r="134" spans="1:20" s="23" customFormat="1">
      <c r="A134" s="28">
        <v>130</v>
      </c>
      <c r="B134" s="13"/>
      <c r="C134" s="47"/>
      <c r="D134" s="14"/>
      <c r="E134" s="103"/>
      <c r="F134" s="49"/>
      <c r="G134" s="48"/>
      <c r="H134" s="48"/>
      <c r="I134" s="13">
        <f t="shared" ref="I134:I159" si="13">G134+H134</f>
        <v>0</v>
      </c>
      <c r="J134" s="102"/>
      <c r="K134" s="46"/>
      <c r="L134" s="41"/>
      <c r="M134" s="41"/>
      <c r="N134" s="42"/>
      <c r="O134" s="42"/>
      <c r="P134" s="43"/>
      <c r="Q134" s="41"/>
      <c r="R134" s="41"/>
      <c r="S134" s="41"/>
      <c r="T134" s="14"/>
    </row>
    <row r="135" spans="1:20" s="23" customFormat="1">
      <c r="A135" s="28">
        <v>131</v>
      </c>
      <c r="B135" s="13"/>
      <c r="C135" s="47"/>
      <c r="D135" s="14"/>
      <c r="E135" s="103"/>
      <c r="F135" s="49"/>
      <c r="G135" s="48"/>
      <c r="H135" s="48"/>
      <c r="I135" s="13">
        <f t="shared" si="13"/>
        <v>0</v>
      </c>
      <c r="J135" s="102"/>
      <c r="K135" s="46"/>
      <c r="L135" s="41"/>
      <c r="M135" s="41"/>
      <c r="N135" s="42"/>
      <c r="O135" s="42"/>
      <c r="P135" s="43"/>
      <c r="Q135" s="41"/>
      <c r="R135" s="41"/>
      <c r="S135" s="41"/>
      <c r="T135" s="14"/>
    </row>
    <row r="136" spans="1:20" s="23" customFormat="1">
      <c r="A136" s="28">
        <v>132</v>
      </c>
      <c r="B136" s="13"/>
      <c r="C136" s="47"/>
      <c r="D136" s="14"/>
      <c r="E136" s="103"/>
      <c r="F136" s="49"/>
      <c r="G136" s="48"/>
      <c r="H136" s="48"/>
      <c r="I136" s="13">
        <f t="shared" si="13"/>
        <v>0</v>
      </c>
      <c r="J136" s="102"/>
      <c r="K136" s="46"/>
      <c r="L136" s="41"/>
      <c r="M136" s="41"/>
      <c r="N136" s="42"/>
      <c r="O136" s="42"/>
      <c r="P136" s="43"/>
      <c r="Q136" s="41"/>
      <c r="R136" s="41"/>
      <c r="S136" s="41"/>
      <c r="T136" s="14"/>
    </row>
    <row r="137" spans="1:20" s="23" customFormat="1">
      <c r="A137" s="28">
        <v>133</v>
      </c>
      <c r="B137" s="13"/>
      <c r="C137" s="47"/>
      <c r="D137" s="14"/>
      <c r="E137" s="103"/>
      <c r="F137" s="49"/>
      <c r="G137" s="48"/>
      <c r="H137" s="48"/>
      <c r="I137" s="13">
        <f t="shared" si="13"/>
        <v>0</v>
      </c>
      <c r="J137" s="102"/>
      <c r="K137" s="46"/>
      <c r="L137" s="41"/>
      <c r="M137" s="41"/>
      <c r="N137" s="42"/>
      <c r="O137" s="42"/>
      <c r="P137" s="43"/>
      <c r="Q137" s="41"/>
      <c r="R137" s="41"/>
      <c r="S137" s="41"/>
      <c r="T137" s="14"/>
    </row>
    <row r="138" spans="1:20" s="23" customFormat="1">
      <c r="A138" s="28">
        <v>134</v>
      </c>
      <c r="B138" s="13"/>
      <c r="C138" s="47"/>
      <c r="D138" s="14"/>
      <c r="E138" s="103"/>
      <c r="F138" s="49"/>
      <c r="G138" s="48"/>
      <c r="H138" s="48"/>
      <c r="I138" s="13">
        <f t="shared" si="13"/>
        <v>0</v>
      </c>
      <c r="J138" s="102"/>
      <c r="K138" s="46"/>
      <c r="L138" s="41"/>
      <c r="M138" s="41"/>
      <c r="N138" s="42"/>
      <c r="O138" s="42"/>
      <c r="P138" s="43"/>
      <c r="Q138" s="41"/>
      <c r="R138" s="41"/>
      <c r="S138" s="41"/>
      <c r="T138" s="14"/>
    </row>
    <row r="139" spans="1:20" s="23" customFormat="1">
      <c r="A139" s="28">
        <v>135</v>
      </c>
      <c r="B139" s="13"/>
      <c r="C139" s="47"/>
      <c r="D139" s="14"/>
      <c r="E139" s="103"/>
      <c r="F139" s="49"/>
      <c r="G139" s="48"/>
      <c r="H139" s="48"/>
      <c r="I139" s="13">
        <f t="shared" si="13"/>
        <v>0</v>
      </c>
      <c r="J139" s="102"/>
      <c r="K139" s="46"/>
      <c r="L139" s="41"/>
      <c r="M139" s="41"/>
      <c r="N139" s="42"/>
      <c r="O139" s="42"/>
      <c r="P139" s="43"/>
      <c r="Q139" s="41"/>
      <c r="R139" s="41"/>
      <c r="S139" s="41"/>
      <c r="T139" s="14"/>
    </row>
    <row r="140" spans="1:20" s="23" customFormat="1">
      <c r="A140" s="28">
        <v>136</v>
      </c>
      <c r="B140" s="13"/>
      <c r="C140" s="47"/>
      <c r="D140" s="14"/>
      <c r="E140" s="103"/>
      <c r="F140" s="49"/>
      <c r="G140" s="48"/>
      <c r="H140" s="48"/>
      <c r="I140" s="13">
        <f t="shared" si="13"/>
        <v>0</v>
      </c>
      <c r="J140" s="102"/>
      <c r="K140" s="46"/>
      <c r="L140" s="41"/>
      <c r="M140" s="41"/>
      <c r="N140" s="42"/>
      <c r="O140" s="42"/>
      <c r="P140" s="43"/>
      <c r="Q140" s="41"/>
      <c r="R140" s="41"/>
      <c r="S140" s="41"/>
      <c r="T140" s="14"/>
    </row>
    <row r="141" spans="1:20" s="23" customFormat="1">
      <c r="A141" s="28">
        <v>137</v>
      </c>
      <c r="B141" s="13"/>
      <c r="C141" s="47"/>
      <c r="D141" s="14"/>
      <c r="E141" s="103"/>
      <c r="F141" s="49"/>
      <c r="G141" s="48"/>
      <c r="H141" s="48"/>
      <c r="I141" s="13">
        <f t="shared" si="13"/>
        <v>0</v>
      </c>
      <c r="J141" s="102"/>
      <c r="K141" s="46"/>
      <c r="L141" s="41"/>
      <c r="M141" s="41"/>
      <c r="N141" s="42"/>
      <c r="O141" s="42"/>
      <c r="P141" s="43"/>
      <c r="Q141" s="41"/>
      <c r="R141" s="41"/>
      <c r="S141" s="41"/>
      <c r="T141" s="14"/>
    </row>
    <row r="142" spans="1:20" s="23" customFormat="1">
      <c r="A142" s="28">
        <v>138</v>
      </c>
      <c r="B142" s="13"/>
      <c r="C142" s="47"/>
      <c r="D142" s="14"/>
      <c r="E142" s="103"/>
      <c r="F142" s="49"/>
      <c r="G142" s="48"/>
      <c r="H142" s="48"/>
      <c r="I142" s="13">
        <f t="shared" si="13"/>
        <v>0</v>
      </c>
      <c r="J142" s="102"/>
      <c r="K142" s="46"/>
      <c r="L142" s="41"/>
      <c r="M142" s="41"/>
      <c r="N142" s="42"/>
      <c r="O142" s="42"/>
      <c r="P142" s="43"/>
      <c r="Q142" s="41"/>
      <c r="R142" s="41"/>
      <c r="S142" s="41"/>
      <c r="T142" s="14"/>
    </row>
    <row r="143" spans="1:20" s="23" customFormat="1">
      <c r="A143" s="28">
        <v>139</v>
      </c>
      <c r="B143" s="13"/>
      <c r="C143" s="47"/>
      <c r="D143" s="14"/>
      <c r="E143" s="103"/>
      <c r="F143" s="49"/>
      <c r="G143" s="48"/>
      <c r="H143" s="48"/>
      <c r="I143" s="13">
        <f t="shared" si="13"/>
        <v>0</v>
      </c>
      <c r="J143" s="102"/>
      <c r="K143" s="46"/>
      <c r="L143" s="41"/>
      <c r="M143" s="41"/>
      <c r="N143" s="42"/>
      <c r="O143" s="42"/>
      <c r="P143" s="43"/>
      <c r="Q143" s="41"/>
      <c r="R143" s="41"/>
      <c r="S143" s="41"/>
      <c r="T143" s="14"/>
    </row>
    <row r="144" spans="1:20" s="23" customFormat="1">
      <c r="A144" s="28">
        <v>140</v>
      </c>
      <c r="B144" s="13"/>
      <c r="C144" s="47"/>
      <c r="D144" s="14"/>
      <c r="E144" s="103"/>
      <c r="F144" s="49"/>
      <c r="G144" s="48"/>
      <c r="H144" s="48"/>
      <c r="I144" s="13">
        <f t="shared" si="13"/>
        <v>0</v>
      </c>
      <c r="J144" s="102"/>
      <c r="K144" s="46"/>
      <c r="L144" s="41"/>
      <c r="M144" s="41"/>
      <c r="N144" s="42"/>
      <c r="O144" s="42"/>
      <c r="P144" s="43"/>
      <c r="Q144" s="41"/>
      <c r="R144" s="41"/>
      <c r="S144" s="41"/>
      <c r="T144" s="14"/>
    </row>
    <row r="145" spans="1:20" s="23" customFormat="1">
      <c r="A145" s="28">
        <v>141</v>
      </c>
      <c r="B145" s="13"/>
      <c r="C145" s="47"/>
      <c r="D145" s="14"/>
      <c r="E145" s="103"/>
      <c r="F145" s="49"/>
      <c r="G145" s="48"/>
      <c r="H145" s="48"/>
      <c r="I145" s="13">
        <f t="shared" si="13"/>
        <v>0</v>
      </c>
      <c r="J145" s="102"/>
      <c r="K145" s="46"/>
      <c r="L145" s="41"/>
      <c r="M145" s="41"/>
      <c r="N145" s="42"/>
      <c r="O145" s="42"/>
      <c r="P145" s="43"/>
      <c r="Q145" s="41"/>
      <c r="R145" s="41"/>
      <c r="S145" s="41"/>
      <c r="T145" s="14"/>
    </row>
    <row r="146" spans="1:20" s="23" customFormat="1">
      <c r="A146" s="28">
        <v>142</v>
      </c>
      <c r="B146" s="13"/>
      <c r="C146" s="47"/>
      <c r="D146" s="14"/>
      <c r="E146" s="103"/>
      <c r="F146" s="49"/>
      <c r="G146" s="48"/>
      <c r="H146" s="48"/>
      <c r="I146" s="13">
        <f t="shared" si="13"/>
        <v>0</v>
      </c>
      <c r="J146" s="102"/>
      <c r="K146" s="46"/>
      <c r="L146" s="41"/>
      <c r="M146" s="41"/>
      <c r="N146" s="42"/>
      <c r="O146" s="42"/>
      <c r="P146" s="43"/>
      <c r="Q146" s="41"/>
      <c r="R146" s="41"/>
      <c r="S146" s="41"/>
      <c r="T146" s="14"/>
    </row>
    <row r="147" spans="1:20" s="23" customFormat="1">
      <c r="A147" s="28">
        <v>143</v>
      </c>
      <c r="B147" s="13"/>
      <c r="C147" s="47"/>
      <c r="D147" s="14"/>
      <c r="E147" s="103"/>
      <c r="F147" s="49"/>
      <c r="G147" s="48"/>
      <c r="H147" s="48"/>
      <c r="I147" s="13">
        <f t="shared" si="13"/>
        <v>0</v>
      </c>
      <c r="J147" s="102"/>
      <c r="K147" s="46"/>
      <c r="L147" s="41"/>
      <c r="M147" s="41"/>
      <c r="N147" s="42"/>
      <c r="O147" s="42"/>
      <c r="P147" s="43"/>
      <c r="Q147" s="41"/>
      <c r="R147" s="41"/>
      <c r="S147" s="41"/>
      <c r="T147" s="14"/>
    </row>
    <row r="148" spans="1:20" s="23" customFormat="1">
      <c r="A148" s="28">
        <v>144</v>
      </c>
      <c r="B148" s="13"/>
      <c r="C148" s="47"/>
      <c r="D148" s="14"/>
      <c r="E148" s="103"/>
      <c r="F148" s="49"/>
      <c r="G148" s="48"/>
      <c r="H148" s="48"/>
      <c r="I148" s="13">
        <f t="shared" si="13"/>
        <v>0</v>
      </c>
      <c r="J148" s="102"/>
      <c r="K148" s="46"/>
      <c r="L148" s="41"/>
      <c r="M148" s="41"/>
      <c r="N148" s="42"/>
      <c r="O148" s="42"/>
      <c r="P148" s="43"/>
      <c r="Q148" s="41"/>
      <c r="R148" s="41"/>
      <c r="S148" s="41"/>
      <c r="T148" s="14"/>
    </row>
    <row r="149" spans="1:20" s="23" customFormat="1">
      <c r="A149" s="28">
        <v>145</v>
      </c>
      <c r="B149" s="13"/>
      <c r="C149" s="47"/>
      <c r="D149" s="14"/>
      <c r="E149" s="103"/>
      <c r="F149" s="49"/>
      <c r="G149" s="48"/>
      <c r="H149" s="48"/>
      <c r="I149" s="13">
        <f t="shared" si="13"/>
        <v>0</v>
      </c>
      <c r="J149" s="102"/>
      <c r="K149" s="46"/>
      <c r="L149" s="41"/>
      <c r="M149" s="41"/>
      <c r="N149" s="42"/>
      <c r="O149" s="42"/>
      <c r="P149" s="43"/>
      <c r="Q149" s="41"/>
      <c r="R149" s="41"/>
      <c r="S149" s="41"/>
      <c r="T149" s="14"/>
    </row>
    <row r="150" spans="1:20" s="23" customFormat="1">
      <c r="A150" s="28">
        <v>146</v>
      </c>
      <c r="B150" s="13"/>
      <c r="C150" s="47"/>
      <c r="D150" s="14"/>
      <c r="E150" s="103"/>
      <c r="F150" s="49"/>
      <c r="G150" s="48"/>
      <c r="H150" s="48"/>
      <c r="I150" s="13">
        <f t="shared" si="13"/>
        <v>0</v>
      </c>
      <c r="J150" s="102"/>
      <c r="K150" s="46"/>
      <c r="L150" s="41"/>
      <c r="M150" s="41"/>
      <c r="N150" s="42"/>
      <c r="O150" s="42"/>
      <c r="P150" s="43"/>
      <c r="Q150" s="41"/>
      <c r="R150" s="41"/>
      <c r="S150" s="41"/>
      <c r="T150" s="14"/>
    </row>
    <row r="151" spans="1:20" s="23" customFormat="1">
      <c r="A151" s="28">
        <v>147</v>
      </c>
      <c r="B151" s="13"/>
      <c r="C151" s="47"/>
      <c r="D151" s="14"/>
      <c r="E151" s="103"/>
      <c r="F151" s="49"/>
      <c r="G151" s="48"/>
      <c r="H151" s="48"/>
      <c r="I151" s="13">
        <f t="shared" si="13"/>
        <v>0</v>
      </c>
      <c r="J151" s="102"/>
      <c r="K151" s="46"/>
      <c r="L151" s="41"/>
      <c r="M151" s="41"/>
      <c r="N151" s="42"/>
      <c r="O151" s="42"/>
      <c r="P151" s="43"/>
      <c r="Q151" s="41"/>
      <c r="R151" s="41"/>
      <c r="S151" s="41"/>
      <c r="T151" s="14"/>
    </row>
    <row r="152" spans="1:20" s="23" customFormat="1">
      <c r="A152" s="28">
        <v>148</v>
      </c>
      <c r="B152" s="13"/>
      <c r="C152" s="47"/>
      <c r="D152" s="14"/>
      <c r="E152" s="103"/>
      <c r="F152" s="49"/>
      <c r="G152" s="48"/>
      <c r="H152" s="48"/>
      <c r="I152" s="13">
        <f t="shared" si="13"/>
        <v>0</v>
      </c>
      <c r="J152" s="102"/>
      <c r="K152" s="46"/>
      <c r="L152" s="41"/>
      <c r="M152" s="41"/>
      <c r="N152" s="42"/>
      <c r="O152" s="42"/>
      <c r="P152" s="43"/>
      <c r="Q152" s="41"/>
      <c r="R152" s="41"/>
      <c r="S152" s="41"/>
      <c r="T152" s="14"/>
    </row>
    <row r="153" spans="1:20" s="23" customFormat="1">
      <c r="A153" s="28">
        <v>149</v>
      </c>
      <c r="B153" s="13"/>
      <c r="C153" s="47"/>
      <c r="D153" s="14"/>
      <c r="E153" s="103"/>
      <c r="F153" s="49"/>
      <c r="G153" s="48"/>
      <c r="H153" s="48"/>
      <c r="I153" s="13">
        <f t="shared" si="13"/>
        <v>0</v>
      </c>
      <c r="J153" s="102"/>
      <c r="K153" s="46"/>
      <c r="L153" s="41"/>
      <c r="M153" s="41"/>
      <c r="N153" s="42"/>
      <c r="O153" s="42"/>
      <c r="P153" s="43"/>
      <c r="Q153" s="41"/>
      <c r="R153" s="41"/>
      <c r="S153" s="41"/>
      <c r="T153" s="14"/>
    </row>
    <row r="154" spans="1:20" s="23" customFormat="1">
      <c r="A154" s="28">
        <v>150</v>
      </c>
      <c r="B154" s="13"/>
      <c r="C154" s="47"/>
      <c r="D154" s="14"/>
      <c r="E154" s="103"/>
      <c r="F154" s="49"/>
      <c r="G154" s="48"/>
      <c r="H154" s="48"/>
      <c r="I154" s="13">
        <f t="shared" si="13"/>
        <v>0</v>
      </c>
      <c r="J154" s="102"/>
      <c r="K154" s="46"/>
      <c r="L154" s="41"/>
      <c r="M154" s="41"/>
      <c r="N154" s="42"/>
      <c r="O154" s="42"/>
      <c r="P154" s="43"/>
      <c r="Q154" s="41"/>
      <c r="R154" s="41"/>
      <c r="S154" s="41"/>
      <c r="T154" s="14"/>
    </row>
    <row r="155" spans="1:20" s="23" customFormat="1">
      <c r="A155" s="28">
        <v>151</v>
      </c>
      <c r="B155" s="13"/>
      <c r="C155" s="47"/>
      <c r="D155" s="14"/>
      <c r="E155" s="103"/>
      <c r="F155" s="49"/>
      <c r="G155" s="48"/>
      <c r="H155" s="48"/>
      <c r="I155" s="13">
        <f t="shared" si="13"/>
        <v>0</v>
      </c>
      <c r="J155" s="102"/>
      <c r="K155" s="46"/>
      <c r="L155" s="41"/>
      <c r="M155" s="41"/>
      <c r="N155" s="42"/>
      <c r="O155" s="42"/>
      <c r="P155" s="43"/>
      <c r="Q155" s="41"/>
      <c r="R155" s="41"/>
      <c r="S155" s="41"/>
      <c r="T155" s="14"/>
    </row>
    <row r="156" spans="1:20" s="23" customFormat="1">
      <c r="A156" s="28">
        <v>152</v>
      </c>
      <c r="B156" s="13"/>
      <c r="C156" s="47"/>
      <c r="D156" s="14"/>
      <c r="E156" s="103"/>
      <c r="F156" s="49"/>
      <c r="G156" s="48"/>
      <c r="H156" s="48"/>
      <c r="I156" s="13">
        <f t="shared" si="13"/>
        <v>0</v>
      </c>
      <c r="J156" s="102"/>
      <c r="K156" s="46"/>
      <c r="L156" s="41"/>
      <c r="M156" s="41"/>
      <c r="N156" s="42"/>
      <c r="O156" s="42"/>
      <c r="P156" s="43"/>
      <c r="Q156" s="41"/>
      <c r="R156" s="41"/>
      <c r="S156" s="41"/>
      <c r="T156" s="14"/>
    </row>
    <row r="157" spans="1:20" s="23" customFormat="1">
      <c r="A157" s="28">
        <v>153</v>
      </c>
      <c r="B157" s="13"/>
      <c r="C157" s="47"/>
      <c r="D157" s="14"/>
      <c r="E157" s="103"/>
      <c r="F157" s="49"/>
      <c r="G157" s="48"/>
      <c r="H157" s="48"/>
      <c r="I157" s="13">
        <f t="shared" si="13"/>
        <v>0</v>
      </c>
      <c r="J157" s="102"/>
      <c r="K157" s="46"/>
      <c r="L157" s="41"/>
      <c r="M157" s="41"/>
      <c r="N157" s="42"/>
      <c r="O157" s="42"/>
      <c r="P157" s="43"/>
      <c r="Q157" s="41"/>
      <c r="R157" s="41"/>
      <c r="S157" s="41"/>
      <c r="T157" s="14"/>
    </row>
    <row r="158" spans="1:20">
      <c r="A158" s="2">
        <v>154</v>
      </c>
      <c r="B158" s="13"/>
      <c r="C158" s="14"/>
      <c r="D158" s="14"/>
      <c r="E158" s="15"/>
      <c r="F158" s="14"/>
      <c r="G158" s="15"/>
      <c r="H158" s="15"/>
      <c r="I158" s="13">
        <f t="shared" si="13"/>
        <v>0</v>
      </c>
      <c r="J158" s="66"/>
      <c r="K158" s="14"/>
      <c r="L158" s="14"/>
      <c r="M158" s="14"/>
      <c r="N158" s="14"/>
      <c r="O158" s="14"/>
      <c r="P158" s="87"/>
      <c r="Q158" s="14"/>
      <c r="R158" s="14"/>
      <c r="S158" s="14"/>
      <c r="T158" s="14"/>
    </row>
    <row r="159" spans="1:20">
      <c r="A159" s="2">
        <v>155</v>
      </c>
      <c r="B159" s="13"/>
      <c r="C159" s="14"/>
      <c r="D159" s="14"/>
      <c r="E159" s="15"/>
      <c r="F159" s="14"/>
      <c r="G159" s="15"/>
      <c r="H159" s="15"/>
      <c r="I159" s="13">
        <f t="shared" si="13"/>
        <v>0</v>
      </c>
      <c r="J159" s="66"/>
      <c r="K159" s="14"/>
      <c r="L159" s="14"/>
      <c r="M159" s="14"/>
      <c r="N159" s="14"/>
      <c r="O159" s="14"/>
      <c r="P159" s="87"/>
      <c r="Q159" s="14"/>
      <c r="R159" s="14"/>
      <c r="S159" s="14"/>
      <c r="T159" s="14"/>
    </row>
    <row r="160" spans="1:20">
      <c r="A160" s="2">
        <v>156</v>
      </c>
      <c r="B160" s="13"/>
      <c r="C160" s="14"/>
      <c r="D160" s="14"/>
      <c r="E160" s="15"/>
      <c r="F160" s="14"/>
      <c r="G160" s="15"/>
      <c r="H160" s="15"/>
      <c r="I160" s="13">
        <f t="shared" ref="I160:I164" si="14">+G160+H160</f>
        <v>0</v>
      </c>
      <c r="J160" s="66"/>
      <c r="K160" s="14"/>
      <c r="L160" s="14"/>
      <c r="M160" s="14"/>
      <c r="N160" s="14"/>
      <c r="O160" s="14"/>
      <c r="P160" s="87"/>
      <c r="Q160" s="14"/>
      <c r="R160" s="14"/>
      <c r="S160" s="14"/>
      <c r="T160" s="14"/>
    </row>
    <row r="161" spans="1:20">
      <c r="A161" s="2">
        <v>157</v>
      </c>
      <c r="B161" s="13"/>
      <c r="C161" s="14"/>
      <c r="D161" s="14"/>
      <c r="E161" s="15"/>
      <c r="F161" s="14"/>
      <c r="G161" s="15"/>
      <c r="H161" s="15"/>
      <c r="I161" s="13">
        <f t="shared" si="14"/>
        <v>0</v>
      </c>
      <c r="J161" s="66"/>
      <c r="K161" s="14"/>
      <c r="L161" s="14"/>
      <c r="M161" s="14"/>
      <c r="N161" s="14"/>
      <c r="O161" s="14"/>
      <c r="P161" s="87"/>
      <c r="Q161" s="14"/>
      <c r="R161" s="14"/>
      <c r="S161" s="14"/>
      <c r="T161" s="14"/>
    </row>
    <row r="162" spans="1:20">
      <c r="A162" s="2">
        <v>158</v>
      </c>
      <c r="B162" s="13"/>
      <c r="C162" s="14"/>
      <c r="D162" s="14"/>
      <c r="E162" s="15"/>
      <c r="F162" s="14"/>
      <c r="G162" s="15"/>
      <c r="H162" s="15"/>
      <c r="I162" s="13">
        <f t="shared" si="14"/>
        <v>0</v>
      </c>
      <c r="J162" s="66"/>
      <c r="K162" s="14"/>
      <c r="L162" s="14"/>
      <c r="M162" s="14"/>
      <c r="N162" s="14"/>
      <c r="O162" s="14"/>
      <c r="P162" s="87"/>
      <c r="Q162" s="14"/>
      <c r="R162" s="14"/>
      <c r="S162" s="14"/>
      <c r="T162" s="14"/>
    </row>
    <row r="163" spans="1:20">
      <c r="A163" s="2">
        <v>159</v>
      </c>
      <c r="B163" s="13"/>
      <c r="C163" s="14"/>
      <c r="D163" s="14"/>
      <c r="E163" s="15"/>
      <c r="F163" s="14"/>
      <c r="G163" s="15"/>
      <c r="H163" s="15"/>
      <c r="I163" s="13">
        <f t="shared" si="14"/>
        <v>0</v>
      </c>
      <c r="J163" s="66"/>
      <c r="K163" s="14"/>
      <c r="L163" s="14"/>
      <c r="M163" s="14"/>
      <c r="N163" s="14"/>
      <c r="O163" s="14"/>
      <c r="P163" s="87"/>
      <c r="Q163" s="14"/>
      <c r="R163" s="14"/>
      <c r="S163" s="14"/>
      <c r="T163" s="14"/>
    </row>
    <row r="164" spans="1:20">
      <c r="A164" s="2">
        <v>160</v>
      </c>
      <c r="B164" s="13"/>
      <c r="C164" s="14"/>
      <c r="D164" s="14"/>
      <c r="E164" s="15"/>
      <c r="F164" s="14"/>
      <c r="G164" s="15"/>
      <c r="H164" s="15"/>
      <c r="I164" s="13">
        <f t="shared" si="14"/>
        <v>0</v>
      </c>
      <c r="J164" s="66"/>
      <c r="K164" s="14"/>
      <c r="L164" s="14"/>
      <c r="M164" s="14"/>
      <c r="N164" s="14"/>
      <c r="O164" s="14"/>
      <c r="P164" s="87"/>
      <c r="Q164" s="14"/>
      <c r="R164" s="14"/>
      <c r="S164" s="14"/>
      <c r="T164" s="14"/>
    </row>
    <row r="165" spans="1:20">
      <c r="A165" s="18" t="s">
        <v>11</v>
      </c>
      <c r="B165" s="35"/>
      <c r="C165" s="18">
        <f>COUNTIFS(C5:C164,"*")</f>
        <v>72</v>
      </c>
      <c r="D165" s="18"/>
      <c r="E165" s="9"/>
      <c r="F165" s="18"/>
      <c r="G165" s="18">
        <f>SUM(G5:G164)</f>
        <v>3182</v>
      </c>
      <c r="H165" s="18">
        <f>SUM(H5:H164)</f>
        <v>3366</v>
      </c>
      <c r="I165" s="18">
        <f>SUM(I5:I164)</f>
        <v>6548</v>
      </c>
      <c r="J165" s="96"/>
      <c r="K165" s="18"/>
      <c r="L165" s="18"/>
      <c r="M165" s="18"/>
      <c r="N165" s="18"/>
      <c r="O165" s="18"/>
      <c r="P165" s="10"/>
      <c r="Q165" s="18"/>
      <c r="R165" s="18"/>
      <c r="S165" s="18"/>
      <c r="T165" s="8"/>
    </row>
    <row r="166" spans="1:20">
      <c r="A166" s="36" t="s">
        <v>68</v>
      </c>
      <c r="B166" s="6">
        <f>COUNTIF(B$5:B$164,"Team 1")</f>
        <v>35</v>
      </c>
      <c r="C166" s="36" t="s">
        <v>29</v>
      </c>
      <c r="D166" s="6">
        <f>COUNTIF(D5:D164,"Anganwadi")</f>
        <v>42</v>
      </c>
    </row>
    <row r="167" spans="1:20">
      <c r="A167" s="36" t="s">
        <v>69</v>
      </c>
      <c r="B167" s="6">
        <f>COUNTIF(B$6:B$164,"Team 2")</f>
        <v>37</v>
      </c>
      <c r="C167" s="36" t="s">
        <v>27</v>
      </c>
      <c r="D167" s="6">
        <f>COUNTIF(D5:D164,"School")</f>
        <v>30</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2" sqref="D2"/>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2" customWidth="1"/>
    <col min="6" max="6" width="17" style="1" customWidth="1"/>
    <col min="7" max="7" width="6.140625" style="12" customWidth="1"/>
    <col min="8" max="8" width="6.28515625" style="12" bestFit="1" customWidth="1"/>
    <col min="9" max="9" width="6" style="86" bestFit="1" customWidth="1"/>
    <col min="10" max="10" width="16.7109375" style="86" customWidth="1"/>
    <col min="11" max="12" width="19.5703125" style="1" customWidth="1"/>
    <col min="13" max="13" width="19.5703125" style="86" customWidth="1"/>
    <col min="14" max="14" width="19.140625" style="1" customWidth="1"/>
    <col min="15" max="15" width="14.85546875" style="86"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56" t="s">
        <v>65</v>
      </c>
      <c r="B1" s="156"/>
      <c r="C1" s="156"/>
      <c r="D1" s="157"/>
      <c r="E1" s="157"/>
      <c r="F1" s="157"/>
      <c r="G1" s="157"/>
      <c r="H1" s="157"/>
      <c r="I1" s="157"/>
      <c r="J1" s="157"/>
      <c r="K1" s="157"/>
      <c r="L1" s="157"/>
      <c r="M1" s="157"/>
      <c r="N1" s="157"/>
      <c r="O1" s="157"/>
      <c r="P1" s="157"/>
      <c r="Q1" s="157"/>
      <c r="R1" s="157"/>
      <c r="S1" s="157"/>
    </row>
    <row r="2" spans="1:20">
      <c r="A2" s="160" t="s">
        <v>63</v>
      </c>
      <c r="B2" s="161"/>
      <c r="C2" s="161"/>
      <c r="D2" s="22">
        <v>43647</v>
      </c>
      <c r="E2" s="99"/>
      <c r="F2" s="19"/>
      <c r="G2" s="99"/>
      <c r="H2" s="99"/>
      <c r="I2" s="99"/>
      <c r="J2" s="99"/>
      <c r="K2" s="19"/>
      <c r="L2" s="19"/>
      <c r="M2" s="99"/>
      <c r="N2" s="19"/>
      <c r="O2" s="99"/>
      <c r="P2" s="19"/>
      <c r="Q2" s="19"/>
      <c r="R2" s="19"/>
      <c r="S2" s="19"/>
    </row>
    <row r="3" spans="1:20" ht="24" customHeight="1">
      <c r="A3" s="155" t="s">
        <v>14</v>
      </c>
      <c r="B3" s="158" t="s">
        <v>67</v>
      </c>
      <c r="C3" s="154" t="s">
        <v>7</v>
      </c>
      <c r="D3" s="154" t="s">
        <v>59</v>
      </c>
      <c r="E3" s="154" t="s">
        <v>16</v>
      </c>
      <c r="F3" s="162" t="s">
        <v>17</v>
      </c>
      <c r="G3" s="154" t="s">
        <v>8</v>
      </c>
      <c r="H3" s="154"/>
      <c r="I3" s="154"/>
      <c r="J3" s="154" t="s">
        <v>35</v>
      </c>
      <c r="K3" s="158" t="s">
        <v>37</v>
      </c>
      <c r="L3" s="158" t="s">
        <v>54</v>
      </c>
      <c r="M3" s="158" t="s">
        <v>55</v>
      </c>
      <c r="N3" s="158" t="s">
        <v>38</v>
      </c>
      <c r="O3" s="158" t="s">
        <v>39</v>
      </c>
      <c r="P3" s="155" t="s">
        <v>58</v>
      </c>
      <c r="Q3" s="154" t="s">
        <v>56</v>
      </c>
      <c r="R3" s="154" t="s">
        <v>36</v>
      </c>
      <c r="S3" s="154" t="s">
        <v>57</v>
      </c>
      <c r="T3" s="154" t="s">
        <v>13</v>
      </c>
    </row>
    <row r="4" spans="1:20" ht="25.5" customHeight="1">
      <c r="A4" s="155"/>
      <c r="B4" s="163"/>
      <c r="C4" s="154"/>
      <c r="D4" s="154"/>
      <c r="E4" s="154"/>
      <c r="F4" s="162"/>
      <c r="G4" s="100" t="s">
        <v>9</v>
      </c>
      <c r="H4" s="100" t="s">
        <v>10</v>
      </c>
      <c r="I4" s="100" t="s">
        <v>11</v>
      </c>
      <c r="J4" s="154"/>
      <c r="K4" s="159"/>
      <c r="L4" s="159"/>
      <c r="M4" s="159"/>
      <c r="N4" s="159"/>
      <c r="O4" s="159"/>
      <c r="P4" s="155"/>
      <c r="Q4" s="155"/>
      <c r="R4" s="154"/>
      <c r="S4" s="154"/>
      <c r="T4" s="154"/>
    </row>
    <row r="5" spans="1:20" s="23" customFormat="1">
      <c r="A5" s="28">
        <v>1</v>
      </c>
      <c r="B5" s="13" t="s">
        <v>68</v>
      </c>
      <c r="C5" s="14" t="s">
        <v>501</v>
      </c>
      <c r="D5" s="14" t="s">
        <v>29</v>
      </c>
      <c r="E5" s="15">
        <v>1</v>
      </c>
      <c r="F5" s="14"/>
      <c r="G5" s="15">
        <v>23</v>
      </c>
      <c r="H5" s="15">
        <v>20</v>
      </c>
      <c r="I5" s="88">
        <f>+G5+H5</f>
        <v>43</v>
      </c>
      <c r="J5" s="66">
        <v>9854558242</v>
      </c>
      <c r="K5" s="14" t="s">
        <v>502</v>
      </c>
      <c r="L5" s="14" t="s">
        <v>503</v>
      </c>
      <c r="M5" s="66">
        <v>9854466077</v>
      </c>
      <c r="N5" s="14" t="s">
        <v>504</v>
      </c>
      <c r="O5" s="66">
        <v>8876038604</v>
      </c>
      <c r="P5" s="21">
        <v>43648</v>
      </c>
      <c r="Q5" s="14"/>
      <c r="R5" s="66" t="s">
        <v>76</v>
      </c>
      <c r="S5" s="14"/>
      <c r="T5" s="14"/>
    </row>
    <row r="6" spans="1:20" s="23" customFormat="1">
      <c r="A6" s="28">
        <v>2</v>
      </c>
      <c r="B6" s="13" t="s">
        <v>68</v>
      </c>
      <c r="C6" s="14" t="s">
        <v>505</v>
      </c>
      <c r="D6" s="14" t="s">
        <v>29</v>
      </c>
      <c r="E6" s="15">
        <v>143</v>
      </c>
      <c r="F6" s="14"/>
      <c r="G6" s="15">
        <v>25</v>
      </c>
      <c r="H6" s="15">
        <v>20</v>
      </c>
      <c r="I6" s="88">
        <f t="shared" ref="I6:I69" si="0">+G6+H6</f>
        <v>45</v>
      </c>
      <c r="J6" s="66">
        <v>8723069230</v>
      </c>
      <c r="K6" s="14" t="s">
        <v>502</v>
      </c>
      <c r="L6" s="14" t="s">
        <v>503</v>
      </c>
      <c r="M6" s="66">
        <v>9854466077</v>
      </c>
      <c r="N6" s="14" t="s">
        <v>504</v>
      </c>
      <c r="O6" s="66">
        <v>8876038604</v>
      </c>
      <c r="P6" s="21"/>
      <c r="Q6" s="14"/>
      <c r="R6" s="66" t="s">
        <v>76</v>
      </c>
      <c r="S6" s="14"/>
      <c r="T6" s="14"/>
    </row>
    <row r="7" spans="1:20" s="23" customFormat="1">
      <c r="A7" s="28">
        <v>3</v>
      </c>
      <c r="B7" s="13" t="s">
        <v>69</v>
      </c>
      <c r="C7" s="14" t="s">
        <v>862</v>
      </c>
      <c r="D7" s="14" t="s">
        <v>29</v>
      </c>
      <c r="E7" s="15">
        <v>302</v>
      </c>
      <c r="F7" s="14"/>
      <c r="G7" s="15">
        <v>25</v>
      </c>
      <c r="H7" s="15">
        <v>21</v>
      </c>
      <c r="I7" s="88">
        <f t="shared" si="0"/>
        <v>46</v>
      </c>
      <c r="J7" s="66">
        <v>9706583242</v>
      </c>
      <c r="K7" s="14" t="s">
        <v>502</v>
      </c>
      <c r="L7" s="14" t="s">
        <v>503</v>
      </c>
      <c r="M7" s="66">
        <v>9854466077</v>
      </c>
      <c r="N7" s="14" t="s">
        <v>506</v>
      </c>
      <c r="O7" s="66">
        <v>8724976608</v>
      </c>
      <c r="P7" s="21"/>
      <c r="Q7" s="14"/>
      <c r="R7" s="66" t="s">
        <v>76</v>
      </c>
      <c r="S7" s="14"/>
      <c r="T7" s="14"/>
    </row>
    <row r="8" spans="1:20" s="23" customFormat="1">
      <c r="A8" s="28">
        <v>4</v>
      </c>
      <c r="B8" s="13" t="s">
        <v>69</v>
      </c>
      <c r="C8" s="14" t="s">
        <v>507</v>
      </c>
      <c r="D8" s="14" t="s">
        <v>29</v>
      </c>
      <c r="E8" s="15">
        <v>156</v>
      </c>
      <c r="F8" s="14"/>
      <c r="G8" s="15">
        <v>22</v>
      </c>
      <c r="H8" s="15">
        <v>15</v>
      </c>
      <c r="I8" s="88">
        <f t="shared" si="0"/>
        <v>37</v>
      </c>
      <c r="J8" s="13"/>
      <c r="K8" s="14" t="s">
        <v>502</v>
      </c>
      <c r="L8" s="14" t="s">
        <v>503</v>
      </c>
      <c r="M8" s="66">
        <v>9854466077</v>
      </c>
      <c r="N8" s="14" t="s">
        <v>506</v>
      </c>
      <c r="O8" s="66">
        <v>8724976609</v>
      </c>
      <c r="P8" s="21"/>
      <c r="Q8" s="14"/>
      <c r="R8" s="66" t="s">
        <v>76</v>
      </c>
      <c r="S8" s="14"/>
      <c r="T8" s="14"/>
    </row>
    <row r="9" spans="1:20" s="23" customFormat="1">
      <c r="A9" s="28">
        <v>5</v>
      </c>
      <c r="B9" s="13" t="s">
        <v>68</v>
      </c>
      <c r="C9" s="14" t="s">
        <v>508</v>
      </c>
      <c r="D9" s="14" t="s">
        <v>29</v>
      </c>
      <c r="E9" s="15">
        <v>2</v>
      </c>
      <c r="F9" s="14"/>
      <c r="G9" s="15">
        <v>15</v>
      </c>
      <c r="H9" s="15">
        <v>10</v>
      </c>
      <c r="I9" s="88">
        <f t="shared" si="0"/>
        <v>25</v>
      </c>
      <c r="J9" s="66" t="s">
        <v>509</v>
      </c>
      <c r="K9" s="14" t="s">
        <v>502</v>
      </c>
      <c r="L9" s="14" t="s">
        <v>503</v>
      </c>
      <c r="M9" s="66">
        <v>9854466077</v>
      </c>
      <c r="N9" s="14" t="s">
        <v>510</v>
      </c>
      <c r="O9" s="66">
        <v>7399805593</v>
      </c>
      <c r="P9" s="21">
        <v>43649</v>
      </c>
      <c r="Q9" s="14"/>
      <c r="R9" s="66" t="s">
        <v>76</v>
      </c>
      <c r="S9" s="14"/>
      <c r="T9" s="14"/>
    </row>
    <row r="10" spans="1:20" s="23" customFormat="1">
      <c r="A10" s="28">
        <v>6</v>
      </c>
      <c r="B10" s="13" t="s">
        <v>68</v>
      </c>
      <c r="C10" s="14" t="s">
        <v>511</v>
      </c>
      <c r="D10" s="14" t="s">
        <v>29</v>
      </c>
      <c r="E10" s="15">
        <v>3</v>
      </c>
      <c r="F10" s="14"/>
      <c r="G10" s="15">
        <v>20</v>
      </c>
      <c r="H10" s="15">
        <v>16</v>
      </c>
      <c r="I10" s="88">
        <f t="shared" si="0"/>
        <v>36</v>
      </c>
      <c r="J10" s="66">
        <v>9707373714</v>
      </c>
      <c r="K10" s="14" t="s">
        <v>502</v>
      </c>
      <c r="L10" s="14" t="s">
        <v>503</v>
      </c>
      <c r="M10" s="66">
        <v>9854466077</v>
      </c>
      <c r="N10" s="14" t="s">
        <v>510</v>
      </c>
      <c r="O10" s="66">
        <v>7399805593</v>
      </c>
      <c r="P10" s="21"/>
      <c r="Q10" s="14"/>
      <c r="R10" s="66" t="s">
        <v>76</v>
      </c>
      <c r="S10" s="14"/>
      <c r="T10" s="14"/>
    </row>
    <row r="11" spans="1:20" s="23" customFormat="1">
      <c r="A11" s="28">
        <v>7</v>
      </c>
      <c r="B11" s="13" t="s">
        <v>69</v>
      </c>
      <c r="C11" s="14" t="s">
        <v>512</v>
      </c>
      <c r="D11" s="14" t="s">
        <v>29</v>
      </c>
      <c r="E11" s="15">
        <v>144</v>
      </c>
      <c r="F11" s="14"/>
      <c r="G11" s="15">
        <v>22</v>
      </c>
      <c r="H11" s="15">
        <v>16</v>
      </c>
      <c r="I11" s="88">
        <f t="shared" si="0"/>
        <v>38</v>
      </c>
      <c r="J11" s="66"/>
      <c r="K11" s="14" t="s">
        <v>502</v>
      </c>
      <c r="L11" s="14" t="s">
        <v>503</v>
      </c>
      <c r="M11" s="66">
        <v>9854466077</v>
      </c>
      <c r="N11" s="14" t="s">
        <v>510</v>
      </c>
      <c r="O11" s="66">
        <v>7399805593</v>
      </c>
      <c r="P11" s="21"/>
      <c r="Q11" s="14"/>
      <c r="R11" s="66" t="s">
        <v>76</v>
      </c>
      <c r="S11" s="14"/>
      <c r="T11" s="14"/>
    </row>
    <row r="12" spans="1:20" s="23" customFormat="1">
      <c r="A12" s="28">
        <v>8</v>
      </c>
      <c r="B12" s="13" t="s">
        <v>69</v>
      </c>
      <c r="C12" s="14" t="s">
        <v>513</v>
      </c>
      <c r="D12" s="14" t="s">
        <v>29</v>
      </c>
      <c r="E12" s="15">
        <v>376</v>
      </c>
      <c r="F12" s="14"/>
      <c r="G12" s="15">
        <v>16</v>
      </c>
      <c r="H12" s="15">
        <v>14</v>
      </c>
      <c r="I12" s="88">
        <f t="shared" si="0"/>
        <v>30</v>
      </c>
      <c r="J12" s="66">
        <v>8486378354</v>
      </c>
      <c r="K12" s="14" t="s">
        <v>502</v>
      </c>
      <c r="L12" s="14" t="s">
        <v>503</v>
      </c>
      <c r="M12" s="66">
        <v>9854466077</v>
      </c>
      <c r="N12" s="14" t="s">
        <v>510</v>
      </c>
      <c r="O12" s="66">
        <v>7399805593</v>
      </c>
      <c r="P12" s="21"/>
      <c r="Q12" s="14"/>
      <c r="R12" s="66" t="s">
        <v>76</v>
      </c>
      <c r="S12" s="14"/>
      <c r="T12" s="14"/>
    </row>
    <row r="13" spans="1:20" s="23" customFormat="1">
      <c r="A13" s="28">
        <v>9</v>
      </c>
      <c r="B13" s="13" t="s">
        <v>68</v>
      </c>
      <c r="C13" s="14" t="s">
        <v>514</v>
      </c>
      <c r="D13" s="14" t="s">
        <v>29</v>
      </c>
      <c r="E13" s="15">
        <v>4</v>
      </c>
      <c r="F13" s="14"/>
      <c r="G13" s="15">
        <v>14</v>
      </c>
      <c r="H13" s="15">
        <v>11</v>
      </c>
      <c r="I13" s="88">
        <f t="shared" si="0"/>
        <v>25</v>
      </c>
      <c r="J13" s="66">
        <v>9706292858</v>
      </c>
      <c r="K13" s="14" t="s">
        <v>502</v>
      </c>
      <c r="L13" s="14" t="s">
        <v>503</v>
      </c>
      <c r="M13" s="66">
        <v>9854466077</v>
      </c>
      <c r="N13" s="14" t="s">
        <v>515</v>
      </c>
      <c r="O13" s="66">
        <v>9613506013</v>
      </c>
      <c r="P13" s="21">
        <v>43650</v>
      </c>
      <c r="Q13" s="14"/>
      <c r="R13" s="66" t="s">
        <v>76</v>
      </c>
      <c r="S13" s="14"/>
      <c r="T13" s="14"/>
    </row>
    <row r="14" spans="1:20" s="23" customFormat="1">
      <c r="A14" s="28">
        <v>10</v>
      </c>
      <c r="B14" s="13" t="s">
        <v>68</v>
      </c>
      <c r="C14" s="14" t="s">
        <v>516</v>
      </c>
      <c r="D14" s="14" t="s">
        <v>29</v>
      </c>
      <c r="E14" s="15">
        <v>5</v>
      </c>
      <c r="F14" s="14"/>
      <c r="G14" s="15">
        <v>16</v>
      </c>
      <c r="H14" s="15">
        <v>14</v>
      </c>
      <c r="I14" s="88">
        <f t="shared" si="0"/>
        <v>30</v>
      </c>
      <c r="J14" s="66">
        <v>9854512043</v>
      </c>
      <c r="K14" s="14" t="s">
        <v>502</v>
      </c>
      <c r="L14" s="14" t="s">
        <v>503</v>
      </c>
      <c r="M14" s="66">
        <v>9854466077</v>
      </c>
      <c r="N14" s="14" t="s">
        <v>515</v>
      </c>
      <c r="O14" s="66">
        <v>9613506013</v>
      </c>
      <c r="P14" s="21"/>
      <c r="Q14" s="14"/>
      <c r="R14" s="66" t="s">
        <v>76</v>
      </c>
      <c r="S14" s="14"/>
      <c r="T14" s="14"/>
    </row>
    <row r="15" spans="1:20" s="23" customFormat="1">
      <c r="A15" s="28">
        <v>11</v>
      </c>
      <c r="B15" s="13" t="s">
        <v>69</v>
      </c>
      <c r="C15" s="14" t="s">
        <v>517</v>
      </c>
      <c r="D15" s="14" t="s">
        <v>29</v>
      </c>
      <c r="E15" s="15">
        <v>6</v>
      </c>
      <c r="F15" s="14"/>
      <c r="G15" s="15">
        <v>13</v>
      </c>
      <c r="H15" s="15">
        <v>10</v>
      </c>
      <c r="I15" s="88">
        <f t="shared" si="0"/>
        <v>23</v>
      </c>
      <c r="J15" s="66">
        <v>7035972616</v>
      </c>
      <c r="K15" s="14" t="s">
        <v>502</v>
      </c>
      <c r="L15" s="14" t="s">
        <v>503</v>
      </c>
      <c r="M15" s="66">
        <v>9854466077</v>
      </c>
      <c r="N15" s="14" t="s">
        <v>515</v>
      </c>
      <c r="O15" s="66">
        <v>9613506013</v>
      </c>
      <c r="P15" s="21"/>
      <c r="Q15" s="14"/>
      <c r="R15" s="66" t="s">
        <v>76</v>
      </c>
      <c r="S15" s="14"/>
      <c r="T15" s="14"/>
    </row>
    <row r="16" spans="1:20" s="23" customFormat="1" ht="33">
      <c r="A16" s="28">
        <v>12</v>
      </c>
      <c r="B16" s="13" t="s">
        <v>69</v>
      </c>
      <c r="C16" s="14" t="s">
        <v>518</v>
      </c>
      <c r="D16" s="14" t="s">
        <v>29</v>
      </c>
      <c r="E16" s="15">
        <v>294</v>
      </c>
      <c r="F16" s="14"/>
      <c r="G16" s="15">
        <v>12</v>
      </c>
      <c r="H16" s="15">
        <v>9</v>
      </c>
      <c r="I16" s="88">
        <f t="shared" si="0"/>
        <v>21</v>
      </c>
      <c r="J16" s="66">
        <v>9859255054</v>
      </c>
      <c r="K16" s="14" t="s">
        <v>502</v>
      </c>
      <c r="L16" s="14" t="s">
        <v>503</v>
      </c>
      <c r="M16" s="66">
        <v>9854466077</v>
      </c>
      <c r="N16" s="14" t="s">
        <v>519</v>
      </c>
      <c r="O16" s="66">
        <v>9854624505</v>
      </c>
      <c r="P16" s="21"/>
      <c r="Q16" s="14"/>
      <c r="R16" s="66" t="s">
        <v>76</v>
      </c>
      <c r="S16" s="14"/>
      <c r="T16" s="14"/>
    </row>
    <row r="17" spans="1:20" s="23" customFormat="1">
      <c r="A17" s="28">
        <v>13</v>
      </c>
      <c r="B17" s="13" t="s">
        <v>68</v>
      </c>
      <c r="C17" s="14" t="s">
        <v>520</v>
      </c>
      <c r="D17" s="14" t="s">
        <v>29</v>
      </c>
      <c r="E17" s="15">
        <v>300</v>
      </c>
      <c r="F17" s="14"/>
      <c r="G17" s="15">
        <v>14</v>
      </c>
      <c r="H17" s="15">
        <v>10</v>
      </c>
      <c r="I17" s="88">
        <f t="shared" si="0"/>
        <v>24</v>
      </c>
      <c r="J17" s="66">
        <v>8876379359</v>
      </c>
      <c r="K17" s="14" t="s">
        <v>502</v>
      </c>
      <c r="L17" s="14" t="s">
        <v>503</v>
      </c>
      <c r="M17" s="66">
        <v>9854466077</v>
      </c>
      <c r="N17" s="14" t="s">
        <v>519</v>
      </c>
      <c r="O17" s="66">
        <v>9854624505</v>
      </c>
      <c r="P17" s="21">
        <v>43651</v>
      </c>
      <c r="Q17" s="14"/>
      <c r="R17" s="66" t="s">
        <v>76</v>
      </c>
      <c r="S17" s="14"/>
      <c r="T17" s="14"/>
    </row>
    <row r="18" spans="1:20" s="23" customFormat="1">
      <c r="A18" s="28">
        <v>14</v>
      </c>
      <c r="B18" s="13" t="s">
        <v>68</v>
      </c>
      <c r="C18" s="14" t="s">
        <v>521</v>
      </c>
      <c r="D18" s="14" t="s">
        <v>29</v>
      </c>
      <c r="E18" s="15">
        <v>13</v>
      </c>
      <c r="F18" s="14"/>
      <c r="G18" s="15">
        <v>13</v>
      </c>
      <c r="H18" s="15">
        <v>18</v>
      </c>
      <c r="I18" s="88">
        <f t="shared" si="0"/>
        <v>31</v>
      </c>
      <c r="J18" s="66">
        <v>9854558242</v>
      </c>
      <c r="K18" s="14" t="s">
        <v>502</v>
      </c>
      <c r="L18" s="14" t="s">
        <v>503</v>
      </c>
      <c r="M18" s="66">
        <v>9854466077</v>
      </c>
      <c r="N18" s="14" t="s">
        <v>522</v>
      </c>
      <c r="O18" s="66">
        <v>8876716447</v>
      </c>
      <c r="P18" s="21"/>
      <c r="Q18" s="14"/>
      <c r="R18" s="66" t="s">
        <v>76</v>
      </c>
      <c r="S18" s="14"/>
      <c r="T18" s="14"/>
    </row>
    <row r="19" spans="1:20" s="23" customFormat="1">
      <c r="A19" s="28">
        <v>15</v>
      </c>
      <c r="B19" s="13" t="s">
        <v>69</v>
      </c>
      <c r="C19" s="14" t="s">
        <v>523</v>
      </c>
      <c r="D19" s="14" t="s">
        <v>29</v>
      </c>
      <c r="E19" s="15">
        <v>14</v>
      </c>
      <c r="F19" s="14"/>
      <c r="G19" s="15">
        <v>12</v>
      </c>
      <c r="H19" s="15">
        <v>15</v>
      </c>
      <c r="I19" s="88">
        <f t="shared" si="0"/>
        <v>27</v>
      </c>
      <c r="J19" s="66">
        <v>9854493955</v>
      </c>
      <c r="K19" s="14" t="s">
        <v>502</v>
      </c>
      <c r="L19" s="14" t="s">
        <v>503</v>
      </c>
      <c r="M19" s="66">
        <v>9854466077</v>
      </c>
      <c r="N19" s="14" t="s">
        <v>522</v>
      </c>
      <c r="O19" s="66">
        <v>8876716447</v>
      </c>
      <c r="P19" s="21"/>
      <c r="Q19" s="14"/>
      <c r="R19" s="66" t="s">
        <v>76</v>
      </c>
      <c r="S19" s="14"/>
      <c r="T19" s="14"/>
    </row>
    <row r="20" spans="1:20" s="23" customFormat="1">
      <c r="A20" s="28">
        <v>16</v>
      </c>
      <c r="B20" s="13" t="s">
        <v>69</v>
      </c>
      <c r="C20" s="14" t="s">
        <v>524</v>
      </c>
      <c r="D20" s="14" t="s">
        <v>29</v>
      </c>
      <c r="E20" s="15">
        <v>174</v>
      </c>
      <c r="F20" s="14"/>
      <c r="G20" s="15">
        <v>14</v>
      </c>
      <c r="H20" s="15">
        <v>10</v>
      </c>
      <c r="I20" s="88">
        <f t="shared" si="0"/>
        <v>24</v>
      </c>
      <c r="J20" s="66">
        <v>9957310151</v>
      </c>
      <c r="K20" s="14" t="s">
        <v>502</v>
      </c>
      <c r="L20" s="14" t="s">
        <v>503</v>
      </c>
      <c r="M20" s="66">
        <v>9854466077</v>
      </c>
      <c r="N20" s="14" t="s">
        <v>522</v>
      </c>
      <c r="O20" s="66">
        <v>8876716447</v>
      </c>
      <c r="P20" s="21"/>
      <c r="Q20" s="14"/>
      <c r="R20" s="66" t="s">
        <v>76</v>
      </c>
      <c r="S20" s="14"/>
      <c r="T20" s="14"/>
    </row>
    <row r="21" spans="1:20" s="23" customFormat="1">
      <c r="A21" s="28">
        <v>17</v>
      </c>
      <c r="B21" s="13" t="s">
        <v>68</v>
      </c>
      <c r="C21" s="14" t="s">
        <v>525</v>
      </c>
      <c r="D21" s="14" t="s">
        <v>29</v>
      </c>
      <c r="E21" s="15">
        <v>306</v>
      </c>
      <c r="F21" s="14"/>
      <c r="G21" s="15">
        <v>12</v>
      </c>
      <c r="H21" s="15">
        <v>15</v>
      </c>
      <c r="I21" s="88">
        <f t="shared" si="0"/>
        <v>27</v>
      </c>
      <c r="J21" s="66">
        <v>9854756324</v>
      </c>
      <c r="K21" s="14" t="s">
        <v>502</v>
      </c>
      <c r="L21" s="14" t="s">
        <v>503</v>
      </c>
      <c r="M21" s="66">
        <v>9854466077</v>
      </c>
      <c r="N21" s="14" t="s">
        <v>522</v>
      </c>
      <c r="O21" s="66">
        <v>8876716447</v>
      </c>
      <c r="P21" s="21">
        <v>43652</v>
      </c>
      <c r="Q21" s="14"/>
      <c r="R21" s="66" t="s">
        <v>76</v>
      </c>
      <c r="S21" s="14"/>
      <c r="T21" s="14"/>
    </row>
    <row r="22" spans="1:20" s="23" customFormat="1">
      <c r="A22" s="28">
        <v>18</v>
      </c>
      <c r="B22" s="13" t="s">
        <v>68</v>
      </c>
      <c r="C22" s="14" t="s">
        <v>526</v>
      </c>
      <c r="D22" s="14" t="s">
        <v>29</v>
      </c>
      <c r="E22" s="15">
        <v>307</v>
      </c>
      <c r="F22" s="14"/>
      <c r="G22" s="15">
        <v>13</v>
      </c>
      <c r="H22" s="15">
        <v>11</v>
      </c>
      <c r="I22" s="88">
        <f t="shared" si="0"/>
        <v>24</v>
      </c>
      <c r="J22" s="66">
        <v>9864299356</v>
      </c>
      <c r="K22" s="14" t="s">
        <v>502</v>
      </c>
      <c r="L22" s="14" t="s">
        <v>503</v>
      </c>
      <c r="M22" s="66">
        <v>9854466077</v>
      </c>
      <c r="N22" s="14" t="s">
        <v>527</v>
      </c>
      <c r="O22" s="66">
        <v>8876031612</v>
      </c>
      <c r="P22" s="21"/>
      <c r="Q22" s="14"/>
      <c r="R22" s="66" t="s">
        <v>76</v>
      </c>
      <c r="S22" s="14"/>
      <c r="T22" s="14"/>
    </row>
    <row r="23" spans="1:20" s="23" customFormat="1">
      <c r="A23" s="28">
        <v>19</v>
      </c>
      <c r="B23" s="13" t="s">
        <v>69</v>
      </c>
      <c r="C23" s="14" t="s">
        <v>528</v>
      </c>
      <c r="D23" s="14" t="s">
        <v>29</v>
      </c>
      <c r="E23" s="15">
        <v>308</v>
      </c>
      <c r="F23" s="14"/>
      <c r="G23" s="15">
        <v>11</v>
      </c>
      <c r="H23" s="15">
        <v>10</v>
      </c>
      <c r="I23" s="88">
        <f t="shared" si="0"/>
        <v>21</v>
      </c>
      <c r="J23" s="66">
        <v>9854493928</v>
      </c>
      <c r="K23" s="14" t="s">
        <v>502</v>
      </c>
      <c r="L23" s="14" t="s">
        <v>503</v>
      </c>
      <c r="M23" s="66">
        <v>9854466077</v>
      </c>
      <c r="N23" s="14" t="s">
        <v>527</v>
      </c>
      <c r="O23" s="66">
        <v>8876031612</v>
      </c>
      <c r="P23" s="21"/>
      <c r="Q23" s="14"/>
      <c r="R23" s="66" t="s">
        <v>76</v>
      </c>
      <c r="S23" s="14"/>
      <c r="T23" s="14"/>
    </row>
    <row r="24" spans="1:20" s="23" customFormat="1">
      <c r="A24" s="28">
        <v>20</v>
      </c>
      <c r="B24" s="13" t="s">
        <v>69</v>
      </c>
      <c r="C24" s="14" t="s">
        <v>529</v>
      </c>
      <c r="D24" s="14" t="s">
        <v>29</v>
      </c>
      <c r="E24" s="15">
        <v>311</v>
      </c>
      <c r="F24" s="14"/>
      <c r="G24" s="15">
        <v>12</v>
      </c>
      <c r="H24" s="15">
        <v>10</v>
      </c>
      <c r="I24" s="88">
        <f t="shared" si="0"/>
        <v>22</v>
      </c>
      <c r="J24" s="66">
        <v>9859286238</v>
      </c>
      <c r="K24" s="14" t="s">
        <v>502</v>
      </c>
      <c r="L24" s="14" t="s">
        <v>503</v>
      </c>
      <c r="M24" s="66">
        <v>9854466077</v>
      </c>
      <c r="N24" s="14" t="s">
        <v>527</v>
      </c>
      <c r="O24" s="66">
        <v>8876031612</v>
      </c>
      <c r="P24" s="21"/>
      <c r="Q24" s="14"/>
      <c r="R24" s="66" t="s">
        <v>76</v>
      </c>
      <c r="S24" s="14"/>
      <c r="T24" s="14"/>
    </row>
    <row r="25" spans="1:20" s="23" customFormat="1">
      <c r="A25" s="28">
        <v>21</v>
      </c>
      <c r="B25" s="13" t="s">
        <v>68</v>
      </c>
      <c r="C25" s="14" t="s">
        <v>530</v>
      </c>
      <c r="D25" s="14" t="s">
        <v>29</v>
      </c>
      <c r="E25" s="15">
        <v>313</v>
      </c>
      <c r="F25" s="14"/>
      <c r="G25" s="15">
        <v>17</v>
      </c>
      <c r="H25" s="15">
        <v>20</v>
      </c>
      <c r="I25" s="88">
        <f t="shared" si="0"/>
        <v>37</v>
      </c>
      <c r="J25" s="66">
        <v>9924813988</v>
      </c>
      <c r="K25" s="14" t="s">
        <v>502</v>
      </c>
      <c r="L25" s="14" t="s">
        <v>503</v>
      </c>
      <c r="M25" s="66">
        <v>9854466077</v>
      </c>
      <c r="N25" s="14" t="s">
        <v>527</v>
      </c>
      <c r="O25" s="66">
        <v>8876031612</v>
      </c>
      <c r="P25" s="21">
        <v>43654</v>
      </c>
      <c r="Q25" s="14"/>
      <c r="R25" s="66" t="s">
        <v>76</v>
      </c>
      <c r="S25" s="14"/>
      <c r="T25" s="14"/>
    </row>
    <row r="26" spans="1:20" s="23" customFormat="1">
      <c r="A26" s="28">
        <v>22</v>
      </c>
      <c r="B26" s="13" t="s">
        <v>68</v>
      </c>
      <c r="C26" s="14" t="s">
        <v>531</v>
      </c>
      <c r="D26" s="14" t="s">
        <v>29</v>
      </c>
      <c r="E26" s="15">
        <v>21</v>
      </c>
      <c r="F26" s="14"/>
      <c r="G26" s="15">
        <v>16</v>
      </c>
      <c r="H26" s="15">
        <v>14</v>
      </c>
      <c r="I26" s="88">
        <f t="shared" si="0"/>
        <v>30</v>
      </c>
      <c r="J26" s="66">
        <v>9859283271</v>
      </c>
      <c r="K26" s="14" t="s">
        <v>532</v>
      </c>
      <c r="L26" s="14" t="s">
        <v>533</v>
      </c>
      <c r="M26" s="66">
        <v>9401452195</v>
      </c>
      <c r="N26" s="14" t="s">
        <v>534</v>
      </c>
      <c r="O26" s="66">
        <v>9854901919</v>
      </c>
      <c r="P26" s="21"/>
      <c r="Q26" s="14"/>
      <c r="R26" s="66" t="s">
        <v>76</v>
      </c>
      <c r="S26" s="14"/>
      <c r="T26" s="14"/>
    </row>
    <row r="27" spans="1:20" s="23" customFormat="1">
      <c r="A27" s="28">
        <v>23</v>
      </c>
      <c r="B27" s="13" t="s">
        <v>69</v>
      </c>
      <c r="C27" s="14" t="s">
        <v>535</v>
      </c>
      <c r="D27" s="14" t="s">
        <v>29</v>
      </c>
      <c r="E27" s="15">
        <v>22</v>
      </c>
      <c r="F27" s="14"/>
      <c r="G27" s="15">
        <v>16</v>
      </c>
      <c r="H27" s="15">
        <v>14</v>
      </c>
      <c r="I27" s="88">
        <f t="shared" si="0"/>
        <v>30</v>
      </c>
      <c r="J27" s="66">
        <v>8876015766</v>
      </c>
      <c r="K27" s="14" t="s">
        <v>532</v>
      </c>
      <c r="L27" s="14" t="s">
        <v>533</v>
      </c>
      <c r="M27" s="66">
        <v>9401452195</v>
      </c>
      <c r="N27" s="14" t="s">
        <v>534</v>
      </c>
      <c r="O27" s="66">
        <v>9854901919</v>
      </c>
      <c r="P27" s="21"/>
      <c r="Q27" s="14"/>
      <c r="R27" s="66" t="s">
        <v>76</v>
      </c>
      <c r="S27" s="14"/>
      <c r="T27" s="14"/>
    </row>
    <row r="28" spans="1:20" s="23" customFormat="1">
      <c r="A28" s="28">
        <v>24</v>
      </c>
      <c r="B28" s="13" t="s">
        <v>69</v>
      </c>
      <c r="C28" s="14" t="s">
        <v>536</v>
      </c>
      <c r="D28" s="14" t="s">
        <v>29</v>
      </c>
      <c r="E28" s="15">
        <v>316</v>
      </c>
      <c r="F28" s="14"/>
      <c r="G28" s="15">
        <v>12</v>
      </c>
      <c r="H28" s="15">
        <v>17</v>
      </c>
      <c r="I28" s="88">
        <f t="shared" si="0"/>
        <v>29</v>
      </c>
      <c r="J28" s="66">
        <v>9577056917</v>
      </c>
      <c r="K28" s="14" t="s">
        <v>532</v>
      </c>
      <c r="L28" s="14" t="s">
        <v>533</v>
      </c>
      <c r="M28" s="66">
        <v>9401452195</v>
      </c>
      <c r="N28" s="14" t="s">
        <v>534</v>
      </c>
      <c r="O28" s="66">
        <v>9854901919</v>
      </c>
      <c r="P28" s="21"/>
      <c r="Q28" s="14"/>
      <c r="R28" s="66" t="s">
        <v>76</v>
      </c>
      <c r="S28" s="14"/>
      <c r="T28" s="14"/>
    </row>
    <row r="29" spans="1:20" s="23" customFormat="1">
      <c r="A29" s="28">
        <v>25</v>
      </c>
      <c r="B29" s="13" t="s">
        <v>68</v>
      </c>
      <c r="C29" s="14" t="s">
        <v>537</v>
      </c>
      <c r="D29" s="14" t="s">
        <v>29</v>
      </c>
      <c r="E29" s="15">
        <v>319</v>
      </c>
      <c r="F29" s="14"/>
      <c r="G29" s="15">
        <v>16</v>
      </c>
      <c r="H29" s="15">
        <v>26</v>
      </c>
      <c r="I29" s="88">
        <f t="shared" si="0"/>
        <v>42</v>
      </c>
      <c r="J29" s="66">
        <v>8876670325</v>
      </c>
      <c r="K29" s="14" t="s">
        <v>532</v>
      </c>
      <c r="L29" s="14" t="s">
        <v>533</v>
      </c>
      <c r="M29" s="66">
        <v>9401452195</v>
      </c>
      <c r="N29" s="14" t="s">
        <v>538</v>
      </c>
      <c r="O29" s="66">
        <v>9859040893</v>
      </c>
      <c r="P29" s="21">
        <v>43655</v>
      </c>
      <c r="Q29" s="14"/>
      <c r="R29" s="66" t="s">
        <v>76</v>
      </c>
      <c r="S29" s="14"/>
      <c r="T29" s="14"/>
    </row>
    <row r="30" spans="1:20" s="23" customFormat="1" ht="33">
      <c r="A30" s="28">
        <v>26</v>
      </c>
      <c r="B30" s="13" t="s">
        <v>68</v>
      </c>
      <c r="C30" s="14" t="s">
        <v>539</v>
      </c>
      <c r="D30" s="14" t="s">
        <v>29</v>
      </c>
      <c r="E30" s="15">
        <v>380</v>
      </c>
      <c r="F30" s="14"/>
      <c r="G30" s="15">
        <v>7</v>
      </c>
      <c r="H30" s="15">
        <v>8</v>
      </c>
      <c r="I30" s="88">
        <f t="shared" si="0"/>
        <v>15</v>
      </c>
      <c r="J30" s="66">
        <v>8402841170</v>
      </c>
      <c r="K30" s="14" t="s">
        <v>532</v>
      </c>
      <c r="L30" s="14" t="s">
        <v>533</v>
      </c>
      <c r="M30" s="66">
        <v>9401452195</v>
      </c>
      <c r="N30" s="14" t="s">
        <v>538</v>
      </c>
      <c r="O30" s="66">
        <v>9859040893</v>
      </c>
      <c r="P30" s="21"/>
      <c r="Q30" s="14"/>
      <c r="R30" s="66" t="s">
        <v>76</v>
      </c>
      <c r="S30" s="14"/>
      <c r="T30" s="14"/>
    </row>
    <row r="31" spans="1:20" s="23" customFormat="1">
      <c r="A31" s="28">
        <v>27</v>
      </c>
      <c r="B31" s="13" t="s">
        <v>69</v>
      </c>
      <c r="C31" s="14" t="s">
        <v>540</v>
      </c>
      <c r="D31" s="14" t="s">
        <v>29</v>
      </c>
      <c r="E31" s="15">
        <v>7</v>
      </c>
      <c r="F31" s="14"/>
      <c r="G31" s="15">
        <v>21</v>
      </c>
      <c r="H31" s="15">
        <v>22</v>
      </c>
      <c r="I31" s="88">
        <f t="shared" si="0"/>
        <v>43</v>
      </c>
      <c r="J31" s="66">
        <v>9859114957</v>
      </c>
      <c r="K31" s="14" t="s">
        <v>541</v>
      </c>
      <c r="L31" s="14" t="s">
        <v>542</v>
      </c>
      <c r="M31" s="66">
        <v>9401452188</v>
      </c>
      <c r="N31" s="14" t="s">
        <v>543</v>
      </c>
      <c r="O31" s="66">
        <v>9577397283</v>
      </c>
      <c r="P31" s="21"/>
      <c r="Q31" s="14"/>
      <c r="R31" s="66" t="s">
        <v>76</v>
      </c>
      <c r="S31" s="14"/>
      <c r="T31" s="14"/>
    </row>
    <row r="32" spans="1:20" s="23" customFormat="1">
      <c r="A32" s="28">
        <v>28</v>
      </c>
      <c r="B32" s="13" t="s">
        <v>69</v>
      </c>
      <c r="C32" s="14" t="s">
        <v>544</v>
      </c>
      <c r="D32" s="14" t="s">
        <v>29</v>
      </c>
      <c r="E32" s="15">
        <v>8</v>
      </c>
      <c r="F32" s="14"/>
      <c r="G32" s="15">
        <v>38</v>
      </c>
      <c r="H32" s="15">
        <v>35</v>
      </c>
      <c r="I32" s="88">
        <f t="shared" si="0"/>
        <v>73</v>
      </c>
      <c r="J32" s="66">
        <v>8399901012</v>
      </c>
      <c r="K32" s="14" t="s">
        <v>541</v>
      </c>
      <c r="L32" s="14" t="s">
        <v>542</v>
      </c>
      <c r="M32" s="66">
        <v>9401452188</v>
      </c>
      <c r="N32" s="14" t="s">
        <v>543</v>
      </c>
      <c r="O32" s="66">
        <v>9577397283</v>
      </c>
      <c r="P32" s="21"/>
      <c r="Q32" s="14"/>
      <c r="R32" s="66" t="s">
        <v>76</v>
      </c>
      <c r="S32" s="14"/>
      <c r="T32" s="14"/>
    </row>
    <row r="33" spans="1:20" s="23" customFormat="1">
      <c r="A33" s="28">
        <v>29</v>
      </c>
      <c r="B33" s="13" t="s">
        <v>68</v>
      </c>
      <c r="C33" s="14" t="s">
        <v>545</v>
      </c>
      <c r="D33" s="14" t="s">
        <v>29</v>
      </c>
      <c r="E33" s="15">
        <v>159</v>
      </c>
      <c r="F33" s="14"/>
      <c r="G33" s="15">
        <v>34</v>
      </c>
      <c r="H33" s="15">
        <v>31</v>
      </c>
      <c r="I33" s="88">
        <f t="shared" si="0"/>
        <v>65</v>
      </c>
      <c r="J33" s="66">
        <v>9706779970</v>
      </c>
      <c r="K33" s="14" t="s">
        <v>541</v>
      </c>
      <c r="L33" s="14" t="s">
        <v>542</v>
      </c>
      <c r="M33" s="66">
        <v>9401452188</v>
      </c>
      <c r="N33" s="14" t="s">
        <v>543</v>
      </c>
      <c r="O33" s="66">
        <v>9577397283</v>
      </c>
      <c r="P33" s="21">
        <v>43656</v>
      </c>
      <c r="Q33" s="14"/>
      <c r="R33" s="66" t="s">
        <v>76</v>
      </c>
      <c r="S33" s="14"/>
      <c r="T33" s="14"/>
    </row>
    <row r="34" spans="1:20" s="23" customFormat="1">
      <c r="A34" s="28">
        <v>30</v>
      </c>
      <c r="B34" s="13" t="s">
        <v>68</v>
      </c>
      <c r="C34" s="14" t="s">
        <v>546</v>
      </c>
      <c r="D34" s="14" t="s">
        <v>29</v>
      </c>
      <c r="E34" s="15">
        <v>20</v>
      </c>
      <c r="F34" s="14"/>
      <c r="G34" s="15">
        <v>16</v>
      </c>
      <c r="H34" s="15">
        <v>23</v>
      </c>
      <c r="I34" s="88">
        <f t="shared" si="0"/>
        <v>39</v>
      </c>
      <c r="J34" s="66"/>
      <c r="K34" s="14" t="s">
        <v>541</v>
      </c>
      <c r="L34" s="14" t="s">
        <v>542</v>
      </c>
      <c r="M34" s="66">
        <v>9401452188</v>
      </c>
      <c r="N34" s="14" t="s">
        <v>547</v>
      </c>
      <c r="O34" s="66">
        <v>9577534799</v>
      </c>
      <c r="P34" s="21"/>
      <c r="Q34" s="14"/>
      <c r="R34" s="66" t="s">
        <v>76</v>
      </c>
      <c r="S34" s="14"/>
      <c r="T34" s="14"/>
    </row>
    <row r="35" spans="1:20" s="23" customFormat="1">
      <c r="A35" s="28">
        <v>31</v>
      </c>
      <c r="B35" s="13" t="s">
        <v>69</v>
      </c>
      <c r="C35" s="14" t="s">
        <v>548</v>
      </c>
      <c r="D35" s="14" t="s">
        <v>29</v>
      </c>
      <c r="E35" s="15">
        <v>154</v>
      </c>
      <c r="F35" s="14"/>
      <c r="G35" s="15">
        <v>41</v>
      </c>
      <c r="H35" s="15">
        <v>40</v>
      </c>
      <c r="I35" s="88">
        <f t="shared" si="0"/>
        <v>81</v>
      </c>
      <c r="J35" s="66">
        <v>9401025025</v>
      </c>
      <c r="K35" s="14" t="s">
        <v>549</v>
      </c>
      <c r="L35" s="104" t="s">
        <v>550</v>
      </c>
      <c r="M35" s="69">
        <v>9859130340</v>
      </c>
      <c r="N35" s="14" t="s">
        <v>551</v>
      </c>
      <c r="O35" s="66">
        <v>9854554371</v>
      </c>
      <c r="P35" s="21"/>
      <c r="Q35" s="14"/>
      <c r="R35" s="66" t="s">
        <v>76</v>
      </c>
      <c r="S35" s="14"/>
      <c r="T35" s="14"/>
    </row>
    <row r="36" spans="1:20" s="23" customFormat="1">
      <c r="A36" s="28">
        <v>32</v>
      </c>
      <c r="B36" s="13" t="s">
        <v>69</v>
      </c>
      <c r="C36" s="14" t="s">
        <v>552</v>
      </c>
      <c r="D36" s="14" t="s">
        <v>29</v>
      </c>
      <c r="E36" s="15">
        <v>303</v>
      </c>
      <c r="F36" s="14"/>
      <c r="G36" s="15">
        <v>35</v>
      </c>
      <c r="H36" s="15">
        <v>33</v>
      </c>
      <c r="I36" s="88">
        <f t="shared" si="0"/>
        <v>68</v>
      </c>
      <c r="J36" s="66">
        <v>9854785465</v>
      </c>
      <c r="K36" s="14" t="s">
        <v>549</v>
      </c>
      <c r="L36" s="104" t="s">
        <v>550</v>
      </c>
      <c r="M36" s="69">
        <v>9859130340</v>
      </c>
      <c r="N36" s="14" t="s">
        <v>551</v>
      </c>
      <c r="O36" s="66">
        <v>9854554371</v>
      </c>
      <c r="P36" s="21"/>
      <c r="Q36" s="14"/>
      <c r="R36" s="66" t="s">
        <v>76</v>
      </c>
      <c r="S36" s="14"/>
      <c r="T36" s="14"/>
    </row>
    <row r="37" spans="1:20" s="23" customFormat="1">
      <c r="A37" s="28">
        <v>33</v>
      </c>
      <c r="B37" s="13" t="s">
        <v>68</v>
      </c>
      <c r="C37" s="14" t="s">
        <v>553</v>
      </c>
      <c r="D37" s="14" t="s">
        <v>29</v>
      </c>
      <c r="E37" s="15">
        <v>377</v>
      </c>
      <c r="F37" s="14"/>
      <c r="G37" s="15">
        <v>12</v>
      </c>
      <c r="H37" s="15">
        <v>16</v>
      </c>
      <c r="I37" s="88">
        <f t="shared" si="0"/>
        <v>28</v>
      </c>
      <c r="J37" s="66">
        <v>9577366724</v>
      </c>
      <c r="K37" s="14" t="s">
        <v>549</v>
      </c>
      <c r="L37" s="104" t="s">
        <v>550</v>
      </c>
      <c r="M37" s="69">
        <v>9859130340</v>
      </c>
      <c r="N37" s="14" t="s">
        <v>551</v>
      </c>
      <c r="O37" s="66">
        <v>9854554371</v>
      </c>
      <c r="P37" s="21">
        <v>43657</v>
      </c>
      <c r="Q37" s="14"/>
      <c r="R37" s="66" t="s">
        <v>76</v>
      </c>
      <c r="S37" s="14"/>
      <c r="T37" s="14"/>
    </row>
    <row r="38" spans="1:20" s="23" customFormat="1">
      <c r="A38" s="28">
        <v>34</v>
      </c>
      <c r="B38" s="13" t="s">
        <v>68</v>
      </c>
      <c r="C38" s="14" t="s">
        <v>554</v>
      </c>
      <c r="D38" s="14" t="s">
        <v>29</v>
      </c>
      <c r="E38" s="15">
        <v>11</v>
      </c>
      <c r="F38" s="14"/>
      <c r="G38" s="15">
        <v>22</v>
      </c>
      <c r="H38" s="15">
        <v>18</v>
      </c>
      <c r="I38" s="88">
        <f t="shared" si="0"/>
        <v>40</v>
      </c>
      <c r="J38" s="66">
        <v>7066942568</v>
      </c>
      <c r="K38" s="14" t="s">
        <v>555</v>
      </c>
      <c r="L38" s="104" t="s">
        <v>556</v>
      </c>
      <c r="M38" s="69">
        <v>9401452186</v>
      </c>
      <c r="N38" s="14" t="s">
        <v>557</v>
      </c>
      <c r="O38" s="66">
        <v>9706499376</v>
      </c>
      <c r="P38" s="21"/>
      <c r="Q38" s="14"/>
      <c r="R38" s="66" t="s">
        <v>76</v>
      </c>
      <c r="S38" s="14"/>
      <c r="T38" s="14"/>
    </row>
    <row r="39" spans="1:20" s="23" customFormat="1">
      <c r="A39" s="28">
        <v>35</v>
      </c>
      <c r="B39" s="13" t="s">
        <v>69</v>
      </c>
      <c r="C39" s="14" t="s">
        <v>558</v>
      </c>
      <c r="D39" s="14" t="s">
        <v>29</v>
      </c>
      <c r="E39" s="15">
        <v>12</v>
      </c>
      <c r="F39" s="14"/>
      <c r="G39" s="15">
        <v>22</v>
      </c>
      <c r="H39" s="15">
        <v>19</v>
      </c>
      <c r="I39" s="88">
        <f t="shared" si="0"/>
        <v>41</v>
      </c>
      <c r="J39" s="66">
        <v>9706541352</v>
      </c>
      <c r="K39" s="14" t="s">
        <v>555</v>
      </c>
      <c r="L39" s="104" t="s">
        <v>556</v>
      </c>
      <c r="M39" s="69">
        <v>9401452186</v>
      </c>
      <c r="N39" s="14" t="s">
        <v>557</v>
      </c>
      <c r="O39" s="66">
        <v>9706499376</v>
      </c>
      <c r="P39" s="21"/>
      <c r="Q39" s="14"/>
      <c r="R39" s="66" t="s">
        <v>76</v>
      </c>
      <c r="S39" s="14"/>
      <c r="T39" s="14"/>
    </row>
    <row r="40" spans="1:20" s="23" customFormat="1">
      <c r="A40" s="28">
        <v>36</v>
      </c>
      <c r="B40" s="13" t="s">
        <v>69</v>
      </c>
      <c r="C40" s="14" t="s">
        <v>559</v>
      </c>
      <c r="D40" s="14" t="s">
        <v>29</v>
      </c>
      <c r="E40" s="15">
        <v>13</v>
      </c>
      <c r="F40" s="14"/>
      <c r="G40" s="15">
        <v>25</v>
      </c>
      <c r="H40" s="15">
        <v>28</v>
      </c>
      <c r="I40" s="88">
        <f t="shared" si="0"/>
        <v>53</v>
      </c>
      <c r="J40" s="66">
        <v>9859956468</v>
      </c>
      <c r="K40" s="14" t="s">
        <v>555</v>
      </c>
      <c r="L40" s="104" t="s">
        <v>556</v>
      </c>
      <c r="M40" s="69">
        <v>9401452186</v>
      </c>
      <c r="N40" s="14" t="s">
        <v>560</v>
      </c>
      <c r="O40" s="66">
        <v>8812011458</v>
      </c>
      <c r="P40" s="21"/>
      <c r="Q40" s="14"/>
      <c r="R40" s="66" t="s">
        <v>76</v>
      </c>
      <c r="S40" s="14"/>
      <c r="T40" s="14"/>
    </row>
    <row r="41" spans="1:20" s="23" customFormat="1">
      <c r="A41" s="28">
        <v>37</v>
      </c>
      <c r="B41" s="13" t="s">
        <v>68</v>
      </c>
      <c r="C41" s="14" t="s">
        <v>561</v>
      </c>
      <c r="D41" s="14" t="s">
        <v>29</v>
      </c>
      <c r="E41" s="15">
        <v>14</v>
      </c>
      <c r="F41" s="14"/>
      <c r="G41" s="15">
        <v>28</v>
      </c>
      <c r="H41" s="15">
        <v>32</v>
      </c>
      <c r="I41" s="88">
        <f t="shared" si="0"/>
        <v>60</v>
      </c>
      <c r="J41" s="66">
        <v>8720920282</v>
      </c>
      <c r="K41" s="14" t="s">
        <v>555</v>
      </c>
      <c r="L41" s="104" t="s">
        <v>556</v>
      </c>
      <c r="M41" s="69">
        <v>9401452186</v>
      </c>
      <c r="N41" s="14" t="s">
        <v>562</v>
      </c>
      <c r="O41" s="66">
        <v>9707790611</v>
      </c>
      <c r="P41" s="21">
        <v>43658</v>
      </c>
      <c r="Q41" s="14"/>
      <c r="R41" s="66" t="s">
        <v>76</v>
      </c>
      <c r="S41" s="14"/>
      <c r="T41" s="14"/>
    </row>
    <row r="42" spans="1:20" s="23" customFormat="1">
      <c r="A42" s="28">
        <v>38</v>
      </c>
      <c r="B42" s="13" t="s">
        <v>68</v>
      </c>
      <c r="C42" s="14" t="s">
        <v>563</v>
      </c>
      <c r="D42" s="14" t="s">
        <v>29</v>
      </c>
      <c r="E42" s="15">
        <v>15</v>
      </c>
      <c r="F42" s="14"/>
      <c r="G42" s="15">
        <v>30</v>
      </c>
      <c r="H42" s="15">
        <v>25</v>
      </c>
      <c r="I42" s="88">
        <f t="shared" si="0"/>
        <v>55</v>
      </c>
      <c r="J42" s="66">
        <v>9706269739</v>
      </c>
      <c r="K42" s="14" t="s">
        <v>555</v>
      </c>
      <c r="L42" s="14" t="s">
        <v>556</v>
      </c>
      <c r="M42" s="66">
        <v>9401452186</v>
      </c>
      <c r="N42" s="14" t="s">
        <v>562</v>
      </c>
      <c r="O42" s="66">
        <v>9707790611</v>
      </c>
      <c r="P42" s="21"/>
      <c r="Q42" s="14"/>
      <c r="R42" s="66" t="s">
        <v>76</v>
      </c>
      <c r="S42" s="14"/>
      <c r="T42" s="14"/>
    </row>
    <row r="43" spans="1:20" s="23" customFormat="1">
      <c r="A43" s="28">
        <v>39</v>
      </c>
      <c r="B43" s="13" t="s">
        <v>69</v>
      </c>
      <c r="C43" s="14" t="s">
        <v>564</v>
      </c>
      <c r="D43" s="14" t="s">
        <v>29</v>
      </c>
      <c r="E43" s="15">
        <v>304</v>
      </c>
      <c r="F43" s="14"/>
      <c r="G43" s="15">
        <v>41</v>
      </c>
      <c r="H43" s="15">
        <v>40</v>
      </c>
      <c r="I43" s="88">
        <f t="shared" si="0"/>
        <v>81</v>
      </c>
      <c r="J43" s="66">
        <v>9577350423</v>
      </c>
      <c r="K43" s="14" t="s">
        <v>565</v>
      </c>
      <c r="L43" s="14" t="s">
        <v>566</v>
      </c>
      <c r="M43" s="66">
        <v>9954345651</v>
      </c>
      <c r="N43" s="14" t="s">
        <v>199</v>
      </c>
      <c r="O43" s="66">
        <v>9954525068</v>
      </c>
      <c r="P43" s="21"/>
      <c r="Q43" s="14"/>
      <c r="R43" s="66" t="s">
        <v>76</v>
      </c>
      <c r="S43" s="14"/>
      <c r="T43" s="14"/>
    </row>
    <row r="44" spans="1:20" s="23" customFormat="1">
      <c r="A44" s="28">
        <v>40</v>
      </c>
      <c r="B44" s="13" t="s">
        <v>69</v>
      </c>
      <c r="C44" s="14" t="s">
        <v>567</v>
      </c>
      <c r="D44" s="14" t="s">
        <v>29</v>
      </c>
      <c r="E44" s="15">
        <v>314</v>
      </c>
      <c r="F44" s="14"/>
      <c r="G44" s="15">
        <v>36</v>
      </c>
      <c r="H44" s="15">
        <v>34</v>
      </c>
      <c r="I44" s="88">
        <f t="shared" si="0"/>
        <v>70</v>
      </c>
      <c r="J44" s="66">
        <v>8751964938</v>
      </c>
      <c r="K44" s="14" t="s">
        <v>565</v>
      </c>
      <c r="L44" s="14" t="s">
        <v>566</v>
      </c>
      <c r="M44" s="66">
        <v>9954345651</v>
      </c>
      <c r="N44" s="14" t="s">
        <v>199</v>
      </c>
      <c r="O44" s="66">
        <v>9954525068</v>
      </c>
      <c r="P44" s="21"/>
      <c r="Q44" s="14"/>
      <c r="R44" s="66" t="s">
        <v>76</v>
      </c>
      <c r="S44" s="14"/>
      <c r="T44" s="14"/>
    </row>
    <row r="45" spans="1:20" s="23" customFormat="1" ht="33">
      <c r="A45" s="28">
        <v>41</v>
      </c>
      <c r="B45" s="13" t="s">
        <v>68</v>
      </c>
      <c r="C45" s="14" t="s">
        <v>568</v>
      </c>
      <c r="D45" s="14" t="s">
        <v>29</v>
      </c>
      <c r="E45" s="15">
        <v>379</v>
      </c>
      <c r="F45" s="14"/>
      <c r="G45" s="15">
        <v>18</v>
      </c>
      <c r="H45" s="15">
        <v>14</v>
      </c>
      <c r="I45" s="88">
        <f t="shared" si="0"/>
        <v>32</v>
      </c>
      <c r="J45" s="66">
        <v>9859102743</v>
      </c>
      <c r="K45" s="14" t="s">
        <v>565</v>
      </c>
      <c r="L45" s="14" t="s">
        <v>566</v>
      </c>
      <c r="M45" s="66">
        <v>9954345651</v>
      </c>
      <c r="N45" s="14" t="s">
        <v>199</v>
      </c>
      <c r="O45" s="66">
        <v>9954525068</v>
      </c>
      <c r="P45" s="21">
        <v>43661</v>
      </c>
      <c r="Q45" s="14"/>
      <c r="R45" s="66" t="s">
        <v>76</v>
      </c>
      <c r="S45" s="14"/>
      <c r="T45" s="14"/>
    </row>
    <row r="46" spans="1:20" s="23" customFormat="1">
      <c r="A46" s="28">
        <v>42</v>
      </c>
      <c r="B46" s="13" t="s">
        <v>68</v>
      </c>
      <c r="C46" s="14" t="s">
        <v>569</v>
      </c>
      <c r="D46" s="14" t="s">
        <v>29</v>
      </c>
      <c r="E46" s="15">
        <v>16</v>
      </c>
      <c r="F46" s="14"/>
      <c r="G46" s="15">
        <v>24</v>
      </c>
      <c r="H46" s="15">
        <v>33</v>
      </c>
      <c r="I46" s="88">
        <f t="shared" si="0"/>
        <v>57</v>
      </c>
      <c r="J46" s="66">
        <v>9957776218</v>
      </c>
      <c r="K46" s="14" t="s">
        <v>565</v>
      </c>
      <c r="L46" s="14" t="s">
        <v>566</v>
      </c>
      <c r="M46" s="66">
        <v>9954345651</v>
      </c>
      <c r="N46" s="14" t="s">
        <v>199</v>
      </c>
      <c r="O46" s="66">
        <v>9954525068</v>
      </c>
      <c r="P46" s="21"/>
      <c r="Q46" s="14"/>
      <c r="R46" s="66" t="s">
        <v>76</v>
      </c>
      <c r="S46" s="14"/>
      <c r="T46" s="14"/>
    </row>
    <row r="47" spans="1:20" s="23" customFormat="1">
      <c r="A47" s="28">
        <v>43</v>
      </c>
      <c r="B47" s="13" t="s">
        <v>69</v>
      </c>
      <c r="C47" s="14" t="s">
        <v>570</v>
      </c>
      <c r="D47" s="14" t="s">
        <v>29</v>
      </c>
      <c r="E47" s="15">
        <v>173</v>
      </c>
      <c r="F47" s="14"/>
      <c r="G47" s="15">
        <v>58</v>
      </c>
      <c r="H47" s="15">
        <v>55</v>
      </c>
      <c r="I47" s="88">
        <f t="shared" si="0"/>
        <v>113</v>
      </c>
      <c r="J47" s="66">
        <v>985430618</v>
      </c>
      <c r="K47" s="14" t="s">
        <v>565</v>
      </c>
      <c r="L47" s="14" t="s">
        <v>566</v>
      </c>
      <c r="M47" s="66">
        <v>9954345651</v>
      </c>
      <c r="N47" s="14" t="s">
        <v>199</v>
      </c>
      <c r="O47" s="66">
        <v>9954525068</v>
      </c>
      <c r="P47" s="21"/>
      <c r="Q47" s="14"/>
      <c r="R47" s="66" t="s">
        <v>76</v>
      </c>
      <c r="S47" s="14"/>
      <c r="T47" s="14"/>
    </row>
    <row r="48" spans="1:20" s="23" customFormat="1">
      <c r="A48" s="28">
        <v>44</v>
      </c>
      <c r="B48" s="13" t="s">
        <v>69</v>
      </c>
      <c r="C48" s="14" t="s">
        <v>183</v>
      </c>
      <c r="D48" s="14" t="s">
        <v>29</v>
      </c>
      <c r="E48" s="15">
        <v>122</v>
      </c>
      <c r="F48" s="14"/>
      <c r="G48" s="15">
        <v>35</v>
      </c>
      <c r="H48" s="15">
        <v>30</v>
      </c>
      <c r="I48" s="88">
        <f t="shared" si="0"/>
        <v>65</v>
      </c>
      <c r="J48" s="66">
        <v>9577860226</v>
      </c>
      <c r="K48" s="14" t="s">
        <v>147</v>
      </c>
      <c r="L48" s="14" t="s">
        <v>148</v>
      </c>
      <c r="M48" s="66">
        <v>7399364607</v>
      </c>
      <c r="N48" s="14" t="s">
        <v>149</v>
      </c>
      <c r="O48" s="66">
        <v>9613801276</v>
      </c>
      <c r="P48" s="21"/>
      <c r="Q48" s="14"/>
      <c r="R48" s="66" t="s">
        <v>76</v>
      </c>
      <c r="S48" s="14"/>
      <c r="T48" s="14"/>
    </row>
    <row r="49" spans="1:20" s="23" customFormat="1">
      <c r="A49" s="28">
        <v>45</v>
      </c>
      <c r="B49" s="13" t="s">
        <v>68</v>
      </c>
      <c r="C49" s="14" t="s">
        <v>571</v>
      </c>
      <c r="D49" s="14" t="s">
        <v>29</v>
      </c>
      <c r="E49" s="15">
        <v>123</v>
      </c>
      <c r="F49" s="14"/>
      <c r="G49" s="15">
        <v>32</v>
      </c>
      <c r="H49" s="15">
        <v>33</v>
      </c>
      <c r="I49" s="88">
        <f t="shared" si="0"/>
        <v>65</v>
      </c>
      <c r="J49" s="66">
        <v>9957690220</v>
      </c>
      <c r="K49" s="14" t="s">
        <v>147</v>
      </c>
      <c r="L49" s="14" t="s">
        <v>148</v>
      </c>
      <c r="M49" s="66">
        <v>7399364607</v>
      </c>
      <c r="N49" s="14" t="s">
        <v>152</v>
      </c>
      <c r="O49" s="66">
        <v>9613079078</v>
      </c>
      <c r="P49" s="21">
        <v>43662</v>
      </c>
      <c r="Q49" s="14"/>
      <c r="R49" s="66" t="s">
        <v>76</v>
      </c>
      <c r="S49" s="14"/>
      <c r="T49" s="14"/>
    </row>
    <row r="50" spans="1:20" s="23" customFormat="1">
      <c r="A50" s="28">
        <v>46</v>
      </c>
      <c r="B50" s="13" t="s">
        <v>68</v>
      </c>
      <c r="C50" s="14" t="s">
        <v>572</v>
      </c>
      <c r="D50" s="14" t="s">
        <v>29</v>
      </c>
      <c r="E50" s="15">
        <v>141</v>
      </c>
      <c r="F50" s="14"/>
      <c r="G50" s="15">
        <v>37</v>
      </c>
      <c r="H50" s="15">
        <v>35</v>
      </c>
      <c r="I50" s="88">
        <f t="shared" si="0"/>
        <v>72</v>
      </c>
      <c r="J50" s="66">
        <v>9859438479</v>
      </c>
      <c r="K50" s="14" t="s">
        <v>147</v>
      </c>
      <c r="L50" s="14" t="s">
        <v>148</v>
      </c>
      <c r="M50" s="66">
        <v>7399364607</v>
      </c>
      <c r="N50" s="14" t="s">
        <v>152</v>
      </c>
      <c r="O50" s="66">
        <v>9613079078</v>
      </c>
      <c r="P50" s="21"/>
      <c r="Q50" s="14"/>
      <c r="R50" s="66" t="s">
        <v>76</v>
      </c>
      <c r="S50" s="14"/>
      <c r="T50" s="14"/>
    </row>
    <row r="51" spans="1:20" s="23" customFormat="1">
      <c r="A51" s="28">
        <v>47</v>
      </c>
      <c r="B51" s="13" t="s">
        <v>69</v>
      </c>
      <c r="C51" s="14" t="s">
        <v>573</v>
      </c>
      <c r="D51" s="14" t="s">
        <v>29</v>
      </c>
      <c r="E51" s="15">
        <v>349</v>
      </c>
      <c r="F51" s="14"/>
      <c r="G51" s="15">
        <v>31</v>
      </c>
      <c r="H51" s="15">
        <v>32</v>
      </c>
      <c r="I51" s="88">
        <f t="shared" si="0"/>
        <v>63</v>
      </c>
      <c r="J51" s="66">
        <v>9678255855</v>
      </c>
      <c r="K51" s="14" t="s">
        <v>147</v>
      </c>
      <c r="L51" s="14" t="s">
        <v>148</v>
      </c>
      <c r="M51" s="66">
        <v>7399364607</v>
      </c>
      <c r="N51" s="14" t="s">
        <v>154</v>
      </c>
      <c r="O51" s="66">
        <v>7399805593</v>
      </c>
      <c r="P51" s="21"/>
      <c r="Q51" s="14"/>
      <c r="R51" s="66" t="s">
        <v>76</v>
      </c>
      <c r="S51" s="14"/>
      <c r="T51" s="14"/>
    </row>
    <row r="52" spans="1:20" s="23" customFormat="1">
      <c r="A52" s="28">
        <v>48</v>
      </c>
      <c r="B52" s="13" t="s">
        <v>69</v>
      </c>
      <c r="C52" s="14" t="s">
        <v>574</v>
      </c>
      <c r="D52" s="14" t="s">
        <v>29</v>
      </c>
      <c r="E52" s="15">
        <v>355</v>
      </c>
      <c r="F52" s="14"/>
      <c r="G52" s="15">
        <v>25</v>
      </c>
      <c r="H52" s="15">
        <v>22</v>
      </c>
      <c r="I52" s="88">
        <f t="shared" si="0"/>
        <v>47</v>
      </c>
      <c r="J52" s="66">
        <v>9859494192</v>
      </c>
      <c r="K52" s="14" t="s">
        <v>147</v>
      </c>
      <c r="L52" s="14" t="s">
        <v>148</v>
      </c>
      <c r="M52" s="66">
        <v>7399364607</v>
      </c>
      <c r="N52" s="14" t="s">
        <v>149</v>
      </c>
      <c r="O52" s="66">
        <v>9613801276</v>
      </c>
      <c r="P52" s="21"/>
      <c r="Q52" s="14"/>
      <c r="R52" s="66" t="s">
        <v>76</v>
      </c>
      <c r="S52" s="14"/>
      <c r="T52" s="14"/>
    </row>
    <row r="53" spans="1:20" s="23" customFormat="1">
      <c r="A53" s="28">
        <v>49</v>
      </c>
      <c r="B53" s="13" t="s">
        <v>68</v>
      </c>
      <c r="C53" s="14" t="s">
        <v>575</v>
      </c>
      <c r="D53" s="14" t="s">
        <v>29</v>
      </c>
      <c r="E53" s="15">
        <v>359</v>
      </c>
      <c r="F53" s="14"/>
      <c r="G53" s="15">
        <v>28</v>
      </c>
      <c r="H53" s="15">
        <v>23</v>
      </c>
      <c r="I53" s="88">
        <f t="shared" si="0"/>
        <v>51</v>
      </c>
      <c r="J53" s="66">
        <v>9577838471</v>
      </c>
      <c r="K53" s="14" t="s">
        <v>147</v>
      </c>
      <c r="L53" s="14" t="s">
        <v>148</v>
      </c>
      <c r="M53" s="66">
        <v>7399364607</v>
      </c>
      <c r="N53" s="14" t="s">
        <v>152</v>
      </c>
      <c r="O53" s="66">
        <v>9613079078</v>
      </c>
      <c r="P53" s="21">
        <v>43663</v>
      </c>
      <c r="Q53" s="14"/>
      <c r="R53" s="66" t="s">
        <v>76</v>
      </c>
      <c r="S53" s="14"/>
      <c r="T53" s="14"/>
    </row>
    <row r="54" spans="1:20" s="23" customFormat="1">
      <c r="A54" s="28">
        <v>50</v>
      </c>
      <c r="B54" s="13" t="s">
        <v>68</v>
      </c>
      <c r="C54" s="14" t="s">
        <v>576</v>
      </c>
      <c r="D54" s="14" t="s">
        <v>29</v>
      </c>
      <c r="E54" s="15">
        <v>124</v>
      </c>
      <c r="F54" s="14"/>
      <c r="G54" s="15">
        <v>45</v>
      </c>
      <c r="H54" s="15">
        <v>40</v>
      </c>
      <c r="I54" s="88">
        <f t="shared" si="0"/>
        <v>85</v>
      </c>
      <c r="J54" s="66">
        <v>9435984128</v>
      </c>
      <c r="K54" s="14" t="s">
        <v>577</v>
      </c>
      <c r="L54" s="14" t="s">
        <v>578</v>
      </c>
      <c r="M54" s="66">
        <v>8011739247</v>
      </c>
      <c r="N54" s="14" t="s">
        <v>579</v>
      </c>
      <c r="O54" s="66">
        <v>9613962830</v>
      </c>
      <c r="P54" s="21"/>
      <c r="Q54" s="14"/>
      <c r="R54" s="66" t="s">
        <v>76</v>
      </c>
      <c r="S54" s="14"/>
      <c r="T54" s="14"/>
    </row>
    <row r="55" spans="1:20" s="23" customFormat="1">
      <c r="A55" s="28">
        <v>51</v>
      </c>
      <c r="B55" s="13" t="s">
        <v>69</v>
      </c>
      <c r="C55" s="14" t="s">
        <v>580</v>
      </c>
      <c r="D55" s="14" t="s">
        <v>29</v>
      </c>
      <c r="E55" s="15">
        <v>64</v>
      </c>
      <c r="F55" s="14"/>
      <c r="G55" s="15">
        <v>34</v>
      </c>
      <c r="H55" s="15">
        <v>32</v>
      </c>
      <c r="I55" s="88">
        <f t="shared" si="0"/>
        <v>66</v>
      </c>
      <c r="J55" s="66">
        <v>9859471895</v>
      </c>
      <c r="K55" s="14" t="s">
        <v>577</v>
      </c>
      <c r="L55" s="14" t="s">
        <v>578</v>
      </c>
      <c r="M55" s="66">
        <v>8011739247</v>
      </c>
      <c r="N55" s="14" t="s">
        <v>581</v>
      </c>
      <c r="O55" s="66">
        <v>8471882094</v>
      </c>
      <c r="P55" s="21"/>
      <c r="Q55" s="14"/>
      <c r="R55" s="66" t="s">
        <v>76</v>
      </c>
      <c r="S55" s="14"/>
      <c r="T55" s="14"/>
    </row>
    <row r="56" spans="1:20" s="23" customFormat="1">
      <c r="A56" s="28">
        <v>52</v>
      </c>
      <c r="B56" s="13" t="s">
        <v>69</v>
      </c>
      <c r="C56" s="14" t="s">
        <v>582</v>
      </c>
      <c r="D56" s="14" t="s">
        <v>29</v>
      </c>
      <c r="E56" s="15">
        <v>65</v>
      </c>
      <c r="F56" s="14"/>
      <c r="G56" s="15">
        <v>29</v>
      </c>
      <c r="H56" s="15">
        <v>27</v>
      </c>
      <c r="I56" s="88">
        <f t="shared" si="0"/>
        <v>56</v>
      </c>
      <c r="J56" s="66">
        <v>9859101477</v>
      </c>
      <c r="K56" s="14" t="s">
        <v>577</v>
      </c>
      <c r="L56" s="14" t="s">
        <v>578</v>
      </c>
      <c r="M56" s="66">
        <v>8011739247</v>
      </c>
      <c r="N56" s="14" t="s">
        <v>583</v>
      </c>
      <c r="O56" s="66">
        <v>8471881326</v>
      </c>
      <c r="P56" s="21"/>
      <c r="Q56" s="14"/>
      <c r="R56" s="66" t="s">
        <v>76</v>
      </c>
      <c r="S56" s="14"/>
      <c r="T56" s="14"/>
    </row>
    <row r="57" spans="1:20" s="23" customFormat="1">
      <c r="A57" s="28">
        <v>53</v>
      </c>
      <c r="B57" s="13" t="s">
        <v>68</v>
      </c>
      <c r="C57" s="14" t="s">
        <v>584</v>
      </c>
      <c r="D57" s="14" t="s">
        <v>29</v>
      </c>
      <c r="E57" s="15">
        <v>168</v>
      </c>
      <c r="F57" s="14"/>
      <c r="G57" s="15">
        <v>40</v>
      </c>
      <c r="H57" s="15">
        <v>35</v>
      </c>
      <c r="I57" s="88">
        <f t="shared" si="0"/>
        <v>75</v>
      </c>
      <c r="J57" s="66">
        <v>9864393307</v>
      </c>
      <c r="K57" s="14" t="s">
        <v>577</v>
      </c>
      <c r="L57" s="14" t="s">
        <v>578</v>
      </c>
      <c r="M57" s="66">
        <v>8011739247</v>
      </c>
      <c r="N57" s="14" t="s">
        <v>579</v>
      </c>
      <c r="O57" s="66"/>
      <c r="P57" s="21">
        <v>43664</v>
      </c>
      <c r="Q57" s="14"/>
      <c r="R57" s="66" t="s">
        <v>76</v>
      </c>
      <c r="S57" s="14"/>
      <c r="T57" s="14"/>
    </row>
    <row r="58" spans="1:20" s="23" customFormat="1">
      <c r="A58" s="28">
        <v>54</v>
      </c>
      <c r="B58" s="13" t="s">
        <v>68</v>
      </c>
      <c r="C58" s="14" t="s">
        <v>585</v>
      </c>
      <c r="D58" s="14" t="s">
        <v>29</v>
      </c>
      <c r="E58" s="15">
        <v>360</v>
      </c>
      <c r="F58" s="14"/>
      <c r="G58" s="15">
        <v>34</v>
      </c>
      <c r="H58" s="15">
        <v>32</v>
      </c>
      <c r="I58" s="88">
        <f t="shared" si="0"/>
        <v>66</v>
      </c>
      <c r="J58" s="66">
        <v>9957625207</v>
      </c>
      <c r="K58" s="14" t="s">
        <v>577</v>
      </c>
      <c r="L58" s="14" t="s">
        <v>578</v>
      </c>
      <c r="M58" s="66">
        <v>8011739247</v>
      </c>
      <c r="N58" s="14" t="s">
        <v>579</v>
      </c>
      <c r="O58" s="66">
        <v>9613962830</v>
      </c>
      <c r="P58" s="21"/>
      <c r="Q58" s="14"/>
      <c r="R58" s="66" t="s">
        <v>76</v>
      </c>
      <c r="S58" s="14"/>
      <c r="T58" s="14"/>
    </row>
    <row r="59" spans="1:20" s="23" customFormat="1">
      <c r="A59" s="28">
        <v>55</v>
      </c>
      <c r="B59" s="13" t="s">
        <v>69</v>
      </c>
      <c r="C59" s="14" t="s">
        <v>586</v>
      </c>
      <c r="D59" s="14" t="s">
        <v>29</v>
      </c>
      <c r="E59" s="15">
        <v>388</v>
      </c>
      <c r="F59" s="14"/>
      <c r="G59" s="15">
        <v>26</v>
      </c>
      <c r="H59" s="15">
        <v>24</v>
      </c>
      <c r="I59" s="88">
        <f t="shared" si="0"/>
        <v>50</v>
      </c>
      <c r="J59" s="66">
        <v>7399806784</v>
      </c>
      <c r="K59" s="14" t="s">
        <v>577</v>
      </c>
      <c r="L59" s="14" t="s">
        <v>578</v>
      </c>
      <c r="M59" s="66">
        <v>8011739247</v>
      </c>
      <c r="N59" s="14" t="s">
        <v>581</v>
      </c>
      <c r="O59" s="66">
        <v>8471882094</v>
      </c>
      <c r="P59" s="21"/>
      <c r="Q59" s="14"/>
      <c r="R59" s="66" t="s">
        <v>76</v>
      </c>
      <c r="S59" s="14"/>
      <c r="T59" s="14"/>
    </row>
    <row r="60" spans="1:20" s="23" customFormat="1">
      <c r="A60" s="28">
        <v>56</v>
      </c>
      <c r="B60" s="13" t="s">
        <v>69</v>
      </c>
      <c r="C60" s="14" t="s">
        <v>587</v>
      </c>
      <c r="D60" s="14" t="s">
        <v>29</v>
      </c>
      <c r="E60" s="15">
        <v>351</v>
      </c>
      <c r="F60" s="14"/>
      <c r="G60" s="15">
        <v>25</v>
      </c>
      <c r="H60" s="15">
        <v>22</v>
      </c>
      <c r="I60" s="88">
        <f t="shared" si="0"/>
        <v>47</v>
      </c>
      <c r="J60" s="66">
        <v>8822340692</v>
      </c>
      <c r="K60" s="14" t="s">
        <v>577</v>
      </c>
      <c r="L60" s="14" t="s">
        <v>578</v>
      </c>
      <c r="M60" s="66">
        <v>8011739247</v>
      </c>
      <c r="N60" s="14" t="s">
        <v>583</v>
      </c>
      <c r="O60" s="66">
        <v>8471881326</v>
      </c>
      <c r="P60" s="21"/>
      <c r="Q60" s="14"/>
      <c r="R60" s="66" t="s">
        <v>76</v>
      </c>
      <c r="S60" s="14"/>
      <c r="T60" s="14"/>
    </row>
    <row r="61" spans="1:20" s="23" customFormat="1">
      <c r="A61" s="28">
        <v>57</v>
      </c>
      <c r="B61" s="13" t="s">
        <v>68</v>
      </c>
      <c r="C61" s="14" t="s">
        <v>588</v>
      </c>
      <c r="D61" s="14" t="s">
        <v>29</v>
      </c>
      <c r="E61" s="15">
        <v>354</v>
      </c>
      <c r="F61" s="14"/>
      <c r="G61" s="15">
        <v>36</v>
      </c>
      <c r="H61" s="15">
        <v>33</v>
      </c>
      <c r="I61" s="88">
        <f t="shared" si="0"/>
        <v>69</v>
      </c>
      <c r="J61" s="66">
        <v>9613815881</v>
      </c>
      <c r="K61" s="14" t="s">
        <v>577</v>
      </c>
      <c r="L61" s="14" t="s">
        <v>578</v>
      </c>
      <c r="M61" s="66">
        <v>8011739247</v>
      </c>
      <c r="N61" s="14" t="s">
        <v>581</v>
      </c>
      <c r="O61" s="66">
        <v>8471882094</v>
      </c>
      <c r="P61" s="21">
        <v>43665</v>
      </c>
      <c r="Q61" s="14"/>
      <c r="R61" s="66" t="s">
        <v>76</v>
      </c>
      <c r="S61" s="14"/>
      <c r="T61" s="14"/>
    </row>
    <row r="62" spans="1:20" s="23" customFormat="1">
      <c r="A62" s="28">
        <v>58</v>
      </c>
      <c r="B62" s="13" t="s">
        <v>68</v>
      </c>
      <c r="C62" s="14" t="s">
        <v>589</v>
      </c>
      <c r="D62" s="14" t="s">
        <v>29</v>
      </c>
      <c r="E62" s="15">
        <v>358</v>
      </c>
      <c r="F62" s="14"/>
      <c r="G62" s="15">
        <v>46</v>
      </c>
      <c r="H62" s="15">
        <v>44</v>
      </c>
      <c r="I62" s="88">
        <f t="shared" si="0"/>
        <v>90</v>
      </c>
      <c r="J62" s="66">
        <v>7086323633</v>
      </c>
      <c r="K62" s="14" t="s">
        <v>577</v>
      </c>
      <c r="L62" s="14" t="s">
        <v>578</v>
      </c>
      <c r="M62" s="66">
        <v>8011739247</v>
      </c>
      <c r="N62" s="14" t="s">
        <v>583</v>
      </c>
      <c r="O62" s="66">
        <v>8471881326</v>
      </c>
      <c r="P62" s="21"/>
      <c r="Q62" s="14"/>
      <c r="R62" s="66" t="s">
        <v>76</v>
      </c>
      <c r="S62" s="14"/>
      <c r="T62" s="14"/>
    </row>
    <row r="63" spans="1:20" s="23" customFormat="1">
      <c r="A63" s="28">
        <v>59</v>
      </c>
      <c r="B63" s="13" t="s">
        <v>69</v>
      </c>
      <c r="C63" s="14" t="s">
        <v>590</v>
      </c>
      <c r="D63" s="14" t="s">
        <v>29</v>
      </c>
      <c r="E63" s="15">
        <v>30</v>
      </c>
      <c r="F63" s="14"/>
      <c r="G63" s="15">
        <v>54</v>
      </c>
      <c r="H63" s="15">
        <v>60</v>
      </c>
      <c r="I63" s="88">
        <f t="shared" si="0"/>
        <v>114</v>
      </c>
      <c r="J63" s="66"/>
      <c r="K63" s="14" t="s">
        <v>213</v>
      </c>
      <c r="L63" s="14" t="s">
        <v>214</v>
      </c>
      <c r="M63" s="66">
        <v>9859131746</v>
      </c>
      <c r="N63" s="14" t="s">
        <v>221</v>
      </c>
      <c r="O63" s="66">
        <v>9707555531</v>
      </c>
      <c r="P63" s="21"/>
      <c r="Q63" s="41"/>
      <c r="R63" s="41"/>
      <c r="S63" s="41"/>
      <c r="T63" s="14"/>
    </row>
    <row r="64" spans="1:20" s="23" customFormat="1">
      <c r="A64" s="28">
        <v>60</v>
      </c>
      <c r="B64" s="13" t="s">
        <v>69</v>
      </c>
      <c r="C64" s="14" t="s">
        <v>592</v>
      </c>
      <c r="D64" s="14" t="s">
        <v>29</v>
      </c>
      <c r="E64" s="15">
        <v>25</v>
      </c>
      <c r="F64" s="14"/>
      <c r="G64" s="15">
        <v>44</v>
      </c>
      <c r="H64" s="15">
        <v>56</v>
      </c>
      <c r="I64" s="88">
        <f t="shared" si="0"/>
        <v>100</v>
      </c>
      <c r="J64" s="66">
        <v>8399933817</v>
      </c>
      <c r="K64" s="14" t="s">
        <v>185</v>
      </c>
      <c r="L64" s="14" t="s">
        <v>186</v>
      </c>
      <c r="M64" s="66">
        <v>9435321491</v>
      </c>
      <c r="N64" s="14" t="s">
        <v>208</v>
      </c>
      <c r="O64" s="66">
        <v>9957404406</v>
      </c>
      <c r="P64" s="21"/>
      <c r="Q64" s="41"/>
      <c r="R64" s="41"/>
      <c r="S64" s="41"/>
      <c r="T64" s="14"/>
    </row>
    <row r="65" spans="1:20" s="23" customFormat="1">
      <c r="A65" s="28">
        <v>61</v>
      </c>
      <c r="B65" s="13" t="s">
        <v>68</v>
      </c>
      <c r="C65" s="14" t="s">
        <v>591</v>
      </c>
      <c r="D65" s="14" t="s">
        <v>29</v>
      </c>
      <c r="E65" s="15">
        <v>31</v>
      </c>
      <c r="F65" s="14"/>
      <c r="G65" s="15">
        <v>50</v>
      </c>
      <c r="H65" s="15">
        <v>40</v>
      </c>
      <c r="I65" s="88">
        <f t="shared" si="0"/>
        <v>90</v>
      </c>
      <c r="J65" s="66">
        <v>9678912481</v>
      </c>
      <c r="K65" s="14" t="s">
        <v>213</v>
      </c>
      <c r="L65" s="14" t="s">
        <v>214</v>
      </c>
      <c r="M65" s="66">
        <v>9859131746</v>
      </c>
      <c r="N65" s="14" t="s">
        <v>215</v>
      </c>
      <c r="O65" s="66">
        <v>7896012637</v>
      </c>
      <c r="P65" s="21">
        <v>43666</v>
      </c>
      <c r="Q65" s="41"/>
      <c r="R65" s="41"/>
      <c r="S65" s="41"/>
      <c r="T65" s="14"/>
    </row>
    <row r="66" spans="1:20" s="23" customFormat="1">
      <c r="A66" s="28">
        <v>62</v>
      </c>
      <c r="B66" s="13" t="s">
        <v>68</v>
      </c>
      <c r="C66" s="14" t="s">
        <v>593</v>
      </c>
      <c r="D66" s="14" t="s">
        <v>29</v>
      </c>
      <c r="E66" s="15">
        <v>24</v>
      </c>
      <c r="F66" s="14"/>
      <c r="G66" s="15">
        <v>56</v>
      </c>
      <c r="H66" s="15">
        <v>36</v>
      </c>
      <c r="I66" s="88">
        <f t="shared" si="0"/>
        <v>92</v>
      </c>
      <c r="J66" s="66">
        <v>9954626049</v>
      </c>
      <c r="K66" s="14" t="s">
        <v>185</v>
      </c>
      <c r="L66" s="14" t="s">
        <v>186</v>
      </c>
      <c r="M66" s="66">
        <v>9435321491</v>
      </c>
      <c r="N66" s="14" t="s">
        <v>199</v>
      </c>
      <c r="O66" s="66">
        <v>8876406420</v>
      </c>
      <c r="P66" s="21"/>
      <c r="Q66" s="41"/>
      <c r="R66" s="41"/>
      <c r="S66" s="41"/>
      <c r="T66" s="14"/>
    </row>
    <row r="67" spans="1:20" s="23" customFormat="1">
      <c r="A67" s="28">
        <v>63</v>
      </c>
      <c r="B67" s="13" t="s">
        <v>69</v>
      </c>
      <c r="C67" s="14" t="s">
        <v>594</v>
      </c>
      <c r="D67" s="14" t="s">
        <v>29</v>
      </c>
      <c r="E67" s="15">
        <v>32</v>
      </c>
      <c r="F67" s="14"/>
      <c r="G67" s="15">
        <v>56</v>
      </c>
      <c r="H67" s="15">
        <v>67</v>
      </c>
      <c r="I67" s="88">
        <f t="shared" si="0"/>
        <v>123</v>
      </c>
      <c r="J67" s="66">
        <v>9957480953</v>
      </c>
      <c r="K67" s="14" t="s">
        <v>213</v>
      </c>
      <c r="L67" s="14" t="s">
        <v>214</v>
      </c>
      <c r="M67" s="66">
        <v>9859131746</v>
      </c>
      <c r="N67" s="14" t="s">
        <v>219</v>
      </c>
      <c r="O67" s="66">
        <v>8876334355</v>
      </c>
      <c r="P67" s="21"/>
      <c r="Q67" s="41"/>
      <c r="R67" s="41"/>
      <c r="S67" s="41"/>
      <c r="T67" s="14"/>
    </row>
    <row r="68" spans="1:20" s="23" customFormat="1">
      <c r="A68" s="28">
        <v>64</v>
      </c>
      <c r="B68" s="13" t="s">
        <v>69</v>
      </c>
      <c r="C68" s="14" t="s">
        <v>604</v>
      </c>
      <c r="D68" s="14" t="s">
        <v>29</v>
      </c>
      <c r="E68" s="15">
        <v>27</v>
      </c>
      <c r="F68" s="14"/>
      <c r="G68" s="15">
        <v>71</v>
      </c>
      <c r="H68" s="15">
        <v>65</v>
      </c>
      <c r="I68" s="88">
        <f t="shared" si="0"/>
        <v>136</v>
      </c>
      <c r="J68" s="66">
        <v>9957835076</v>
      </c>
      <c r="K68" s="14" t="s">
        <v>596</v>
      </c>
      <c r="L68" s="14" t="s">
        <v>597</v>
      </c>
      <c r="M68" s="66">
        <v>9401452204</v>
      </c>
      <c r="N68" s="14" t="s">
        <v>598</v>
      </c>
      <c r="O68" s="66">
        <v>9678472831</v>
      </c>
      <c r="P68" s="21"/>
      <c r="Q68" s="41"/>
      <c r="R68" s="41"/>
      <c r="S68" s="41"/>
      <c r="T68" s="14"/>
    </row>
    <row r="69" spans="1:20" s="23" customFormat="1">
      <c r="A69" s="28">
        <v>65</v>
      </c>
      <c r="B69" s="13" t="s">
        <v>68</v>
      </c>
      <c r="C69" s="14" t="s">
        <v>599</v>
      </c>
      <c r="D69" s="14" t="s">
        <v>29</v>
      </c>
      <c r="E69" s="15">
        <v>190</v>
      </c>
      <c r="F69" s="14"/>
      <c r="G69" s="15">
        <v>38</v>
      </c>
      <c r="H69" s="15">
        <v>37</v>
      </c>
      <c r="I69" s="88">
        <f t="shared" si="0"/>
        <v>75</v>
      </c>
      <c r="J69" s="66"/>
      <c r="K69" s="14" t="s">
        <v>213</v>
      </c>
      <c r="L69" s="14" t="s">
        <v>214</v>
      </c>
      <c r="M69" s="66">
        <v>9859131746</v>
      </c>
      <c r="N69" s="14" t="s">
        <v>221</v>
      </c>
      <c r="O69" s="66">
        <v>9707555531</v>
      </c>
      <c r="P69" s="21">
        <v>43668</v>
      </c>
      <c r="Q69" s="41"/>
      <c r="R69" s="41"/>
      <c r="S69" s="41"/>
      <c r="T69" s="14"/>
    </row>
    <row r="70" spans="1:20" s="23" customFormat="1">
      <c r="A70" s="28">
        <v>66</v>
      </c>
      <c r="B70" s="13" t="s">
        <v>68</v>
      </c>
      <c r="C70" s="14" t="s">
        <v>600</v>
      </c>
      <c r="D70" s="14" t="s">
        <v>29</v>
      </c>
      <c r="E70" s="15">
        <v>191</v>
      </c>
      <c r="F70" s="14"/>
      <c r="G70" s="15">
        <v>39</v>
      </c>
      <c r="H70" s="15">
        <v>36</v>
      </c>
      <c r="I70" s="88">
        <f t="shared" ref="I70:I93" si="1">+G70+H70</f>
        <v>75</v>
      </c>
      <c r="J70" s="66">
        <v>9859925096</v>
      </c>
      <c r="K70" s="14" t="s">
        <v>213</v>
      </c>
      <c r="L70" s="14" t="s">
        <v>214</v>
      </c>
      <c r="M70" s="66">
        <v>9859131746</v>
      </c>
      <c r="N70" s="14" t="s">
        <v>215</v>
      </c>
      <c r="O70" s="66">
        <v>7896012637</v>
      </c>
      <c r="P70" s="21"/>
      <c r="Q70" s="41"/>
      <c r="R70" s="41"/>
      <c r="S70" s="41"/>
      <c r="T70" s="14"/>
    </row>
    <row r="71" spans="1:20" s="23" customFormat="1">
      <c r="A71" s="28">
        <v>67</v>
      </c>
      <c r="B71" s="13" t="s">
        <v>69</v>
      </c>
      <c r="C71" s="14" t="s">
        <v>601</v>
      </c>
      <c r="D71" s="14" t="s">
        <v>29</v>
      </c>
      <c r="E71" s="15">
        <v>136</v>
      </c>
      <c r="F71" s="14"/>
      <c r="G71" s="15">
        <v>28</v>
      </c>
      <c r="H71" s="15">
        <v>32</v>
      </c>
      <c r="I71" s="88">
        <f t="shared" si="1"/>
        <v>60</v>
      </c>
      <c r="J71" s="66">
        <v>9954884782</v>
      </c>
      <c r="K71" s="14" t="s">
        <v>185</v>
      </c>
      <c r="L71" s="14" t="s">
        <v>186</v>
      </c>
      <c r="M71" s="66">
        <v>9435321491</v>
      </c>
      <c r="N71" s="14" t="s">
        <v>199</v>
      </c>
      <c r="O71" s="66">
        <v>8876406420</v>
      </c>
      <c r="P71" s="21"/>
      <c r="Q71" s="41"/>
      <c r="R71" s="41"/>
      <c r="S71" s="41"/>
      <c r="T71" s="14"/>
    </row>
    <row r="72" spans="1:20" s="23" customFormat="1">
      <c r="A72" s="28">
        <v>68</v>
      </c>
      <c r="B72" s="13" t="s">
        <v>69</v>
      </c>
      <c r="C72" s="14" t="s">
        <v>602</v>
      </c>
      <c r="D72" s="14" t="s">
        <v>29</v>
      </c>
      <c r="E72" s="15">
        <v>29</v>
      </c>
      <c r="F72" s="14"/>
      <c r="G72" s="15">
        <v>31</v>
      </c>
      <c r="H72" s="15">
        <v>40</v>
      </c>
      <c r="I72" s="88">
        <f t="shared" si="1"/>
        <v>71</v>
      </c>
      <c r="J72" s="66">
        <v>7896179780</v>
      </c>
      <c r="K72" s="14" t="s">
        <v>596</v>
      </c>
      <c r="L72" s="14" t="s">
        <v>597</v>
      </c>
      <c r="M72" s="66">
        <v>9401452204</v>
      </c>
      <c r="N72" s="14" t="s">
        <v>603</v>
      </c>
      <c r="O72" s="66">
        <v>9577461392</v>
      </c>
      <c r="P72" s="21"/>
      <c r="Q72" s="41"/>
      <c r="R72" s="41"/>
      <c r="S72" s="41"/>
      <c r="T72" s="14"/>
    </row>
    <row r="73" spans="1:20" s="23" customFormat="1">
      <c r="A73" s="28">
        <v>69</v>
      </c>
      <c r="B73" s="13" t="s">
        <v>68</v>
      </c>
      <c r="C73" s="14" t="s">
        <v>595</v>
      </c>
      <c r="D73" s="14" t="s">
        <v>29</v>
      </c>
      <c r="E73" s="15">
        <v>124</v>
      </c>
      <c r="F73" s="14"/>
      <c r="G73" s="15">
        <v>47</v>
      </c>
      <c r="H73" s="15">
        <v>46</v>
      </c>
      <c r="I73" s="88">
        <f t="shared" si="1"/>
        <v>93</v>
      </c>
      <c r="J73" s="66">
        <v>9854743160</v>
      </c>
      <c r="K73" s="14" t="s">
        <v>605</v>
      </c>
      <c r="L73" s="14" t="s">
        <v>606</v>
      </c>
      <c r="M73" s="66">
        <v>9954325481</v>
      </c>
      <c r="N73" s="14" t="s">
        <v>607</v>
      </c>
      <c r="O73" s="66">
        <v>9954615112</v>
      </c>
      <c r="P73" s="21">
        <v>43669</v>
      </c>
      <c r="Q73" s="41"/>
      <c r="R73" s="41"/>
      <c r="S73" s="41"/>
      <c r="T73" s="14"/>
    </row>
    <row r="74" spans="1:20" s="23" customFormat="1">
      <c r="A74" s="28">
        <v>70</v>
      </c>
      <c r="B74" s="13" t="s">
        <v>68</v>
      </c>
      <c r="C74" s="14" t="s">
        <v>608</v>
      </c>
      <c r="D74" s="14" t="s">
        <v>29</v>
      </c>
      <c r="E74" s="15">
        <v>188</v>
      </c>
      <c r="F74" s="14"/>
      <c r="G74" s="15">
        <v>25</v>
      </c>
      <c r="H74" s="15">
        <v>32</v>
      </c>
      <c r="I74" s="88">
        <f t="shared" si="1"/>
        <v>57</v>
      </c>
      <c r="J74" s="66">
        <v>9957765424</v>
      </c>
      <c r="K74" s="14" t="s">
        <v>213</v>
      </c>
      <c r="L74" s="14" t="s">
        <v>214</v>
      </c>
      <c r="M74" s="66">
        <v>9859131746</v>
      </c>
      <c r="N74" s="14" t="s">
        <v>609</v>
      </c>
      <c r="O74" s="66">
        <v>8011496154</v>
      </c>
      <c r="P74" s="21"/>
      <c r="Q74" s="41"/>
      <c r="R74" s="41"/>
      <c r="S74" s="41"/>
      <c r="T74" s="14"/>
    </row>
    <row r="75" spans="1:20" s="23" customFormat="1" ht="33">
      <c r="A75" s="28">
        <v>71</v>
      </c>
      <c r="B75" s="13" t="s">
        <v>69</v>
      </c>
      <c r="C75" s="14" t="s">
        <v>610</v>
      </c>
      <c r="D75" s="14" t="s">
        <v>29</v>
      </c>
      <c r="E75" s="15">
        <v>189</v>
      </c>
      <c r="F75" s="14"/>
      <c r="G75" s="15">
        <v>28</v>
      </c>
      <c r="H75" s="15">
        <v>36</v>
      </c>
      <c r="I75" s="88">
        <f t="shared" si="1"/>
        <v>64</v>
      </c>
      <c r="J75" s="66">
        <v>8721070160</v>
      </c>
      <c r="K75" s="14" t="s">
        <v>213</v>
      </c>
      <c r="L75" s="14" t="s">
        <v>214</v>
      </c>
      <c r="M75" s="66">
        <v>9859131746</v>
      </c>
      <c r="N75" s="14" t="s">
        <v>609</v>
      </c>
      <c r="O75" s="66">
        <v>8011496154</v>
      </c>
      <c r="P75" s="21"/>
      <c r="Q75" s="41"/>
      <c r="R75" s="41"/>
      <c r="S75" s="41"/>
      <c r="T75" s="14"/>
    </row>
    <row r="76" spans="1:20" s="23" customFormat="1">
      <c r="A76" s="28">
        <v>72</v>
      </c>
      <c r="B76" s="13" t="s">
        <v>69</v>
      </c>
      <c r="C76" s="14" t="s">
        <v>611</v>
      </c>
      <c r="D76" s="14" t="s">
        <v>29</v>
      </c>
      <c r="E76" s="15">
        <v>40</v>
      </c>
      <c r="F76" s="14"/>
      <c r="G76" s="15">
        <v>34</v>
      </c>
      <c r="H76" s="15">
        <v>41</v>
      </c>
      <c r="I76" s="88">
        <f t="shared" si="1"/>
        <v>75</v>
      </c>
      <c r="J76" s="66"/>
      <c r="K76" s="14" t="s">
        <v>612</v>
      </c>
      <c r="L76" s="14" t="s">
        <v>613</v>
      </c>
      <c r="M76" s="66">
        <v>9854624525</v>
      </c>
      <c r="N76" s="14" t="s">
        <v>614</v>
      </c>
      <c r="O76" s="66">
        <v>8011496154</v>
      </c>
      <c r="P76" s="21"/>
      <c r="Q76" s="41"/>
      <c r="R76" s="41"/>
      <c r="S76" s="41"/>
      <c r="T76" s="14"/>
    </row>
    <row r="77" spans="1:20" s="23" customFormat="1">
      <c r="A77" s="28">
        <v>73</v>
      </c>
      <c r="B77" s="13" t="s">
        <v>68</v>
      </c>
      <c r="C77" s="105"/>
      <c r="D77" s="105"/>
      <c r="E77" s="15"/>
      <c r="F77" s="105"/>
      <c r="G77" s="15"/>
      <c r="H77" s="15"/>
      <c r="I77" s="88"/>
      <c r="J77" s="66"/>
      <c r="K77" s="105"/>
      <c r="L77" s="105"/>
      <c r="M77" s="66"/>
      <c r="N77" s="105"/>
      <c r="O77" s="66"/>
      <c r="P77" s="43">
        <v>43670</v>
      </c>
      <c r="Q77" s="41"/>
      <c r="R77" s="41"/>
      <c r="S77" s="41"/>
      <c r="T77" s="14"/>
    </row>
    <row r="78" spans="1:20" s="23" customFormat="1">
      <c r="A78" s="28">
        <v>74</v>
      </c>
      <c r="B78" s="13" t="s">
        <v>68</v>
      </c>
      <c r="C78" s="105"/>
      <c r="D78" s="105"/>
      <c r="E78" s="15"/>
      <c r="F78" s="105"/>
      <c r="G78" s="15"/>
      <c r="H78" s="15"/>
      <c r="I78" s="88"/>
      <c r="J78" s="66"/>
      <c r="K78" s="105"/>
      <c r="L78" s="105"/>
      <c r="M78" s="66"/>
      <c r="N78" s="105"/>
      <c r="O78" s="66"/>
      <c r="P78" s="43"/>
      <c r="Q78" s="41"/>
      <c r="R78" s="41"/>
      <c r="S78" s="41"/>
      <c r="T78" s="14"/>
    </row>
    <row r="79" spans="1:20" s="23" customFormat="1">
      <c r="A79" s="28">
        <v>75</v>
      </c>
      <c r="B79" s="13" t="s">
        <v>69</v>
      </c>
      <c r="C79" s="105"/>
      <c r="D79" s="105"/>
      <c r="E79" s="15"/>
      <c r="F79" s="105"/>
      <c r="G79" s="15"/>
      <c r="H79" s="15"/>
      <c r="I79" s="88"/>
      <c r="J79" s="66"/>
      <c r="K79" s="105"/>
      <c r="L79" s="105"/>
      <c r="M79" s="66"/>
      <c r="N79" s="105"/>
      <c r="O79" s="66"/>
      <c r="P79" s="43"/>
      <c r="Q79" s="41"/>
      <c r="R79" s="41"/>
      <c r="S79" s="41"/>
      <c r="T79" s="14"/>
    </row>
    <row r="80" spans="1:20" s="23" customFormat="1">
      <c r="A80" s="28">
        <v>76</v>
      </c>
      <c r="B80" s="13" t="s">
        <v>69</v>
      </c>
      <c r="C80" s="105"/>
      <c r="D80" s="105"/>
      <c r="E80" s="15"/>
      <c r="F80" s="105"/>
      <c r="G80" s="15"/>
      <c r="H80" s="15"/>
      <c r="I80" s="88"/>
      <c r="J80" s="66"/>
      <c r="K80" s="105"/>
      <c r="L80" s="105"/>
      <c r="M80" s="66"/>
      <c r="N80" s="105"/>
      <c r="O80" s="66"/>
      <c r="P80" s="43"/>
      <c r="Q80" s="41"/>
      <c r="R80" s="41"/>
      <c r="S80" s="41"/>
      <c r="T80" s="14"/>
    </row>
    <row r="81" spans="1:20" s="23" customFormat="1">
      <c r="A81" s="28">
        <v>77</v>
      </c>
      <c r="B81" s="13" t="s">
        <v>68</v>
      </c>
      <c r="C81" s="105"/>
      <c r="D81" s="105"/>
      <c r="E81" s="15"/>
      <c r="F81" s="105"/>
      <c r="G81" s="15"/>
      <c r="H81" s="15"/>
      <c r="I81" s="88"/>
      <c r="J81" s="66"/>
      <c r="K81" s="105"/>
      <c r="L81" s="105"/>
      <c r="M81" s="66"/>
      <c r="N81" s="105"/>
      <c r="O81" s="66"/>
      <c r="P81" s="43">
        <v>43671</v>
      </c>
      <c r="Q81" s="41"/>
      <c r="R81" s="41"/>
      <c r="S81" s="41"/>
      <c r="T81" s="14"/>
    </row>
    <row r="82" spans="1:20" s="23" customFormat="1">
      <c r="A82" s="28">
        <v>78</v>
      </c>
      <c r="B82" s="13" t="s">
        <v>68</v>
      </c>
      <c r="C82" s="105"/>
      <c r="D82" s="105"/>
      <c r="E82" s="15"/>
      <c r="F82" s="105"/>
      <c r="G82" s="15"/>
      <c r="H82" s="15"/>
      <c r="I82" s="88"/>
      <c r="J82" s="66"/>
      <c r="K82" s="105"/>
      <c r="L82" s="105"/>
      <c r="M82" s="66"/>
      <c r="N82" s="105"/>
      <c r="O82" s="66"/>
      <c r="P82" s="43"/>
      <c r="Q82" s="41"/>
      <c r="R82" s="41"/>
      <c r="S82" s="41"/>
      <c r="T82" s="14"/>
    </row>
    <row r="83" spans="1:20" s="23" customFormat="1">
      <c r="A83" s="28">
        <v>79</v>
      </c>
      <c r="B83" s="13" t="s">
        <v>69</v>
      </c>
      <c r="C83" s="105"/>
      <c r="D83" s="105"/>
      <c r="E83" s="15"/>
      <c r="F83" s="105"/>
      <c r="G83" s="15"/>
      <c r="H83" s="15"/>
      <c r="I83" s="88"/>
      <c r="J83" s="66"/>
      <c r="K83" s="105"/>
      <c r="L83" s="105"/>
      <c r="M83" s="66"/>
      <c r="N83" s="105"/>
      <c r="O83" s="66"/>
      <c r="P83" s="43"/>
      <c r="Q83" s="41"/>
      <c r="R83" s="41"/>
      <c r="S83" s="41"/>
      <c r="T83" s="14"/>
    </row>
    <row r="84" spans="1:20" s="23" customFormat="1">
      <c r="A84" s="28">
        <v>80</v>
      </c>
      <c r="B84" s="13" t="s">
        <v>69</v>
      </c>
      <c r="C84" s="105"/>
      <c r="D84" s="105"/>
      <c r="E84" s="15"/>
      <c r="F84" s="105"/>
      <c r="G84" s="15"/>
      <c r="H84" s="15"/>
      <c r="I84" s="88"/>
      <c r="J84" s="66"/>
      <c r="K84" s="105"/>
      <c r="L84" s="105"/>
      <c r="M84" s="66"/>
      <c r="N84" s="105"/>
      <c r="O84" s="66"/>
      <c r="P84" s="43"/>
      <c r="Q84" s="41"/>
      <c r="R84" s="41"/>
      <c r="S84" s="41"/>
      <c r="T84" s="14"/>
    </row>
    <row r="85" spans="1:20" s="23" customFormat="1">
      <c r="A85" s="28">
        <v>81</v>
      </c>
      <c r="B85" s="13" t="s">
        <v>68</v>
      </c>
      <c r="C85" s="105"/>
      <c r="D85" s="105"/>
      <c r="E85" s="15"/>
      <c r="F85" s="105"/>
      <c r="G85" s="15"/>
      <c r="H85" s="15"/>
      <c r="I85" s="88"/>
      <c r="J85" s="66"/>
      <c r="K85" s="105"/>
      <c r="L85" s="105"/>
      <c r="M85" s="66"/>
      <c r="N85" s="105"/>
      <c r="O85" s="66"/>
      <c r="P85" s="43">
        <v>43672</v>
      </c>
      <c r="Q85" s="41"/>
      <c r="R85" s="41"/>
      <c r="S85" s="41"/>
      <c r="T85" s="14"/>
    </row>
    <row r="86" spans="1:20" s="23" customFormat="1">
      <c r="A86" s="28">
        <v>82</v>
      </c>
      <c r="B86" s="13" t="s">
        <v>68</v>
      </c>
      <c r="C86" s="105"/>
      <c r="D86" s="105"/>
      <c r="E86" s="15"/>
      <c r="F86" s="105"/>
      <c r="G86" s="15"/>
      <c r="H86" s="15"/>
      <c r="I86" s="88"/>
      <c r="J86" s="66"/>
      <c r="K86" s="105"/>
      <c r="L86" s="105"/>
      <c r="M86" s="66"/>
      <c r="N86" s="105"/>
      <c r="O86" s="66"/>
      <c r="P86" s="43"/>
      <c r="Q86" s="41"/>
      <c r="R86" s="41"/>
      <c r="S86" s="41"/>
      <c r="T86" s="14"/>
    </row>
    <row r="87" spans="1:20" s="23" customFormat="1">
      <c r="A87" s="28">
        <v>83</v>
      </c>
      <c r="B87" s="13" t="s">
        <v>69</v>
      </c>
      <c r="C87" s="105"/>
      <c r="D87" s="105"/>
      <c r="E87" s="15"/>
      <c r="F87" s="105"/>
      <c r="G87" s="15"/>
      <c r="H87" s="15"/>
      <c r="I87" s="88"/>
      <c r="J87" s="66"/>
      <c r="K87" s="105"/>
      <c r="L87" s="105"/>
      <c r="M87" s="66"/>
      <c r="N87" s="105"/>
      <c r="O87" s="66"/>
      <c r="P87" s="43"/>
      <c r="Q87" s="41"/>
      <c r="R87" s="41"/>
      <c r="S87" s="41"/>
      <c r="T87" s="14"/>
    </row>
    <row r="88" spans="1:20" s="23" customFormat="1">
      <c r="A88" s="28">
        <v>84</v>
      </c>
      <c r="B88" s="13" t="s">
        <v>69</v>
      </c>
      <c r="C88" s="105"/>
      <c r="D88" s="105"/>
      <c r="E88" s="15"/>
      <c r="F88" s="105"/>
      <c r="G88" s="15"/>
      <c r="H88" s="15"/>
      <c r="I88" s="88"/>
      <c r="J88" s="66"/>
      <c r="K88" s="105"/>
      <c r="L88" s="105"/>
      <c r="M88" s="66"/>
      <c r="N88" s="105"/>
      <c r="O88" s="66"/>
      <c r="P88" s="43"/>
      <c r="Q88" s="41"/>
      <c r="R88" s="41"/>
      <c r="S88" s="41"/>
      <c r="T88" s="14"/>
    </row>
    <row r="89" spans="1:20" s="23" customFormat="1">
      <c r="A89" s="28">
        <v>85</v>
      </c>
      <c r="B89" s="13" t="s">
        <v>68</v>
      </c>
      <c r="C89" s="105"/>
      <c r="D89" s="105"/>
      <c r="E89" s="15"/>
      <c r="F89" s="105"/>
      <c r="G89" s="15"/>
      <c r="H89" s="15"/>
      <c r="I89" s="88"/>
      <c r="J89" s="66"/>
      <c r="K89" s="105"/>
      <c r="L89" s="105"/>
      <c r="M89" s="66"/>
      <c r="N89" s="105"/>
      <c r="O89" s="66"/>
      <c r="P89" s="43">
        <v>43676</v>
      </c>
      <c r="Q89" s="41"/>
      <c r="R89" s="41"/>
      <c r="S89" s="41"/>
      <c r="T89" s="14"/>
    </row>
    <row r="90" spans="1:20" s="23" customFormat="1">
      <c r="A90" s="28">
        <v>86</v>
      </c>
      <c r="B90" s="13" t="s">
        <v>68</v>
      </c>
      <c r="C90" s="105"/>
      <c r="D90" s="105"/>
      <c r="E90" s="15"/>
      <c r="F90" s="105"/>
      <c r="G90" s="15"/>
      <c r="H90" s="15"/>
      <c r="I90" s="88"/>
      <c r="J90" s="66"/>
      <c r="K90" s="105"/>
      <c r="L90" s="105"/>
      <c r="M90" s="66"/>
      <c r="N90" s="105"/>
      <c r="O90" s="66"/>
      <c r="P90" s="43"/>
      <c r="Q90" s="41"/>
      <c r="R90" s="41"/>
      <c r="S90" s="41"/>
      <c r="T90" s="14"/>
    </row>
    <row r="91" spans="1:20" s="23" customFormat="1">
      <c r="A91" s="28">
        <v>87</v>
      </c>
      <c r="B91" s="13" t="s">
        <v>69</v>
      </c>
      <c r="C91" s="14" t="s">
        <v>615</v>
      </c>
      <c r="D91" s="14" t="s">
        <v>29</v>
      </c>
      <c r="E91" s="15">
        <v>320</v>
      </c>
      <c r="F91" s="14"/>
      <c r="G91" s="15">
        <v>22</v>
      </c>
      <c r="H91" s="15">
        <v>27</v>
      </c>
      <c r="I91" s="88">
        <f t="shared" si="1"/>
        <v>49</v>
      </c>
      <c r="J91" s="66">
        <v>9577212641</v>
      </c>
      <c r="K91" s="14" t="s">
        <v>285</v>
      </c>
      <c r="L91" s="14" t="s">
        <v>286</v>
      </c>
      <c r="M91" s="66">
        <v>9854342551</v>
      </c>
      <c r="N91" s="14" t="s">
        <v>292</v>
      </c>
      <c r="O91" s="66">
        <v>9706498217</v>
      </c>
      <c r="P91" s="43"/>
      <c r="Q91" s="41"/>
      <c r="R91" s="41"/>
      <c r="S91" s="41"/>
      <c r="T91" s="14"/>
    </row>
    <row r="92" spans="1:20" s="23" customFormat="1">
      <c r="A92" s="28">
        <v>88</v>
      </c>
      <c r="B92" s="13" t="s">
        <v>69</v>
      </c>
      <c r="C92" s="14" t="s">
        <v>616</v>
      </c>
      <c r="D92" s="14" t="s">
        <v>29</v>
      </c>
      <c r="E92" s="15">
        <v>383</v>
      </c>
      <c r="F92" s="14"/>
      <c r="G92" s="15">
        <v>15</v>
      </c>
      <c r="H92" s="15">
        <v>20</v>
      </c>
      <c r="I92" s="88">
        <f t="shared" si="1"/>
        <v>35</v>
      </c>
      <c r="J92" s="66"/>
      <c r="K92" s="14" t="s">
        <v>341</v>
      </c>
      <c r="L92" s="14" t="s">
        <v>342</v>
      </c>
      <c r="M92" s="66">
        <v>8876286736</v>
      </c>
      <c r="N92" s="14" t="s">
        <v>343</v>
      </c>
      <c r="O92" s="66">
        <v>9859518625</v>
      </c>
      <c r="P92" s="43"/>
      <c r="Q92" s="41"/>
      <c r="R92" s="41"/>
      <c r="S92" s="41"/>
      <c r="T92" s="14"/>
    </row>
    <row r="93" spans="1:20" s="23" customFormat="1">
      <c r="A93" s="28">
        <v>89</v>
      </c>
      <c r="B93" s="13" t="s">
        <v>69</v>
      </c>
      <c r="C93" s="14" t="s">
        <v>617</v>
      </c>
      <c r="D93" s="14" t="s">
        <v>29</v>
      </c>
      <c r="E93" s="15">
        <v>327</v>
      </c>
      <c r="F93" s="14"/>
      <c r="G93" s="15">
        <v>24</v>
      </c>
      <c r="H93" s="15">
        <v>22</v>
      </c>
      <c r="I93" s="88">
        <f t="shared" si="1"/>
        <v>46</v>
      </c>
      <c r="J93" s="66">
        <v>9854338219</v>
      </c>
      <c r="K93" s="14" t="s">
        <v>341</v>
      </c>
      <c r="L93" s="14" t="s">
        <v>342</v>
      </c>
      <c r="M93" s="66">
        <v>8876286736</v>
      </c>
      <c r="N93" s="14" t="s">
        <v>343</v>
      </c>
      <c r="O93" s="66">
        <v>9859518625</v>
      </c>
      <c r="P93" s="43"/>
      <c r="Q93" s="41"/>
      <c r="R93" s="41"/>
      <c r="S93" s="41"/>
      <c r="T93" s="14"/>
    </row>
    <row r="94" spans="1:20" s="23" customFormat="1">
      <c r="A94" s="28">
        <v>90</v>
      </c>
      <c r="B94" s="13"/>
      <c r="C94" s="46"/>
      <c r="D94" s="14"/>
      <c r="E94" s="47"/>
      <c r="F94" s="49"/>
      <c r="G94" s="48"/>
      <c r="H94" s="48"/>
      <c r="I94" s="13">
        <f t="shared" ref="I94:I133" si="2">G94+H94</f>
        <v>0</v>
      </c>
      <c r="J94" s="50"/>
      <c r="K94" s="46"/>
      <c r="L94" s="41"/>
      <c r="M94" s="41"/>
      <c r="N94" s="42"/>
      <c r="O94" s="42"/>
      <c r="P94" s="43"/>
      <c r="Q94" s="41"/>
      <c r="R94" s="41"/>
      <c r="S94" s="41"/>
      <c r="T94" s="14"/>
    </row>
    <row r="95" spans="1:20" s="23" customFormat="1">
      <c r="A95" s="28">
        <v>91</v>
      </c>
      <c r="B95" s="13"/>
      <c r="C95" s="46"/>
      <c r="D95" s="14"/>
      <c r="E95" s="47"/>
      <c r="F95" s="49"/>
      <c r="G95" s="48"/>
      <c r="H95" s="48"/>
      <c r="I95" s="13">
        <f t="shared" si="2"/>
        <v>0</v>
      </c>
      <c r="J95" s="50"/>
      <c r="K95" s="46"/>
      <c r="L95" s="41"/>
      <c r="M95" s="41"/>
      <c r="N95" s="42"/>
      <c r="O95" s="42"/>
      <c r="P95" s="43"/>
      <c r="Q95" s="41"/>
      <c r="R95" s="41"/>
      <c r="S95" s="41"/>
      <c r="T95" s="14"/>
    </row>
    <row r="96" spans="1:20" s="23" customFormat="1">
      <c r="A96" s="28">
        <v>92</v>
      </c>
      <c r="B96" s="13"/>
      <c r="C96" s="46"/>
      <c r="D96" s="14"/>
      <c r="E96" s="47"/>
      <c r="F96" s="49"/>
      <c r="G96" s="48"/>
      <c r="H96" s="48"/>
      <c r="I96" s="13">
        <f t="shared" si="2"/>
        <v>0</v>
      </c>
      <c r="J96" s="50"/>
      <c r="K96" s="46"/>
      <c r="L96" s="41"/>
      <c r="M96" s="41"/>
      <c r="N96" s="42"/>
      <c r="O96" s="42"/>
      <c r="P96" s="43"/>
      <c r="Q96" s="41"/>
      <c r="R96" s="41"/>
      <c r="S96" s="41"/>
      <c r="T96" s="14"/>
    </row>
    <row r="97" spans="1:20" s="23" customFormat="1">
      <c r="A97" s="28">
        <v>93</v>
      </c>
      <c r="B97" s="13"/>
      <c r="C97" s="46"/>
      <c r="D97" s="14"/>
      <c r="E97" s="47"/>
      <c r="F97" s="49"/>
      <c r="G97" s="48"/>
      <c r="H97" s="48"/>
      <c r="I97" s="13">
        <f t="shared" si="2"/>
        <v>0</v>
      </c>
      <c r="J97" s="50"/>
      <c r="K97" s="46"/>
      <c r="L97" s="41"/>
      <c r="M97" s="41"/>
      <c r="N97" s="42"/>
      <c r="O97" s="42"/>
      <c r="P97" s="43"/>
      <c r="Q97" s="41"/>
      <c r="R97" s="41"/>
      <c r="S97" s="41"/>
      <c r="T97" s="14"/>
    </row>
    <row r="98" spans="1:20" s="23" customFormat="1">
      <c r="A98" s="28">
        <v>94</v>
      </c>
      <c r="B98" s="13"/>
      <c r="C98" s="46"/>
      <c r="D98" s="14"/>
      <c r="E98" s="47"/>
      <c r="F98" s="49"/>
      <c r="G98" s="48"/>
      <c r="H98" s="48"/>
      <c r="I98" s="13">
        <f t="shared" si="2"/>
        <v>0</v>
      </c>
      <c r="J98" s="50"/>
      <c r="K98" s="46"/>
      <c r="L98" s="41"/>
      <c r="M98" s="41"/>
      <c r="N98" s="42"/>
      <c r="O98" s="42"/>
      <c r="P98" s="43"/>
      <c r="Q98" s="41"/>
      <c r="R98" s="41"/>
      <c r="S98" s="41"/>
      <c r="T98" s="14"/>
    </row>
    <row r="99" spans="1:20" s="23" customFormat="1">
      <c r="A99" s="28">
        <v>95</v>
      </c>
      <c r="B99" s="13"/>
      <c r="C99" s="46"/>
      <c r="D99" s="14"/>
      <c r="E99" s="47"/>
      <c r="F99" s="49"/>
      <c r="G99" s="48"/>
      <c r="H99" s="48"/>
      <c r="I99" s="13">
        <f t="shared" si="2"/>
        <v>0</v>
      </c>
      <c r="J99" s="50"/>
      <c r="K99" s="46"/>
      <c r="L99" s="41"/>
      <c r="M99" s="41"/>
      <c r="N99" s="42"/>
      <c r="O99" s="42"/>
      <c r="P99" s="43"/>
      <c r="Q99" s="41"/>
      <c r="R99" s="41"/>
      <c r="S99" s="41"/>
      <c r="T99" s="14"/>
    </row>
    <row r="100" spans="1:20" s="23" customFormat="1">
      <c r="A100" s="28">
        <v>96</v>
      </c>
      <c r="B100" s="13"/>
      <c r="C100" s="46"/>
      <c r="D100" s="14"/>
      <c r="E100" s="47"/>
      <c r="F100" s="49"/>
      <c r="G100" s="48"/>
      <c r="H100" s="48"/>
      <c r="I100" s="13">
        <f t="shared" si="2"/>
        <v>0</v>
      </c>
      <c r="J100" s="50"/>
      <c r="K100" s="46"/>
      <c r="L100" s="41"/>
      <c r="M100" s="41"/>
      <c r="N100" s="42"/>
      <c r="O100" s="42"/>
      <c r="P100" s="43"/>
      <c r="Q100" s="41"/>
      <c r="R100" s="41"/>
      <c r="S100" s="41"/>
      <c r="T100" s="14"/>
    </row>
    <row r="101" spans="1:20" s="23" customFormat="1">
      <c r="A101" s="28">
        <v>97</v>
      </c>
      <c r="B101" s="13"/>
      <c r="C101" s="46"/>
      <c r="D101" s="14"/>
      <c r="E101" s="47"/>
      <c r="F101" s="49"/>
      <c r="G101" s="48"/>
      <c r="H101" s="48"/>
      <c r="I101" s="13">
        <f t="shared" si="2"/>
        <v>0</v>
      </c>
      <c r="J101" s="50"/>
      <c r="K101" s="46"/>
      <c r="L101" s="41"/>
      <c r="M101" s="41"/>
      <c r="N101" s="42"/>
      <c r="O101" s="42"/>
      <c r="P101" s="43"/>
      <c r="Q101" s="41"/>
      <c r="R101" s="41"/>
      <c r="S101" s="41"/>
      <c r="T101" s="14"/>
    </row>
    <row r="102" spans="1:20" s="23" customFormat="1">
      <c r="A102" s="28">
        <v>98</v>
      </c>
      <c r="B102" s="13"/>
      <c r="C102" s="46"/>
      <c r="D102" s="14"/>
      <c r="E102" s="47"/>
      <c r="F102" s="49"/>
      <c r="G102" s="48"/>
      <c r="H102" s="48"/>
      <c r="I102" s="13">
        <f t="shared" si="2"/>
        <v>0</v>
      </c>
      <c r="J102" s="50"/>
      <c r="K102" s="46"/>
      <c r="L102" s="41"/>
      <c r="M102" s="41"/>
      <c r="N102" s="42"/>
      <c r="O102" s="42"/>
      <c r="P102" s="43"/>
      <c r="Q102" s="41"/>
      <c r="R102" s="41"/>
      <c r="S102" s="41"/>
      <c r="T102" s="14"/>
    </row>
    <row r="103" spans="1:20" s="23" customFormat="1">
      <c r="A103" s="28">
        <v>99</v>
      </c>
      <c r="B103" s="13"/>
      <c r="C103" s="46"/>
      <c r="D103" s="14"/>
      <c r="E103" s="47"/>
      <c r="F103" s="49"/>
      <c r="G103" s="48"/>
      <c r="H103" s="48"/>
      <c r="I103" s="13">
        <f t="shared" si="2"/>
        <v>0</v>
      </c>
      <c r="J103" s="50"/>
      <c r="K103" s="46"/>
      <c r="L103" s="41"/>
      <c r="M103" s="41"/>
      <c r="N103" s="42"/>
      <c r="O103" s="42"/>
      <c r="P103" s="43"/>
      <c r="Q103" s="41"/>
      <c r="R103" s="41"/>
      <c r="S103" s="41"/>
      <c r="T103" s="14"/>
    </row>
    <row r="104" spans="1:20" s="23" customFormat="1">
      <c r="A104" s="28">
        <v>100</v>
      </c>
      <c r="B104" s="13"/>
      <c r="C104" s="46"/>
      <c r="D104" s="14"/>
      <c r="E104" s="47"/>
      <c r="F104" s="49"/>
      <c r="G104" s="48"/>
      <c r="H104" s="48"/>
      <c r="I104" s="13">
        <f t="shared" si="2"/>
        <v>0</v>
      </c>
      <c r="J104" s="50"/>
      <c r="K104" s="46"/>
      <c r="L104" s="41"/>
      <c r="M104" s="41"/>
      <c r="N104" s="42"/>
      <c r="O104" s="42"/>
      <c r="P104" s="43"/>
      <c r="Q104" s="41"/>
      <c r="R104" s="41"/>
      <c r="S104" s="41"/>
      <c r="T104" s="14"/>
    </row>
    <row r="105" spans="1:20" s="23" customFormat="1">
      <c r="A105" s="28">
        <v>101</v>
      </c>
      <c r="B105" s="13"/>
      <c r="C105" s="46"/>
      <c r="D105" s="14"/>
      <c r="E105" s="47"/>
      <c r="F105" s="49"/>
      <c r="G105" s="48"/>
      <c r="H105" s="48"/>
      <c r="I105" s="13">
        <f t="shared" si="2"/>
        <v>0</v>
      </c>
      <c r="J105" s="50"/>
      <c r="K105" s="46"/>
      <c r="L105" s="41"/>
      <c r="M105" s="41"/>
      <c r="N105" s="42"/>
      <c r="O105" s="42"/>
      <c r="P105" s="43"/>
      <c r="Q105" s="41"/>
      <c r="R105" s="41"/>
      <c r="S105" s="41"/>
      <c r="T105" s="14"/>
    </row>
    <row r="106" spans="1:20" s="23" customFormat="1">
      <c r="A106" s="28">
        <v>102</v>
      </c>
      <c r="B106" s="13"/>
      <c r="C106" s="46"/>
      <c r="D106" s="14"/>
      <c r="E106" s="47"/>
      <c r="F106" s="49"/>
      <c r="G106" s="48"/>
      <c r="H106" s="48"/>
      <c r="I106" s="13">
        <f t="shared" si="2"/>
        <v>0</v>
      </c>
      <c r="J106" s="50"/>
      <c r="K106" s="46"/>
      <c r="L106" s="41"/>
      <c r="M106" s="41"/>
      <c r="N106" s="42"/>
      <c r="O106" s="42"/>
      <c r="P106" s="43"/>
      <c r="Q106" s="41"/>
      <c r="R106" s="41"/>
      <c r="S106" s="41"/>
      <c r="T106" s="14"/>
    </row>
    <row r="107" spans="1:20" s="23" customFormat="1">
      <c r="A107" s="28">
        <v>103</v>
      </c>
      <c r="B107" s="13"/>
      <c r="C107" s="46"/>
      <c r="D107" s="14"/>
      <c r="E107" s="47"/>
      <c r="F107" s="49"/>
      <c r="G107" s="48"/>
      <c r="H107" s="48"/>
      <c r="I107" s="13">
        <f t="shared" si="2"/>
        <v>0</v>
      </c>
      <c r="J107" s="50"/>
      <c r="K107" s="46"/>
      <c r="L107" s="41"/>
      <c r="M107" s="41"/>
      <c r="N107" s="42"/>
      <c r="O107" s="42"/>
      <c r="P107" s="43"/>
      <c r="Q107" s="41"/>
      <c r="R107" s="41"/>
      <c r="S107" s="41"/>
      <c r="T107" s="14"/>
    </row>
    <row r="108" spans="1:20" s="23" customFormat="1">
      <c r="A108" s="28">
        <v>104</v>
      </c>
      <c r="B108" s="13"/>
      <c r="C108" s="47"/>
      <c r="D108" s="14"/>
      <c r="E108" s="47"/>
      <c r="F108" s="49"/>
      <c r="G108" s="48"/>
      <c r="H108" s="48"/>
      <c r="I108" s="13">
        <f t="shared" si="2"/>
        <v>0</v>
      </c>
      <c r="J108" s="50"/>
      <c r="K108" s="46"/>
      <c r="L108" s="41"/>
      <c r="M108" s="41"/>
      <c r="N108" s="42"/>
      <c r="O108" s="42"/>
      <c r="P108" s="43"/>
      <c r="Q108" s="41"/>
      <c r="R108" s="41"/>
      <c r="S108" s="41"/>
      <c r="T108" s="14"/>
    </row>
    <row r="109" spans="1:20" s="23" customFormat="1">
      <c r="A109" s="28">
        <v>105</v>
      </c>
      <c r="B109" s="13"/>
      <c r="C109" s="47"/>
      <c r="D109" s="14"/>
      <c r="E109" s="47"/>
      <c r="F109" s="49"/>
      <c r="G109" s="48"/>
      <c r="H109" s="48"/>
      <c r="I109" s="13">
        <f t="shared" si="2"/>
        <v>0</v>
      </c>
      <c r="J109" s="50"/>
      <c r="K109" s="46"/>
      <c r="L109" s="41"/>
      <c r="M109" s="41"/>
      <c r="N109" s="42"/>
      <c r="O109" s="42"/>
      <c r="P109" s="43"/>
      <c r="Q109" s="41"/>
      <c r="R109" s="41"/>
      <c r="S109" s="41"/>
      <c r="T109" s="14"/>
    </row>
    <row r="110" spans="1:20" s="23" customFormat="1">
      <c r="A110" s="28">
        <v>106</v>
      </c>
      <c r="B110" s="13"/>
      <c r="C110" s="47"/>
      <c r="D110" s="14"/>
      <c r="E110" s="47"/>
      <c r="F110" s="49"/>
      <c r="G110" s="48"/>
      <c r="H110" s="48"/>
      <c r="I110" s="13">
        <f t="shared" si="2"/>
        <v>0</v>
      </c>
      <c r="J110" s="50"/>
      <c r="K110" s="46"/>
      <c r="L110" s="41"/>
      <c r="M110" s="41"/>
      <c r="N110" s="42"/>
      <c r="O110" s="42"/>
      <c r="P110" s="43"/>
      <c r="Q110" s="41"/>
      <c r="R110" s="41"/>
      <c r="S110" s="41"/>
      <c r="T110" s="14"/>
    </row>
    <row r="111" spans="1:20" s="23" customFormat="1">
      <c r="A111" s="28">
        <v>107</v>
      </c>
      <c r="B111" s="13"/>
      <c r="C111" s="47"/>
      <c r="D111" s="14"/>
      <c r="E111" s="47"/>
      <c r="F111" s="49"/>
      <c r="G111" s="48"/>
      <c r="H111" s="48"/>
      <c r="I111" s="13">
        <f t="shared" si="2"/>
        <v>0</v>
      </c>
      <c r="J111" s="50"/>
      <c r="K111" s="46"/>
      <c r="L111" s="41"/>
      <c r="M111" s="41"/>
      <c r="N111" s="42"/>
      <c r="O111" s="42"/>
      <c r="P111" s="43"/>
      <c r="Q111" s="41"/>
      <c r="R111" s="41"/>
      <c r="S111" s="41"/>
      <c r="T111" s="14"/>
    </row>
    <row r="112" spans="1:20" s="23" customFormat="1">
      <c r="A112" s="28">
        <v>108</v>
      </c>
      <c r="B112" s="13"/>
      <c r="C112" s="47"/>
      <c r="D112" s="14"/>
      <c r="E112" s="47"/>
      <c r="F112" s="49"/>
      <c r="G112" s="48"/>
      <c r="H112" s="48"/>
      <c r="I112" s="13">
        <f t="shared" si="2"/>
        <v>0</v>
      </c>
      <c r="J112" s="50"/>
      <c r="K112" s="46"/>
      <c r="L112" s="41"/>
      <c r="M112" s="41"/>
      <c r="N112" s="42"/>
      <c r="O112" s="42"/>
      <c r="P112" s="43"/>
      <c r="Q112" s="41"/>
      <c r="R112" s="41"/>
      <c r="S112" s="41"/>
      <c r="T112" s="14"/>
    </row>
    <row r="113" spans="1:20" s="23" customFormat="1">
      <c r="A113" s="28">
        <v>109</v>
      </c>
      <c r="B113" s="13"/>
      <c r="C113" s="47"/>
      <c r="D113" s="14"/>
      <c r="E113" s="47"/>
      <c r="F113" s="49"/>
      <c r="G113" s="48"/>
      <c r="H113" s="48"/>
      <c r="I113" s="13">
        <f t="shared" si="2"/>
        <v>0</v>
      </c>
      <c r="J113" s="50"/>
      <c r="K113" s="46"/>
      <c r="L113" s="41"/>
      <c r="M113" s="41"/>
      <c r="N113" s="42"/>
      <c r="O113" s="42"/>
      <c r="P113" s="43"/>
      <c r="Q113" s="41"/>
      <c r="R113" s="41"/>
      <c r="S113" s="41"/>
      <c r="T113" s="14"/>
    </row>
    <row r="114" spans="1:20" s="23" customFormat="1">
      <c r="A114" s="28">
        <v>110</v>
      </c>
      <c r="B114" s="13"/>
      <c r="C114" s="47"/>
      <c r="D114" s="14"/>
      <c r="E114" s="47"/>
      <c r="F114" s="49"/>
      <c r="G114" s="48"/>
      <c r="H114" s="48"/>
      <c r="I114" s="13">
        <f t="shared" si="2"/>
        <v>0</v>
      </c>
      <c r="J114" s="50"/>
      <c r="K114" s="46"/>
      <c r="L114" s="41"/>
      <c r="M114" s="41"/>
      <c r="N114" s="42"/>
      <c r="O114" s="42"/>
      <c r="P114" s="43"/>
      <c r="Q114" s="41"/>
      <c r="R114" s="41"/>
      <c r="S114" s="41"/>
      <c r="T114" s="14"/>
    </row>
    <row r="115" spans="1:20" s="23" customFormat="1">
      <c r="A115" s="28">
        <v>111</v>
      </c>
      <c r="B115" s="13"/>
      <c r="C115" s="47"/>
      <c r="D115" s="14"/>
      <c r="E115" s="47"/>
      <c r="F115" s="49"/>
      <c r="G115" s="48"/>
      <c r="H115" s="48"/>
      <c r="I115" s="13">
        <f t="shared" si="2"/>
        <v>0</v>
      </c>
      <c r="J115" s="50"/>
      <c r="K115" s="46"/>
      <c r="L115" s="41"/>
      <c r="M115" s="41"/>
      <c r="N115" s="42"/>
      <c r="O115" s="42"/>
      <c r="P115" s="43"/>
      <c r="Q115" s="41"/>
      <c r="R115" s="41"/>
      <c r="S115" s="41"/>
      <c r="T115" s="14"/>
    </row>
    <row r="116" spans="1:20" s="23" customFormat="1">
      <c r="A116" s="28">
        <v>112</v>
      </c>
      <c r="B116" s="13"/>
      <c r="C116" s="47"/>
      <c r="D116" s="14"/>
      <c r="E116" s="47"/>
      <c r="F116" s="49"/>
      <c r="G116" s="48"/>
      <c r="H116" s="48"/>
      <c r="I116" s="13">
        <f t="shared" si="2"/>
        <v>0</v>
      </c>
      <c r="J116" s="50"/>
      <c r="K116" s="46"/>
      <c r="L116" s="41"/>
      <c r="M116" s="41"/>
      <c r="N116" s="42"/>
      <c r="O116" s="42"/>
      <c r="P116" s="43"/>
      <c r="Q116" s="41"/>
      <c r="R116" s="41"/>
      <c r="S116" s="41"/>
      <c r="T116" s="14"/>
    </row>
    <row r="117" spans="1:20" s="23" customFormat="1">
      <c r="A117" s="28">
        <v>113</v>
      </c>
      <c r="B117" s="13"/>
      <c r="C117" s="47"/>
      <c r="D117" s="14"/>
      <c r="E117" s="47"/>
      <c r="F117" s="49"/>
      <c r="G117" s="48"/>
      <c r="H117" s="48"/>
      <c r="I117" s="13">
        <f t="shared" si="2"/>
        <v>0</v>
      </c>
      <c r="J117" s="50"/>
      <c r="K117" s="46"/>
      <c r="L117" s="41"/>
      <c r="M117" s="41"/>
      <c r="N117" s="42"/>
      <c r="O117" s="42"/>
      <c r="P117" s="43"/>
      <c r="Q117" s="41"/>
      <c r="R117" s="41"/>
      <c r="S117" s="41"/>
      <c r="T117" s="14"/>
    </row>
    <row r="118" spans="1:20" s="23" customFormat="1">
      <c r="A118" s="28">
        <v>114</v>
      </c>
      <c r="B118" s="13"/>
      <c r="C118" s="47"/>
      <c r="D118" s="14"/>
      <c r="E118" s="47"/>
      <c r="F118" s="49"/>
      <c r="G118" s="48"/>
      <c r="H118" s="48"/>
      <c r="I118" s="13">
        <f t="shared" si="2"/>
        <v>0</v>
      </c>
      <c r="J118" s="50"/>
      <c r="K118" s="46"/>
      <c r="L118" s="41"/>
      <c r="M118" s="41"/>
      <c r="N118" s="42"/>
      <c r="O118" s="42"/>
      <c r="P118" s="43"/>
      <c r="Q118" s="41"/>
      <c r="R118" s="41"/>
      <c r="S118" s="41"/>
      <c r="T118" s="14"/>
    </row>
    <row r="119" spans="1:20" s="23" customFormat="1">
      <c r="A119" s="28">
        <v>115</v>
      </c>
      <c r="B119" s="13"/>
      <c r="C119" s="47"/>
      <c r="D119" s="14"/>
      <c r="E119" s="47"/>
      <c r="F119" s="49"/>
      <c r="G119" s="48"/>
      <c r="H119" s="48"/>
      <c r="I119" s="13">
        <f t="shared" si="2"/>
        <v>0</v>
      </c>
      <c r="J119" s="50"/>
      <c r="K119" s="46"/>
      <c r="L119" s="41"/>
      <c r="M119" s="41"/>
      <c r="N119" s="42"/>
      <c r="O119" s="42"/>
      <c r="P119" s="43"/>
      <c r="Q119" s="41"/>
      <c r="R119" s="41"/>
      <c r="S119" s="41"/>
      <c r="T119" s="14"/>
    </row>
    <row r="120" spans="1:20" s="23" customFormat="1">
      <c r="A120" s="28">
        <v>116</v>
      </c>
      <c r="B120" s="13"/>
      <c r="C120" s="47"/>
      <c r="D120" s="14"/>
      <c r="E120" s="47"/>
      <c r="F120" s="49"/>
      <c r="G120" s="48"/>
      <c r="H120" s="48"/>
      <c r="I120" s="13">
        <f t="shared" si="2"/>
        <v>0</v>
      </c>
      <c r="J120" s="50"/>
      <c r="K120" s="46"/>
      <c r="L120" s="41"/>
      <c r="M120" s="41"/>
      <c r="N120" s="42"/>
      <c r="O120" s="42"/>
      <c r="P120" s="43"/>
      <c r="Q120" s="41"/>
      <c r="R120" s="41"/>
      <c r="S120" s="41"/>
      <c r="T120" s="14"/>
    </row>
    <row r="121" spans="1:20" s="23" customFormat="1">
      <c r="A121" s="28">
        <v>117</v>
      </c>
      <c r="B121" s="13"/>
      <c r="C121" s="47"/>
      <c r="D121" s="14"/>
      <c r="E121" s="47"/>
      <c r="F121" s="49"/>
      <c r="G121" s="48"/>
      <c r="H121" s="48"/>
      <c r="I121" s="13">
        <f t="shared" si="2"/>
        <v>0</v>
      </c>
      <c r="J121" s="50"/>
      <c r="K121" s="46"/>
      <c r="L121" s="41"/>
      <c r="M121" s="41"/>
      <c r="N121" s="42"/>
      <c r="O121" s="42"/>
      <c r="P121" s="43"/>
      <c r="Q121" s="41"/>
      <c r="R121" s="41"/>
      <c r="S121" s="41"/>
      <c r="T121" s="14"/>
    </row>
    <row r="122" spans="1:20" s="23" customFormat="1">
      <c r="A122" s="28">
        <v>118</v>
      </c>
      <c r="B122" s="13"/>
      <c r="C122" s="47"/>
      <c r="D122" s="14"/>
      <c r="E122" s="47"/>
      <c r="F122" s="49"/>
      <c r="G122" s="48"/>
      <c r="H122" s="48"/>
      <c r="I122" s="13">
        <f t="shared" si="2"/>
        <v>0</v>
      </c>
      <c r="J122" s="50"/>
      <c r="K122" s="46"/>
      <c r="L122" s="41"/>
      <c r="M122" s="41"/>
      <c r="N122" s="42"/>
      <c r="O122" s="42"/>
      <c r="P122" s="43"/>
      <c r="Q122" s="41"/>
      <c r="R122" s="41"/>
      <c r="S122" s="41"/>
      <c r="T122" s="14"/>
    </row>
    <row r="123" spans="1:20" s="23" customFormat="1">
      <c r="A123" s="28">
        <v>119</v>
      </c>
      <c r="B123" s="13"/>
      <c r="C123" s="47"/>
      <c r="D123" s="14"/>
      <c r="E123" s="47"/>
      <c r="F123" s="49"/>
      <c r="G123" s="48"/>
      <c r="H123" s="48"/>
      <c r="I123" s="13">
        <f t="shared" si="2"/>
        <v>0</v>
      </c>
      <c r="J123" s="50"/>
      <c r="K123" s="46"/>
      <c r="L123" s="41"/>
      <c r="M123" s="41"/>
      <c r="N123" s="42"/>
      <c r="O123" s="42"/>
      <c r="P123" s="43"/>
      <c r="Q123" s="41"/>
      <c r="R123" s="41"/>
      <c r="S123" s="41"/>
      <c r="T123" s="14"/>
    </row>
    <row r="124" spans="1:20" s="23" customFormat="1">
      <c r="A124" s="28">
        <v>120</v>
      </c>
      <c r="B124" s="13"/>
      <c r="C124" s="47"/>
      <c r="D124" s="14"/>
      <c r="E124" s="47"/>
      <c r="F124" s="49"/>
      <c r="G124" s="48"/>
      <c r="H124" s="48"/>
      <c r="I124" s="13">
        <f t="shared" si="2"/>
        <v>0</v>
      </c>
      <c r="J124" s="50"/>
      <c r="K124" s="46"/>
      <c r="L124" s="41"/>
      <c r="M124" s="41"/>
      <c r="N124" s="42"/>
      <c r="O124" s="42"/>
      <c r="P124" s="43"/>
      <c r="Q124" s="41"/>
      <c r="R124" s="41"/>
      <c r="S124" s="41"/>
      <c r="T124" s="14"/>
    </row>
    <row r="125" spans="1:20" s="23" customFormat="1">
      <c r="A125" s="28">
        <v>121</v>
      </c>
      <c r="B125" s="13"/>
      <c r="C125" s="47"/>
      <c r="D125" s="14"/>
      <c r="E125" s="47"/>
      <c r="F125" s="49"/>
      <c r="G125" s="48"/>
      <c r="H125" s="48"/>
      <c r="I125" s="13">
        <f t="shared" si="2"/>
        <v>0</v>
      </c>
      <c r="J125" s="50"/>
      <c r="K125" s="46"/>
      <c r="L125" s="41"/>
      <c r="M125" s="41"/>
      <c r="N125" s="42"/>
      <c r="O125" s="42"/>
      <c r="P125" s="43"/>
      <c r="Q125" s="41"/>
      <c r="R125" s="41"/>
      <c r="S125" s="41"/>
      <c r="T125" s="14"/>
    </row>
    <row r="126" spans="1:20" s="23" customFormat="1">
      <c r="A126" s="28">
        <v>122</v>
      </c>
      <c r="B126" s="13"/>
      <c r="C126" s="47"/>
      <c r="D126" s="14"/>
      <c r="E126" s="47"/>
      <c r="F126" s="49"/>
      <c r="G126" s="48"/>
      <c r="H126" s="48"/>
      <c r="I126" s="13">
        <f t="shared" si="2"/>
        <v>0</v>
      </c>
      <c r="J126" s="50"/>
      <c r="K126" s="46"/>
      <c r="L126" s="41"/>
      <c r="M126" s="41"/>
      <c r="N126" s="42"/>
      <c r="O126" s="42"/>
      <c r="P126" s="43"/>
      <c r="Q126" s="41"/>
      <c r="R126" s="41"/>
      <c r="S126" s="41"/>
      <c r="T126" s="14"/>
    </row>
    <row r="127" spans="1:20" s="23" customFormat="1">
      <c r="A127" s="28">
        <v>123</v>
      </c>
      <c r="B127" s="13"/>
      <c r="C127" s="47"/>
      <c r="D127" s="14"/>
      <c r="E127" s="47"/>
      <c r="F127" s="49"/>
      <c r="G127" s="48"/>
      <c r="H127" s="48"/>
      <c r="I127" s="13">
        <f t="shared" si="2"/>
        <v>0</v>
      </c>
      <c r="J127" s="50"/>
      <c r="K127" s="46"/>
      <c r="L127" s="41"/>
      <c r="M127" s="41"/>
      <c r="N127" s="42"/>
      <c r="O127" s="42"/>
      <c r="P127" s="43"/>
      <c r="Q127" s="41"/>
      <c r="R127" s="41"/>
      <c r="S127" s="41"/>
      <c r="T127" s="14"/>
    </row>
    <row r="128" spans="1:20" s="23" customFormat="1">
      <c r="A128" s="28">
        <v>124</v>
      </c>
      <c r="B128" s="13"/>
      <c r="C128" s="47"/>
      <c r="D128" s="14"/>
      <c r="E128" s="47"/>
      <c r="F128" s="49"/>
      <c r="G128" s="48"/>
      <c r="H128" s="48"/>
      <c r="I128" s="13">
        <f t="shared" si="2"/>
        <v>0</v>
      </c>
      <c r="J128" s="50"/>
      <c r="K128" s="46"/>
      <c r="L128" s="41"/>
      <c r="M128" s="41"/>
      <c r="N128" s="42"/>
      <c r="O128" s="42"/>
      <c r="P128" s="43"/>
      <c r="Q128" s="41"/>
      <c r="R128" s="41"/>
      <c r="S128" s="41"/>
      <c r="T128" s="14"/>
    </row>
    <row r="129" spans="1:20" s="23" customFormat="1">
      <c r="A129" s="28">
        <v>125</v>
      </c>
      <c r="B129" s="13"/>
      <c r="C129" s="47"/>
      <c r="D129" s="14"/>
      <c r="E129" s="47"/>
      <c r="F129" s="49"/>
      <c r="G129" s="48"/>
      <c r="H129" s="48"/>
      <c r="I129" s="13">
        <f t="shared" si="2"/>
        <v>0</v>
      </c>
      <c r="J129" s="50"/>
      <c r="K129" s="46"/>
      <c r="L129" s="41"/>
      <c r="M129" s="41"/>
      <c r="N129" s="42"/>
      <c r="O129" s="42"/>
      <c r="P129" s="43"/>
      <c r="Q129" s="41"/>
      <c r="R129" s="41"/>
      <c r="S129" s="41"/>
      <c r="T129" s="14"/>
    </row>
    <row r="130" spans="1:20" s="23" customFormat="1">
      <c r="A130" s="28">
        <v>126</v>
      </c>
      <c r="B130" s="13"/>
      <c r="C130" s="47"/>
      <c r="D130" s="14"/>
      <c r="E130" s="47"/>
      <c r="F130" s="49"/>
      <c r="G130" s="48"/>
      <c r="H130" s="48"/>
      <c r="I130" s="13">
        <f t="shared" si="2"/>
        <v>0</v>
      </c>
      <c r="J130" s="50"/>
      <c r="K130" s="46"/>
      <c r="L130" s="41"/>
      <c r="M130" s="41"/>
      <c r="N130" s="42"/>
      <c r="O130" s="42"/>
      <c r="P130" s="43"/>
      <c r="Q130" s="41"/>
      <c r="R130" s="41"/>
      <c r="S130" s="41"/>
      <c r="T130" s="14"/>
    </row>
    <row r="131" spans="1:20" s="23" customFormat="1">
      <c r="A131" s="28">
        <v>127</v>
      </c>
      <c r="B131" s="13"/>
      <c r="C131" s="47"/>
      <c r="D131" s="14"/>
      <c r="E131" s="47"/>
      <c r="F131" s="49"/>
      <c r="G131" s="48"/>
      <c r="H131" s="48"/>
      <c r="I131" s="13">
        <f t="shared" si="2"/>
        <v>0</v>
      </c>
      <c r="J131" s="50"/>
      <c r="K131" s="46"/>
      <c r="L131" s="41"/>
      <c r="M131" s="41"/>
      <c r="N131" s="42"/>
      <c r="O131" s="42"/>
      <c r="P131" s="43"/>
      <c r="Q131" s="41"/>
      <c r="R131" s="41"/>
      <c r="S131" s="41"/>
      <c r="T131" s="14"/>
    </row>
    <row r="132" spans="1:20" s="23" customFormat="1">
      <c r="A132" s="28">
        <v>128</v>
      </c>
      <c r="B132" s="13"/>
      <c r="C132" s="47"/>
      <c r="D132" s="14"/>
      <c r="E132" s="47"/>
      <c r="F132" s="49"/>
      <c r="G132" s="48"/>
      <c r="H132" s="48"/>
      <c r="I132" s="13">
        <f t="shared" si="2"/>
        <v>0</v>
      </c>
      <c r="J132" s="50"/>
      <c r="K132" s="46"/>
      <c r="L132" s="41"/>
      <c r="M132" s="41"/>
      <c r="N132" s="42"/>
      <c r="O132" s="42"/>
      <c r="P132" s="43"/>
      <c r="Q132" s="41"/>
      <c r="R132" s="41"/>
      <c r="S132" s="41"/>
      <c r="T132" s="14"/>
    </row>
    <row r="133" spans="1:20" s="23" customFormat="1">
      <c r="A133" s="28">
        <v>129</v>
      </c>
      <c r="B133" s="13"/>
      <c r="C133" s="47"/>
      <c r="D133" s="14"/>
      <c r="E133" s="47"/>
      <c r="F133" s="49"/>
      <c r="G133" s="48"/>
      <c r="H133" s="48"/>
      <c r="I133" s="13">
        <f t="shared" si="2"/>
        <v>0</v>
      </c>
      <c r="J133" s="50"/>
      <c r="K133" s="46"/>
      <c r="L133" s="41"/>
      <c r="M133" s="41"/>
      <c r="N133" s="42"/>
      <c r="O133" s="42"/>
      <c r="P133" s="43"/>
      <c r="Q133" s="41"/>
      <c r="R133" s="41"/>
      <c r="S133" s="41"/>
      <c r="T133" s="14"/>
    </row>
    <row r="134" spans="1:20" s="23" customFormat="1">
      <c r="A134" s="28">
        <v>130</v>
      </c>
      <c r="B134" s="13"/>
      <c r="C134" s="47"/>
      <c r="D134" s="14"/>
      <c r="E134" s="47"/>
      <c r="F134" s="49"/>
      <c r="G134" s="48"/>
      <c r="H134" s="48"/>
      <c r="I134" s="13">
        <f t="shared" ref="I134:I152" si="3">G134+H134</f>
        <v>0</v>
      </c>
      <c r="J134" s="50"/>
      <c r="K134" s="46"/>
      <c r="L134" s="41"/>
      <c r="M134" s="41"/>
      <c r="N134" s="42"/>
      <c r="O134" s="42"/>
      <c r="P134" s="43"/>
      <c r="Q134" s="41"/>
      <c r="R134" s="41"/>
      <c r="S134" s="41"/>
      <c r="T134" s="14"/>
    </row>
    <row r="135" spans="1:20">
      <c r="A135" s="2">
        <v>131</v>
      </c>
      <c r="B135" s="13"/>
      <c r="C135" s="14"/>
      <c r="D135" s="14"/>
      <c r="E135" s="15"/>
      <c r="F135" s="14"/>
      <c r="G135" s="15"/>
      <c r="H135" s="15"/>
      <c r="I135" s="13">
        <f t="shared" si="3"/>
        <v>0</v>
      </c>
      <c r="J135" s="66"/>
      <c r="K135" s="14"/>
      <c r="L135" s="14"/>
      <c r="M135" s="66"/>
      <c r="N135" s="14"/>
      <c r="O135" s="66"/>
      <c r="P135" s="21"/>
      <c r="Q135" s="14"/>
      <c r="R135" s="14"/>
      <c r="S135" s="14"/>
      <c r="T135" s="14"/>
    </row>
    <row r="136" spans="1:20">
      <c r="A136" s="2">
        <v>132</v>
      </c>
      <c r="B136" s="13"/>
      <c r="C136" s="14"/>
      <c r="D136" s="14"/>
      <c r="E136" s="15"/>
      <c r="F136" s="14"/>
      <c r="G136" s="15"/>
      <c r="H136" s="15"/>
      <c r="I136" s="13">
        <f t="shared" si="3"/>
        <v>0</v>
      </c>
      <c r="J136" s="66"/>
      <c r="K136" s="14"/>
      <c r="L136" s="14"/>
      <c r="M136" s="66"/>
      <c r="N136" s="14"/>
      <c r="O136" s="66"/>
      <c r="P136" s="21"/>
      <c r="Q136" s="14"/>
      <c r="R136" s="14"/>
      <c r="S136" s="14"/>
      <c r="T136" s="14"/>
    </row>
    <row r="137" spans="1:20">
      <c r="A137" s="2">
        <v>133</v>
      </c>
      <c r="B137" s="13"/>
      <c r="C137" s="14"/>
      <c r="D137" s="14"/>
      <c r="E137" s="15"/>
      <c r="F137" s="14"/>
      <c r="G137" s="15"/>
      <c r="H137" s="15"/>
      <c r="I137" s="13">
        <f t="shared" si="3"/>
        <v>0</v>
      </c>
      <c r="J137" s="66"/>
      <c r="K137" s="14"/>
      <c r="L137" s="14"/>
      <c r="M137" s="66"/>
      <c r="N137" s="14"/>
      <c r="O137" s="66"/>
      <c r="P137" s="21"/>
      <c r="Q137" s="14"/>
      <c r="R137" s="14"/>
      <c r="S137" s="14"/>
      <c r="T137" s="14"/>
    </row>
    <row r="138" spans="1:20">
      <c r="A138" s="2">
        <v>134</v>
      </c>
      <c r="B138" s="13"/>
      <c r="C138" s="14"/>
      <c r="D138" s="14"/>
      <c r="E138" s="15"/>
      <c r="F138" s="14"/>
      <c r="G138" s="15"/>
      <c r="H138" s="15"/>
      <c r="I138" s="13">
        <f t="shared" si="3"/>
        <v>0</v>
      </c>
      <c r="J138" s="66"/>
      <c r="K138" s="14"/>
      <c r="L138" s="14"/>
      <c r="M138" s="66"/>
      <c r="N138" s="14"/>
      <c r="O138" s="66"/>
      <c r="P138" s="21"/>
      <c r="Q138" s="14"/>
      <c r="R138" s="14"/>
      <c r="S138" s="14"/>
      <c r="T138" s="14"/>
    </row>
    <row r="139" spans="1:20">
      <c r="A139" s="2">
        <v>135</v>
      </c>
      <c r="B139" s="13"/>
      <c r="C139" s="14"/>
      <c r="D139" s="14"/>
      <c r="E139" s="15"/>
      <c r="F139" s="14"/>
      <c r="G139" s="15"/>
      <c r="H139" s="15"/>
      <c r="I139" s="13">
        <f t="shared" si="3"/>
        <v>0</v>
      </c>
      <c r="J139" s="66"/>
      <c r="K139" s="14"/>
      <c r="L139" s="14"/>
      <c r="M139" s="66"/>
      <c r="N139" s="14"/>
      <c r="O139" s="66"/>
      <c r="P139" s="21"/>
      <c r="Q139" s="14"/>
      <c r="R139" s="14"/>
      <c r="S139" s="14"/>
      <c r="T139" s="14"/>
    </row>
    <row r="140" spans="1:20">
      <c r="A140" s="2">
        <v>136</v>
      </c>
      <c r="B140" s="13"/>
      <c r="C140" s="14"/>
      <c r="D140" s="14"/>
      <c r="E140" s="15"/>
      <c r="F140" s="14"/>
      <c r="G140" s="15"/>
      <c r="H140" s="15"/>
      <c r="I140" s="13">
        <f t="shared" si="3"/>
        <v>0</v>
      </c>
      <c r="J140" s="66"/>
      <c r="K140" s="14"/>
      <c r="L140" s="14"/>
      <c r="M140" s="66"/>
      <c r="N140" s="14"/>
      <c r="O140" s="66"/>
      <c r="P140" s="21"/>
      <c r="Q140" s="14"/>
      <c r="R140" s="14"/>
      <c r="S140" s="14"/>
      <c r="T140" s="14"/>
    </row>
    <row r="141" spans="1:20">
      <c r="A141" s="2">
        <v>137</v>
      </c>
      <c r="B141" s="13"/>
      <c r="C141" s="14"/>
      <c r="D141" s="14"/>
      <c r="E141" s="15"/>
      <c r="F141" s="14"/>
      <c r="G141" s="15"/>
      <c r="H141" s="15"/>
      <c r="I141" s="13">
        <f t="shared" si="3"/>
        <v>0</v>
      </c>
      <c r="J141" s="66"/>
      <c r="K141" s="14"/>
      <c r="L141" s="14"/>
      <c r="M141" s="66"/>
      <c r="N141" s="14"/>
      <c r="O141" s="66"/>
      <c r="P141" s="21"/>
      <c r="Q141" s="14"/>
      <c r="R141" s="14"/>
      <c r="S141" s="14"/>
      <c r="T141" s="14"/>
    </row>
    <row r="142" spans="1:20">
      <c r="A142" s="2">
        <v>138</v>
      </c>
      <c r="B142" s="13"/>
      <c r="C142" s="14"/>
      <c r="D142" s="14"/>
      <c r="E142" s="15"/>
      <c r="F142" s="14"/>
      <c r="G142" s="15"/>
      <c r="H142" s="15"/>
      <c r="I142" s="13">
        <f t="shared" si="3"/>
        <v>0</v>
      </c>
      <c r="J142" s="66"/>
      <c r="K142" s="14"/>
      <c r="L142" s="14"/>
      <c r="M142" s="66"/>
      <c r="N142" s="14"/>
      <c r="O142" s="66"/>
      <c r="P142" s="21"/>
      <c r="Q142" s="14"/>
      <c r="R142" s="14"/>
      <c r="S142" s="14"/>
      <c r="T142" s="14"/>
    </row>
    <row r="143" spans="1:20">
      <c r="A143" s="2">
        <v>139</v>
      </c>
      <c r="B143" s="13"/>
      <c r="C143" s="14"/>
      <c r="D143" s="14"/>
      <c r="E143" s="15"/>
      <c r="F143" s="14"/>
      <c r="G143" s="15"/>
      <c r="H143" s="15"/>
      <c r="I143" s="13">
        <f t="shared" si="3"/>
        <v>0</v>
      </c>
      <c r="J143" s="66"/>
      <c r="K143" s="14"/>
      <c r="L143" s="14"/>
      <c r="M143" s="66"/>
      <c r="N143" s="14"/>
      <c r="O143" s="66"/>
      <c r="P143" s="21"/>
      <c r="Q143" s="14"/>
      <c r="R143" s="14"/>
      <c r="S143" s="14"/>
      <c r="T143" s="14"/>
    </row>
    <row r="144" spans="1:20">
      <c r="A144" s="2">
        <v>140</v>
      </c>
      <c r="B144" s="13"/>
      <c r="C144" s="14"/>
      <c r="D144" s="14"/>
      <c r="E144" s="15"/>
      <c r="F144" s="14"/>
      <c r="G144" s="15"/>
      <c r="H144" s="15"/>
      <c r="I144" s="13">
        <f t="shared" si="3"/>
        <v>0</v>
      </c>
      <c r="J144" s="66"/>
      <c r="K144" s="14"/>
      <c r="L144" s="14"/>
      <c r="M144" s="66"/>
      <c r="N144" s="14"/>
      <c r="O144" s="66"/>
      <c r="P144" s="21"/>
      <c r="Q144" s="14"/>
      <c r="R144" s="14"/>
      <c r="S144" s="14"/>
      <c r="T144" s="14"/>
    </row>
    <row r="145" spans="1:20">
      <c r="A145" s="2">
        <v>141</v>
      </c>
      <c r="B145" s="13"/>
      <c r="C145" s="14"/>
      <c r="D145" s="14"/>
      <c r="E145" s="15"/>
      <c r="F145" s="14"/>
      <c r="G145" s="15"/>
      <c r="H145" s="15"/>
      <c r="I145" s="13">
        <f t="shared" si="3"/>
        <v>0</v>
      </c>
      <c r="J145" s="66"/>
      <c r="K145" s="14"/>
      <c r="L145" s="14"/>
      <c r="M145" s="66"/>
      <c r="N145" s="14"/>
      <c r="O145" s="66"/>
      <c r="P145" s="21"/>
      <c r="Q145" s="14"/>
      <c r="R145" s="14"/>
      <c r="S145" s="14"/>
      <c r="T145" s="14"/>
    </row>
    <row r="146" spans="1:20">
      <c r="A146" s="2">
        <v>142</v>
      </c>
      <c r="B146" s="13"/>
      <c r="C146" s="14"/>
      <c r="D146" s="14"/>
      <c r="E146" s="15"/>
      <c r="F146" s="14"/>
      <c r="G146" s="15"/>
      <c r="H146" s="15"/>
      <c r="I146" s="13">
        <f t="shared" si="3"/>
        <v>0</v>
      </c>
      <c r="J146" s="66"/>
      <c r="K146" s="14"/>
      <c r="L146" s="14"/>
      <c r="M146" s="66"/>
      <c r="N146" s="14"/>
      <c r="O146" s="66"/>
      <c r="P146" s="21"/>
      <c r="Q146" s="14"/>
      <c r="R146" s="14"/>
      <c r="S146" s="14"/>
      <c r="T146" s="14"/>
    </row>
    <row r="147" spans="1:20">
      <c r="A147" s="2">
        <v>143</v>
      </c>
      <c r="B147" s="13"/>
      <c r="C147" s="14"/>
      <c r="D147" s="14"/>
      <c r="E147" s="15"/>
      <c r="F147" s="14"/>
      <c r="G147" s="15"/>
      <c r="H147" s="15"/>
      <c r="I147" s="13">
        <f t="shared" si="3"/>
        <v>0</v>
      </c>
      <c r="J147" s="66"/>
      <c r="K147" s="14"/>
      <c r="L147" s="14"/>
      <c r="M147" s="66"/>
      <c r="N147" s="14"/>
      <c r="O147" s="66"/>
      <c r="P147" s="21"/>
      <c r="Q147" s="14"/>
      <c r="R147" s="14"/>
      <c r="S147" s="14"/>
      <c r="T147" s="14"/>
    </row>
    <row r="148" spans="1:20">
      <c r="A148" s="2">
        <v>144</v>
      </c>
      <c r="B148" s="13"/>
      <c r="C148" s="14"/>
      <c r="D148" s="14"/>
      <c r="E148" s="15"/>
      <c r="F148" s="14"/>
      <c r="G148" s="15"/>
      <c r="H148" s="15"/>
      <c r="I148" s="13">
        <f t="shared" si="3"/>
        <v>0</v>
      </c>
      <c r="J148" s="66"/>
      <c r="K148" s="14"/>
      <c r="L148" s="14"/>
      <c r="M148" s="66"/>
      <c r="N148" s="14"/>
      <c r="O148" s="66"/>
      <c r="P148" s="21"/>
      <c r="Q148" s="14"/>
      <c r="R148" s="14"/>
      <c r="S148" s="14"/>
      <c r="T148" s="14"/>
    </row>
    <row r="149" spans="1:20">
      <c r="A149" s="2">
        <v>145</v>
      </c>
      <c r="B149" s="13"/>
      <c r="C149" s="14"/>
      <c r="D149" s="14"/>
      <c r="E149" s="15"/>
      <c r="F149" s="14"/>
      <c r="G149" s="15"/>
      <c r="H149" s="15"/>
      <c r="I149" s="13">
        <f t="shared" si="3"/>
        <v>0</v>
      </c>
      <c r="J149" s="66"/>
      <c r="K149" s="14"/>
      <c r="L149" s="14"/>
      <c r="M149" s="66"/>
      <c r="N149" s="14"/>
      <c r="O149" s="66"/>
      <c r="P149" s="21"/>
      <c r="Q149" s="14"/>
      <c r="R149" s="14"/>
      <c r="S149" s="14"/>
      <c r="T149" s="14"/>
    </row>
    <row r="150" spans="1:20">
      <c r="A150" s="2">
        <v>146</v>
      </c>
      <c r="B150" s="13"/>
      <c r="C150" s="14"/>
      <c r="D150" s="14"/>
      <c r="E150" s="15"/>
      <c r="F150" s="14"/>
      <c r="G150" s="15"/>
      <c r="H150" s="15"/>
      <c r="I150" s="13">
        <f t="shared" si="3"/>
        <v>0</v>
      </c>
      <c r="J150" s="66"/>
      <c r="K150" s="14"/>
      <c r="L150" s="14"/>
      <c r="M150" s="66"/>
      <c r="N150" s="14"/>
      <c r="O150" s="66"/>
      <c r="P150" s="21"/>
      <c r="Q150" s="14"/>
      <c r="R150" s="14"/>
      <c r="S150" s="14"/>
      <c r="T150" s="14"/>
    </row>
    <row r="151" spans="1:20">
      <c r="A151" s="2">
        <v>147</v>
      </c>
      <c r="B151" s="13"/>
      <c r="C151" s="14"/>
      <c r="D151" s="14"/>
      <c r="E151" s="15"/>
      <c r="F151" s="14"/>
      <c r="G151" s="15"/>
      <c r="H151" s="15"/>
      <c r="I151" s="13">
        <f t="shared" si="3"/>
        <v>0</v>
      </c>
      <c r="J151" s="66"/>
      <c r="K151" s="14"/>
      <c r="L151" s="14"/>
      <c r="M151" s="66"/>
      <c r="N151" s="14"/>
      <c r="O151" s="66"/>
      <c r="P151" s="21"/>
      <c r="Q151" s="14"/>
      <c r="R151" s="14"/>
      <c r="S151" s="14"/>
      <c r="T151" s="14"/>
    </row>
    <row r="152" spans="1:20">
      <c r="A152" s="2">
        <v>148</v>
      </c>
      <c r="B152" s="13"/>
      <c r="C152" s="14"/>
      <c r="D152" s="14"/>
      <c r="E152" s="15"/>
      <c r="F152" s="14"/>
      <c r="G152" s="15"/>
      <c r="H152" s="15"/>
      <c r="I152" s="13">
        <f t="shared" si="3"/>
        <v>0</v>
      </c>
      <c r="J152" s="66"/>
      <c r="K152" s="14"/>
      <c r="L152" s="14"/>
      <c r="M152" s="66"/>
      <c r="N152" s="14"/>
      <c r="O152" s="66"/>
      <c r="P152" s="21"/>
      <c r="Q152" s="14"/>
      <c r="R152" s="14"/>
      <c r="S152" s="14"/>
      <c r="T152" s="14"/>
    </row>
    <row r="153" spans="1:20">
      <c r="A153" s="2">
        <v>149</v>
      </c>
      <c r="B153" s="13"/>
      <c r="C153" s="14"/>
      <c r="D153" s="14"/>
      <c r="E153" s="15"/>
      <c r="F153" s="14"/>
      <c r="G153" s="15"/>
      <c r="H153" s="15"/>
      <c r="I153" s="13">
        <f t="shared" ref="I153:I164" si="4">+G153+H153</f>
        <v>0</v>
      </c>
      <c r="J153" s="66"/>
      <c r="K153" s="14"/>
      <c r="L153" s="14"/>
      <c r="M153" s="66"/>
      <c r="N153" s="14"/>
      <c r="O153" s="66"/>
      <c r="P153" s="21"/>
      <c r="Q153" s="14"/>
      <c r="R153" s="14"/>
      <c r="S153" s="14"/>
      <c r="T153" s="14"/>
    </row>
    <row r="154" spans="1:20">
      <c r="A154" s="2">
        <v>150</v>
      </c>
      <c r="B154" s="13"/>
      <c r="C154" s="14"/>
      <c r="D154" s="14"/>
      <c r="E154" s="15"/>
      <c r="F154" s="14"/>
      <c r="G154" s="15"/>
      <c r="H154" s="15"/>
      <c r="I154" s="13">
        <f t="shared" si="4"/>
        <v>0</v>
      </c>
      <c r="J154" s="66"/>
      <c r="K154" s="14"/>
      <c r="L154" s="14"/>
      <c r="M154" s="66"/>
      <c r="N154" s="14"/>
      <c r="O154" s="66"/>
      <c r="P154" s="21"/>
      <c r="Q154" s="14"/>
      <c r="R154" s="14"/>
      <c r="S154" s="14"/>
      <c r="T154" s="14"/>
    </row>
    <row r="155" spans="1:20">
      <c r="A155" s="2">
        <v>151</v>
      </c>
      <c r="B155" s="13"/>
      <c r="C155" s="14"/>
      <c r="D155" s="14"/>
      <c r="E155" s="15"/>
      <c r="F155" s="14"/>
      <c r="G155" s="15"/>
      <c r="H155" s="15"/>
      <c r="I155" s="13">
        <f t="shared" si="4"/>
        <v>0</v>
      </c>
      <c r="J155" s="66"/>
      <c r="K155" s="14"/>
      <c r="L155" s="14"/>
      <c r="M155" s="66"/>
      <c r="N155" s="14"/>
      <c r="O155" s="66"/>
      <c r="P155" s="21"/>
      <c r="Q155" s="14"/>
      <c r="R155" s="14"/>
      <c r="S155" s="14"/>
      <c r="T155" s="14"/>
    </row>
    <row r="156" spans="1:20">
      <c r="A156" s="2">
        <v>152</v>
      </c>
      <c r="B156" s="13"/>
      <c r="C156" s="14"/>
      <c r="D156" s="14"/>
      <c r="E156" s="15"/>
      <c r="F156" s="14"/>
      <c r="G156" s="15"/>
      <c r="H156" s="15"/>
      <c r="I156" s="13">
        <f t="shared" si="4"/>
        <v>0</v>
      </c>
      <c r="J156" s="66"/>
      <c r="K156" s="14"/>
      <c r="L156" s="14"/>
      <c r="M156" s="66"/>
      <c r="N156" s="14"/>
      <c r="O156" s="66"/>
      <c r="P156" s="21"/>
      <c r="Q156" s="14"/>
      <c r="R156" s="14"/>
      <c r="S156" s="14"/>
      <c r="T156" s="14"/>
    </row>
    <row r="157" spans="1:20">
      <c r="A157" s="2">
        <v>153</v>
      </c>
      <c r="B157" s="13"/>
      <c r="C157" s="14"/>
      <c r="D157" s="14"/>
      <c r="E157" s="15"/>
      <c r="F157" s="14"/>
      <c r="G157" s="15"/>
      <c r="H157" s="15"/>
      <c r="I157" s="13">
        <f t="shared" si="4"/>
        <v>0</v>
      </c>
      <c r="J157" s="66"/>
      <c r="K157" s="14"/>
      <c r="L157" s="14"/>
      <c r="M157" s="66"/>
      <c r="N157" s="14"/>
      <c r="O157" s="66"/>
      <c r="P157" s="21"/>
      <c r="Q157" s="14"/>
      <c r="R157" s="14"/>
      <c r="S157" s="14"/>
      <c r="T157" s="14"/>
    </row>
    <row r="158" spans="1:20">
      <c r="A158" s="2">
        <v>154</v>
      </c>
      <c r="B158" s="13"/>
      <c r="C158" s="14"/>
      <c r="D158" s="14"/>
      <c r="E158" s="15"/>
      <c r="F158" s="14"/>
      <c r="G158" s="15"/>
      <c r="H158" s="15"/>
      <c r="I158" s="13">
        <f t="shared" si="4"/>
        <v>0</v>
      </c>
      <c r="J158" s="66"/>
      <c r="K158" s="14"/>
      <c r="L158" s="14"/>
      <c r="M158" s="66"/>
      <c r="N158" s="14"/>
      <c r="O158" s="66"/>
      <c r="P158" s="21"/>
      <c r="Q158" s="14"/>
      <c r="R158" s="14"/>
      <c r="S158" s="14"/>
      <c r="T158" s="14"/>
    </row>
    <row r="159" spans="1:20">
      <c r="A159" s="2">
        <v>155</v>
      </c>
      <c r="B159" s="13"/>
      <c r="C159" s="14"/>
      <c r="D159" s="14"/>
      <c r="E159" s="15"/>
      <c r="F159" s="14"/>
      <c r="G159" s="15"/>
      <c r="H159" s="15"/>
      <c r="I159" s="13">
        <f t="shared" si="4"/>
        <v>0</v>
      </c>
      <c r="J159" s="66"/>
      <c r="K159" s="14"/>
      <c r="L159" s="14"/>
      <c r="M159" s="66"/>
      <c r="N159" s="14"/>
      <c r="O159" s="66"/>
      <c r="P159" s="21"/>
      <c r="Q159" s="14"/>
      <c r="R159" s="14"/>
      <c r="S159" s="14"/>
      <c r="T159" s="14"/>
    </row>
    <row r="160" spans="1:20">
      <c r="A160" s="2">
        <v>156</v>
      </c>
      <c r="B160" s="13"/>
      <c r="C160" s="14"/>
      <c r="D160" s="14"/>
      <c r="E160" s="15"/>
      <c r="F160" s="14"/>
      <c r="G160" s="15"/>
      <c r="H160" s="15"/>
      <c r="I160" s="13">
        <f t="shared" si="4"/>
        <v>0</v>
      </c>
      <c r="J160" s="66"/>
      <c r="K160" s="14"/>
      <c r="L160" s="14"/>
      <c r="M160" s="66"/>
      <c r="N160" s="14"/>
      <c r="O160" s="66"/>
      <c r="P160" s="21"/>
      <c r="Q160" s="14"/>
      <c r="R160" s="14"/>
      <c r="S160" s="14"/>
      <c r="T160" s="14"/>
    </row>
    <row r="161" spans="1:20">
      <c r="A161" s="2">
        <v>157</v>
      </c>
      <c r="B161" s="13"/>
      <c r="C161" s="14"/>
      <c r="D161" s="14"/>
      <c r="E161" s="15"/>
      <c r="F161" s="14"/>
      <c r="G161" s="15"/>
      <c r="H161" s="15"/>
      <c r="I161" s="13">
        <f t="shared" si="4"/>
        <v>0</v>
      </c>
      <c r="J161" s="66"/>
      <c r="K161" s="14"/>
      <c r="L161" s="14"/>
      <c r="M161" s="66"/>
      <c r="N161" s="14"/>
      <c r="O161" s="66"/>
      <c r="P161" s="21"/>
      <c r="Q161" s="14"/>
      <c r="R161" s="14"/>
      <c r="S161" s="14"/>
      <c r="T161" s="14"/>
    </row>
    <row r="162" spans="1:20">
      <c r="A162" s="2">
        <v>158</v>
      </c>
      <c r="B162" s="13"/>
      <c r="C162" s="14"/>
      <c r="D162" s="14"/>
      <c r="E162" s="15"/>
      <c r="F162" s="14"/>
      <c r="G162" s="15"/>
      <c r="H162" s="15"/>
      <c r="I162" s="13">
        <f t="shared" si="4"/>
        <v>0</v>
      </c>
      <c r="J162" s="66"/>
      <c r="K162" s="14"/>
      <c r="L162" s="14"/>
      <c r="M162" s="66"/>
      <c r="N162" s="14"/>
      <c r="O162" s="66"/>
      <c r="P162" s="21"/>
      <c r="Q162" s="14"/>
      <c r="R162" s="14"/>
      <c r="S162" s="14"/>
      <c r="T162" s="14"/>
    </row>
    <row r="163" spans="1:20">
      <c r="A163" s="2">
        <v>159</v>
      </c>
      <c r="B163" s="13"/>
      <c r="C163" s="14"/>
      <c r="D163" s="14"/>
      <c r="E163" s="15"/>
      <c r="F163" s="14"/>
      <c r="G163" s="15"/>
      <c r="H163" s="15"/>
      <c r="I163" s="13">
        <f t="shared" si="4"/>
        <v>0</v>
      </c>
      <c r="J163" s="66"/>
      <c r="K163" s="14"/>
      <c r="L163" s="14"/>
      <c r="M163" s="66"/>
      <c r="N163" s="14"/>
      <c r="O163" s="66"/>
      <c r="P163" s="21"/>
      <c r="Q163" s="14"/>
      <c r="R163" s="14"/>
      <c r="S163" s="14"/>
      <c r="T163" s="14"/>
    </row>
    <row r="164" spans="1:20">
      <c r="A164" s="2">
        <v>160</v>
      </c>
      <c r="B164" s="13"/>
      <c r="C164" s="14"/>
      <c r="D164" s="14"/>
      <c r="E164" s="15"/>
      <c r="F164" s="14"/>
      <c r="G164" s="15"/>
      <c r="H164" s="15"/>
      <c r="I164" s="13">
        <f t="shared" si="4"/>
        <v>0</v>
      </c>
      <c r="J164" s="66"/>
      <c r="K164" s="14"/>
      <c r="L164" s="14"/>
      <c r="M164" s="66"/>
      <c r="N164" s="14"/>
      <c r="O164" s="66"/>
      <c r="P164" s="21"/>
      <c r="Q164" s="14"/>
      <c r="R164" s="14"/>
      <c r="S164" s="14"/>
      <c r="T164" s="14"/>
    </row>
    <row r="165" spans="1:20">
      <c r="A165" s="18" t="s">
        <v>11</v>
      </c>
      <c r="B165" s="35"/>
      <c r="C165" s="18">
        <f>COUNTIFS(C5:C164,"*")</f>
        <v>75</v>
      </c>
      <c r="D165" s="18"/>
      <c r="E165" s="9"/>
      <c r="F165" s="18"/>
      <c r="G165" s="98">
        <f>SUM(G5:G164)</f>
        <v>2074</v>
      </c>
      <c r="H165" s="98">
        <f>SUM(H5:H164)</f>
        <v>2029</v>
      </c>
      <c r="I165" s="98">
        <f>SUM(I5:I164)</f>
        <v>4103</v>
      </c>
      <c r="J165" s="98"/>
      <c r="K165" s="18"/>
      <c r="L165" s="18"/>
      <c r="M165" s="98"/>
      <c r="N165" s="18"/>
      <c r="O165" s="98"/>
      <c r="P165" s="10"/>
      <c r="Q165" s="18"/>
      <c r="R165" s="18"/>
      <c r="S165" s="18"/>
      <c r="T165" s="8"/>
    </row>
    <row r="166" spans="1:20">
      <c r="A166" s="36" t="s">
        <v>68</v>
      </c>
      <c r="B166" s="6">
        <f>COUNTIF(B$5:B$164,"Team 1")</f>
        <v>44</v>
      </c>
      <c r="C166" s="36" t="s">
        <v>29</v>
      </c>
      <c r="D166" s="6">
        <f>COUNTIF(D5:D164,"Anganwadi")</f>
        <v>75</v>
      </c>
    </row>
    <row r="167" spans="1:20">
      <c r="A167" s="36" t="s">
        <v>69</v>
      </c>
      <c r="B167" s="6">
        <f>COUNTIF(B$6:B$164,"Team 2")</f>
        <v>45</v>
      </c>
      <c r="C167" s="36" t="s">
        <v>27</v>
      </c>
      <c r="D167" s="6">
        <f>COUNTIF(D5:D164,"School")</f>
        <v>0</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2" sqref="D2"/>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2" customWidth="1"/>
    <col min="6" max="6" width="17" style="1" customWidth="1"/>
    <col min="7" max="7" width="6.140625" style="12" customWidth="1"/>
    <col min="8" max="8" width="6.28515625" style="12"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56" t="s">
        <v>66</v>
      </c>
      <c r="B1" s="156"/>
      <c r="C1" s="156"/>
      <c r="D1" s="157"/>
      <c r="E1" s="157"/>
      <c r="F1" s="157"/>
      <c r="G1" s="157"/>
      <c r="H1" s="157"/>
      <c r="I1" s="157"/>
      <c r="J1" s="157"/>
      <c r="K1" s="157"/>
      <c r="L1" s="157"/>
      <c r="M1" s="157"/>
      <c r="N1" s="157"/>
      <c r="O1" s="157"/>
      <c r="P1" s="157"/>
      <c r="Q1" s="157"/>
      <c r="R1" s="157"/>
      <c r="S1" s="157"/>
    </row>
    <row r="2" spans="1:20">
      <c r="A2" s="160" t="s">
        <v>63</v>
      </c>
      <c r="B2" s="161"/>
      <c r="C2" s="161"/>
      <c r="D2" s="22">
        <v>43678</v>
      </c>
      <c r="E2" s="19"/>
      <c r="F2" s="19"/>
      <c r="G2" s="19"/>
      <c r="H2" s="19"/>
      <c r="I2" s="19"/>
      <c r="J2" s="19"/>
      <c r="K2" s="19"/>
      <c r="L2" s="19"/>
      <c r="M2" s="19"/>
      <c r="N2" s="19"/>
      <c r="O2" s="19"/>
      <c r="P2" s="19"/>
      <c r="Q2" s="19"/>
      <c r="R2" s="19"/>
      <c r="S2" s="19"/>
    </row>
    <row r="3" spans="1:20" ht="24" customHeight="1">
      <c r="A3" s="155" t="s">
        <v>14</v>
      </c>
      <c r="B3" s="158" t="s">
        <v>67</v>
      </c>
      <c r="C3" s="154" t="s">
        <v>7</v>
      </c>
      <c r="D3" s="154" t="s">
        <v>59</v>
      </c>
      <c r="E3" s="154" t="s">
        <v>16</v>
      </c>
      <c r="F3" s="162" t="s">
        <v>17</v>
      </c>
      <c r="G3" s="154" t="s">
        <v>8</v>
      </c>
      <c r="H3" s="154"/>
      <c r="I3" s="154"/>
      <c r="J3" s="154" t="s">
        <v>35</v>
      </c>
      <c r="K3" s="158" t="s">
        <v>37</v>
      </c>
      <c r="L3" s="158" t="s">
        <v>54</v>
      </c>
      <c r="M3" s="158" t="s">
        <v>55</v>
      </c>
      <c r="N3" s="158" t="s">
        <v>38</v>
      </c>
      <c r="O3" s="158" t="s">
        <v>39</v>
      </c>
      <c r="P3" s="155" t="s">
        <v>58</v>
      </c>
      <c r="Q3" s="154" t="s">
        <v>56</v>
      </c>
      <c r="R3" s="154" t="s">
        <v>36</v>
      </c>
      <c r="S3" s="154" t="s">
        <v>57</v>
      </c>
      <c r="T3" s="154" t="s">
        <v>13</v>
      </c>
    </row>
    <row r="4" spans="1:20" ht="25.5" customHeight="1">
      <c r="A4" s="155"/>
      <c r="B4" s="163"/>
      <c r="C4" s="154"/>
      <c r="D4" s="154"/>
      <c r="E4" s="154"/>
      <c r="F4" s="162"/>
      <c r="G4" s="20" t="s">
        <v>9</v>
      </c>
      <c r="H4" s="20" t="s">
        <v>10</v>
      </c>
      <c r="I4" s="20" t="s">
        <v>11</v>
      </c>
      <c r="J4" s="154"/>
      <c r="K4" s="159"/>
      <c r="L4" s="159"/>
      <c r="M4" s="159"/>
      <c r="N4" s="159"/>
      <c r="O4" s="159"/>
      <c r="P4" s="155"/>
      <c r="Q4" s="155"/>
      <c r="R4" s="154"/>
      <c r="S4" s="154"/>
      <c r="T4" s="154"/>
    </row>
    <row r="5" spans="1:20" s="23" customFormat="1">
      <c r="A5" s="28">
        <v>1</v>
      </c>
      <c r="B5" s="13" t="s">
        <v>68</v>
      </c>
      <c r="C5" s="14" t="s">
        <v>749</v>
      </c>
      <c r="D5" s="14" t="s">
        <v>29</v>
      </c>
      <c r="E5" s="15">
        <v>24</v>
      </c>
      <c r="F5" s="14"/>
      <c r="G5" s="15">
        <v>22</v>
      </c>
      <c r="H5" s="15">
        <v>12</v>
      </c>
      <c r="I5" s="88">
        <f t="shared" ref="I5:I29" si="0">+G5+H5</f>
        <v>34</v>
      </c>
      <c r="J5" s="14">
        <v>8751930816</v>
      </c>
      <c r="K5" s="14" t="s">
        <v>750</v>
      </c>
      <c r="L5" s="14" t="s">
        <v>342</v>
      </c>
      <c r="M5" s="14">
        <v>8876286736</v>
      </c>
      <c r="N5" s="14" t="s">
        <v>751</v>
      </c>
      <c r="O5" s="14">
        <v>9613962580</v>
      </c>
      <c r="P5" s="21">
        <v>43678</v>
      </c>
      <c r="Q5" s="14"/>
      <c r="R5" s="14"/>
      <c r="S5" s="66" t="s">
        <v>76</v>
      </c>
      <c r="T5" s="14"/>
    </row>
    <row r="6" spans="1:20" s="23" customFormat="1">
      <c r="A6" s="28">
        <v>2</v>
      </c>
      <c r="B6" s="13" t="s">
        <v>68</v>
      </c>
      <c r="C6" s="14" t="s">
        <v>752</v>
      </c>
      <c r="D6" s="14" t="s">
        <v>29</v>
      </c>
      <c r="E6" s="15">
        <v>25</v>
      </c>
      <c r="F6" s="14"/>
      <c r="G6" s="15">
        <v>20</v>
      </c>
      <c r="H6" s="15">
        <v>37</v>
      </c>
      <c r="I6" s="88">
        <f t="shared" si="0"/>
        <v>57</v>
      </c>
      <c r="J6" s="14">
        <v>9613666253</v>
      </c>
      <c r="K6" s="14" t="s">
        <v>750</v>
      </c>
      <c r="L6" s="14" t="s">
        <v>342</v>
      </c>
      <c r="M6" s="14">
        <v>8876286736</v>
      </c>
      <c r="N6" s="14" t="s">
        <v>343</v>
      </c>
      <c r="O6" s="14">
        <v>9859518625</v>
      </c>
      <c r="P6" s="21"/>
      <c r="Q6" s="14"/>
      <c r="R6" s="14"/>
      <c r="S6" s="66" t="s">
        <v>76</v>
      </c>
      <c r="T6" s="14"/>
    </row>
    <row r="7" spans="1:20" s="23" customFormat="1">
      <c r="A7" s="28">
        <v>3</v>
      </c>
      <c r="B7" s="13" t="s">
        <v>69</v>
      </c>
      <c r="C7" s="14" t="s">
        <v>753</v>
      </c>
      <c r="D7" s="14" t="s">
        <v>29</v>
      </c>
      <c r="E7" s="15">
        <v>334</v>
      </c>
      <c r="F7" s="14"/>
      <c r="G7" s="15">
        <v>31</v>
      </c>
      <c r="H7" s="15">
        <v>26</v>
      </c>
      <c r="I7" s="88">
        <f t="shared" si="0"/>
        <v>57</v>
      </c>
      <c r="J7" s="14"/>
      <c r="K7" s="14" t="s">
        <v>341</v>
      </c>
      <c r="L7" s="14" t="s">
        <v>342</v>
      </c>
      <c r="M7" s="14">
        <v>8876286736</v>
      </c>
      <c r="N7" s="14" t="s">
        <v>343</v>
      </c>
      <c r="O7" s="14">
        <v>9859518625</v>
      </c>
      <c r="P7" s="21"/>
      <c r="Q7" s="14"/>
      <c r="R7" s="14"/>
      <c r="S7" s="66" t="s">
        <v>76</v>
      </c>
      <c r="T7" s="14"/>
    </row>
    <row r="8" spans="1:20" s="23" customFormat="1">
      <c r="A8" s="28">
        <v>4</v>
      </c>
      <c r="B8" s="13" t="s">
        <v>69</v>
      </c>
      <c r="C8" s="14" t="s">
        <v>754</v>
      </c>
      <c r="D8" s="14" t="s">
        <v>29</v>
      </c>
      <c r="E8" s="15">
        <v>336</v>
      </c>
      <c r="F8" s="14"/>
      <c r="G8" s="15">
        <v>35</v>
      </c>
      <c r="H8" s="15">
        <v>30</v>
      </c>
      <c r="I8" s="88">
        <f t="shared" si="0"/>
        <v>65</v>
      </c>
      <c r="J8" s="13"/>
      <c r="K8" s="14" t="s">
        <v>341</v>
      </c>
      <c r="L8" s="14" t="s">
        <v>342</v>
      </c>
      <c r="M8" s="14">
        <v>8876286736</v>
      </c>
      <c r="N8" s="14" t="s">
        <v>350</v>
      </c>
      <c r="O8" s="14">
        <v>9859323038</v>
      </c>
      <c r="P8" s="21"/>
      <c r="Q8" s="14"/>
      <c r="R8" s="14"/>
      <c r="S8" s="66" t="s">
        <v>76</v>
      </c>
      <c r="T8" s="14"/>
    </row>
    <row r="9" spans="1:20" s="23" customFormat="1">
      <c r="A9" s="28">
        <v>5</v>
      </c>
      <c r="B9" s="13" t="s">
        <v>68</v>
      </c>
      <c r="C9" s="14" t="s">
        <v>755</v>
      </c>
      <c r="D9" s="14" t="s">
        <v>29</v>
      </c>
      <c r="E9" s="15">
        <v>19</v>
      </c>
      <c r="F9" s="14"/>
      <c r="G9" s="15">
        <v>19</v>
      </c>
      <c r="H9" s="15">
        <v>21</v>
      </c>
      <c r="I9" s="88">
        <f t="shared" si="0"/>
        <v>40</v>
      </c>
      <c r="J9" s="14"/>
      <c r="K9" s="14" t="s">
        <v>565</v>
      </c>
      <c r="L9" s="14" t="s">
        <v>566</v>
      </c>
      <c r="M9" s="14">
        <v>9954345651</v>
      </c>
      <c r="N9" s="14" t="s">
        <v>85</v>
      </c>
      <c r="O9" s="14">
        <v>8402915308</v>
      </c>
      <c r="P9" s="21">
        <v>43679</v>
      </c>
      <c r="Q9" s="14"/>
      <c r="R9" s="14"/>
      <c r="S9" s="66" t="s">
        <v>76</v>
      </c>
      <c r="T9" s="14"/>
    </row>
    <row r="10" spans="1:20" s="23" customFormat="1">
      <c r="A10" s="28">
        <v>6</v>
      </c>
      <c r="B10" s="13" t="s">
        <v>68</v>
      </c>
      <c r="C10" s="14" t="s">
        <v>756</v>
      </c>
      <c r="D10" s="14" t="s">
        <v>27</v>
      </c>
      <c r="E10" s="15">
        <v>18050201502</v>
      </c>
      <c r="F10" s="14" t="s">
        <v>96</v>
      </c>
      <c r="G10" s="15">
        <v>37</v>
      </c>
      <c r="H10" s="15">
        <v>21</v>
      </c>
      <c r="I10" s="88">
        <f t="shared" si="0"/>
        <v>58</v>
      </c>
      <c r="J10" s="106" t="s">
        <v>757</v>
      </c>
      <c r="K10" s="14" t="s">
        <v>565</v>
      </c>
      <c r="L10" s="14" t="s">
        <v>566</v>
      </c>
      <c r="M10" s="14">
        <v>9954345651</v>
      </c>
      <c r="N10" s="14" t="s">
        <v>85</v>
      </c>
      <c r="O10" s="14">
        <v>8402915308</v>
      </c>
      <c r="P10" s="21"/>
      <c r="Q10" s="14"/>
      <c r="R10" s="14"/>
      <c r="S10" s="66" t="s">
        <v>76</v>
      </c>
      <c r="T10" s="14"/>
    </row>
    <row r="11" spans="1:20" s="23" customFormat="1">
      <c r="A11" s="28">
        <v>7</v>
      </c>
      <c r="B11" s="13" t="s">
        <v>69</v>
      </c>
      <c r="C11" s="14" t="s">
        <v>758</v>
      </c>
      <c r="D11" s="14" t="s">
        <v>29</v>
      </c>
      <c r="E11" s="15">
        <v>146</v>
      </c>
      <c r="F11" s="14"/>
      <c r="G11" s="15">
        <v>34</v>
      </c>
      <c r="H11" s="15">
        <v>31</v>
      </c>
      <c r="I11" s="88">
        <f t="shared" si="0"/>
        <v>65</v>
      </c>
      <c r="J11" s="14"/>
      <c r="K11" s="14" t="s">
        <v>565</v>
      </c>
      <c r="L11" s="14" t="s">
        <v>566</v>
      </c>
      <c r="M11" s="14">
        <v>9954345651</v>
      </c>
      <c r="N11" s="14" t="s">
        <v>85</v>
      </c>
      <c r="O11" s="14">
        <v>8402915308</v>
      </c>
      <c r="P11" s="21"/>
      <c r="Q11" s="14"/>
      <c r="R11" s="14"/>
      <c r="S11" s="66" t="s">
        <v>76</v>
      </c>
      <c r="T11" s="14"/>
    </row>
    <row r="12" spans="1:20" s="23" customFormat="1">
      <c r="A12" s="28">
        <v>8</v>
      </c>
      <c r="B12" s="13" t="s">
        <v>69</v>
      </c>
      <c r="C12" s="14" t="s">
        <v>759</v>
      </c>
      <c r="D12" s="14" t="s">
        <v>27</v>
      </c>
      <c r="E12" s="15">
        <v>18050201501</v>
      </c>
      <c r="F12" s="14" t="s">
        <v>96</v>
      </c>
      <c r="G12" s="15">
        <v>15</v>
      </c>
      <c r="H12" s="15">
        <v>21</v>
      </c>
      <c r="I12" s="88">
        <f t="shared" si="0"/>
        <v>36</v>
      </c>
      <c r="J12" s="14">
        <v>9577924344</v>
      </c>
      <c r="K12" s="14" t="s">
        <v>565</v>
      </c>
      <c r="L12" s="14" t="s">
        <v>566</v>
      </c>
      <c r="M12" s="14">
        <v>9954345651</v>
      </c>
      <c r="N12" s="14" t="s">
        <v>85</v>
      </c>
      <c r="O12" s="14">
        <v>8402915308</v>
      </c>
      <c r="P12" s="21"/>
      <c r="Q12" s="14"/>
      <c r="R12" s="14"/>
      <c r="S12" s="66" t="s">
        <v>76</v>
      </c>
      <c r="T12" s="14"/>
    </row>
    <row r="13" spans="1:20" s="23" customFormat="1">
      <c r="A13" s="28">
        <v>9</v>
      </c>
      <c r="B13" s="13" t="s">
        <v>68</v>
      </c>
      <c r="C13" s="14" t="s">
        <v>764</v>
      </c>
      <c r="D13" s="14" t="s">
        <v>29</v>
      </c>
      <c r="E13" s="15">
        <v>26</v>
      </c>
      <c r="F13" s="14"/>
      <c r="G13" s="15">
        <v>21</v>
      </c>
      <c r="H13" s="15">
        <v>17</v>
      </c>
      <c r="I13" s="88">
        <f t="shared" si="0"/>
        <v>38</v>
      </c>
      <c r="J13" s="14">
        <v>9854491877</v>
      </c>
      <c r="K13" s="14" t="s">
        <v>750</v>
      </c>
      <c r="L13" s="14" t="s">
        <v>342</v>
      </c>
      <c r="M13" s="14">
        <v>8876286736</v>
      </c>
      <c r="N13" s="14" t="s">
        <v>765</v>
      </c>
      <c r="O13" s="14">
        <v>7399918679</v>
      </c>
      <c r="P13" s="21">
        <v>43680</v>
      </c>
      <c r="Q13" s="14"/>
      <c r="R13" s="14"/>
      <c r="S13" s="66" t="s">
        <v>76</v>
      </c>
      <c r="T13" s="14"/>
    </row>
    <row r="14" spans="1:20" s="23" customFormat="1">
      <c r="A14" s="28">
        <v>10</v>
      </c>
      <c r="B14" s="13" t="s">
        <v>68</v>
      </c>
      <c r="C14" s="14" t="s">
        <v>766</v>
      </c>
      <c r="D14" s="14" t="s">
        <v>27</v>
      </c>
      <c r="E14" s="15">
        <v>18050201305</v>
      </c>
      <c r="F14" s="14" t="s">
        <v>117</v>
      </c>
      <c r="G14" s="15">
        <v>34</v>
      </c>
      <c r="H14" s="15">
        <v>24</v>
      </c>
      <c r="I14" s="88">
        <f t="shared" si="0"/>
        <v>58</v>
      </c>
      <c r="J14" s="14">
        <v>9954570901</v>
      </c>
      <c r="K14" s="14" t="s">
        <v>750</v>
      </c>
      <c r="L14" s="14" t="s">
        <v>342</v>
      </c>
      <c r="M14" s="14">
        <v>8876286736</v>
      </c>
      <c r="N14" s="14" t="s">
        <v>751</v>
      </c>
      <c r="O14" s="14">
        <v>9613962580</v>
      </c>
      <c r="P14" s="21"/>
      <c r="Q14" s="14"/>
      <c r="R14" s="14"/>
      <c r="S14" s="66" t="s">
        <v>76</v>
      </c>
      <c r="T14" s="14"/>
    </row>
    <row r="15" spans="1:20" s="23" customFormat="1">
      <c r="A15" s="28">
        <v>11</v>
      </c>
      <c r="B15" s="13" t="s">
        <v>69</v>
      </c>
      <c r="C15" s="71" t="s">
        <v>761</v>
      </c>
      <c r="D15" s="14" t="s">
        <v>27</v>
      </c>
      <c r="E15" s="72" t="s">
        <v>762</v>
      </c>
      <c r="F15" s="14" t="s">
        <v>96</v>
      </c>
      <c r="G15" s="73">
        <v>95</v>
      </c>
      <c r="H15" s="73">
        <v>102</v>
      </c>
      <c r="I15" s="13">
        <f t="shared" si="0"/>
        <v>197</v>
      </c>
      <c r="J15" s="72" t="s">
        <v>763</v>
      </c>
      <c r="K15" s="78" t="s">
        <v>565</v>
      </c>
      <c r="L15" s="69" t="s">
        <v>566</v>
      </c>
      <c r="M15" s="69">
        <v>9954345651</v>
      </c>
      <c r="N15" s="70" t="s">
        <v>199</v>
      </c>
      <c r="O15" s="68">
        <v>9954525068</v>
      </c>
      <c r="P15" s="21"/>
      <c r="Q15" s="14"/>
      <c r="R15" s="14"/>
      <c r="S15" s="66" t="s">
        <v>76</v>
      </c>
      <c r="T15" s="14"/>
    </row>
    <row r="16" spans="1:20" s="23" customFormat="1" ht="33">
      <c r="A16" s="28">
        <v>12</v>
      </c>
      <c r="B16" s="13" t="s">
        <v>68</v>
      </c>
      <c r="C16" s="14" t="s">
        <v>768</v>
      </c>
      <c r="D16" s="14" t="s">
        <v>29</v>
      </c>
      <c r="E16" s="15">
        <v>317</v>
      </c>
      <c r="F16" s="14"/>
      <c r="G16" s="15">
        <v>19</v>
      </c>
      <c r="H16" s="15">
        <v>16</v>
      </c>
      <c r="I16" s="88">
        <f t="shared" si="0"/>
        <v>35</v>
      </c>
      <c r="J16" s="14">
        <v>9577976581</v>
      </c>
      <c r="K16" s="14" t="s">
        <v>750</v>
      </c>
      <c r="L16" s="14" t="s">
        <v>342</v>
      </c>
      <c r="M16" s="14">
        <v>8876286736</v>
      </c>
      <c r="N16" s="14" t="s">
        <v>343</v>
      </c>
      <c r="O16" s="14">
        <v>9859518625</v>
      </c>
      <c r="P16" s="21">
        <v>43682</v>
      </c>
      <c r="Q16" s="14"/>
      <c r="R16" s="14"/>
      <c r="S16" s="66" t="s">
        <v>76</v>
      </c>
      <c r="T16" s="14"/>
    </row>
    <row r="17" spans="1:20" s="23" customFormat="1">
      <c r="A17" s="28">
        <v>13</v>
      </c>
      <c r="B17" s="13" t="s">
        <v>68</v>
      </c>
      <c r="C17" s="14" t="s">
        <v>769</v>
      </c>
      <c r="D17" s="14" t="s">
        <v>27</v>
      </c>
      <c r="E17" s="15">
        <v>18050201303</v>
      </c>
      <c r="F17" s="14" t="s">
        <v>123</v>
      </c>
      <c r="G17" s="15">
        <v>34</v>
      </c>
      <c r="H17" s="15">
        <v>42</v>
      </c>
      <c r="I17" s="88">
        <f t="shared" si="0"/>
        <v>76</v>
      </c>
      <c r="J17" s="14">
        <v>9854463493</v>
      </c>
      <c r="K17" s="14" t="s">
        <v>750</v>
      </c>
      <c r="L17" s="14" t="s">
        <v>342</v>
      </c>
      <c r="M17" s="14">
        <v>8876286736</v>
      </c>
      <c r="N17" s="14" t="s">
        <v>751</v>
      </c>
      <c r="O17" s="14">
        <v>9613962580</v>
      </c>
      <c r="P17" s="21"/>
      <c r="Q17" s="14"/>
      <c r="R17" s="14"/>
      <c r="S17" s="66" t="s">
        <v>76</v>
      </c>
      <c r="T17" s="14"/>
    </row>
    <row r="18" spans="1:20" s="23" customFormat="1">
      <c r="A18" s="28">
        <v>14</v>
      </c>
      <c r="B18" s="13" t="s">
        <v>69</v>
      </c>
      <c r="C18" s="14" t="s">
        <v>770</v>
      </c>
      <c r="D18" s="14" t="s">
        <v>27</v>
      </c>
      <c r="E18" s="15"/>
      <c r="F18" s="14" t="s">
        <v>96</v>
      </c>
      <c r="G18" s="15">
        <v>58</v>
      </c>
      <c r="H18" s="15">
        <v>45</v>
      </c>
      <c r="I18" s="88">
        <f t="shared" si="0"/>
        <v>103</v>
      </c>
      <c r="J18" s="14"/>
      <c r="K18" s="14" t="s">
        <v>565</v>
      </c>
      <c r="L18" s="14" t="s">
        <v>566</v>
      </c>
      <c r="M18" s="14">
        <v>9954345651</v>
      </c>
      <c r="N18" s="14" t="s">
        <v>771</v>
      </c>
      <c r="O18" s="14">
        <v>7399506986</v>
      </c>
      <c r="P18" s="21"/>
      <c r="Q18" s="14"/>
      <c r="R18" s="14"/>
      <c r="S18" s="66" t="s">
        <v>76</v>
      </c>
      <c r="T18" s="14"/>
    </row>
    <row r="19" spans="1:20" s="23" customFormat="1">
      <c r="A19" s="28">
        <v>15</v>
      </c>
      <c r="B19" s="13" t="s">
        <v>68</v>
      </c>
      <c r="C19" s="14" t="s">
        <v>772</v>
      </c>
      <c r="D19" s="14" t="s">
        <v>29</v>
      </c>
      <c r="E19" s="15">
        <v>326</v>
      </c>
      <c r="F19" s="14"/>
      <c r="G19" s="15">
        <v>38</v>
      </c>
      <c r="H19" s="15">
        <v>27</v>
      </c>
      <c r="I19" s="88">
        <f t="shared" si="0"/>
        <v>65</v>
      </c>
      <c r="J19" s="14"/>
      <c r="K19" s="14" t="s">
        <v>330</v>
      </c>
      <c r="L19" s="14" t="s">
        <v>331</v>
      </c>
      <c r="M19" s="14">
        <v>7399170308</v>
      </c>
      <c r="N19" s="14" t="s">
        <v>345</v>
      </c>
      <c r="O19" s="14">
        <v>8752084384</v>
      </c>
      <c r="P19" s="21">
        <v>43683</v>
      </c>
      <c r="Q19" s="14"/>
      <c r="R19" s="14"/>
      <c r="S19" s="66" t="s">
        <v>76</v>
      </c>
      <c r="T19" s="14"/>
    </row>
    <row r="20" spans="1:20" s="23" customFormat="1">
      <c r="A20" s="28">
        <v>16</v>
      </c>
      <c r="B20" s="13" t="s">
        <v>68</v>
      </c>
      <c r="C20" s="14" t="s">
        <v>773</v>
      </c>
      <c r="D20" s="14" t="s">
        <v>29</v>
      </c>
      <c r="E20" s="15">
        <v>331</v>
      </c>
      <c r="F20" s="14"/>
      <c r="G20" s="15">
        <v>26</v>
      </c>
      <c r="H20" s="15">
        <v>32</v>
      </c>
      <c r="I20" s="88">
        <f t="shared" si="0"/>
        <v>58</v>
      </c>
      <c r="J20" s="14"/>
      <c r="K20" s="14" t="s">
        <v>330</v>
      </c>
      <c r="L20" s="14" t="s">
        <v>331</v>
      </c>
      <c r="M20" s="14">
        <v>7399170308</v>
      </c>
      <c r="N20" s="14" t="s">
        <v>357</v>
      </c>
      <c r="O20" s="14">
        <v>9706672007</v>
      </c>
      <c r="P20" s="21"/>
      <c r="Q20" s="14"/>
      <c r="R20" s="14"/>
      <c r="S20" s="66" t="s">
        <v>76</v>
      </c>
      <c r="T20" s="14"/>
    </row>
    <row r="21" spans="1:20" s="23" customFormat="1">
      <c r="A21" s="28">
        <v>17</v>
      </c>
      <c r="B21" s="13" t="s">
        <v>69</v>
      </c>
      <c r="C21" s="14" t="s">
        <v>760</v>
      </c>
      <c r="D21" s="14" t="s">
        <v>29</v>
      </c>
      <c r="E21" s="15">
        <v>310</v>
      </c>
      <c r="F21" s="14"/>
      <c r="G21" s="15">
        <v>12</v>
      </c>
      <c r="H21" s="15">
        <v>19</v>
      </c>
      <c r="I21" s="88">
        <f t="shared" si="0"/>
        <v>31</v>
      </c>
      <c r="J21" s="14"/>
      <c r="K21" s="14" t="s">
        <v>565</v>
      </c>
      <c r="L21" s="14" t="s">
        <v>566</v>
      </c>
      <c r="M21" s="14">
        <v>9954345651</v>
      </c>
      <c r="N21" s="14" t="s">
        <v>85</v>
      </c>
      <c r="O21" s="14">
        <v>8402915308</v>
      </c>
      <c r="P21" s="21"/>
      <c r="Q21" s="14"/>
      <c r="R21" s="14"/>
      <c r="S21" s="66" t="s">
        <v>76</v>
      </c>
      <c r="T21" s="14"/>
    </row>
    <row r="22" spans="1:20" s="23" customFormat="1">
      <c r="A22" s="28">
        <v>18</v>
      </c>
      <c r="B22" s="13" t="s">
        <v>69</v>
      </c>
      <c r="C22" s="14" t="s">
        <v>767</v>
      </c>
      <c r="D22" s="14" t="s">
        <v>29</v>
      </c>
      <c r="E22" s="15">
        <v>378</v>
      </c>
      <c r="F22" s="14"/>
      <c r="G22" s="15">
        <v>15</v>
      </c>
      <c r="H22" s="15">
        <v>13</v>
      </c>
      <c r="I22" s="88">
        <f t="shared" si="0"/>
        <v>28</v>
      </c>
      <c r="J22" s="14"/>
      <c r="K22" s="14" t="s">
        <v>565</v>
      </c>
      <c r="L22" s="14" t="s">
        <v>566</v>
      </c>
      <c r="M22" s="14">
        <v>9954345651</v>
      </c>
      <c r="N22" s="14" t="s">
        <v>85</v>
      </c>
      <c r="O22" s="14">
        <v>8402915308</v>
      </c>
      <c r="P22" s="21"/>
      <c r="Q22" s="14"/>
      <c r="R22" s="14"/>
      <c r="S22" s="66" t="s">
        <v>76</v>
      </c>
      <c r="T22" s="14"/>
    </row>
    <row r="23" spans="1:20" s="23" customFormat="1">
      <c r="A23" s="28">
        <v>19</v>
      </c>
      <c r="B23" s="13" t="s">
        <v>68</v>
      </c>
      <c r="C23" s="14" t="s">
        <v>775</v>
      </c>
      <c r="D23" s="14" t="s">
        <v>27</v>
      </c>
      <c r="E23" s="15">
        <v>18050201117</v>
      </c>
      <c r="F23" s="14" t="s">
        <v>117</v>
      </c>
      <c r="G23" s="15">
        <v>57</v>
      </c>
      <c r="H23" s="15">
        <v>67</v>
      </c>
      <c r="I23" s="88">
        <f t="shared" si="0"/>
        <v>124</v>
      </c>
      <c r="J23" s="14">
        <v>9859614801</v>
      </c>
      <c r="K23" s="14" t="s">
        <v>330</v>
      </c>
      <c r="L23" s="14" t="s">
        <v>331</v>
      </c>
      <c r="M23" s="14">
        <v>7399170308</v>
      </c>
      <c r="N23" s="14" t="s">
        <v>357</v>
      </c>
      <c r="O23" s="14">
        <v>9706672007</v>
      </c>
      <c r="P23" s="21">
        <v>43684</v>
      </c>
      <c r="Q23" s="14"/>
      <c r="R23" s="14"/>
      <c r="S23" s="66" t="s">
        <v>76</v>
      </c>
      <c r="T23" s="14"/>
    </row>
    <row r="24" spans="1:20" s="23" customFormat="1">
      <c r="A24" s="28">
        <v>20</v>
      </c>
      <c r="B24" s="13" t="s">
        <v>69</v>
      </c>
      <c r="C24" s="14" t="s">
        <v>777</v>
      </c>
      <c r="D24" s="14" t="s">
        <v>27</v>
      </c>
      <c r="E24" s="15">
        <v>18050201301</v>
      </c>
      <c r="F24" s="14" t="s">
        <v>96</v>
      </c>
      <c r="G24" s="15">
        <v>71</v>
      </c>
      <c r="H24" s="15">
        <v>39</v>
      </c>
      <c r="I24" s="88">
        <f t="shared" si="0"/>
        <v>110</v>
      </c>
      <c r="J24" s="14">
        <v>7399397730</v>
      </c>
      <c r="K24" s="14" t="s">
        <v>750</v>
      </c>
      <c r="L24" s="14" t="s">
        <v>342</v>
      </c>
      <c r="M24" s="14">
        <v>8876286736</v>
      </c>
      <c r="N24" s="14" t="s">
        <v>751</v>
      </c>
      <c r="O24" s="14">
        <v>9613962580</v>
      </c>
      <c r="P24" s="21"/>
      <c r="Q24" s="14"/>
      <c r="R24" s="14"/>
      <c r="S24" s="66" t="s">
        <v>76</v>
      </c>
      <c r="T24" s="14"/>
    </row>
    <row r="25" spans="1:20" s="23" customFormat="1">
      <c r="A25" s="28">
        <v>21</v>
      </c>
      <c r="B25" s="13" t="s">
        <v>68</v>
      </c>
      <c r="C25" s="14" t="s">
        <v>774</v>
      </c>
      <c r="D25" s="14" t="s">
        <v>27</v>
      </c>
      <c r="E25" s="15">
        <v>18050201302</v>
      </c>
      <c r="F25" s="14" t="s">
        <v>96</v>
      </c>
      <c r="G25" s="15">
        <v>44</v>
      </c>
      <c r="H25" s="15">
        <v>40</v>
      </c>
      <c r="I25" s="88">
        <f t="shared" si="0"/>
        <v>84</v>
      </c>
      <c r="J25" s="14">
        <v>9859111252</v>
      </c>
      <c r="K25" s="14" t="s">
        <v>750</v>
      </c>
      <c r="L25" s="14" t="s">
        <v>342</v>
      </c>
      <c r="M25" s="14">
        <v>8876286736</v>
      </c>
      <c r="N25" s="14" t="s">
        <v>751</v>
      </c>
      <c r="O25" s="14">
        <v>9613962580</v>
      </c>
      <c r="P25" s="21">
        <v>43685</v>
      </c>
      <c r="Q25" s="14"/>
      <c r="R25" s="14"/>
      <c r="S25" s="66" t="s">
        <v>76</v>
      </c>
      <c r="T25" s="14"/>
    </row>
    <row r="26" spans="1:20" s="23" customFormat="1">
      <c r="A26" s="28">
        <v>22</v>
      </c>
      <c r="B26" s="13" t="s">
        <v>69</v>
      </c>
      <c r="C26" s="14" t="s">
        <v>778</v>
      </c>
      <c r="D26" s="14" t="s">
        <v>27</v>
      </c>
      <c r="E26" s="15" t="s">
        <v>779</v>
      </c>
      <c r="F26" s="14" t="s">
        <v>96</v>
      </c>
      <c r="G26" s="15">
        <v>22</v>
      </c>
      <c r="H26" s="15">
        <v>29</v>
      </c>
      <c r="I26" s="88">
        <f t="shared" si="0"/>
        <v>51</v>
      </c>
      <c r="J26" s="14" t="s">
        <v>780</v>
      </c>
      <c r="K26" s="14" t="s">
        <v>565</v>
      </c>
      <c r="L26" s="14" t="s">
        <v>566</v>
      </c>
      <c r="M26" s="14">
        <v>9954345651</v>
      </c>
      <c r="N26" s="14" t="s">
        <v>543</v>
      </c>
      <c r="O26" s="14">
        <v>9577397283</v>
      </c>
      <c r="P26" s="21"/>
      <c r="Q26" s="14"/>
      <c r="R26" s="14"/>
      <c r="S26" s="66" t="s">
        <v>76</v>
      </c>
      <c r="T26" s="14"/>
    </row>
    <row r="27" spans="1:20" s="23" customFormat="1">
      <c r="A27" s="28">
        <v>23</v>
      </c>
      <c r="B27" s="13" t="s">
        <v>68</v>
      </c>
      <c r="C27" s="14" t="s">
        <v>781</v>
      </c>
      <c r="D27" s="14" t="s">
        <v>29</v>
      </c>
      <c r="E27" s="15">
        <v>153</v>
      </c>
      <c r="F27" s="14"/>
      <c r="G27" s="15">
        <v>29</v>
      </c>
      <c r="H27" s="15">
        <v>41</v>
      </c>
      <c r="I27" s="88">
        <f t="shared" si="0"/>
        <v>70</v>
      </c>
      <c r="J27" s="14"/>
      <c r="K27" s="14" t="s">
        <v>330</v>
      </c>
      <c r="L27" s="14" t="s">
        <v>331</v>
      </c>
      <c r="M27" s="14">
        <v>7399170308</v>
      </c>
      <c r="N27" s="14" t="s">
        <v>345</v>
      </c>
      <c r="O27" s="14">
        <v>8752084384</v>
      </c>
      <c r="P27" s="21">
        <v>43686</v>
      </c>
      <c r="Q27" s="14"/>
      <c r="R27" s="14"/>
      <c r="S27" s="66" t="s">
        <v>76</v>
      </c>
      <c r="T27" s="14"/>
    </row>
    <row r="28" spans="1:20" s="23" customFormat="1" ht="33">
      <c r="A28" s="28">
        <v>24</v>
      </c>
      <c r="B28" s="13" t="s">
        <v>68</v>
      </c>
      <c r="C28" s="14" t="s">
        <v>782</v>
      </c>
      <c r="D28" s="14" t="s">
        <v>29</v>
      </c>
      <c r="E28" s="15">
        <v>382</v>
      </c>
      <c r="F28" s="14"/>
      <c r="G28" s="15">
        <v>4</v>
      </c>
      <c r="H28" s="15">
        <v>15</v>
      </c>
      <c r="I28" s="88">
        <f t="shared" si="0"/>
        <v>19</v>
      </c>
      <c r="J28" s="14">
        <v>9859023342</v>
      </c>
      <c r="K28" s="14" t="s">
        <v>330</v>
      </c>
      <c r="L28" s="14" t="s">
        <v>331</v>
      </c>
      <c r="M28" s="14">
        <v>7399170308</v>
      </c>
      <c r="N28" s="14" t="s">
        <v>370</v>
      </c>
      <c r="O28" s="14">
        <v>9577404919</v>
      </c>
      <c r="P28" s="21"/>
      <c r="Q28" s="14"/>
      <c r="R28" s="14"/>
      <c r="S28" s="66" t="s">
        <v>76</v>
      </c>
      <c r="T28" s="14"/>
    </row>
    <row r="29" spans="1:20" s="23" customFormat="1">
      <c r="A29" s="28">
        <v>25</v>
      </c>
      <c r="B29" s="13" t="s">
        <v>69</v>
      </c>
      <c r="C29" s="14" t="s">
        <v>776</v>
      </c>
      <c r="D29" s="14" t="s">
        <v>29</v>
      </c>
      <c r="E29" s="15">
        <v>23</v>
      </c>
      <c r="F29" s="14"/>
      <c r="G29" s="15">
        <v>20</v>
      </c>
      <c r="H29" s="15">
        <v>24</v>
      </c>
      <c r="I29" s="88">
        <f t="shared" si="0"/>
        <v>44</v>
      </c>
      <c r="J29" s="14"/>
      <c r="K29" s="14" t="s">
        <v>750</v>
      </c>
      <c r="L29" s="14" t="s">
        <v>342</v>
      </c>
      <c r="M29" s="14">
        <v>8876286736</v>
      </c>
      <c r="N29" s="14" t="s">
        <v>751</v>
      </c>
      <c r="O29" s="14">
        <v>9613962580</v>
      </c>
      <c r="P29" s="21"/>
      <c r="Q29" s="14"/>
      <c r="R29" s="14"/>
      <c r="S29" s="66" t="s">
        <v>76</v>
      </c>
      <c r="T29" s="14"/>
    </row>
    <row r="30" spans="1:20" s="23" customFormat="1">
      <c r="A30" s="28">
        <v>26</v>
      </c>
      <c r="B30" s="13" t="s">
        <v>69</v>
      </c>
      <c r="C30" s="93" t="s">
        <v>783</v>
      </c>
      <c r="D30" s="14" t="s">
        <v>27</v>
      </c>
      <c r="E30" s="93">
        <v>18050201116</v>
      </c>
      <c r="F30" s="14"/>
      <c r="G30" s="15"/>
      <c r="H30" s="15">
        <v>75</v>
      </c>
      <c r="I30" s="13">
        <f t="shared" ref="I30" si="1">G30+H30</f>
        <v>75</v>
      </c>
      <c r="J30" s="93">
        <v>9854243880</v>
      </c>
      <c r="K30" s="14" t="s">
        <v>330</v>
      </c>
      <c r="L30" s="14" t="s">
        <v>331</v>
      </c>
      <c r="M30" s="14">
        <v>7399170308</v>
      </c>
      <c r="N30" s="14" t="s">
        <v>370</v>
      </c>
      <c r="O30" s="14">
        <v>9577404919</v>
      </c>
      <c r="P30" s="21"/>
      <c r="Q30" s="14"/>
      <c r="R30" s="14"/>
      <c r="S30" s="66" t="s">
        <v>76</v>
      </c>
      <c r="T30" s="14"/>
    </row>
    <row r="31" spans="1:20" s="23" customFormat="1">
      <c r="A31" s="28">
        <v>27</v>
      </c>
      <c r="B31" s="13" t="s">
        <v>68</v>
      </c>
      <c r="C31" s="14" t="s">
        <v>784</v>
      </c>
      <c r="D31" s="14" t="s">
        <v>29</v>
      </c>
      <c r="E31" s="15">
        <v>159</v>
      </c>
      <c r="F31" s="14"/>
      <c r="G31" s="15">
        <v>22</v>
      </c>
      <c r="H31" s="15">
        <v>39</v>
      </c>
      <c r="I31" s="88">
        <f t="shared" ref="I31:I68" si="2">+G31+H31</f>
        <v>61</v>
      </c>
      <c r="J31" s="14"/>
      <c r="K31" s="14" t="s">
        <v>785</v>
      </c>
      <c r="L31" s="14" t="s">
        <v>786</v>
      </c>
      <c r="M31" s="14">
        <v>9854985966</v>
      </c>
      <c r="N31" s="14" t="s">
        <v>94</v>
      </c>
      <c r="O31" s="14">
        <v>7399929443</v>
      </c>
      <c r="P31" s="21">
        <v>43687</v>
      </c>
      <c r="Q31" s="14"/>
      <c r="R31" s="14"/>
      <c r="S31" s="66" t="s">
        <v>76</v>
      </c>
      <c r="T31" s="14"/>
    </row>
    <row r="32" spans="1:20" s="23" customFormat="1">
      <c r="A32" s="28">
        <v>28</v>
      </c>
      <c r="B32" s="13" t="s">
        <v>68</v>
      </c>
      <c r="C32" s="14" t="s">
        <v>787</v>
      </c>
      <c r="D32" s="14" t="s">
        <v>29</v>
      </c>
      <c r="E32" s="15">
        <v>318</v>
      </c>
      <c r="F32" s="14"/>
      <c r="G32" s="15">
        <v>25</v>
      </c>
      <c r="H32" s="15">
        <v>22</v>
      </c>
      <c r="I32" s="88">
        <f t="shared" si="2"/>
        <v>47</v>
      </c>
      <c r="J32" s="14"/>
      <c r="K32" s="14" t="s">
        <v>785</v>
      </c>
      <c r="L32" s="14" t="s">
        <v>786</v>
      </c>
      <c r="M32" s="14">
        <v>9854985966</v>
      </c>
      <c r="N32" s="14" t="s">
        <v>94</v>
      </c>
      <c r="O32" s="14">
        <v>7399929443</v>
      </c>
      <c r="P32" s="21"/>
      <c r="Q32" s="14"/>
      <c r="R32" s="14"/>
      <c r="S32" s="66" t="s">
        <v>76</v>
      </c>
      <c r="T32" s="14"/>
    </row>
    <row r="33" spans="1:20" s="23" customFormat="1">
      <c r="A33" s="28">
        <v>29</v>
      </c>
      <c r="B33" s="13" t="s">
        <v>69</v>
      </c>
      <c r="C33" s="14" t="s">
        <v>788</v>
      </c>
      <c r="D33" s="14" t="s">
        <v>29</v>
      </c>
      <c r="E33" s="15">
        <v>28</v>
      </c>
      <c r="F33" s="14"/>
      <c r="G33" s="15">
        <v>30</v>
      </c>
      <c r="H33" s="15">
        <v>22</v>
      </c>
      <c r="I33" s="88">
        <f t="shared" si="2"/>
        <v>52</v>
      </c>
      <c r="J33" s="14"/>
      <c r="K33" s="14" t="s">
        <v>785</v>
      </c>
      <c r="L33" s="14" t="s">
        <v>786</v>
      </c>
      <c r="M33" s="14">
        <v>9854985966</v>
      </c>
      <c r="N33" s="14" t="s">
        <v>789</v>
      </c>
      <c r="O33" s="14">
        <v>9577221279</v>
      </c>
      <c r="P33" s="21"/>
      <c r="Q33" s="14"/>
      <c r="R33" s="14"/>
      <c r="S33" s="66" t="s">
        <v>76</v>
      </c>
      <c r="T33" s="14"/>
    </row>
    <row r="34" spans="1:20" s="23" customFormat="1">
      <c r="A34" s="28">
        <v>30</v>
      </c>
      <c r="B34" s="13" t="s">
        <v>69</v>
      </c>
      <c r="C34" s="14" t="s">
        <v>790</v>
      </c>
      <c r="D34" s="14" t="s">
        <v>29</v>
      </c>
      <c r="E34" s="15">
        <v>29</v>
      </c>
      <c r="F34" s="14"/>
      <c r="G34" s="15">
        <v>11</v>
      </c>
      <c r="H34" s="15">
        <v>18</v>
      </c>
      <c r="I34" s="88">
        <f t="shared" si="2"/>
        <v>29</v>
      </c>
      <c r="J34" s="14"/>
      <c r="K34" s="14" t="s">
        <v>785</v>
      </c>
      <c r="L34" s="14" t="s">
        <v>786</v>
      </c>
      <c r="M34" s="14">
        <v>9854985966</v>
      </c>
      <c r="N34" s="14" t="s">
        <v>789</v>
      </c>
      <c r="O34" s="14">
        <v>9577221279</v>
      </c>
      <c r="P34" s="107"/>
      <c r="Q34" s="14"/>
      <c r="R34" s="14"/>
      <c r="S34" s="66" t="s">
        <v>76</v>
      </c>
      <c r="T34" s="14"/>
    </row>
    <row r="35" spans="1:20" s="23" customFormat="1">
      <c r="A35" s="28">
        <v>31</v>
      </c>
      <c r="B35" s="13" t="s">
        <v>68</v>
      </c>
      <c r="C35" s="14" t="s">
        <v>791</v>
      </c>
      <c r="D35" s="14" t="s">
        <v>29</v>
      </c>
      <c r="E35" s="15">
        <v>27</v>
      </c>
      <c r="F35" s="14"/>
      <c r="G35" s="15">
        <v>25</v>
      </c>
      <c r="H35" s="15">
        <v>31</v>
      </c>
      <c r="I35" s="88">
        <f t="shared" si="2"/>
        <v>56</v>
      </c>
      <c r="J35" s="14"/>
      <c r="K35" s="14" t="s">
        <v>792</v>
      </c>
      <c r="L35" s="14" t="s">
        <v>786</v>
      </c>
      <c r="M35" s="14">
        <v>9854985966</v>
      </c>
      <c r="N35" s="14" t="s">
        <v>793</v>
      </c>
      <c r="O35" s="14">
        <v>8876021607</v>
      </c>
      <c r="P35" s="21">
        <v>43690</v>
      </c>
      <c r="Q35" s="14"/>
      <c r="R35" s="14"/>
      <c r="S35" s="66" t="s">
        <v>76</v>
      </c>
      <c r="T35" s="14"/>
    </row>
    <row r="36" spans="1:20" s="23" customFormat="1">
      <c r="A36" s="28">
        <v>32</v>
      </c>
      <c r="B36" s="13" t="s">
        <v>68</v>
      </c>
      <c r="C36" s="14" t="s">
        <v>794</v>
      </c>
      <c r="D36" s="14" t="s">
        <v>27</v>
      </c>
      <c r="E36" s="15">
        <v>18050204204</v>
      </c>
      <c r="F36" s="14" t="s">
        <v>123</v>
      </c>
      <c r="G36" s="15">
        <v>31</v>
      </c>
      <c r="H36" s="15">
        <v>24</v>
      </c>
      <c r="I36" s="88">
        <f t="shared" si="2"/>
        <v>55</v>
      </c>
      <c r="J36" s="106" t="s">
        <v>795</v>
      </c>
      <c r="K36" s="14" t="s">
        <v>785</v>
      </c>
      <c r="L36" s="14" t="s">
        <v>786</v>
      </c>
      <c r="M36" s="14">
        <v>9854985966</v>
      </c>
      <c r="N36" s="14" t="s">
        <v>793</v>
      </c>
      <c r="O36" s="14">
        <v>8876021607</v>
      </c>
      <c r="P36" s="21"/>
      <c r="Q36" s="14"/>
      <c r="R36" s="14"/>
      <c r="S36" s="66" t="s">
        <v>76</v>
      </c>
      <c r="T36" s="14"/>
    </row>
    <row r="37" spans="1:20" s="23" customFormat="1">
      <c r="A37" s="28">
        <v>33</v>
      </c>
      <c r="B37" s="13" t="s">
        <v>69</v>
      </c>
      <c r="C37" s="14" t="s">
        <v>796</v>
      </c>
      <c r="D37" s="14" t="s">
        <v>29</v>
      </c>
      <c r="E37" s="15">
        <v>315</v>
      </c>
      <c r="F37" s="14"/>
      <c r="G37" s="15">
        <v>26</v>
      </c>
      <c r="H37" s="15">
        <v>19</v>
      </c>
      <c r="I37" s="88">
        <f t="shared" si="2"/>
        <v>45</v>
      </c>
      <c r="J37" s="14"/>
      <c r="K37" s="14" t="s">
        <v>785</v>
      </c>
      <c r="L37" s="14" t="s">
        <v>786</v>
      </c>
      <c r="M37" s="14">
        <v>9854985966</v>
      </c>
      <c r="N37" s="14" t="s">
        <v>789</v>
      </c>
      <c r="O37" s="14">
        <v>9577221279</v>
      </c>
      <c r="P37" s="21"/>
      <c r="Q37" s="14"/>
      <c r="R37" s="14"/>
      <c r="S37" s="66" t="s">
        <v>76</v>
      </c>
      <c r="T37" s="14"/>
    </row>
    <row r="38" spans="1:20" s="23" customFormat="1">
      <c r="A38" s="28">
        <v>34</v>
      </c>
      <c r="B38" s="13" t="s">
        <v>69</v>
      </c>
      <c r="C38" s="14" t="s">
        <v>797</v>
      </c>
      <c r="D38" s="14" t="s">
        <v>27</v>
      </c>
      <c r="E38" s="15">
        <v>18050204201</v>
      </c>
      <c r="F38" s="14" t="s">
        <v>96</v>
      </c>
      <c r="G38" s="15">
        <v>13</v>
      </c>
      <c r="H38" s="15">
        <v>21</v>
      </c>
      <c r="I38" s="88">
        <f t="shared" si="2"/>
        <v>34</v>
      </c>
      <c r="J38" s="14">
        <v>9859276762</v>
      </c>
      <c r="K38" s="14" t="s">
        <v>785</v>
      </c>
      <c r="L38" s="14" t="s">
        <v>786</v>
      </c>
      <c r="M38" s="14">
        <v>9854985966</v>
      </c>
      <c r="N38" s="14" t="s">
        <v>94</v>
      </c>
      <c r="O38" s="14">
        <v>7399929443</v>
      </c>
      <c r="P38" s="21"/>
      <c r="Q38" s="14"/>
      <c r="R38" s="14"/>
      <c r="S38" s="66" t="s">
        <v>76</v>
      </c>
      <c r="T38" s="14"/>
    </row>
    <row r="39" spans="1:20" s="23" customFormat="1">
      <c r="A39" s="28">
        <v>35</v>
      </c>
      <c r="B39" s="13" t="s">
        <v>68</v>
      </c>
      <c r="C39" s="14" t="s">
        <v>798</v>
      </c>
      <c r="D39" s="14" t="s">
        <v>29</v>
      </c>
      <c r="E39" s="15">
        <v>151</v>
      </c>
      <c r="F39" s="14"/>
      <c r="G39" s="15">
        <v>25</v>
      </c>
      <c r="H39" s="15">
        <v>35</v>
      </c>
      <c r="I39" s="88">
        <f t="shared" si="2"/>
        <v>60</v>
      </c>
      <c r="J39" s="14"/>
      <c r="K39" s="14" t="s">
        <v>792</v>
      </c>
      <c r="L39" s="14" t="s">
        <v>786</v>
      </c>
      <c r="M39" s="14">
        <v>9854985966</v>
      </c>
      <c r="N39" s="14" t="s">
        <v>793</v>
      </c>
      <c r="O39" s="14">
        <v>8876021607</v>
      </c>
      <c r="P39" s="21">
        <v>43691</v>
      </c>
      <c r="Q39" s="14"/>
      <c r="R39" s="14"/>
      <c r="S39" s="66" t="s">
        <v>76</v>
      </c>
      <c r="T39" s="14"/>
    </row>
    <row r="40" spans="1:20" s="23" customFormat="1">
      <c r="A40" s="28">
        <v>36</v>
      </c>
      <c r="B40" s="13" t="s">
        <v>68</v>
      </c>
      <c r="C40" s="14" t="s">
        <v>799</v>
      </c>
      <c r="D40" s="14" t="s">
        <v>27</v>
      </c>
      <c r="E40" s="15">
        <v>18050204205</v>
      </c>
      <c r="F40" s="14" t="s">
        <v>117</v>
      </c>
      <c r="G40" s="15">
        <v>28</v>
      </c>
      <c r="H40" s="15">
        <v>25</v>
      </c>
      <c r="I40" s="88">
        <f t="shared" si="2"/>
        <v>53</v>
      </c>
      <c r="J40" s="14">
        <v>8876271133</v>
      </c>
      <c r="K40" s="14" t="s">
        <v>785</v>
      </c>
      <c r="L40" s="14" t="s">
        <v>786</v>
      </c>
      <c r="M40" s="14">
        <v>9854985966</v>
      </c>
      <c r="N40" s="14" t="s">
        <v>793</v>
      </c>
      <c r="O40" s="14">
        <v>8876021607</v>
      </c>
      <c r="P40" s="21"/>
      <c r="Q40" s="14"/>
      <c r="R40" s="14"/>
      <c r="S40" s="66" t="s">
        <v>76</v>
      </c>
      <c r="T40" s="14"/>
    </row>
    <row r="41" spans="1:20" s="23" customFormat="1" ht="33">
      <c r="A41" s="28">
        <v>37</v>
      </c>
      <c r="B41" s="13" t="s">
        <v>69</v>
      </c>
      <c r="C41" s="14" t="s">
        <v>801</v>
      </c>
      <c r="D41" s="14" t="s">
        <v>29</v>
      </c>
      <c r="E41" s="15">
        <v>381</v>
      </c>
      <c r="F41" s="14"/>
      <c r="G41" s="15">
        <v>16</v>
      </c>
      <c r="H41" s="15">
        <v>20</v>
      </c>
      <c r="I41" s="88">
        <f t="shared" si="2"/>
        <v>36</v>
      </c>
      <c r="J41" s="14"/>
      <c r="K41" s="14" t="s">
        <v>785</v>
      </c>
      <c r="L41" s="14" t="s">
        <v>786</v>
      </c>
      <c r="M41" s="14">
        <v>9854985966</v>
      </c>
      <c r="N41" s="14" t="s">
        <v>94</v>
      </c>
      <c r="O41" s="14">
        <v>7399929443</v>
      </c>
      <c r="P41" s="21"/>
      <c r="Q41" s="14"/>
      <c r="R41" s="14"/>
      <c r="S41" s="66" t="s">
        <v>76</v>
      </c>
      <c r="T41" s="14"/>
    </row>
    <row r="42" spans="1:20" s="23" customFormat="1">
      <c r="A42" s="28">
        <v>38</v>
      </c>
      <c r="B42" s="13" t="s">
        <v>69</v>
      </c>
      <c r="C42" s="14" t="s">
        <v>802</v>
      </c>
      <c r="D42" s="14" t="s">
        <v>27</v>
      </c>
      <c r="E42" s="15">
        <v>18050204102</v>
      </c>
      <c r="F42" s="14" t="s">
        <v>123</v>
      </c>
      <c r="G42" s="15">
        <v>27</v>
      </c>
      <c r="H42" s="15">
        <v>19</v>
      </c>
      <c r="I42" s="88">
        <f t="shared" si="2"/>
        <v>46</v>
      </c>
      <c r="J42" s="14">
        <v>9706532418</v>
      </c>
      <c r="K42" s="14" t="s">
        <v>785</v>
      </c>
      <c r="L42" s="14" t="s">
        <v>786</v>
      </c>
      <c r="M42" s="14">
        <v>9854985966</v>
      </c>
      <c r="N42" s="14" t="s">
        <v>94</v>
      </c>
      <c r="O42" s="14">
        <v>7399929443</v>
      </c>
      <c r="P42" s="107"/>
      <c r="Q42" s="14"/>
      <c r="R42" s="14"/>
      <c r="S42" s="66" t="s">
        <v>76</v>
      </c>
      <c r="T42" s="14"/>
    </row>
    <row r="43" spans="1:20" s="23" customFormat="1">
      <c r="A43" s="28">
        <v>39</v>
      </c>
      <c r="B43" s="13" t="s">
        <v>68</v>
      </c>
      <c r="C43" s="14" t="s">
        <v>803</v>
      </c>
      <c r="D43" s="14" t="s">
        <v>29</v>
      </c>
      <c r="E43" s="15">
        <v>158</v>
      </c>
      <c r="F43" s="14"/>
      <c r="G43" s="15">
        <v>26</v>
      </c>
      <c r="H43" s="15">
        <v>24</v>
      </c>
      <c r="I43" s="88">
        <f t="shared" si="2"/>
        <v>50</v>
      </c>
      <c r="J43" s="14"/>
      <c r="K43" s="14" t="s">
        <v>792</v>
      </c>
      <c r="L43" s="14" t="s">
        <v>786</v>
      </c>
      <c r="M43" s="14">
        <v>9854985966</v>
      </c>
      <c r="N43" s="14" t="s">
        <v>793</v>
      </c>
      <c r="O43" s="14">
        <v>8876021607</v>
      </c>
      <c r="P43" s="21">
        <v>43693</v>
      </c>
      <c r="Q43" s="14"/>
      <c r="R43" s="14"/>
      <c r="S43" s="66" t="s">
        <v>76</v>
      </c>
      <c r="T43" s="14"/>
    </row>
    <row r="44" spans="1:20" s="23" customFormat="1" ht="33">
      <c r="A44" s="28">
        <v>40</v>
      </c>
      <c r="B44" s="13" t="s">
        <v>68</v>
      </c>
      <c r="C44" s="14" t="s">
        <v>804</v>
      </c>
      <c r="D44" s="14" t="s">
        <v>27</v>
      </c>
      <c r="E44" s="15" t="s">
        <v>805</v>
      </c>
      <c r="F44" s="14" t="s">
        <v>96</v>
      </c>
      <c r="G44" s="15">
        <v>26</v>
      </c>
      <c r="H44" s="15">
        <v>21</v>
      </c>
      <c r="I44" s="88">
        <f t="shared" si="2"/>
        <v>47</v>
      </c>
      <c r="J44" s="14" t="s">
        <v>806</v>
      </c>
      <c r="K44" s="14" t="s">
        <v>785</v>
      </c>
      <c r="L44" s="14" t="s">
        <v>786</v>
      </c>
      <c r="M44" s="14">
        <v>9854985966</v>
      </c>
      <c r="N44" s="14" t="s">
        <v>793</v>
      </c>
      <c r="O44" s="14">
        <v>8876021607</v>
      </c>
      <c r="P44" s="21"/>
      <c r="Q44" s="14"/>
      <c r="R44" s="14"/>
      <c r="S44" s="66" t="s">
        <v>76</v>
      </c>
      <c r="T44" s="14"/>
    </row>
    <row r="45" spans="1:20" s="23" customFormat="1">
      <c r="A45" s="28">
        <v>41</v>
      </c>
      <c r="B45" s="13" t="s">
        <v>69</v>
      </c>
      <c r="C45" s="14" t="s">
        <v>800</v>
      </c>
      <c r="D45" s="14" t="s">
        <v>27</v>
      </c>
      <c r="E45" s="15">
        <v>18050204103</v>
      </c>
      <c r="F45" s="14" t="s">
        <v>123</v>
      </c>
      <c r="G45" s="15">
        <v>24</v>
      </c>
      <c r="H45" s="15">
        <v>11</v>
      </c>
      <c r="I45" s="88">
        <f t="shared" si="2"/>
        <v>35</v>
      </c>
      <c r="J45" s="14">
        <v>9854388655</v>
      </c>
      <c r="K45" s="14" t="s">
        <v>785</v>
      </c>
      <c r="L45" s="14" t="s">
        <v>786</v>
      </c>
      <c r="M45" s="14">
        <v>9854985966</v>
      </c>
      <c r="N45" s="14" t="s">
        <v>94</v>
      </c>
      <c r="O45" s="14">
        <v>7399929443</v>
      </c>
      <c r="P45" s="21"/>
      <c r="Q45" s="14"/>
      <c r="R45" s="14"/>
      <c r="S45" s="66" t="s">
        <v>76</v>
      </c>
      <c r="T45" s="14"/>
    </row>
    <row r="46" spans="1:20" s="23" customFormat="1">
      <c r="A46" s="28">
        <v>42</v>
      </c>
      <c r="B46" s="13" t="s">
        <v>69</v>
      </c>
      <c r="C46" s="14" t="s">
        <v>807</v>
      </c>
      <c r="D46" s="14" t="s">
        <v>27</v>
      </c>
      <c r="E46" s="15">
        <v>18050204203</v>
      </c>
      <c r="F46" s="14" t="s">
        <v>96</v>
      </c>
      <c r="G46" s="15">
        <v>5</v>
      </c>
      <c r="H46" s="15">
        <v>10</v>
      </c>
      <c r="I46" s="88">
        <f t="shared" si="2"/>
        <v>15</v>
      </c>
      <c r="J46" s="14">
        <v>9854189339</v>
      </c>
      <c r="K46" s="14" t="s">
        <v>785</v>
      </c>
      <c r="L46" s="14" t="s">
        <v>786</v>
      </c>
      <c r="M46" s="14">
        <v>9854985966</v>
      </c>
      <c r="N46" s="14" t="s">
        <v>789</v>
      </c>
      <c r="O46" s="14">
        <v>9577221279</v>
      </c>
      <c r="P46" s="107"/>
      <c r="Q46" s="14"/>
      <c r="R46" s="14"/>
      <c r="S46" s="66" t="s">
        <v>76</v>
      </c>
      <c r="T46" s="14"/>
    </row>
    <row r="47" spans="1:20" s="23" customFormat="1">
      <c r="A47" s="28">
        <v>43</v>
      </c>
      <c r="B47" s="13" t="s">
        <v>68</v>
      </c>
      <c r="C47" s="14" t="s">
        <v>808</v>
      </c>
      <c r="D47" s="14" t="s">
        <v>27</v>
      </c>
      <c r="E47" s="15" t="s">
        <v>809</v>
      </c>
      <c r="F47" s="14" t="s">
        <v>96</v>
      </c>
      <c r="G47" s="15">
        <v>25</v>
      </c>
      <c r="H47" s="15">
        <v>21</v>
      </c>
      <c r="I47" s="88">
        <f t="shared" si="2"/>
        <v>46</v>
      </c>
      <c r="J47" s="106" t="s">
        <v>810</v>
      </c>
      <c r="K47" s="14" t="s">
        <v>785</v>
      </c>
      <c r="L47" s="14" t="s">
        <v>786</v>
      </c>
      <c r="M47" s="14">
        <v>9854985966</v>
      </c>
      <c r="N47" s="14" t="s">
        <v>793</v>
      </c>
      <c r="O47" s="14">
        <v>8876021607</v>
      </c>
      <c r="P47" s="21">
        <v>43694</v>
      </c>
      <c r="Q47" s="14"/>
      <c r="R47" s="14"/>
      <c r="S47" s="66" t="s">
        <v>76</v>
      </c>
      <c r="T47" s="14"/>
    </row>
    <row r="48" spans="1:20" s="23" customFormat="1">
      <c r="A48" s="28">
        <v>44</v>
      </c>
      <c r="B48" s="13" t="s">
        <v>69</v>
      </c>
      <c r="C48" s="14" t="s">
        <v>811</v>
      </c>
      <c r="D48" s="14" t="s">
        <v>27</v>
      </c>
      <c r="E48" s="15">
        <v>18050204101</v>
      </c>
      <c r="F48" s="14" t="s">
        <v>96</v>
      </c>
      <c r="G48" s="15">
        <v>67</v>
      </c>
      <c r="H48" s="15">
        <v>57</v>
      </c>
      <c r="I48" s="88">
        <f t="shared" si="2"/>
        <v>124</v>
      </c>
      <c r="J48" s="14">
        <v>9854124093</v>
      </c>
      <c r="K48" s="14" t="s">
        <v>785</v>
      </c>
      <c r="L48" s="14" t="s">
        <v>786</v>
      </c>
      <c r="M48" s="14">
        <v>9854985966</v>
      </c>
      <c r="N48" s="14" t="s">
        <v>94</v>
      </c>
      <c r="O48" s="14">
        <v>7399929444</v>
      </c>
      <c r="P48" s="107"/>
      <c r="Q48" s="14"/>
      <c r="R48" s="14"/>
      <c r="S48" s="66" t="s">
        <v>76</v>
      </c>
      <c r="T48" s="14"/>
    </row>
    <row r="49" spans="1:20" s="23" customFormat="1">
      <c r="A49" s="28">
        <v>45</v>
      </c>
      <c r="B49" s="13" t="s">
        <v>68</v>
      </c>
      <c r="C49" s="14" t="s">
        <v>814</v>
      </c>
      <c r="D49" s="14" t="s">
        <v>29</v>
      </c>
      <c r="E49" s="15">
        <v>145</v>
      </c>
      <c r="F49" s="14"/>
      <c r="G49" s="15">
        <v>26</v>
      </c>
      <c r="H49" s="15">
        <v>23</v>
      </c>
      <c r="I49" s="88">
        <f t="shared" si="2"/>
        <v>49</v>
      </c>
      <c r="J49" s="14"/>
      <c r="K49" s="14" t="s">
        <v>541</v>
      </c>
      <c r="L49" s="14" t="s">
        <v>542</v>
      </c>
      <c r="M49" s="14">
        <v>9401452188</v>
      </c>
      <c r="N49" s="14" t="s">
        <v>813</v>
      </c>
      <c r="O49" s="14">
        <v>9859031608</v>
      </c>
      <c r="P49" s="21">
        <v>43696</v>
      </c>
      <c r="Q49" s="14"/>
      <c r="R49" s="14"/>
      <c r="S49" s="66" t="s">
        <v>76</v>
      </c>
      <c r="T49" s="14"/>
    </row>
    <row r="50" spans="1:20" s="23" customFormat="1">
      <c r="A50" s="28">
        <v>46</v>
      </c>
      <c r="B50" s="13" t="s">
        <v>68</v>
      </c>
      <c r="C50" s="14" t="s">
        <v>815</v>
      </c>
      <c r="D50" s="14" t="s">
        <v>27</v>
      </c>
      <c r="E50" s="15">
        <v>18050203902</v>
      </c>
      <c r="F50" s="14" t="s">
        <v>123</v>
      </c>
      <c r="G50" s="15">
        <v>38</v>
      </c>
      <c r="H50" s="15">
        <v>32</v>
      </c>
      <c r="I50" s="88">
        <f t="shared" si="2"/>
        <v>70</v>
      </c>
      <c r="J50" s="106" t="s">
        <v>816</v>
      </c>
      <c r="K50" s="14" t="s">
        <v>541</v>
      </c>
      <c r="L50" s="14" t="s">
        <v>542</v>
      </c>
      <c r="M50" s="14">
        <v>9401452188</v>
      </c>
      <c r="N50" s="14" t="s">
        <v>813</v>
      </c>
      <c r="O50" s="14">
        <v>9859031608</v>
      </c>
      <c r="P50" s="21"/>
      <c r="Q50" s="14"/>
      <c r="R50" s="14"/>
      <c r="S50" s="66" t="s">
        <v>76</v>
      </c>
      <c r="T50" s="14"/>
    </row>
    <row r="51" spans="1:20" s="23" customFormat="1">
      <c r="A51" s="28">
        <v>47</v>
      </c>
      <c r="B51" s="13" t="s">
        <v>69</v>
      </c>
      <c r="C51" s="14" t="s">
        <v>812</v>
      </c>
      <c r="D51" s="14" t="s">
        <v>29</v>
      </c>
      <c r="E51" s="15">
        <v>15</v>
      </c>
      <c r="F51" s="14"/>
      <c r="G51" s="15">
        <v>24</v>
      </c>
      <c r="H51" s="15">
        <v>18</v>
      </c>
      <c r="I51" s="88">
        <f t="shared" si="2"/>
        <v>42</v>
      </c>
      <c r="J51" s="14"/>
      <c r="K51" s="14" t="s">
        <v>541</v>
      </c>
      <c r="L51" s="14" t="s">
        <v>542</v>
      </c>
      <c r="M51" s="14">
        <v>9401452188</v>
      </c>
      <c r="N51" s="14" t="s">
        <v>813</v>
      </c>
      <c r="O51" s="14">
        <v>9859031608</v>
      </c>
      <c r="P51" s="21"/>
      <c r="Q51" s="14"/>
      <c r="R51" s="14"/>
      <c r="S51" s="66" t="s">
        <v>76</v>
      </c>
      <c r="T51" s="14"/>
    </row>
    <row r="52" spans="1:20" s="23" customFormat="1">
      <c r="A52" s="28">
        <v>48</v>
      </c>
      <c r="B52" s="13" t="s">
        <v>69</v>
      </c>
      <c r="C52" s="14" t="s">
        <v>817</v>
      </c>
      <c r="D52" s="14" t="s">
        <v>27</v>
      </c>
      <c r="E52" s="15">
        <v>18050203903</v>
      </c>
      <c r="F52" s="14" t="s">
        <v>96</v>
      </c>
      <c r="G52" s="15">
        <v>20</v>
      </c>
      <c r="H52" s="15">
        <v>35</v>
      </c>
      <c r="I52" s="88">
        <f t="shared" si="2"/>
        <v>55</v>
      </c>
      <c r="J52" s="106" t="s">
        <v>818</v>
      </c>
      <c r="K52" s="14" t="s">
        <v>541</v>
      </c>
      <c r="L52" s="14" t="s">
        <v>542</v>
      </c>
      <c r="M52" s="14">
        <v>9401452188</v>
      </c>
      <c r="N52" s="14" t="s">
        <v>813</v>
      </c>
      <c r="O52" s="14">
        <v>9859031608</v>
      </c>
      <c r="P52" s="107"/>
      <c r="Q52" s="14"/>
      <c r="R52" s="14"/>
      <c r="S52" s="66" t="s">
        <v>76</v>
      </c>
      <c r="T52" s="14"/>
    </row>
    <row r="53" spans="1:20" s="23" customFormat="1">
      <c r="A53" s="28">
        <v>49</v>
      </c>
      <c r="B53" s="13" t="s">
        <v>68</v>
      </c>
      <c r="C53" s="14" t="s">
        <v>819</v>
      </c>
      <c r="D53" s="14" t="s">
        <v>29</v>
      </c>
      <c r="E53" s="15">
        <v>305</v>
      </c>
      <c r="F53" s="14"/>
      <c r="G53" s="15">
        <v>42</v>
      </c>
      <c r="H53" s="15">
        <v>30</v>
      </c>
      <c r="I53" s="88">
        <f t="shared" si="2"/>
        <v>72</v>
      </c>
      <c r="J53" s="14"/>
      <c r="K53" s="14" t="s">
        <v>541</v>
      </c>
      <c r="L53" s="14" t="s">
        <v>542</v>
      </c>
      <c r="M53" s="14">
        <v>9401452188</v>
      </c>
      <c r="N53" s="14" t="s">
        <v>813</v>
      </c>
      <c r="O53" s="14">
        <v>9859031608</v>
      </c>
      <c r="P53" s="21">
        <v>43698</v>
      </c>
      <c r="Q53" s="14"/>
      <c r="R53" s="14"/>
      <c r="S53" s="66" t="s">
        <v>76</v>
      </c>
      <c r="T53" s="14"/>
    </row>
    <row r="54" spans="1:20" s="23" customFormat="1">
      <c r="A54" s="28">
        <v>50</v>
      </c>
      <c r="B54" s="13" t="s">
        <v>68</v>
      </c>
      <c r="C54" s="14" t="s">
        <v>820</v>
      </c>
      <c r="D54" s="14" t="s">
        <v>27</v>
      </c>
      <c r="E54" s="15">
        <v>18050201401</v>
      </c>
      <c r="F54" s="14" t="s">
        <v>96</v>
      </c>
      <c r="G54" s="15">
        <v>13</v>
      </c>
      <c r="H54" s="15">
        <v>15</v>
      </c>
      <c r="I54" s="88">
        <f t="shared" si="2"/>
        <v>28</v>
      </c>
      <c r="J54" s="14">
        <v>9854200574</v>
      </c>
      <c r="K54" s="14" t="s">
        <v>541</v>
      </c>
      <c r="L54" s="14" t="s">
        <v>542</v>
      </c>
      <c r="M54" s="14">
        <v>9401452188</v>
      </c>
      <c r="N54" s="14" t="s">
        <v>813</v>
      </c>
      <c r="O54" s="14">
        <v>9859031608</v>
      </c>
      <c r="P54" s="21"/>
      <c r="Q54" s="14"/>
      <c r="R54" s="14"/>
      <c r="S54" s="66" t="s">
        <v>76</v>
      </c>
      <c r="T54" s="14"/>
    </row>
    <row r="55" spans="1:20" s="23" customFormat="1">
      <c r="A55" s="28">
        <v>51</v>
      </c>
      <c r="B55" s="13" t="s">
        <v>69</v>
      </c>
      <c r="C55" s="14" t="s">
        <v>821</v>
      </c>
      <c r="D55" s="14" t="s">
        <v>29</v>
      </c>
      <c r="E55" s="15">
        <v>312</v>
      </c>
      <c r="F55" s="14"/>
      <c r="G55" s="15">
        <v>21</v>
      </c>
      <c r="H55" s="15">
        <v>12</v>
      </c>
      <c r="I55" s="88">
        <f t="shared" si="2"/>
        <v>33</v>
      </c>
      <c r="J55" s="14"/>
      <c r="K55" s="14" t="s">
        <v>541</v>
      </c>
      <c r="L55" s="14" t="s">
        <v>542</v>
      </c>
      <c r="M55" s="14">
        <v>9401452188</v>
      </c>
      <c r="N55" s="14" t="s">
        <v>813</v>
      </c>
      <c r="O55" s="14">
        <v>9859031608</v>
      </c>
      <c r="P55" s="21"/>
      <c r="Q55" s="14"/>
      <c r="R55" s="14"/>
      <c r="S55" s="66" t="s">
        <v>76</v>
      </c>
      <c r="T55" s="14"/>
    </row>
    <row r="56" spans="1:20" s="23" customFormat="1">
      <c r="A56" s="28">
        <v>52</v>
      </c>
      <c r="B56" s="13" t="s">
        <v>69</v>
      </c>
      <c r="C56" s="14" t="s">
        <v>822</v>
      </c>
      <c r="D56" s="14" t="s">
        <v>27</v>
      </c>
      <c r="E56" s="15">
        <v>18050203901</v>
      </c>
      <c r="F56" s="14" t="s">
        <v>96</v>
      </c>
      <c r="G56" s="15">
        <v>25</v>
      </c>
      <c r="H56" s="15">
        <v>15</v>
      </c>
      <c r="I56" s="88">
        <f t="shared" si="2"/>
        <v>40</v>
      </c>
      <c r="J56" s="14">
        <v>9859162062</v>
      </c>
      <c r="K56" s="14" t="s">
        <v>541</v>
      </c>
      <c r="L56" s="14" t="s">
        <v>542</v>
      </c>
      <c r="M56" s="14">
        <v>9401452188</v>
      </c>
      <c r="N56" s="14" t="s">
        <v>813</v>
      </c>
      <c r="O56" s="14">
        <v>9859031608</v>
      </c>
      <c r="P56" s="107"/>
      <c r="Q56" s="14"/>
      <c r="R56" s="14"/>
      <c r="S56" s="66" t="s">
        <v>76</v>
      </c>
      <c r="T56" s="14"/>
    </row>
    <row r="57" spans="1:20" s="23" customFormat="1" ht="33">
      <c r="A57" s="28">
        <v>53</v>
      </c>
      <c r="B57" s="13" t="s">
        <v>68</v>
      </c>
      <c r="C57" s="14" t="s">
        <v>823</v>
      </c>
      <c r="D57" s="14" t="s">
        <v>27</v>
      </c>
      <c r="E57" s="15" t="s">
        <v>824</v>
      </c>
      <c r="F57" s="14" t="s">
        <v>96</v>
      </c>
      <c r="G57" s="15">
        <v>15</v>
      </c>
      <c r="H57" s="15">
        <v>10</v>
      </c>
      <c r="I57" s="88">
        <f t="shared" si="2"/>
        <v>25</v>
      </c>
      <c r="J57" s="14" t="s">
        <v>825</v>
      </c>
      <c r="K57" s="14" t="s">
        <v>502</v>
      </c>
      <c r="L57" s="14" t="s">
        <v>503</v>
      </c>
      <c r="M57" s="14">
        <v>9854466077</v>
      </c>
      <c r="N57" s="14" t="s">
        <v>504</v>
      </c>
      <c r="O57" s="14">
        <v>8876038604</v>
      </c>
      <c r="P57" s="21">
        <v>43699</v>
      </c>
      <c r="Q57" s="14"/>
      <c r="R57" s="14"/>
      <c r="S57" s="66" t="s">
        <v>76</v>
      </c>
      <c r="T57" s="14"/>
    </row>
    <row r="58" spans="1:20" s="23" customFormat="1">
      <c r="A58" s="28">
        <v>54</v>
      </c>
      <c r="B58" s="13" t="s">
        <v>68</v>
      </c>
      <c r="C58" s="14" t="s">
        <v>826</v>
      </c>
      <c r="D58" s="14" t="s">
        <v>27</v>
      </c>
      <c r="E58" s="15" t="s">
        <v>827</v>
      </c>
      <c r="F58" s="14" t="s">
        <v>96</v>
      </c>
      <c r="G58" s="15">
        <v>6</v>
      </c>
      <c r="H58" s="15">
        <v>16</v>
      </c>
      <c r="I58" s="88">
        <f t="shared" si="2"/>
        <v>22</v>
      </c>
      <c r="J58" s="14" t="s">
        <v>828</v>
      </c>
      <c r="K58" s="14" t="s">
        <v>502</v>
      </c>
      <c r="L58" s="14" t="s">
        <v>503</v>
      </c>
      <c r="M58" s="14">
        <v>9854466077</v>
      </c>
      <c r="N58" s="14" t="s">
        <v>522</v>
      </c>
      <c r="O58" s="14">
        <v>8876716447</v>
      </c>
      <c r="P58" s="107"/>
      <c r="Q58" s="14"/>
      <c r="R58" s="14"/>
      <c r="S58" s="66" t="s">
        <v>76</v>
      </c>
      <c r="T58" s="14"/>
    </row>
    <row r="59" spans="1:20" s="23" customFormat="1">
      <c r="A59" s="28">
        <v>55</v>
      </c>
      <c r="B59" s="13" t="s">
        <v>69</v>
      </c>
      <c r="C59" s="14" t="s">
        <v>829</v>
      </c>
      <c r="D59" s="14" t="s">
        <v>27</v>
      </c>
      <c r="E59" s="15" t="s">
        <v>830</v>
      </c>
      <c r="F59" s="14" t="s">
        <v>96</v>
      </c>
      <c r="G59" s="15">
        <v>24</v>
      </c>
      <c r="H59" s="15">
        <v>25</v>
      </c>
      <c r="I59" s="88">
        <f t="shared" si="2"/>
        <v>49</v>
      </c>
      <c r="J59" s="14" t="s">
        <v>831</v>
      </c>
      <c r="K59" s="14" t="s">
        <v>532</v>
      </c>
      <c r="L59" s="14" t="s">
        <v>533</v>
      </c>
      <c r="M59" s="14">
        <v>9401452195</v>
      </c>
      <c r="N59" s="14" t="s">
        <v>538</v>
      </c>
      <c r="O59" s="14">
        <v>9859040893</v>
      </c>
      <c r="P59" s="21"/>
      <c r="Q59" s="14"/>
      <c r="R59" s="14"/>
      <c r="S59" s="66" t="s">
        <v>76</v>
      </c>
      <c r="T59" s="14"/>
    </row>
    <row r="60" spans="1:20" s="23" customFormat="1" ht="33">
      <c r="A60" s="28">
        <v>56</v>
      </c>
      <c r="B60" s="13" t="s">
        <v>69</v>
      </c>
      <c r="C60" s="14" t="s">
        <v>832</v>
      </c>
      <c r="D60" s="14" t="s">
        <v>27</v>
      </c>
      <c r="E60" s="15" t="s">
        <v>833</v>
      </c>
      <c r="F60" s="14" t="s">
        <v>123</v>
      </c>
      <c r="G60" s="15">
        <v>8</v>
      </c>
      <c r="H60" s="15">
        <v>6</v>
      </c>
      <c r="I60" s="88">
        <f t="shared" si="2"/>
        <v>14</v>
      </c>
      <c r="J60" s="106" t="s">
        <v>834</v>
      </c>
      <c r="K60" s="14" t="s">
        <v>532</v>
      </c>
      <c r="L60" s="14" t="s">
        <v>533</v>
      </c>
      <c r="M60" s="14">
        <v>9401452195</v>
      </c>
      <c r="N60" s="14" t="s">
        <v>538</v>
      </c>
      <c r="O60" s="14">
        <v>9859040893</v>
      </c>
      <c r="P60" s="107"/>
      <c r="Q60" s="14"/>
      <c r="R60" s="14"/>
      <c r="S60" s="66" t="s">
        <v>76</v>
      </c>
      <c r="T60" s="14"/>
    </row>
    <row r="61" spans="1:20" s="23" customFormat="1" ht="33">
      <c r="A61" s="28">
        <v>57</v>
      </c>
      <c r="B61" s="13" t="s">
        <v>68</v>
      </c>
      <c r="C61" s="14" t="s">
        <v>835</v>
      </c>
      <c r="D61" s="14" t="s">
        <v>27</v>
      </c>
      <c r="E61" s="15" t="s">
        <v>836</v>
      </c>
      <c r="F61" s="14" t="s">
        <v>117</v>
      </c>
      <c r="G61" s="15"/>
      <c r="H61" s="15">
        <v>185</v>
      </c>
      <c r="I61" s="88">
        <f t="shared" si="2"/>
        <v>185</v>
      </c>
      <c r="J61" s="14" t="s">
        <v>837</v>
      </c>
      <c r="K61" s="14" t="s">
        <v>502</v>
      </c>
      <c r="L61" s="14" t="s">
        <v>503</v>
      </c>
      <c r="M61" s="14">
        <v>9854466077</v>
      </c>
      <c r="N61" s="14" t="s">
        <v>504</v>
      </c>
      <c r="O61" s="14">
        <v>8876038604</v>
      </c>
      <c r="P61" s="21">
        <v>43700</v>
      </c>
      <c r="Q61" s="41"/>
      <c r="R61" s="41"/>
      <c r="S61" s="41"/>
      <c r="T61" s="14"/>
    </row>
    <row r="62" spans="1:20" s="23" customFormat="1">
      <c r="A62" s="28">
        <v>58</v>
      </c>
      <c r="B62" s="13" t="s">
        <v>69</v>
      </c>
      <c r="C62" s="14" t="s">
        <v>838</v>
      </c>
      <c r="D62" s="14" t="s">
        <v>27</v>
      </c>
      <c r="E62" s="15" t="s">
        <v>839</v>
      </c>
      <c r="F62" s="14" t="s">
        <v>840</v>
      </c>
      <c r="G62" s="15">
        <v>232</v>
      </c>
      <c r="H62" s="15">
        <v>29</v>
      </c>
      <c r="I62" s="88">
        <f t="shared" si="2"/>
        <v>261</v>
      </c>
      <c r="J62" s="14" t="s">
        <v>841</v>
      </c>
      <c r="K62" s="14" t="s">
        <v>502</v>
      </c>
      <c r="L62" s="14" t="s">
        <v>503</v>
      </c>
      <c r="M62" s="14">
        <v>9854466077</v>
      </c>
      <c r="N62" s="14" t="s">
        <v>504</v>
      </c>
      <c r="O62" s="14">
        <v>8876038604</v>
      </c>
      <c r="P62" s="43"/>
      <c r="Q62" s="41"/>
      <c r="R62" s="41"/>
      <c r="S62" s="41"/>
      <c r="T62" s="14"/>
    </row>
    <row r="63" spans="1:20" s="23" customFormat="1" ht="33">
      <c r="A63" s="28">
        <v>59</v>
      </c>
      <c r="B63" s="13" t="s">
        <v>68</v>
      </c>
      <c r="C63" s="14" t="s">
        <v>842</v>
      </c>
      <c r="D63" s="14" t="s">
        <v>27</v>
      </c>
      <c r="E63" s="15" t="s">
        <v>843</v>
      </c>
      <c r="F63" s="14" t="s">
        <v>96</v>
      </c>
      <c r="G63" s="15">
        <v>22</v>
      </c>
      <c r="H63" s="15">
        <v>18</v>
      </c>
      <c r="I63" s="88">
        <f t="shared" si="2"/>
        <v>40</v>
      </c>
      <c r="J63" s="14">
        <v>8402840994</v>
      </c>
      <c r="K63" s="14"/>
      <c r="L63" s="14"/>
      <c r="M63" s="14"/>
      <c r="N63" s="14" t="s">
        <v>504</v>
      </c>
      <c r="O63" s="14">
        <v>8876038604</v>
      </c>
      <c r="P63" s="21">
        <v>43703</v>
      </c>
      <c r="Q63" s="41"/>
      <c r="R63" s="41"/>
      <c r="S63" s="41"/>
      <c r="T63" s="14"/>
    </row>
    <row r="64" spans="1:20" s="23" customFormat="1" ht="33">
      <c r="A64" s="28">
        <v>60</v>
      </c>
      <c r="B64" s="13" t="s">
        <v>68</v>
      </c>
      <c r="C64" s="14" t="s">
        <v>844</v>
      </c>
      <c r="D64" s="14" t="s">
        <v>27</v>
      </c>
      <c r="E64" s="15" t="s">
        <v>845</v>
      </c>
      <c r="F64" s="14" t="s">
        <v>96</v>
      </c>
      <c r="G64" s="15">
        <v>11</v>
      </c>
      <c r="H64" s="15">
        <v>7</v>
      </c>
      <c r="I64" s="88">
        <f t="shared" si="2"/>
        <v>18</v>
      </c>
      <c r="J64" s="14" t="s">
        <v>846</v>
      </c>
      <c r="K64" s="14" t="s">
        <v>502</v>
      </c>
      <c r="L64" s="14"/>
      <c r="M64" s="14"/>
      <c r="N64" s="14" t="s">
        <v>527</v>
      </c>
      <c r="O64" s="14">
        <v>8876031612</v>
      </c>
      <c r="P64" s="43"/>
      <c r="Q64" s="41"/>
      <c r="R64" s="41"/>
      <c r="S64" s="41"/>
      <c r="T64" s="14"/>
    </row>
    <row r="65" spans="1:20" s="23" customFormat="1">
      <c r="A65" s="28">
        <v>61</v>
      </c>
      <c r="B65" s="13" t="s">
        <v>69</v>
      </c>
      <c r="C65" s="14" t="s">
        <v>847</v>
      </c>
      <c r="D65" s="14" t="s">
        <v>27</v>
      </c>
      <c r="E65" s="15" t="s">
        <v>848</v>
      </c>
      <c r="F65" s="14" t="s">
        <v>96</v>
      </c>
      <c r="G65" s="15">
        <v>18</v>
      </c>
      <c r="H65" s="15">
        <v>21</v>
      </c>
      <c r="I65" s="88">
        <f t="shared" si="2"/>
        <v>39</v>
      </c>
      <c r="J65" s="14" t="s">
        <v>849</v>
      </c>
      <c r="K65" s="14" t="s">
        <v>502</v>
      </c>
      <c r="L65" s="14" t="s">
        <v>503</v>
      </c>
      <c r="M65" s="14">
        <v>9854466077</v>
      </c>
      <c r="N65" s="14" t="s">
        <v>504</v>
      </c>
      <c r="O65" s="14">
        <v>8876038604</v>
      </c>
      <c r="P65" s="43"/>
      <c r="Q65" s="41"/>
      <c r="R65" s="41"/>
      <c r="S65" s="41"/>
      <c r="T65" s="14"/>
    </row>
    <row r="66" spans="1:20" s="23" customFormat="1">
      <c r="A66" s="28">
        <v>62</v>
      </c>
      <c r="B66" s="13" t="s">
        <v>69</v>
      </c>
      <c r="C66" s="14" t="s">
        <v>850</v>
      </c>
      <c r="D66" s="14" t="s">
        <v>27</v>
      </c>
      <c r="E66" s="15" t="s">
        <v>851</v>
      </c>
      <c r="F66" s="14" t="s">
        <v>96</v>
      </c>
      <c r="G66" s="15">
        <v>15</v>
      </c>
      <c r="H66" s="15">
        <v>11</v>
      </c>
      <c r="I66" s="88">
        <f t="shared" si="2"/>
        <v>26</v>
      </c>
      <c r="J66" s="106" t="s">
        <v>852</v>
      </c>
      <c r="K66" s="14" t="s">
        <v>502</v>
      </c>
      <c r="L66" s="14" t="s">
        <v>503</v>
      </c>
      <c r="M66" s="14">
        <v>9854466077</v>
      </c>
      <c r="N66" s="14" t="s">
        <v>515</v>
      </c>
      <c r="O66" s="14">
        <v>9613506013</v>
      </c>
      <c r="P66" s="43"/>
      <c r="Q66" s="41"/>
      <c r="R66" s="41"/>
      <c r="S66" s="41"/>
      <c r="T66" s="14"/>
    </row>
    <row r="67" spans="1:20" s="23" customFormat="1">
      <c r="A67" s="28">
        <v>63</v>
      </c>
      <c r="B67" s="13" t="s">
        <v>68</v>
      </c>
      <c r="C67" s="14" t="s">
        <v>853</v>
      </c>
      <c r="D67" s="14" t="s">
        <v>27</v>
      </c>
      <c r="E67" s="15" t="s">
        <v>854</v>
      </c>
      <c r="F67" s="14" t="s">
        <v>96</v>
      </c>
      <c r="G67" s="15">
        <v>26</v>
      </c>
      <c r="H67" s="15">
        <v>22</v>
      </c>
      <c r="I67" s="88">
        <f t="shared" si="2"/>
        <v>48</v>
      </c>
      <c r="J67" s="14">
        <v>7399412065</v>
      </c>
      <c r="K67" s="14" t="s">
        <v>502</v>
      </c>
      <c r="L67" s="14" t="s">
        <v>503</v>
      </c>
      <c r="M67" s="14">
        <v>9854466077</v>
      </c>
      <c r="N67" s="14" t="s">
        <v>519</v>
      </c>
      <c r="O67" s="14">
        <v>9854624505</v>
      </c>
      <c r="P67" s="43">
        <v>43706</v>
      </c>
      <c r="Q67" s="41"/>
      <c r="R67" s="41"/>
      <c r="S67" s="41"/>
      <c r="T67" s="14"/>
    </row>
    <row r="68" spans="1:20" s="23" customFormat="1">
      <c r="A68" s="28">
        <v>64</v>
      </c>
      <c r="B68" s="13" t="s">
        <v>68</v>
      </c>
      <c r="C68" s="14" t="s">
        <v>855</v>
      </c>
      <c r="D68" s="14" t="s">
        <v>27</v>
      </c>
      <c r="E68" s="15" t="s">
        <v>856</v>
      </c>
      <c r="F68" s="14" t="s">
        <v>96</v>
      </c>
      <c r="G68" s="15">
        <v>8</v>
      </c>
      <c r="H68" s="15">
        <v>14</v>
      </c>
      <c r="I68" s="88">
        <f t="shared" si="2"/>
        <v>22</v>
      </c>
      <c r="J68" s="14" t="s">
        <v>857</v>
      </c>
      <c r="K68" s="14" t="s">
        <v>502</v>
      </c>
      <c r="L68" s="14"/>
      <c r="M68" s="14"/>
      <c r="N68" s="14" t="s">
        <v>522</v>
      </c>
      <c r="O68" s="14">
        <v>8876716447</v>
      </c>
      <c r="P68" s="43"/>
      <c r="Q68" s="41"/>
      <c r="R68" s="41"/>
      <c r="S68" s="41"/>
      <c r="T68" s="14"/>
    </row>
    <row r="69" spans="1:20" s="23" customFormat="1">
      <c r="A69" s="28">
        <v>65</v>
      </c>
      <c r="B69" s="13" t="s">
        <v>69</v>
      </c>
      <c r="C69" s="93" t="s">
        <v>858</v>
      </c>
      <c r="D69" s="14" t="s">
        <v>27</v>
      </c>
      <c r="E69" s="93">
        <v>18050200801</v>
      </c>
      <c r="F69" s="49" t="s">
        <v>96</v>
      </c>
      <c r="G69" s="48">
        <v>25</v>
      </c>
      <c r="H69" s="48">
        <v>16</v>
      </c>
      <c r="I69" s="13">
        <f t="shared" ref="I69" si="3">G69+H69</f>
        <v>41</v>
      </c>
      <c r="J69" s="93">
        <v>9854231740</v>
      </c>
      <c r="K69" s="14" t="s">
        <v>502</v>
      </c>
      <c r="L69" s="14"/>
      <c r="M69" s="14"/>
      <c r="N69" s="14" t="s">
        <v>522</v>
      </c>
      <c r="O69" s="14">
        <v>8876716447</v>
      </c>
      <c r="P69" s="43"/>
      <c r="Q69" s="41"/>
      <c r="R69" s="41"/>
      <c r="S69" s="41"/>
      <c r="T69" s="14"/>
    </row>
    <row r="70" spans="1:20" s="23" customFormat="1">
      <c r="A70" s="28">
        <v>66</v>
      </c>
      <c r="B70" s="13" t="s">
        <v>69</v>
      </c>
      <c r="C70" s="93" t="s">
        <v>859</v>
      </c>
      <c r="D70" s="14" t="s">
        <v>27</v>
      </c>
      <c r="E70" s="93">
        <v>18050200803</v>
      </c>
      <c r="F70" s="49" t="s">
        <v>96</v>
      </c>
      <c r="G70" s="48">
        <v>20</v>
      </c>
      <c r="H70" s="48">
        <v>17</v>
      </c>
      <c r="I70" s="13">
        <f t="shared" ref="I70:I133" si="4">G70+H70</f>
        <v>37</v>
      </c>
      <c r="J70" s="93">
        <v>9954431887</v>
      </c>
      <c r="K70" s="14" t="s">
        <v>502</v>
      </c>
      <c r="L70" s="14"/>
      <c r="M70" s="14"/>
      <c r="N70" s="14" t="s">
        <v>522</v>
      </c>
      <c r="O70" s="14">
        <v>8876716447</v>
      </c>
      <c r="P70" s="43"/>
      <c r="Q70" s="41"/>
      <c r="R70" s="41"/>
      <c r="S70" s="41"/>
      <c r="T70" s="14"/>
    </row>
    <row r="71" spans="1:20" s="23" customFormat="1">
      <c r="A71" s="28">
        <v>67</v>
      </c>
      <c r="B71" s="13" t="s">
        <v>68</v>
      </c>
      <c r="C71" s="93" t="s">
        <v>860</v>
      </c>
      <c r="D71" s="14" t="s">
        <v>27</v>
      </c>
      <c r="E71" s="93">
        <v>18050201207</v>
      </c>
      <c r="F71" s="49" t="s">
        <v>123</v>
      </c>
      <c r="G71" s="48">
        <v>20</v>
      </c>
      <c r="H71" s="48">
        <v>15</v>
      </c>
      <c r="I71" s="13">
        <f t="shared" si="4"/>
        <v>35</v>
      </c>
      <c r="J71" s="93">
        <v>9864642777</v>
      </c>
      <c r="K71" s="46"/>
      <c r="L71" s="41"/>
      <c r="M71" s="41"/>
      <c r="N71" s="42"/>
      <c r="O71" s="42"/>
      <c r="P71" s="43">
        <v>43707</v>
      </c>
      <c r="Q71" s="41"/>
      <c r="R71" s="41"/>
      <c r="S71" s="41"/>
      <c r="T71" s="14"/>
    </row>
    <row r="72" spans="1:20" s="23" customFormat="1">
      <c r="A72" s="28">
        <v>68</v>
      </c>
      <c r="B72" s="13" t="s">
        <v>69</v>
      </c>
      <c r="C72" s="93" t="s">
        <v>861</v>
      </c>
      <c r="D72" s="14" t="s">
        <v>27</v>
      </c>
      <c r="E72" s="93">
        <v>18050203404</v>
      </c>
      <c r="F72" s="49" t="s">
        <v>96</v>
      </c>
      <c r="G72" s="48">
        <v>37</v>
      </c>
      <c r="H72" s="48">
        <v>49</v>
      </c>
      <c r="I72" s="13">
        <f t="shared" si="4"/>
        <v>86</v>
      </c>
      <c r="J72" s="93">
        <v>9854388152</v>
      </c>
      <c r="K72" s="46"/>
      <c r="L72" s="41"/>
      <c r="M72" s="41"/>
      <c r="N72" s="42"/>
      <c r="O72" s="42"/>
      <c r="P72" s="43"/>
      <c r="Q72" s="41"/>
      <c r="R72" s="41"/>
      <c r="S72" s="41"/>
      <c r="T72" s="14"/>
    </row>
    <row r="73" spans="1:20" s="23" customFormat="1">
      <c r="A73" s="28">
        <v>69</v>
      </c>
      <c r="B73" s="13"/>
      <c r="C73" s="46"/>
      <c r="D73" s="14"/>
      <c r="E73" s="47"/>
      <c r="F73" s="49"/>
      <c r="G73" s="48"/>
      <c r="H73" s="48"/>
      <c r="I73" s="13">
        <f t="shared" si="4"/>
        <v>0</v>
      </c>
      <c r="J73" s="50"/>
      <c r="K73" s="46"/>
      <c r="L73" s="41"/>
      <c r="M73" s="41"/>
      <c r="N73" s="42"/>
      <c r="O73" s="42"/>
      <c r="P73" s="43"/>
      <c r="Q73" s="41"/>
      <c r="R73" s="41"/>
      <c r="S73" s="41"/>
      <c r="T73" s="14"/>
    </row>
    <row r="74" spans="1:20" s="23" customFormat="1">
      <c r="A74" s="28">
        <v>70</v>
      </c>
      <c r="B74" s="13"/>
      <c r="C74" s="46"/>
      <c r="D74" s="14"/>
      <c r="E74" s="47"/>
      <c r="F74" s="49"/>
      <c r="G74" s="48"/>
      <c r="H74" s="48"/>
      <c r="I74" s="13">
        <f t="shared" si="4"/>
        <v>0</v>
      </c>
      <c r="J74" s="50"/>
      <c r="K74" s="46"/>
      <c r="L74" s="41"/>
      <c r="M74" s="41"/>
      <c r="N74" s="42"/>
      <c r="O74" s="42"/>
      <c r="P74" s="43"/>
      <c r="Q74" s="41"/>
      <c r="R74" s="41"/>
      <c r="S74" s="41"/>
      <c r="T74" s="14"/>
    </row>
    <row r="75" spans="1:20" s="23" customFormat="1">
      <c r="A75" s="28">
        <v>71</v>
      </c>
      <c r="B75" s="13"/>
      <c r="C75" s="46"/>
      <c r="D75" s="14"/>
      <c r="E75" s="47"/>
      <c r="F75" s="49"/>
      <c r="G75" s="48"/>
      <c r="H75" s="48"/>
      <c r="I75" s="13">
        <f t="shared" si="4"/>
        <v>0</v>
      </c>
      <c r="J75" s="50"/>
      <c r="K75" s="46"/>
      <c r="L75" s="41"/>
      <c r="M75" s="41"/>
      <c r="N75" s="42"/>
      <c r="O75" s="42"/>
      <c r="P75" s="43"/>
      <c r="Q75" s="41"/>
      <c r="R75" s="41"/>
      <c r="S75" s="41"/>
      <c r="T75" s="14"/>
    </row>
    <row r="76" spans="1:20" s="23" customFormat="1">
      <c r="A76" s="28">
        <v>72</v>
      </c>
      <c r="B76" s="13"/>
      <c r="C76" s="46"/>
      <c r="D76" s="14"/>
      <c r="E76" s="47"/>
      <c r="F76" s="49"/>
      <c r="G76" s="48"/>
      <c r="H76" s="48"/>
      <c r="I76" s="13">
        <f t="shared" si="4"/>
        <v>0</v>
      </c>
      <c r="J76" s="50"/>
      <c r="K76" s="46"/>
      <c r="L76" s="41"/>
      <c r="M76" s="41"/>
      <c r="N76" s="42"/>
      <c r="O76" s="42"/>
      <c r="P76" s="43"/>
      <c r="Q76" s="41"/>
      <c r="R76" s="41"/>
      <c r="S76" s="41"/>
      <c r="T76" s="14"/>
    </row>
    <row r="77" spans="1:20" s="23" customFormat="1">
      <c r="A77" s="28">
        <v>73</v>
      </c>
      <c r="B77" s="13"/>
      <c r="C77" s="46"/>
      <c r="D77" s="14"/>
      <c r="E77" s="47"/>
      <c r="F77" s="49"/>
      <c r="G77" s="48"/>
      <c r="H77" s="48"/>
      <c r="I77" s="13">
        <f t="shared" si="4"/>
        <v>0</v>
      </c>
      <c r="J77" s="50"/>
      <c r="K77" s="46"/>
      <c r="L77" s="41"/>
      <c r="M77" s="41"/>
      <c r="N77" s="42"/>
      <c r="O77" s="42"/>
      <c r="P77" s="43"/>
      <c r="Q77" s="41"/>
      <c r="R77" s="41"/>
      <c r="S77" s="41"/>
      <c r="T77" s="14"/>
    </row>
    <row r="78" spans="1:20" s="23" customFormat="1">
      <c r="A78" s="28">
        <v>74</v>
      </c>
      <c r="B78" s="13"/>
      <c r="C78" s="46"/>
      <c r="D78" s="14"/>
      <c r="E78" s="47"/>
      <c r="F78" s="49"/>
      <c r="G78" s="48"/>
      <c r="H78" s="48"/>
      <c r="I78" s="13">
        <f t="shared" si="4"/>
        <v>0</v>
      </c>
      <c r="J78" s="50"/>
      <c r="K78" s="46"/>
      <c r="L78" s="41"/>
      <c r="M78" s="41"/>
      <c r="N78" s="42"/>
      <c r="O78" s="42"/>
      <c r="P78" s="43"/>
      <c r="Q78" s="41"/>
      <c r="R78" s="41"/>
      <c r="S78" s="41"/>
      <c r="T78" s="14"/>
    </row>
    <row r="79" spans="1:20" s="23" customFormat="1">
      <c r="A79" s="28">
        <v>75</v>
      </c>
      <c r="B79" s="13"/>
      <c r="C79" s="46"/>
      <c r="D79" s="14"/>
      <c r="E79" s="47"/>
      <c r="F79" s="49"/>
      <c r="G79" s="48"/>
      <c r="H79" s="48"/>
      <c r="I79" s="13">
        <f t="shared" si="4"/>
        <v>0</v>
      </c>
      <c r="J79" s="50"/>
      <c r="K79" s="46"/>
      <c r="L79" s="41"/>
      <c r="M79" s="41"/>
      <c r="N79" s="42"/>
      <c r="O79" s="42"/>
      <c r="P79" s="43"/>
      <c r="Q79" s="41"/>
      <c r="R79" s="41"/>
      <c r="S79" s="41"/>
      <c r="T79" s="14"/>
    </row>
    <row r="80" spans="1:20" s="23" customFormat="1">
      <c r="A80" s="28">
        <v>76</v>
      </c>
      <c r="B80" s="13"/>
      <c r="C80" s="46"/>
      <c r="D80" s="14"/>
      <c r="E80" s="47"/>
      <c r="F80" s="49"/>
      <c r="G80" s="48"/>
      <c r="H80" s="48"/>
      <c r="I80" s="13">
        <f t="shared" si="4"/>
        <v>0</v>
      </c>
      <c r="J80" s="50"/>
      <c r="K80" s="46"/>
      <c r="L80" s="41"/>
      <c r="M80" s="41"/>
      <c r="N80" s="42"/>
      <c r="O80" s="42"/>
      <c r="P80" s="43"/>
      <c r="Q80" s="41"/>
      <c r="R80" s="41"/>
      <c r="S80" s="41"/>
      <c r="T80" s="14"/>
    </row>
    <row r="81" spans="1:20" s="23" customFormat="1">
      <c r="A81" s="28">
        <v>77</v>
      </c>
      <c r="B81" s="13"/>
      <c r="C81" s="46"/>
      <c r="D81" s="14"/>
      <c r="E81" s="47"/>
      <c r="F81" s="49"/>
      <c r="G81" s="48"/>
      <c r="H81" s="48"/>
      <c r="I81" s="13">
        <f t="shared" si="4"/>
        <v>0</v>
      </c>
      <c r="J81" s="50"/>
      <c r="K81" s="46"/>
      <c r="L81" s="41"/>
      <c r="M81" s="41"/>
      <c r="N81" s="42"/>
      <c r="O81" s="42"/>
      <c r="P81" s="43"/>
      <c r="Q81" s="41"/>
      <c r="R81" s="41"/>
      <c r="S81" s="41"/>
      <c r="T81" s="14"/>
    </row>
    <row r="82" spans="1:20" s="23" customFormat="1">
      <c r="A82" s="28">
        <v>78</v>
      </c>
      <c r="B82" s="13"/>
      <c r="C82" s="46"/>
      <c r="D82" s="14"/>
      <c r="E82" s="47"/>
      <c r="F82" s="49"/>
      <c r="G82" s="48"/>
      <c r="H82" s="48"/>
      <c r="I82" s="13">
        <f t="shared" si="4"/>
        <v>0</v>
      </c>
      <c r="J82" s="50"/>
      <c r="K82" s="46"/>
      <c r="L82" s="41"/>
      <c r="M82" s="41"/>
      <c r="N82" s="42"/>
      <c r="O82" s="42"/>
      <c r="P82" s="43"/>
      <c r="Q82" s="41"/>
      <c r="R82" s="41"/>
      <c r="S82" s="41"/>
      <c r="T82" s="14"/>
    </row>
    <row r="83" spans="1:20" s="23" customFormat="1">
      <c r="A83" s="28">
        <v>79</v>
      </c>
      <c r="B83" s="13"/>
      <c r="C83" s="46"/>
      <c r="D83" s="14"/>
      <c r="E83" s="47"/>
      <c r="F83" s="49"/>
      <c r="G83" s="48"/>
      <c r="H83" s="48"/>
      <c r="I83" s="13">
        <f t="shared" si="4"/>
        <v>0</v>
      </c>
      <c r="J83" s="50"/>
      <c r="K83" s="46"/>
      <c r="L83" s="41"/>
      <c r="M83" s="41"/>
      <c r="N83" s="42"/>
      <c r="O83" s="42"/>
      <c r="P83" s="43"/>
      <c r="Q83" s="41"/>
      <c r="R83" s="41"/>
      <c r="S83" s="41"/>
      <c r="T83" s="14"/>
    </row>
    <row r="84" spans="1:20" s="23" customFormat="1">
      <c r="A84" s="28">
        <v>80</v>
      </c>
      <c r="B84" s="13"/>
      <c r="C84" s="46"/>
      <c r="D84" s="14"/>
      <c r="E84" s="47"/>
      <c r="F84" s="49"/>
      <c r="G84" s="48"/>
      <c r="H84" s="48"/>
      <c r="I84" s="13">
        <f t="shared" si="4"/>
        <v>0</v>
      </c>
      <c r="J84" s="50"/>
      <c r="K84" s="46"/>
      <c r="L84" s="41"/>
      <c r="M84" s="41"/>
      <c r="N84" s="42"/>
      <c r="O84" s="42"/>
      <c r="P84" s="43"/>
      <c r="Q84" s="41"/>
      <c r="R84" s="41"/>
      <c r="S84" s="41"/>
      <c r="T84" s="14"/>
    </row>
    <row r="85" spans="1:20" s="23" customFormat="1">
      <c r="A85" s="28">
        <v>81</v>
      </c>
      <c r="B85" s="13"/>
      <c r="C85" s="46"/>
      <c r="D85" s="14"/>
      <c r="E85" s="47"/>
      <c r="F85" s="49"/>
      <c r="G85" s="48"/>
      <c r="H85" s="48"/>
      <c r="I85" s="13">
        <f t="shared" si="4"/>
        <v>0</v>
      </c>
      <c r="J85" s="50"/>
      <c r="K85" s="46"/>
      <c r="L85" s="41"/>
      <c r="M85" s="41"/>
      <c r="N85" s="42"/>
      <c r="O85" s="42"/>
      <c r="P85" s="43"/>
      <c r="Q85" s="41"/>
      <c r="R85" s="41"/>
      <c r="S85" s="41"/>
      <c r="T85" s="14"/>
    </row>
    <row r="86" spans="1:20" s="23" customFormat="1">
      <c r="A86" s="28">
        <v>82</v>
      </c>
      <c r="B86" s="13"/>
      <c r="C86" s="46"/>
      <c r="D86" s="14"/>
      <c r="E86" s="47"/>
      <c r="F86" s="49"/>
      <c r="G86" s="48"/>
      <c r="H86" s="48"/>
      <c r="I86" s="13">
        <f t="shared" si="4"/>
        <v>0</v>
      </c>
      <c r="J86" s="50"/>
      <c r="K86" s="46"/>
      <c r="L86" s="41"/>
      <c r="M86" s="41"/>
      <c r="N86" s="42"/>
      <c r="O86" s="42"/>
      <c r="P86" s="43"/>
      <c r="Q86" s="41"/>
      <c r="R86" s="41"/>
      <c r="S86" s="41"/>
      <c r="T86" s="14"/>
    </row>
    <row r="87" spans="1:20" s="23" customFormat="1">
      <c r="A87" s="28">
        <v>83</v>
      </c>
      <c r="B87" s="13"/>
      <c r="C87" s="46"/>
      <c r="D87" s="14"/>
      <c r="E87" s="47"/>
      <c r="F87" s="49"/>
      <c r="G87" s="48"/>
      <c r="H87" s="48"/>
      <c r="I87" s="13">
        <f t="shared" si="4"/>
        <v>0</v>
      </c>
      <c r="J87" s="50"/>
      <c r="K87" s="46"/>
      <c r="L87" s="41"/>
      <c r="M87" s="41"/>
      <c r="N87" s="42"/>
      <c r="O87" s="42"/>
      <c r="P87" s="43"/>
      <c r="Q87" s="41"/>
      <c r="R87" s="41"/>
      <c r="S87" s="41"/>
      <c r="T87" s="14"/>
    </row>
    <row r="88" spans="1:20" s="23" customFormat="1">
      <c r="A88" s="28">
        <v>84</v>
      </c>
      <c r="B88" s="13"/>
      <c r="C88" s="46"/>
      <c r="D88" s="14"/>
      <c r="E88" s="47"/>
      <c r="F88" s="49"/>
      <c r="G88" s="48"/>
      <c r="H88" s="48"/>
      <c r="I88" s="13">
        <f t="shared" si="4"/>
        <v>0</v>
      </c>
      <c r="J88" s="50"/>
      <c r="K88" s="46"/>
      <c r="L88" s="41"/>
      <c r="M88" s="41"/>
      <c r="N88" s="42"/>
      <c r="O88" s="42"/>
      <c r="P88" s="43"/>
      <c r="Q88" s="41"/>
      <c r="R88" s="41"/>
      <c r="S88" s="41"/>
      <c r="T88" s="14"/>
    </row>
    <row r="89" spans="1:20" s="23" customFormat="1">
      <c r="A89" s="28">
        <v>85</v>
      </c>
      <c r="B89" s="13"/>
      <c r="C89" s="46"/>
      <c r="D89" s="14"/>
      <c r="E89" s="47"/>
      <c r="F89" s="49"/>
      <c r="G89" s="48"/>
      <c r="H89" s="48"/>
      <c r="I89" s="13">
        <f t="shared" si="4"/>
        <v>0</v>
      </c>
      <c r="J89" s="50"/>
      <c r="K89" s="46"/>
      <c r="L89" s="41"/>
      <c r="M89" s="41"/>
      <c r="N89" s="42"/>
      <c r="O89" s="42"/>
      <c r="P89" s="43"/>
      <c r="Q89" s="41"/>
      <c r="R89" s="41"/>
      <c r="S89" s="41"/>
      <c r="T89" s="14"/>
    </row>
    <row r="90" spans="1:20" s="23" customFormat="1">
      <c r="A90" s="28">
        <v>86</v>
      </c>
      <c r="B90" s="13"/>
      <c r="C90" s="46"/>
      <c r="D90" s="14"/>
      <c r="E90" s="47"/>
      <c r="F90" s="49"/>
      <c r="G90" s="48"/>
      <c r="H90" s="48"/>
      <c r="I90" s="13">
        <f t="shared" si="4"/>
        <v>0</v>
      </c>
      <c r="J90" s="50"/>
      <c r="K90" s="46"/>
      <c r="L90" s="41"/>
      <c r="M90" s="41"/>
      <c r="N90" s="42"/>
      <c r="O90" s="42"/>
      <c r="P90" s="43"/>
      <c r="Q90" s="41"/>
      <c r="R90" s="41"/>
      <c r="S90" s="41"/>
      <c r="T90" s="14"/>
    </row>
    <row r="91" spans="1:20" s="23" customFormat="1">
      <c r="A91" s="28">
        <v>87</v>
      </c>
      <c r="B91" s="13"/>
      <c r="C91" s="46"/>
      <c r="D91" s="14"/>
      <c r="E91" s="47"/>
      <c r="F91" s="49"/>
      <c r="G91" s="48"/>
      <c r="H91" s="48"/>
      <c r="I91" s="13">
        <f t="shared" si="4"/>
        <v>0</v>
      </c>
      <c r="J91" s="50"/>
      <c r="K91" s="46"/>
      <c r="L91" s="41"/>
      <c r="M91" s="41"/>
      <c r="N91" s="42"/>
      <c r="O91" s="42"/>
      <c r="P91" s="43"/>
      <c r="Q91" s="41"/>
      <c r="R91" s="41"/>
      <c r="S91" s="41"/>
      <c r="T91" s="14"/>
    </row>
    <row r="92" spans="1:20" s="23" customFormat="1">
      <c r="A92" s="28">
        <v>88</v>
      </c>
      <c r="B92" s="13"/>
      <c r="C92" s="46"/>
      <c r="D92" s="14"/>
      <c r="E92" s="47"/>
      <c r="F92" s="49"/>
      <c r="G92" s="48"/>
      <c r="H92" s="48"/>
      <c r="I92" s="13">
        <f t="shared" si="4"/>
        <v>0</v>
      </c>
      <c r="J92" s="50"/>
      <c r="K92" s="46"/>
      <c r="L92" s="41"/>
      <c r="M92" s="41"/>
      <c r="N92" s="42"/>
      <c r="O92" s="42"/>
      <c r="P92" s="43"/>
      <c r="Q92" s="41"/>
      <c r="R92" s="41"/>
      <c r="S92" s="41"/>
      <c r="T92" s="14"/>
    </row>
    <row r="93" spans="1:20" s="23" customFormat="1">
      <c r="A93" s="28">
        <v>89</v>
      </c>
      <c r="B93" s="13"/>
      <c r="C93" s="46"/>
      <c r="D93" s="14"/>
      <c r="E93" s="47"/>
      <c r="F93" s="49"/>
      <c r="G93" s="48"/>
      <c r="H93" s="48"/>
      <c r="I93" s="13">
        <f t="shared" si="4"/>
        <v>0</v>
      </c>
      <c r="J93" s="50"/>
      <c r="K93" s="46"/>
      <c r="L93" s="41"/>
      <c r="M93" s="41"/>
      <c r="N93" s="42"/>
      <c r="O93" s="42"/>
      <c r="P93" s="43"/>
      <c r="Q93" s="41"/>
      <c r="R93" s="41"/>
      <c r="S93" s="41"/>
      <c r="T93" s="14"/>
    </row>
    <row r="94" spans="1:20" s="23" customFormat="1">
      <c r="A94" s="28">
        <v>90</v>
      </c>
      <c r="B94" s="13"/>
      <c r="C94" s="46"/>
      <c r="D94" s="14"/>
      <c r="E94" s="47"/>
      <c r="F94" s="49"/>
      <c r="G94" s="48"/>
      <c r="H94" s="48"/>
      <c r="I94" s="13">
        <f t="shared" si="4"/>
        <v>0</v>
      </c>
      <c r="J94" s="50"/>
      <c r="K94" s="46"/>
      <c r="L94" s="41"/>
      <c r="M94" s="41"/>
      <c r="N94" s="42"/>
      <c r="O94" s="42"/>
      <c r="P94" s="43"/>
      <c r="Q94" s="41"/>
      <c r="R94" s="41"/>
      <c r="S94" s="41"/>
      <c r="T94" s="14"/>
    </row>
    <row r="95" spans="1:20" s="23" customFormat="1">
      <c r="A95" s="28">
        <v>91</v>
      </c>
      <c r="B95" s="13"/>
      <c r="C95" s="46"/>
      <c r="D95" s="14"/>
      <c r="E95" s="47"/>
      <c r="F95" s="49"/>
      <c r="G95" s="48"/>
      <c r="H95" s="48"/>
      <c r="I95" s="13">
        <f t="shared" si="4"/>
        <v>0</v>
      </c>
      <c r="J95" s="50"/>
      <c r="K95" s="46"/>
      <c r="L95" s="41"/>
      <c r="M95" s="41"/>
      <c r="N95" s="42"/>
      <c r="O95" s="42"/>
      <c r="P95" s="43"/>
      <c r="Q95" s="41"/>
      <c r="R95" s="41"/>
      <c r="S95" s="41"/>
      <c r="T95" s="14"/>
    </row>
    <row r="96" spans="1:20" s="23" customFormat="1">
      <c r="A96" s="28">
        <v>92</v>
      </c>
      <c r="B96" s="13"/>
      <c r="C96" s="46"/>
      <c r="D96" s="14"/>
      <c r="E96" s="47"/>
      <c r="F96" s="49"/>
      <c r="G96" s="48"/>
      <c r="H96" s="48"/>
      <c r="I96" s="13">
        <f t="shared" si="4"/>
        <v>0</v>
      </c>
      <c r="J96" s="50"/>
      <c r="K96" s="46"/>
      <c r="L96" s="41"/>
      <c r="M96" s="41"/>
      <c r="N96" s="42"/>
      <c r="O96" s="42"/>
      <c r="P96" s="43"/>
      <c r="Q96" s="41"/>
      <c r="R96" s="41"/>
      <c r="S96" s="41"/>
      <c r="T96" s="14"/>
    </row>
    <row r="97" spans="1:20" s="23" customFormat="1">
      <c r="A97" s="28">
        <v>93</v>
      </c>
      <c r="B97" s="13"/>
      <c r="C97" s="46"/>
      <c r="D97" s="14"/>
      <c r="E97" s="47"/>
      <c r="F97" s="49"/>
      <c r="G97" s="48"/>
      <c r="H97" s="48"/>
      <c r="I97" s="13">
        <f t="shared" si="4"/>
        <v>0</v>
      </c>
      <c r="J97" s="50"/>
      <c r="K97" s="46"/>
      <c r="L97" s="41"/>
      <c r="M97" s="41"/>
      <c r="N97" s="42"/>
      <c r="O97" s="42"/>
      <c r="P97" s="43"/>
      <c r="Q97" s="41"/>
      <c r="R97" s="41"/>
      <c r="S97" s="41"/>
      <c r="T97" s="14"/>
    </row>
    <row r="98" spans="1:20" s="23" customFormat="1">
      <c r="A98" s="28">
        <v>94</v>
      </c>
      <c r="B98" s="13"/>
      <c r="C98" s="46"/>
      <c r="D98" s="14"/>
      <c r="E98" s="47"/>
      <c r="F98" s="49"/>
      <c r="G98" s="48"/>
      <c r="H98" s="48"/>
      <c r="I98" s="13">
        <f t="shared" si="4"/>
        <v>0</v>
      </c>
      <c r="J98" s="50"/>
      <c r="K98" s="46"/>
      <c r="L98" s="41"/>
      <c r="M98" s="41"/>
      <c r="N98" s="42"/>
      <c r="O98" s="42"/>
      <c r="P98" s="43"/>
      <c r="Q98" s="41"/>
      <c r="R98" s="41"/>
      <c r="S98" s="41"/>
      <c r="T98" s="14"/>
    </row>
    <row r="99" spans="1:20" s="23" customFormat="1">
      <c r="A99" s="28">
        <v>95</v>
      </c>
      <c r="B99" s="13"/>
      <c r="C99" s="46"/>
      <c r="D99" s="14"/>
      <c r="E99" s="47"/>
      <c r="F99" s="49"/>
      <c r="G99" s="48"/>
      <c r="H99" s="48"/>
      <c r="I99" s="13">
        <f t="shared" si="4"/>
        <v>0</v>
      </c>
      <c r="J99" s="50"/>
      <c r="K99" s="46"/>
      <c r="L99" s="41"/>
      <c r="M99" s="41"/>
      <c r="N99" s="42"/>
      <c r="O99" s="42"/>
      <c r="P99" s="43"/>
      <c r="Q99" s="41"/>
      <c r="R99" s="41"/>
      <c r="S99" s="41"/>
      <c r="T99" s="14"/>
    </row>
    <row r="100" spans="1:20" s="23" customFormat="1">
      <c r="A100" s="28">
        <v>96</v>
      </c>
      <c r="B100" s="13"/>
      <c r="C100" s="46"/>
      <c r="D100" s="14"/>
      <c r="E100" s="47"/>
      <c r="F100" s="49"/>
      <c r="G100" s="48"/>
      <c r="H100" s="48"/>
      <c r="I100" s="13">
        <f t="shared" si="4"/>
        <v>0</v>
      </c>
      <c r="J100" s="50"/>
      <c r="K100" s="46"/>
      <c r="L100" s="41"/>
      <c r="M100" s="41"/>
      <c r="N100" s="42"/>
      <c r="O100" s="42"/>
      <c r="P100" s="43"/>
      <c r="Q100" s="41"/>
      <c r="R100" s="41"/>
      <c r="S100" s="41"/>
      <c r="T100" s="14"/>
    </row>
    <row r="101" spans="1:20" s="23" customFormat="1">
      <c r="A101" s="28">
        <v>97</v>
      </c>
      <c r="B101" s="13"/>
      <c r="C101" s="46"/>
      <c r="D101" s="14"/>
      <c r="E101" s="47"/>
      <c r="F101" s="49"/>
      <c r="G101" s="48"/>
      <c r="H101" s="48"/>
      <c r="I101" s="13">
        <f t="shared" si="4"/>
        <v>0</v>
      </c>
      <c r="J101" s="50"/>
      <c r="K101" s="46"/>
      <c r="L101" s="41"/>
      <c r="M101" s="41"/>
      <c r="N101" s="42"/>
      <c r="O101" s="42"/>
      <c r="P101" s="43"/>
      <c r="Q101" s="41"/>
      <c r="R101" s="41"/>
      <c r="S101" s="41"/>
      <c r="T101" s="14"/>
    </row>
    <row r="102" spans="1:20" s="23" customFormat="1">
      <c r="A102" s="28">
        <v>98</v>
      </c>
      <c r="B102" s="13"/>
      <c r="C102" s="46"/>
      <c r="D102" s="14"/>
      <c r="E102" s="47"/>
      <c r="F102" s="49"/>
      <c r="G102" s="48"/>
      <c r="H102" s="48"/>
      <c r="I102" s="13">
        <f t="shared" si="4"/>
        <v>0</v>
      </c>
      <c r="J102" s="50"/>
      <c r="K102" s="46"/>
      <c r="L102" s="41"/>
      <c r="M102" s="41"/>
      <c r="N102" s="42"/>
      <c r="O102" s="42"/>
      <c r="P102" s="43"/>
      <c r="Q102" s="41"/>
      <c r="R102" s="41"/>
      <c r="S102" s="41"/>
      <c r="T102" s="14"/>
    </row>
    <row r="103" spans="1:20" s="23" customFormat="1">
      <c r="A103" s="28">
        <v>99</v>
      </c>
      <c r="B103" s="13"/>
      <c r="C103" s="46"/>
      <c r="D103" s="14"/>
      <c r="E103" s="47"/>
      <c r="F103" s="49"/>
      <c r="G103" s="48"/>
      <c r="H103" s="48"/>
      <c r="I103" s="13">
        <f t="shared" si="4"/>
        <v>0</v>
      </c>
      <c r="J103" s="50"/>
      <c r="K103" s="46"/>
      <c r="L103" s="41"/>
      <c r="M103" s="41"/>
      <c r="N103" s="42"/>
      <c r="O103" s="42"/>
      <c r="P103" s="43"/>
      <c r="Q103" s="41"/>
      <c r="R103" s="41"/>
      <c r="S103" s="41"/>
      <c r="T103" s="14"/>
    </row>
    <row r="104" spans="1:20" s="23" customFormat="1">
      <c r="A104" s="28">
        <v>100</v>
      </c>
      <c r="B104" s="13"/>
      <c r="C104" s="46"/>
      <c r="D104" s="14"/>
      <c r="E104" s="47"/>
      <c r="F104" s="49"/>
      <c r="G104" s="48"/>
      <c r="H104" s="48"/>
      <c r="I104" s="13">
        <f t="shared" si="4"/>
        <v>0</v>
      </c>
      <c r="J104" s="50"/>
      <c r="K104" s="46"/>
      <c r="L104" s="41"/>
      <c r="M104" s="41"/>
      <c r="N104" s="42"/>
      <c r="O104" s="42"/>
      <c r="P104" s="43"/>
      <c r="Q104" s="41"/>
      <c r="R104" s="41"/>
      <c r="S104" s="41"/>
      <c r="T104" s="14"/>
    </row>
    <row r="105" spans="1:20" s="23" customFormat="1">
      <c r="A105" s="28">
        <v>101</v>
      </c>
      <c r="B105" s="13"/>
      <c r="C105" s="46"/>
      <c r="D105" s="14"/>
      <c r="E105" s="47"/>
      <c r="F105" s="49"/>
      <c r="G105" s="48"/>
      <c r="H105" s="48"/>
      <c r="I105" s="13">
        <f t="shared" si="4"/>
        <v>0</v>
      </c>
      <c r="J105" s="50"/>
      <c r="K105" s="46"/>
      <c r="L105" s="41"/>
      <c r="M105" s="41"/>
      <c r="N105" s="42"/>
      <c r="O105" s="42"/>
      <c r="P105" s="43"/>
      <c r="Q105" s="41"/>
      <c r="R105" s="41"/>
      <c r="S105" s="41"/>
      <c r="T105" s="14"/>
    </row>
    <row r="106" spans="1:20" s="23" customFormat="1">
      <c r="A106" s="28">
        <v>102</v>
      </c>
      <c r="B106" s="13"/>
      <c r="C106" s="46"/>
      <c r="D106" s="14"/>
      <c r="E106" s="47"/>
      <c r="F106" s="49"/>
      <c r="G106" s="48"/>
      <c r="H106" s="48"/>
      <c r="I106" s="13">
        <f t="shared" si="4"/>
        <v>0</v>
      </c>
      <c r="J106" s="50"/>
      <c r="K106" s="46"/>
      <c r="L106" s="41"/>
      <c r="M106" s="41"/>
      <c r="N106" s="42"/>
      <c r="O106" s="42"/>
      <c r="P106" s="43"/>
      <c r="Q106" s="41"/>
      <c r="R106" s="41"/>
      <c r="S106" s="41"/>
      <c r="T106" s="14"/>
    </row>
    <row r="107" spans="1:20" s="23" customFormat="1">
      <c r="A107" s="28">
        <v>103</v>
      </c>
      <c r="B107" s="13"/>
      <c r="C107" s="46"/>
      <c r="D107" s="14"/>
      <c r="E107" s="47"/>
      <c r="F107" s="49"/>
      <c r="G107" s="48"/>
      <c r="H107" s="48"/>
      <c r="I107" s="13">
        <f t="shared" si="4"/>
        <v>0</v>
      </c>
      <c r="J107" s="50"/>
      <c r="K107" s="46"/>
      <c r="L107" s="41"/>
      <c r="M107" s="41"/>
      <c r="N107" s="42"/>
      <c r="O107" s="42"/>
      <c r="P107" s="43"/>
      <c r="Q107" s="41"/>
      <c r="R107" s="41"/>
      <c r="S107" s="41"/>
      <c r="T107" s="14"/>
    </row>
    <row r="108" spans="1:20" s="23" customFormat="1">
      <c r="A108" s="28">
        <v>104</v>
      </c>
      <c r="B108" s="13"/>
      <c r="C108" s="46"/>
      <c r="D108" s="14"/>
      <c r="E108" s="47"/>
      <c r="F108" s="49"/>
      <c r="G108" s="48"/>
      <c r="H108" s="48"/>
      <c r="I108" s="13">
        <f t="shared" si="4"/>
        <v>0</v>
      </c>
      <c r="J108" s="50"/>
      <c r="K108" s="46"/>
      <c r="L108" s="41"/>
      <c r="M108" s="41"/>
      <c r="N108" s="42"/>
      <c r="O108" s="42"/>
      <c r="P108" s="43"/>
      <c r="Q108" s="41"/>
      <c r="R108" s="41"/>
      <c r="S108" s="41"/>
      <c r="T108" s="14"/>
    </row>
    <row r="109" spans="1:20" s="23" customFormat="1">
      <c r="A109" s="28">
        <v>105</v>
      </c>
      <c r="B109" s="13"/>
      <c r="C109" s="46"/>
      <c r="D109" s="14"/>
      <c r="E109" s="47"/>
      <c r="F109" s="49"/>
      <c r="G109" s="48"/>
      <c r="H109" s="48"/>
      <c r="I109" s="13">
        <f t="shared" si="4"/>
        <v>0</v>
      </c>
      <c r="J109" s="50"/>
      <c r="K109" s="46"/>
      <c r="L109" s="41"/>
      <c r="M109" s="41"/>
      <c r="N109" s="42"/>
      <c r="O109" s="42"/>
      <c r="P109" s="43"/>
      <c r="Q109" s="41"/>
      <c r="R109" s="41"/>
      <c r="S109" s="41"/>
      <c r="T109" s="14"/>
    </row>
    <row r="110" spans="1:20" s="23" customFormat="1">
      <c r="A110" s="28">
        <v>106</v>
      </c>
      <c r="B110" s="13"/>
      <c r="C110" s="46"/>
      <c r="D110" s="14"/>
      <c r="E110" s="47"/>
      <c r="F110" s="49"/>
      <c r="G110" s="48"/>
      <c r="H110" s="48"/>
      <c r="I110" s="13">
        <f t="shared" si="4"/>
        <v>0</v>
      </c>
      <c r="J110" s="50"/>
      <c r="K110" s="46"/>
      <c r="L110" s="41"/>
      <c r="M110" s="41"/>
      <c r="N110" s="42"/>
      <c r="O110" s="42"/>
      <c r="P110" s="43"/>
      <c r="Q110" s="41"/>
      <c r="R110" s="41"/>
      <c r="S110" s="41"/>
      <c r="T110" s="14"/>
    </row>
    <row r="111" spans="1:20" s="23" customFormat="1">
      <c r="A111" s="28">
        <v>107</v>
      </c>
      <c r="B111" s="13"/>
      <c r="C111" s="46"/>
      <c r="D111" s="14"/>
      <c r="E111" s="47"/>
      <c r="F111" s="49"/>
      <c r="G111" s="48"/>
      <c r="H111" s="48"/>
      <c r="I111" s="13">
        <f t="shared" si="4"/>
        <v>0</v>
      </c>
      <c r="J111" s="50"/>
      <c r="K111" s="46"/>
      <c r="L111" s="41"/>
      <c r="M111" s="41"/>
      <c r="N111" s="42"/>
      <c r="O111" s="42"/>
      <c r="P111" s="43"/>
      <c r="Q111" s="41"/>
      <c r="R111" s="41"/>
      <c r="S111" s="41"/>
      <c r="T111" s="14"/>
    </row>
    <row r="112" spans="1:20" s="23" customFormat="1">
      <c r="A112" s="28">
        <v>108</v>
      </c>
      <c r="B112" s="13"/>
      <c r="C112" s="46"/>
      <c r="D112" s="14"/>
      <c r="E112" s="47"/>
      <c r="F112" s="49"/>
      <c r="G112" s="48"/>
      <c r="H112" s="48"/>
      <c r="I112" s="13">
        <f t="shared" si="4"/>
        <v>0</v>
      </c>
      <c r="J112" s="50"/>
      <c r="K112" s="46"/>
      <c r="L112" s="41"/>
      <c r="M112" s="41"/>
      <c r="N112" s="42"/>
      <c r="O112" s="42"/>
      <c r="P112" s="43"/>
      <c r="Q112" s="41"/>
      <c r="R112" s="41"/>
      <c r="S112" s="41"/>
      <c r="T112" s="14"/>
    </row>
    <row r="113" spans="1:20" s="23" customFormat="1">
      <c r="A113" s="28">
        <v>109</v>
      </c>
      <c r="B113" s="13"/>
      <c r="C113" s="46"/>
      <c r="D113" s="14"/>
      <c r="E113" s="47"/>
      <c r="F113" s="49"/>
      <c r="G113" s="48"/>
      <c r="H113" s="48"/>
      <c r="I113" s="13">
        <f t="shared" si="4"/>
        <v>0</v>
      </c>
      <c r="J113" s="50"/>
      <c r="K113" s="46"/>
      <c r="L113" s="41"/>
      <c r="M113" s="41"/>
      <c r="N113" s="42"/>
      <c r="O113" s="42"/>
      <c r="P113" s="43"/>
      <c r="Q113" s="41"/>
      <c r="R113" s="41"/>
      <c r="S113" s="41"/>
      <c r="T113" s="14"/>
    </row>
    <row r="114" spans="1:20" s="23" customFormat="1">
      <c r="A114" s="28">
        <v>110</v>
      </c>
      <c r="B114" s="13"/>
      <c r="C114" s="46"/>
      <c r="D114" s="14"/>
      <c r="E114" s="47"/>
      <c r="F114" s="49"/>
      <c r="G114" s="48"/>
      <c r="H114" s="48"/>
      <c r="I114" s="13">
        <f t="shared" si="4"/>
        <v>0</v>
      </c>
      <c r="J114" s="50"/>
      <c r="K114" s="46"/>
      <c r="L114" s="41"/>
      <c r="M114" s="41"/>
      <c r="N114" s="42"/>
      <c r="O114" s="42"/>
      <c r="P114" s="43"/>
      <c r="Q114" s="41"/>
      <c r="R114" s="41"/>
      <c r="S114" s="41"/>
      <c r="T114" s="14"/>
    </row>
    <row r="115" spans="1:20" s="23" customFormat="1">
      <c r="A115" s="28">
        <v>111</v>
      </c>
      <c r="B115" s="13"/>
      <c r="C115" s="46"/>
      <c r="D115" s="14"/>
      <c r="E115" s="47"/>
      <c r="F115" s="49"/>
      <c r="G115" s="48"/>
      <c r="H115" s="48"/>
      <c r="I115" s="13">
        <f t="shared" si="4"/>
        <v>0</v>
      </c>
      <c r="J115" s="50"/>
      <c r="K115" s="46"/>
      <c r="L115" s="41"/>
      <c r="M115" s="41"/>
      <c r="N115" s="42"/>
      <c r="O115" s="42"/>
      <c r="P115" s="43"/>
      <c r="Q115" s="41"/>
      <c r="R115" s="41"/>
      <c r="S115" s="41"/>
      <c r="T115" s="14"/>
    </row>
    <row r="116" spans="1:20" s="23" customFormat="1">
      <c r="A116" s="28">
        <v>112</v>
      </c>
      <c r="B116" s="13"/>
      <c r="C116" s="46"/>
      <c r="D116" s="14"/>
      <c r="E116" s="47"/>
      <c r="F116" s="49"/>
      <c r="G116" s="48"/>
      <c r="H116" s="48"/>
      <c r="I116" s="13">
        <f t="shared" si="4"/>
        <v>0</v>
      </c>
      <c r="J116" s="50"/>
      <c r="K116" s="46"/>
      <c r="L116" s="41"/>
      <c r="M116" s="41"/>
      <c r="N116" s="42"/>
      <c r="O116" s="42"/>
      <c r="P116" s="43"/>
      <c r="Q116" s="41"/>
      <c r="R116" s="41"/>
      <c r="S116" s="41"/>
      <c r="T116" s="14"/>
    </row>
    <row r="117" spans="1:20" s="23" customFormat="1">
      <c r="A117" s="28">
        <v>113</v>
      </c>
      <c r="B117" s="13"/>
      <c r="C117" s="47"/>
      <c r="D117" s="45"/>
      <c r="E117" s="47"/>
      <c r="F117" s="47"/>
      <c r="G117" s="49"/>
      <c r="H117" s="48"/>
      <c r="I117" s="44">
        <f t="shared" si="4"/>
        <v>0</v>
      </c>
      <c r="J117" s="48"/>
      <c r="K117" s="46"/>
      <c r="L117" s="41"/>
      <c r="M117" s="41"/>
      <c r="N117" s="42"/>
      <c r="O117" s="42"/>
      <c r="P117" s="43"/>
      <c r="Q117" s="41"/>
      <c r="R117" s="41"/>
      <c r="S117" s="41"/>
      <c r="T117" s="14"/>
    </row>
    <row r="118" spans="1:20" s="23" customFormat="1">
      <c r="A118" s="28">
        <v>114</v>
      </c>
      <c r="B118" s="13"/>
      <c r="C118" s="47"/>
      <c r="D118" s="45"/>
      <c r="E118" s="47"/>
      <c r="F118" s="47"/>
      <c r="G118" s="49"/>
      <c r="H118" s="48"/>
      <c r="I118" s="44">
        <f t="shared" si="4"/>
        <v>0</v>
      </c>
      <c r="J118" s="48"/>
      <c r="K118" s="46"/>
      <c r="L118" s="41"/>
      <c r="M118" s="41"/>
      <c r="N118" s="42"/>
      <c r="O118" s="42"/>
      <c r="P118" s="43"/>
      <c r="Q118" s="41"/>
      <c r="R118" s="41"/>
      <c r="S118" s="41"/>
      <c r="T118" s="14"/>
    </row>
    <row r="119" spans="1:20" s="23" customFormat="1">
      <c r="A119" s="28">
        <v>115</v>
      </c>
      <c r="B119" s="13"/>
      <c r="C119" s="47"/>
      <c r="D119" s="45"/>
      <c r="E119" s="47"/>
      <c r="F119" s="47"/>
      <c r="G119" s="49"/>
      <c r="H119" s="48"/>
      <c r="I119" s="44">
        <f t="shared" si="4"/>
        <v>0</v>
      </c>
      <c r="J119" s="48"/>
      <c r="K119" s="46"/>
      <c r="L119" s="41"/>
      <c r="M119" s="41"/>
      <c r="N119" s="42"/>
      <c r="O119" s="42"/>
      <c r="P119" s="43"/>
      <c r="Q119" s="41"/>
      <c r="R119" s="41"/>
      <c r="S119" s="41"/>
      <c r="T119" s="14"/>
    </row>
    <row r="120" spans="1:20" s="23" customFormat="1">
      <c r="A120" s="28">
        <v>116</v>
      </c>
      <c r="B120" s="13"/>
      <c r="C120" s="47"/>
      <c r="D120" s="45"/>
      <c r="E120" s="47"/>
      <c r="F120" s="47"/>
      <c r="G120" s="49"/>
      <c r="H120" s="48"/>
      <c r="I120" s="44">
        <f t="shared" si="4"/>
        <v>0</v>
      </c>
      <c r="J120" s="48"/>
      <c r="K120" s="46"/>
      <c r="L120" s="41"/>
      <c r="M120" s="41"/>
      <c r="N120" s="42"/>
      <c r="O120" s="42"/>
      <c r="P120" s="43"/>
      <c r="Q120" s="41"/>
      <c r="R120" s="41"/>
      <c r="S120" s="41"/>
      <c r="T120" s="14"/>
    </row>
    <row r="121" spans="1:20" s="23" customFormat="1">
      <c r="A121" s="28">
        <v>117</v>
      </c>
      <c r="B121" s="13"/>
      <c r="C121" s="47"/>
      <c r="D121" s="45"/>
      <c r="E121" s="47"/>
      <c r="F121" s="47"/>
      <c r="G121" s="49"/>
      <c r="H121" s="48"/>
      <c r="I121" s="44">
        <f t="shared" si="4"/>
        <v>0</v>
      </c>
      <c r="J121" s="48"/>
      <c r="K121" s="46"/>
      <c r="L121" s="41"/>
      <c r="M121" s="41"/>
      <c r="N121" s="42"/>
      <c r="O121" s="42"/>
      <c r="P121" s="43"/>
      <c r="Q121" s="41"/>
      <c r="R121" s="41"/>
      <c r="S121" s="41"/>
      <c r="T121" s="14"/>
    </row>
    <row r="122" spans="1:20" s="23" customFormat="1">
      <c r="A122" s="28">
        <v>118</v>
      </c>
      <c r="B122" s="13"/>
      <c r="C122" s="47"/>
      <c r="D122" s="45"/>
      <c r="E122" s="47"/>
      <c r="F122" s="47"/>
      <c r="G122" s="49"/>
      <c r="H122" s="48"/>
      <c r="I122" s="44">
        <f t="shared" si="4"/>
        <v>0</v>
      </c>
      <c r="J122" s="48"/>
      <c r="K122" s="46"/>
      <c r="L122" s="41"/>
      <c r="M122" s="41"/>
      <c r="N122" s="42"/>
      <c r="O122" s="42"/>
      <c r="P122" s="43"/>
      <c r="Q122" s="41"/>
      <c r="R122" s="41"/>
      <c r="S122" s="41"/>
      <c r="T122" s="14"/>
    </row>
    <row r="123" spans="1:20" s="23" customFormat="1">
      <c r="A123" s="28">
        <v>119</v>
      </c>
      <c r="B123" s="13"/>
      <c r="C123" s="47"/>
      <c r="D123" s="45"/>
      <c r="E123" s="47"/>
      <c r="F123" s="47"/>
      <c r="G123" s="49"/>
      <c r="H123" s="48"/>
      <c r="I123" s="44">
        <f t="shared" si="4"/>
        <v>0</v>
      </c>
      <c r="J123" s="48"/>
      <c r="K123" s="46"/>
      <c r="L123" s="41"/>
      <c r="M123" s="41"/>
      <c r="N123" s="42"/>
      <c r="O123" s="42"/>
      <c r="P123" s="43"/>
      <c r="Q123" s="41"/>
      <c r="R123" s="41"/>
      <c r="S123" s="41"/>
      <c r="T123" s="14"/>
    </row>
    <row r="124" spans="1:20" s="23" customFormat="1">
      <c r="A124" s="28">
        <v>120</v>
      </c>
      <c r="B124" s="13"/>
      <c r="C124" s="47"/>
      <c r="D124" s="45"/>
      <c r="E124" s="47"/>
      <c r="F124" s="47"/>
      <c r="G124" s="49"/>
      <c r="H124" s="48"/>
      <c r="I124" s="44">
        <f t="shared" si="4"/>
        <v>0</v>
      </c>
      <c r="J124" s="48"/>
      <c r="K124" s="46"/>
      <c r="L124" s="41"/>
      <c r="M124" s="41"/>
      <c r="N124" s="42"/>
      <c r="O124" s="42"/>
      <c r="P124" s="43"/>
      <c r="Q124" s="41"/>
      <c r="R124" s="41"/>
      <c r="S124" s="41"/>
      <c r="T124" s="14"/>
    </row>
    <row r="125" spans="1:20" s="23" customFormat="1">
      <c r="A125" s="28">
        <v>121</v>
      </c>
      <c r="B125" s="13"/>
      <c r="C125" s="47"/>
      <c r="D125" s="45"/>
      <c r="E125" s="47"/>
      <c r="F125" s="47"/>
      <c r="G125" s="49"/>
      <c r="H125" s="48"/>
      <c r="I125" s="44">
        <f t="shared" si="4"/>
        <v>0</v>
      </c>
      <c r="J125" s="48"/>
      <c r="K125" s="46"/>
      <c r="L125" s="41"/>
      <c r="M125" s="41"/>
      <c r="N125" s="42"/>
      <c r="O125" s="42"/>
      <c r="P125" s="43"/>
      <c r="Q125" s="41"/>
      <c r="R125" s="41"/>
      <c r="S125" s="41"/>
      <c r="T125" s="14"/>
    </row>
    <row r="126" spans="1:20">
      <c r="A126" s="2">
        <v>122</v>
      </c>
      <c r="B126" s="13"/>
      <c r="C126" s="14"/>
      <c r="D126" s="14"/>
      <c r="E126" s="15"/>
      <c r="F126" s="14"/>
      <c r="G126" s="15"/>
      <c r="H126" s="15"/>
      <c r="I126" s="44">
        <f t="shared" si="4"/>
        <v>0</v>
      </c>
      <c r="J126" s="14"/>
      <c r="K126" s="14"/>
      <c r="L126" s="14"/>
      <c r="M126" s="14"/>
      <c r="N126" s="14"/>
      <c r="O126" s="14"/>
      <c r="P126" s="21"/>
      <c r="Q126" s="14"/>
      <c r="R126" s="14"/>
      <c r="S126" s="14"/>
      <c r="T126" s="14"/>
    </row>
    <row r="127" spans="1:20">
      <c r="A127" s="2">
        <v>123</v>
      </c>
      <c r="B127" s="13"/>
      <c r="C127" s="14"/>
      <c r="D127" s="14"/>
      <c r="E127" s="15"/>
      <c r="F127" s="14"/>
      <c r="G127" s="15"/>
      <c r="H127" s="15"/>
      <c r="I127" s="44">
        <f t="shared" si="4"/>
        <v>0</v>
      </c>
      <c r="J127" s="14"/>
      <c r="K127" s="14"/>
      <c r="L127" s="14"/>
      <c r="M127" s="14"/>
      <c r="N127" s="14"/>
      <c r="O127" s="14"/>
      <c r="P127" s="21"/>
      <c r="Q127" s="14"/>
      <c r="R127" s="14"/>
      <c r="S127" s="14"/>
      <c r="T127" s="14"/>
    </row>
    <row r="128" spans="1:20">
      <c r="A128" s="2">
        <v>124</v>
      </c>
      <c r="B128" s="13"/>
      <c r="C128" s="14"/>
      <c r="D128" s="14"/>
      <c r="E128" s="15"/>
      <c r="F128" s="14"/>
      <c r="G128" s="15"/>
      <c r="H128" s="15"/>
      <c r="I128" s="44">
        <f t="shared" si="4"/>
        <v>0</v>
      </c>
      <c r="J128" s="14"/>
      <c r="K128" s="14"/>
      <c r="L128" s="14"/>
      <c r="M128" s="14"/>
      <c r="N128" s="14"/>
      <c r="O128" s="14"/>
      <c r="P128" s="21"/>
      <c r="Q128" s="14"/>
      <c r="R128" s="14"/>
      <c r="S128" s="14"/>
      <c r="T128" s="14"/>
    </row>
    <row r="129" spans="1:20">
      <c r="A129" s="2">
        <v>125</v>
      </c>
      <c r="B129" s="13"/>
      <c r="C129" s="14"/>
      <c r="D129" s="14"/>
      <c r="E129" s="15"/>
      <c r="F129" s="14"/>
      <c r="G129" s="15"/>
      <c r="H129" s="15"/>
      <c r="I129" s="44">
        <f t="shared" si="4"/>
        <v>0</v>
      </c>
      <c r="J129" s="14"/>
      <c r="K129" s="14"/>
      <c r="L129" s="14"/>
      <c r="M129" s="14"/>
      <c r="N129" s="14"/>
      <c r="O129" s="14"/>
      <c r="P129" s="21"/>
      <c r="Q129" s="14"/>
      <c r="R129" s="14"/>
      <c r="S129" s="14"/>
      <c r="T129" s="14"/>
    </row>
    <row r="130" spans="1:20">
      <c r="A130" s="2">
        <v>126</v>
      </c>
      <c r="B130" s="13"/>
      <c r="C130" s="14"/>
      <c r="D130" s="14"/>
      <c r="E130" s="15"/>
      <c r="F130" s="14"/>
      <c r="G130" s="15"/>
      <c r="H130" s="15"/>
      <c r="I130" s="44">
        <f t="shared" si="4"/>
        <v>0</v>
      </c>
      <c r="J130" s="14"/>
      <c r="K130" s="14"/>
      <c r="L130" s="14"/>
      <c r="M130" s="14"/>
      <c r="N130" s="14"/>
      <c r="O130" s="14"/>
      <c r="P130" s="21"/>
      <c r="Q130" s="14"/>
      <c r="R130" s="14"/>
      <c r="S130" s="14"/>
      <c r="T130" s="14"/>
    </row>
    <row r="131" spans="1:20">
      <c r="A131" s="2">
        <v>127</v>
      </c>
      <c r="B131" s="13"/>
      <c r="C131" s="14"/>
      <c r="D131" s="14"/>
      <c r="E131" s="15"/>
      <c r="F131" s="14"/>
      <c r="G131" s="15"/>
      <c r="H131" s="15"/>
      <c r="I131" s="44">
        <f t="shared" si="4"/>
        <v>0</v>
      </c>
      <c r="J131" s="14"/>
      <c r="K131" s="14"/>
      <c r="L131" s="14"/>
      <c r="M131" s="14"/>
      <c r="N131" s="14"/>
      <c r="O131" s="14"/>
      <c r="P131" s="21"/>
      <c r="Q131" s="14"/>
      <c r="R131" s="14"/>
      <c r="S131" s="14"/>
      <c r="T131" s="14"/>
    </row>
    <row r="132" spans="1:20">
      <c r="A132" s="2">
        <v>128</v>
      </c>
      <c r="B132" s="13"/>
      <c r="C132" s="14"/>
      <c r="D132" s="14"/>
      <c r="E132" s="15"/>
      <c r="F132" s="14"/>
      <c r="G132" s="15"/>
      <c r="H132" s="15"/>
      <c r="I132" s="44">
        <f t="shared" si="4"/>
        <v>0</v>
      </c>
      <c r="J132" s="14"/>
      <c r="K132" s="14"/>
      <c r="L132" s="14"/>
      <c r="M132" s="14"/>
      <c r="N132" s="14"/>
      <c r="O132" s="14"/>
      <c r="P132" s="21"/>
      <c r="Q132" s="14"/>
      <c r="R132" s="14"/>
      <c r="S132" s="14"/>
      <c r="T132" s="14"/>
    </row>
    <row r="133" spans="1:20">
      <c r="A133" s="2">
        <v>129</v>
      </c>
      <c r="B133" s="13"/>
      <c r="C133" s="14"/>
      <c r="D133" s="14"/>
      <c r="E133" s="15"/>
      <c r="F133" s="14"/>
      <c r="G133" s="15"/>
      <c r="H133" s="15"/>
      <c r="I133" s="44">
        <f t="shared" si="4"/>
        <v>0</v>
      </c>
      <c r="J133" s="14"/>
      <c r="K133" s="14"/>
      <c r="L133" s="14"/>
      <c r="M133" s="14"/>
      <c r="N133" s="14"/>
      <c r="O133" s="14"/>
      <c r="P133" s="21"/>
      <c r="Q133" s="14"/>
      <c r="R133" s="14"/>
      <c r="S133" s="14"/>
      <c r="T133" s="14"/>
    </row>
    <row r="134" spans="1:20">
      <c r="A134" s="2">
        <v>130</v>
      </c>
      <c r="B134" s="13"/>
      <c r="C134" s="14"/>
      <c r="D134" s="14"/>
      <c r="E134" s="15"/>
      <c r="F134" s="14"/>
      <c r="G134" s="15"/>
      <c r="H134" s="15"/>
      <c r="I134" s="44">
        <f t="shared" ref="I134:I152" si="5">G134+H134</f>
        <v>0</v>
      </c>
      <c r="J134" s="14"/>
      <c r="K134" s="14"/>
      <c r="L134" s="14"/>
      <c r="M134" s="14"/>
      <c r="N134" s="14"/>
      <c r="O134" s="14"/>
      <c r="P134" s="21"/>
      <c r="Q134" s="14"/>
      <c r="R134" s="14"/>
      <c r="S134" s="14"/>
      <c r="T134" s="14"/>
    </row>
    <row r="135" spans="1:20">
      <c r="A135" s="2">
        <v>131</v>
      </c>
      <c r="B135" s="13"/>
      <c r="C135" s="14"/>
      <c r="D135" s="14"/>
      <c r="E135" s="15"/>
      <c r="F135" s="14"/>
      <c r="G135" s="15"/>
      <c r="H135" s="15"/>
      <c r="I135" s="44">
        <f t="shared" si="5"/>
        <v>0</v>
      </c>
      <c r="J135" s="14"/>
      <c r="K135" s="14"/>
      <c r="L135" s="14"/>
      <c r="M135" s="14"/>
      <c r="N135" s="14"/>
      <c r="O135" s="14"/>
      <c r="P135" s="21"/>
      <c r="Q135" s="14"/>
      <c r="R135" s="14"/>
      <c r="S135" s="14"/>
      <c r="T135" s="14"/>
    </row>
    <row r="136" spans="1:20">
      <c r="A136" s="2">
        <v>132</v>
      </c>
      <c r="B136" s="13"/>
      <c r="C136" s="14"/>
      <c r="D136" s="14"/>
      <c r="E136" s="15"/>
      <c r="F136" s="14"/>
      <c r="G136" s="15"/>
      <c r="H136" s="15"/>
      <c r="I136" s="44">
        <f t="shared" si="5"/>
        <v>0</v>
      </c>
      <c r="J136" s="14"/>
      <c r="K136" s="14"/>
      <c r="L136" s="14"/>
      <c r="M136" s="14"/>
      <c r="N136" s="14"/>
      <c r="O136" s="14"/>
      <c r="P136" s="21"/>
      <c r="Q136" s="14"/>
      <c r="R136" s="14"/>
      <c r="S136" s="14"/>
      <c r="T136" s="14"/>
    </row>
    <row r="137" spans="1:20">
      <c r="A137" s="2">
        <v>133</v>
      </c>
      <c r="B137" s="13"/>
      <c r="C137" s="14"/>
      <c r="D137" s="14"/>
      <c r="E137" s="15"/>
      <c r="F137" s="14"/>
      <c r="G137" s="15"/>
      <c r="H137" s="15"/>
      <c r="I137" s="44">
        <f t="shared" si="5"/>
        <v>0</v>
      </c>
      <c r="J137" s="14"/>
      <c r="K137" s="14"/>
      <c r="L137" s="14"/>
      <c r="M137" s="14"/>
      <c r="N137" s="14"/>
      <c r="O137" s="14"/>
      <c r="P137" s="21"/>
      <c r="Q137" s="14"/>
      <c r="R137" s="14"/>
      <c r="S137" s="14"/>
      <c r="T137" s="14"/>
    </row>
    <row r="138" spans="1:20">
      <c r="A138" s="2">
        <v>134</v>
      </c>
      <c r="B138" s="13"/>
      <c r="C138" s="14"/>
      <c r="D138" s="14"/>
      <c r="E138" s="15"/>
      <c r="F138" s="14"/>
      <c r="G138" s="15"/>
      <c r="H138" s="15"/>
      <c r="I138" s="44">
        <f t="shared" si="5"/>
        <v>0</v>
      </c>
      <c r="J138" s="14"/>
      <c r="K138" s="14"/>
      <c r="L138" s="14"/>
      <c r="M138" s="14"/>
      <c r="N138" s="14"/>
      <c r="O138" s="14"/>
      <c r="P138" s="21"/>
      <c r="Q138" s="14"/>
      <c r="R138" s="14"/>
      <c r="S138" s="14"/>
      <c r="T138" s="14"/>
    </row>
    <row r="139" spans="1:20">
      <c r="A139" s="2">
        <v>135</v>
      </c>
      <c r="B139" s="13"/>
      <c r="C139" s="14"/>
      <c r="D139" s="14"/>
      <c r="E139" s="15"/>
      <c r="F139" s="14"/>
      <c r="G139" s="15"/>
      <c r="H139" s="15"/>
      <c r="I139" s="44">
        <f t="shared" si="5"/>
        <v>0</v>
      </c>
      <c r="J139" s="14"/>
      <c r="K139" s="14"/>
      <c r="L139" s="14"/>
      <c r="M139" s="14"/>
      <c r="N139" s="14"/>
      <c r="O139" s="14"/>
      <c r="P139" s="21"/>
      <c r="Q139" s="14"/>
      <c r="R139" s="14"/>
      <c r="S139" s="14"/>
      <c r="T139" s="14"/>
    </row>
    <row r="140" spans="1:20">
      <c r="A140" s="2">
        <v>136</v>
      </c>
      <c r="B140" s="13"/>
      <c r="C140" s="14"/>
      <c r="D140" s="14"/>
      <c r="E140" s="15"/>
      <c r="F140" s="14"/>
      <c r="G140" s="15"/>
      <c r="H140" s="15"/>
      <c r="I140" s="44">
        <f t="shared" si="5"/>
        <v>0</v>
      </c>
      <c r="J140" s="14"/>
      <c r="K140" s="14"/>
      <c r="L140" s="14"/>
      <c r="M140" s="14"/>
      <c r="N140" s="14"/>
      <c r="O140" s="14"/>
      <c r="P140" s="21"/>
      <c r="Q140" s="14"/>
      <c r="R140" s="14"/>
      <c r="S140" s="14"/>
      <c r="T140" s="14"/>
    </row>
    <row r="141" spans="1:20">
      <c r="A141" s="2">
        <v>137</v>
      </c>
      <c r="B141" s="13"/>
      <c r="C141" s="14"/>
      <c r="D141" s="14"/>
      <c r="E141" s="15"/>
      <c r="F141" s="14"/>
      <c r="G141" s="15"/>
      <c r="H141" s="15"/>
      <c r="I141" s="44">
        <f t="shared" si="5"/>
        <v>0</v>
      </c>
      <c r="J141" s="14"/>
      <c r="K141" s="14"/>
      <c r="L141" s="14"/>
      <c r="M141" s="14"/>
      <c r="N141" s="14"/>
      <c r="O141" s="14"/>
      <c r="P141" s="21"/>
      <c r="Q141" s="14"/>
      <c r="R141" s="14"/>
      <c r="S141" s="14"/>
      <c r="T141" s="14"/>
    </row>
    <row r="142" spans="1:20">
      <c r="A142" s="2">
        <v>138</v>
      </c>
      <c r="B142" s="13"/>
      <c r="C142" s="14"/>
      <c r="D142" s="14"/>
      <c r="E142" s="15"/>
      <c r="F142" s="14"/>
      <c r="G142" s="15"/>
      <c r="H142" s="15"/>
      <c r="I142" s="44">
        <f t="shared" si="5"/>
        <v>0</v>
      </c>
      <c r="J142" s="14"/>
      <c r="K142" s="14"/>
      <c r="L142" s="14"/>
      <c r="M142" s="14"/>
      <c r="N142" s="14"/>
      <c r="O142" s="14"/>
      <c r="P142" s="21"/>
      <c r="Q142" s="14"/>
      <c r="R142" s="14"/>
      <c r="S142" s="14"/>
      <c r="T142" s="14"/>
    </row>
    <row r="143" spans="1:20">
      <c r="A143" s="2">
        <v>139</v>
      </c>
      <c r="B143" s="13"/>
      <c r="C143" s="14"/>
      <c r="D143" s="14"/>
      <c r="E143" s="15"/>
      <c r="F143" s="14"/>
      <c r="G143" s="15"/>
      <c r="H143" s="15"/>
      <c r="I143" s="44">
        <f t="shared" si="5"/>
        <v>0</v>
      </c>
      <c r="J143" s="14"/>
      <c r="K143" s="14"/>
      <c r="L143" s="14"/>
      <c r="M143" s="14"/>
      <c r="N143" s="14"/>
      <c r="O143" s="14"/>
      <c r="P143" s="21"/>
      <c r="Q143" s="14"/>
      <c r="R143" s="14"/>
      <c r="S143" s="14"/>
      <c r="T143" s="14"/>
    </row>
    <row r="144" spans="1:20">
      <c r="A144" s="2">
        <v>140</v>
      </c>
      <c r="B144" s="13"/>
      <c r="C144" s="14"/>
      <c r="D144" s="14"/>
      <c r="E144" s="15"/>
      <c r="F144" s="14"/>
      <c r="G144" s="15"/>
      <c r="H144" s="15"/>
      <c r="I144" s="44">
        <f t="shared" si="5"/>
        <v>0</v>
      </c>
      <c r="J144" s="14"/>
      <c r="K144" s="14"/>
      <c r="L144" s="14"/>
      <c r="M144" s="14"/>
      <c r="N144" s="14"/>
      <c r="O144" s="14"/>
      <c r="P144" s="21"/>
      <c r="Q144" s="14"/>
      <c r="R144" s="14"/>
      <c r="S144" s="14"/>
      <c r="T144" s="14"/>
    </row>
    <row r="145" spans="1:20">
      <c r="A145" s="2">
        <v>141</v>
      </c>
      <c r="B145" s="13"/>
      <c r="C145" s="14"/>
      <c r="D145" s="14"/>
      <c r="E145" s="15"/>
      <c r="F145" s="14"/>
      <c r="G145" s="15"/>
      <c r="H145" s="15"/>
      <c r="I145" s="44">
        <f t="shared" si="5"/>
        <v>0</v>
      </c>
      <c r="J145" s="14"/>
      <c r="K145" s="14"/>
      <c r="L145" s="14"/>
      <c r="M145" s="14"/>
      <c r="N145" s="14"/>
      <c r="O145" s="14"/>
      <c r="P145" s="21"/>
      <c r="Q145" s="14"/>
      <c r="R145" s="14"/>
      <c r="S145" s="14"/>
      <c r="T145" s="14"/>
    </row>
    <row r="146" spans="1:20">
      <c r="A146" s="2">
        <v>142</v>
      </c>
      <c r="B146" s="13"/>
      <c r="C146" s="14"/>
      <c r="D146" s="14"/>
      <c r="E146" s="15"/>
      <c r="F146" s="14"/>
      <c r="G146" s="15"/>
      <c r="H146" s="15"/>
      <c r="I146" s="44">
        <f t="shared" si="5"/>
        <v>0</v>
      </c>
      <c r="J146" s="14"/>
      <c r="K146" s="14"/>
      <c r="L146" s="14"/>
      <c r="M146" s="14"/>
      <c r="N146" s="14"/>
      <c r="O146" s="14"/>
      <c r="P146" s="21"/>
      <c r="Q146" s="14"/>
      <c r="R146" s="14"/>
      <c r="S146" s="14"/>
      <c r="T146" s="14"/>
    </row>
    <row r="147" spans="1:20">
      <c r="A147" s="2">
        <v>143</v>
      </c>
      <c r="B147" s="13"/>
      <c r="C147" s="14"/>
      <c r="D147" s="14"/>
      <c r="E147" s="15"/>
      <c r="F147" s="14"/>
      <c r="G147" s="15"/>
      <c r="H147" s="15"/>
      <c r="I147" s="44">
        <f t="shared" si="5"/>
        <v>0</v>
      </c>
      <c r="J147" s="14"/>
      <c r="K147" s="14"/>
      <c r="L147" s="14"/>
      <c r="M147" s="14"/>
      <c r="N147" s="14"/>
      <c r="O147" s="14"/>
      <c r="P147" s="21"/>
      <c r="Q147" s="14"/>
      <c r="R147" s="14"/>
      <c r="S147" s="14"/>
      <c r="T147" s="14"/>
    </row>
    <row r="148" spans="1:20">
      <c r="A148" s="2">
        <v>144</v>
      </c>
      <c r="B148" s="13"/>
      <c r="C148" s="14"/>
      <c r="D148" s="14"/>
      <c r="E148" s="15"/>
      <c r="F148" s="14"/>
      <c r="G148" s="15"/>
      <c r="H148" s="15"/>
      <c r="I148" s="44">
        <f t="shared" si="5"/>
        <v>0</v>
      </c>
      <c r="J148" s="14"/>
      <c r="K148" s="14"/>
      <c r="L148" s="14"/>
      <c r="M148" s="14"/>
      <c r="N148" s="14"/>
      <c r="O148" s="14"/>
      <c r="P148" s="21"/>
      <c r="Q148" s="14"/>
      <c r="R148" s="14"/>
      <c r="S148" s="14"/>
      <c r="T148" s="14"/>
    </row>
    <row r="149" spans="1:20">
      <c r="A149" s="2">
        <v>145</v>
      </c>
      <c r="B149" s="13"/>
      <c r="C149" s="14"/>
      <c r="D149" s="14"/>
      <c r="E149" s="15"/>
      <c r="F149" s="14"/>
      <c r="G149" s="15"/>
      <c r="H149" s="15"/>
      <c r="I149" s="44">
        <f t="shared" si="5"/>
        <v>0</v>
      </c>
      <c r="J149" s="14"/>
      <c r="K149" s="14"/>
      <c r="L149" s="14"/>
      <c r="M149" s="14"/>
      <c r="N149" s="14"/>
      <c r="O149" s="14"/>
      <c r="P149" s="21"/>
      <c r="Q149" s="14"/>
      <c r="R149" s="14"/>
      <c r="S149" s="14"/>
      <c r="T149" s="14"/>
    </row>
    <row r="150" spans="1:20">
      <c r="A150" s="2">
        <v>146</v>
      </c>
      <c r="B150" s="13"/>
      <c r="C150" s="14"/>
      <c r="D150" s="14"/>
      <c r="E150" s="15"/>
      <c r="F150" s="14"/>
      <c r="G150" s="15"/>
      <c r="H150" s="15"/>
      <c r="I150" s="44">
        <f t="shared" si="5"/>
        <v>0</v>
      </c>
      <c r="J150" s="14"/>
      <c r="K150" s="14"/>
      <c r="L150" s="14"/>
      <c r="M150" s="14"/>
      <c r="N150" s="14"/>
      <c r="O150" s="14"/>
      <c r="P150" s="21"/>
      <c r="Q150" s="14"/>
      <c r="R150" s="14"/>
      <c r="S150" s="14"/>
      <c r="T150" s="14"/>
    </row>
    <row r="151" spans="1:20">
      <c r="A151" s="2">
        <v>147</v>
      </c>
      <c r="B151" s="13"/>
      <c r="C151" s="14"/>
      <c r="D151" s="14"/>
      <c r="E151" s="15"/>
      <c r="F151" s="14"/>
      <c r="G151" s="15"/>
      <c r="H151" s="15"/>
      <c r="I151" s="44">
        <f t="shared" si="5"/>
        <v>0</v>
      </c>
      <c r="J151" s="14"/>
      <c r="K151" s="14"/>
      <c r="L151" s="14"/>
      <c r="M151" s="14"/>
      <c r="N151" s="14"/>
      <c r="O151" s="14"/>
      <c r="P151" s="21"/>
      <c r="Q151" s="14"/>
      <c r="R151" s="14"/>
      <c r="S151" s="14"/>
      <c r="T151" s="14"/>
    </row>
    <row r="152" spans="1:20">
      <c r="A152" s="2">
        <v>148</v>
      </c>
      <c r="B152" s="13"/>
      <c r="C152" s="14"/>
      <c r="D152" s="14"/>
      <c r="E152" s="15"/>
      <c r="F152" s="14"/>
      <c r="G152" s="15"/>
      <c r="H152" s="15"/>
      <c r="I152" s="44">
        <f t="shared" si="5"/>
        <v>0</v>
      </c>
      <c r="J152" s="14"/>
      <c r="K152" s="14"/>
      <c r="L152" s="14"/>
      <c r="M152" s="14"/>
      <c r="N152" s="14"/>
      <c r="O152" s="14"/>
      <c r="P152" s="21"/>
      <c r="Q152" s="14"/>
      <c r="R152" s="14"/>
      <c r="S152" s="14"/>
      <c r="T152" s="14"/>
    </row>
    <row r="153" spans="1:20">
      <c r="A153" s="2">
        <v>149</v>
      </c>
      <c r="B153" s="13"/>
      <c r="C153" s="14"/>
      <c r="D153" s="14"/>
      <c r="E153" s="15"/>
      <c r="F153" s="14"/>
      <c r="G153" s="15"/>
      <c r="H153" s="15"/>
      <c r="I153" s="13">
        <f t="shared" ref="I153:I164" si="6">+G153+H153</f>
        <v>0</v>
      </c>
      <c r="J153" s="14"/>
      <c r="K153" s="14"/>
      <c r="L153" s="14"/>
      <c r="M153" s="14"/>
      <c r="N153" s="14"/>
      <c r="O153" s="14"/>
      <c r="P153" s="21"/>
      <c r="Q153" s="14"/>
      <c r="R153" s="14"/>
      <c r="S153" s="14"/>
      <c r="T153" s="14"/>
    </row>
    <row r="154" spans="1:20">
      <c r="A154" s="2">
        <v>150</v>
      </c>
      <c r="B154" s="13"/>
      <c r="C154" s="14"/>
      <c r="D154" s="14"/>
      <c r="E154" s="15"/>
      <c r="F154" s="14"/>
      <c r="G154" s="15"/>
      <c r="H154" s="15"/>
      <c r="I154" s="13">
        <f t="shared" si="6"/>
        <v>0</v>
      </c>
      <c r="J154" s="14"/>
      <c r="K154" s="14"/>
      <c r="L154" s="14"/>
      <c r="M154" s="14"/>
      <c r="N154" s="14"/>
      <c r="O154" s="14"/>
      <c r="P154" s="21"/>
      <c r="Q154" s="14"/>
      <c r="R154" s="14"/>
      <c r="S154" s="14"/>
      <c r="T154" s="14"/>
    </row>
    <row r="155" spans="1:20">
      <c r="A155" s="2">
        <v>151</v>
      </c>
      <c r="B155" s="13"/>
      <c r="C155" s="14"/>
      <c r="D155" s="14"/>
      <c r="E155" s="15"/>
      <c r="F155" s="14"/>
      <c r="G155" s="15"/>
      <c r="H155" s="15"/>
      <c r="I155" s="13">
        <f t="shared" si="6"/>
        <v>0</v>
      </c>
      <c r="J155" s="14"/>
      <c r="K155" s="14"/>
      <c r="L155" s="14"/>
      <c r="M155" s="14"/>
      <c r="N155" s="14"/>
      <c r="O155" s="14"/>
      <c r="P155" s="21"/>
      <c r="Q155" s="14"/>
      <c r="R155" s="14"/>
      <c r="S155" s="14"/>
      <c r="T155" s="14"/>
    </row>
    <row r="156" spans="1:20">
      <c r="A156" s="2">
        <v>152</v>
      </c>
      <c r="B156" s="13"/>
      <c r="C156" s="14"/>
      <c r="D156" s="14"/>
      <c r="E156" s="15"/>
      <c r="F156" s="14"/>
      <c r="G156" s="15"/>
      <c r="H156" s="15"/>
      <c r="I156" s="13">
        <f t="shared" si="6"/>
        <v>0</v>
      </c>
      <c r="J156" s="14"/>
      <c r="K156" s="14"/>
      <c r="L156" s="14"/>
      <c r="M156" s="14"/>
      <c r="N156" s="14"/>
      <c r="O156" s="14"/>
      <c r="P156" s="21"/>
      <c r="Q156" s="14"/>
      <c r="R156" s="14"/>
      <c r="S156" s="14"/>
      <c r="T156" s="14"/>
    </row>
    <row r="157" spans="1:20">
      <c r="A157" s="2">
        <v>153</v>
      </c>
      <c r="B157" s="13"/>
      <c r="C157" s="14"/>
      <c r="D157" s="14"/>
      <c r="E157" s="15"/>
      <c r="F157" s="14"/>
      <c r="G157" s="15"/>
      <c r="H157" s="15"/>
      <c r="I157" s="13">
        <f t="shared" si="6"/>
        <v>0</v>
      </c>
      <c r="J157" s="14"/>
      <c r="K157" s="14"/>
      <c r="L157" s="14"/>
      <c r="M157" s="14"/>
      <c r="N157" s="14"/>
      <c r="O157" s="14"/>
      <c r="P157" s="21"/>
      <c r="Q157" s="14"/>
      <c r="R157" s="14"/>
      <c r="S157" s="14"/>
      <c r="T157" s="14"/>
    </row>
    <row r="158" spans="1:20">
      <c r="A158" s="2">
        <v>154</v>
      </c>
      <c r="B158" s="13"/>
      <c r="C158" s="14"/>
      <c r="D158" s="14"/>
      <c r="E158" s="15"/>
      <c r="F158" s="14"/>
      <c r="G158" s="15"/>
      <c r="H158" s="15"/>
      <c r="I158" s="13">
        <f t="shared" si="6"/>
        <v>0</v>
      </c>
      <c r="J158" s="14"/>
      <c r="K158" s="14"/>
      <c r="L158" s="14"/>
      <c r="M158" s="14"/>
      <c r="N158" s="14"/>
      <c r="O158" s="14"/>
      <c r="P158" s="21"/>
      <c r="Q158" s="14"/>
      <c r="R158" s="14"/>
      <c r="S158" s="14"/>
      <c r="T158" s="14"/>
    </row>
    <row r="159" spans="1:20">
      <c r="A159" s="2">
        <v>155</v>
      </c>
      <c r="B159" s="13"/>
      <c r="C159" s="14"/>
      <c r="D159" s="14"/>
      <c r="E159" s="15"/>
      <c r="F159" s="14"/>
      <c r="G159" s="15"/>
      <c r="H159" s="15"/>
      <c r="I159" s="13">
        <f t="shared" si="6"/>
        <v>0</v>
      </c>
      <c r="J159" s="14"/>
      <c r="K159" s="14"/>
      <c r="L159" s="14"/>
      <c r="M159" s="14"/>
      <c r="N159" s="14"/>
      <c r="O159" s="14"/>
      <c r="P159" s="21"/>
      <c r="Q159" s="14"/>
      <c r="R159" s="14"/>
      <c r="S159" s="14"/>
      <c r="T159" s="14"/>
    </row>
    <row r="160" spans="1:20">
      <c r="A160" s="2">
        <v>156</v>
      </c>
      <c r="B160" s="13"/>
      <c r="C160" s="14"/>
      <c r="D160" s="14"/>
      <c r="E160" s="15"/>
      <c r="F160" s="14"/>
      <c r="G160" s="15"/>
      <c r="H160" s="15"/>
      <c r="I160" s="13">
        <f t="shared" si="6"/>
        <v>0</v>
      </c>
      <c r="J160" s="14"/>
      <c r="K160" s="14"/>
      <c r="L160" s="14"/>
      <c r="M160" s="14"/>
      <c r="N160" s="14"/>
      <c r="O160" s="14"/>
      <c r="P160" s="21"/>
      <c r="Q160" s="14"/>
      <c r="R160" s="14"/>
      <c r="S160" s="14"/>
      <c r="T160" s="14"/>
    </row>
    <row r="161" spans="1:20">
      <c r="A161" s="2">
        <v>157</v>
      </c>
      <c r="B161" s="13"/>
      <c r="C161" s="14"/>
      <c r="D161" s="14"/>
      <c r="E161" s="15"/>
      <c r="F161" s="14"/>
      <c r="G161" s="15"/>
      <c r="H161" s="15"/>
      <c r="I161" s="13">
        <f t="shared" si="6"/>
        <v>0</v>
      </c>
      <c r="J161" s="14"/>
      <c r="K161" s="14"/>
      <c r="L161" s="14"/>
      <c r="M161" s="14"/>
      <c r="N161" s="14"/>
      <c r="O161" s="14"/>
      <c r="P161" s="21"/>
      <c r="Q161" s="14"/>
      <c r="R161" s="14"/>
      <c r="S161" s="14"/>
      <c r="T161" s="14"/>
    </row>
    <row r="162" spans="1:20">
      <c r="A162" s="2">
        <v>158</v>
      </c>
      <c r="B162" s="13"/>
      <c r="C162" s="14"/>
      <c r="D162" s="14"/>
      <c r="E162" s="15"/>
      <c r="F162" s="14"/>
      <c r="G162" s="15"/>
      <c r="H162" s="15"/>
      <c r="I162" s="13">
        <f t="shared" si="6"/>
        <v>0</v>
      </c>
      <c r="J162" s="14"/>
      <c r="K162" s="14"/>
      <c r="L162" s="14"/>
      <c r="M162" s="14"/>
      <c r="N162" s="14"/>
      <c r="O162" s="14"/>
      <c r="P162" s="21"/>
      <c r="Q162" s="14"/>
      <c r="R162" s="14"/>
      <c r="S162" s="14"/>
      <c r="T162" s="14"/>
    </row>
    <row r="163" spans="1:20">
      <c r="A163" s="2">
        <v>159</v>
      </c>
      <c r="B163" s="13"/>
      <c r="C163" s="14"/>
      <c r="D163" s="14"/>
      <c r="E163" s="15"/>
      <c r="F163" s="14"/>
      <c r="G163" s="15"/>
      <c r="H163" s="15"/>
      <c r="I163" s="13">
        <f t="shared" si="6"/>
        <v>0</v>
      </c>
      <c r="J163" s="14"/>
      <c r="K163" s="14"/>
      <c r="L163" s="14"/>
      <c r="M163" s="14"/>
      <c r="N163" s="14"/>
      <c r="O163" s="14"/>
      <c r="P163" s="21"/>
      <c r="Q163" s="14"/>
      <c r="R163" s="14"/>
      <c r="S163" s="14"/>
      <c r="T163" s="14"/>
    </row>
    <row r="164" spans="1:20">
      <c r="A164" s="2">
        <v>160</v>
      </c>
      <c r="B164" s="13"/>
      <c r="C164" s="14"/>
      <c r="D164" s="14"/>
      <c r="E164" s="15"/>
      <c r="F164" s="14"/>
      <c r="G164" s="15"/>
      <c r="H164" s="15"/>
      <c r="I164" s="13">
        <f t="shared" si="6"/>
        <v>0</v>
      </c>
      <c r="J164" s="14"/>
      <c r="K164" s="14"/>
      <c r="L164" s="14"/>
      <c r="M164" s="14"/>
      <c r="N164" s="14"/>
      <c r="O164" s="14"/>
      <c r="P164" s="21"/>
      <c r="Q164" s="14"/>
      <c r="R164" s="14"/>
      <c r="S164" s="14"/>
      <c r="T164" s="14"/>
    </row>
    <row r="165" spans="1:20">
      <c r="A165" s="18" t="s">
        <v>11</v>
      </c>
      <c r="B165" s="35"/>
      <c r="C165" s="18">
        <f>COUNTIFS(C5:C164,"*")</f>
        <v>68</v>
      </c>
      <c r="D165" s="18"/>
      <c r="E165" s="9"/>
      <c r="F165" s="18"/>
      <c r="G165" s="18">
        <f>SUM(G5:G164)</f>
        <v>1960</v>
      </c>
      <c r="H165" s="18">
        <f>SUM(H5:H164)</f>
        <v>1946</v>
      </c>
      <c r="I165" s="18">
        <f>SUM(I5:I164)</f>
        <v>3906</v>
      </c>
      <c r="J165" s="18"/>
      <c r="K165" s="18"/>
      <c r="L165" s="18"/>
      <c r="M165" s="18"/>
      <c r="N165" s="18"/>
      <c r="O165" s="18"/>
      <c r="P165" s="10"/>
      <c r="Q165" s="18"/>
      <c r="R165" s="18"/>
      <c r="S165" s="18"/>
      <c r="T165" s="8"/>
    </row>
    <row r="166" spans="1:20">
      <c r="A166" s="36" t="s">
        <v>68</v>
      </c>
      <c r="B166" s="6">
        <f>COUNTIF(B$5:B$164,"Team 1")</f>
        <v>35</v>
      </c>
      <c r="C166" s="36" t="s">
        <v>29</v>
      </c>
      <c r="D166" s="6">
        <f>COUNTIF(D5:D164,"Anganwadi")</f>
        <v>28</v>
      </c>
    </row>
    <row r="167" spans="1:20">
      <c r="A167" s="36" t="s">
        <v>69</v>
      </c>
      <c r="B167" s="6">
        <f>COUNTIF(B$6:B$164,"Team 2")</f>
        <v>33</v>
      </c>
      <c r="C167" s="36" t="s">
        <v>27</v>
      </c>
      <c r="D167" s="6">
        <f>COUNTIF(D5:D164,"School")</f>
        <v>40</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L5" activePane="bottomRight" state="frozen"/>
      <selection pane="topRight" activeCell="C1" sqref="C1"/>
      <selection pane="bottomLeft" activeCell="A5" sqref="A5"/>
      <selection pane="bottomRight" activeCell="P46" sqref="P46"/>
    </sheetView>
  </sheetViews>
  <sheetFormatPr defaultRowHeight="16.5"/>
  <cols>
    <col min="1" max="1" width="6.140625" style="1" bestFit="1" customWidth="1"/>
    <col min="2" max="2" width="13.28515625" style="1" customWidth="1"/>
    <col min="3" max="3" width="25.85546875" style="1" customWidth="1"/>
    <col min="4" max="4" width="17.42578125" style="86" bestFit="1" customWidth="1"/>
    <col min="5" max="5" width="16" style="12" customWidth="1"/>
    <col min="6" max="6" width="17" style="1" customWidth="1"/>
    <col min="7" max="7" width="6.140625" style="12" customWidth="1"/>
    <col min="8" max="8" width="6.28515625" style="12" bestFit="1" customWidth="1"/>
    <col min="9" max="9" width="6" style="1" bestFit="1" customWidth="1"/>
    <col min="10" max="10" width="16.7109375" style="86" customWidth="1"/>
    <col min="11" max="13" width="19.5703125" style="86" customWidth="1"/>
    <col min="14" max="14" width="19.140625" style="86" customWidth="1"/>
    <col min="15" max="15" width="14.85546875" style="86" bestFit="1" customWidth="1"/>
    <col min="16" max="16" width="15.28515625" style="86" customWidth="1"/>
    <col min="17" max="17" width="11.5703125" style="1" bestFit="1" customWidth="1"/>
    <col min="18" max="18" width="17.5703125" style="1" customWidth="1"/>
    <col min="19" max="19" width="19.5703125" style="1" customWidth="1"/>
    <col min="20" max="16384" width="9.140625" style="1"/>
  </cols>
  <sheetData>
    <row r="1" spans="1:20" ht="51" customHeight="1">
      <c r="A1" s="156" t="s">
        <v>66</v>
      </c>
      <c r="B1" s="156"/>
      <c r="C1" s="156"/>
      <c r="D1" s="157"/>
      <c r="E1" s="157"/>
      <c r="F1" s="157"/>
      <c r="G1" s="157"/>
      <c r="H1" s="157"/>
      <c r="I1" s="157"/>
      <c r="J1" s="157"/>
      <c r="K1" s="157"/>
      <c r="L1" s="157"/>
      <c r="M1" s="157"/>
      <c r="N1" s="157"/>
      <c r="O1" s="157"/>
      <c r="P1" s="157"/>
      <c r="Q1" s="157"/>
      <c r="R1" s="157"/>
      <c r="S1" s="157"/>
    </row>
    <row r="2" spans="1:20">
      <c r="A2" s="160" t="s">
        <v>63</v>
      </c>
      <c r="B2" s="161"/>
      <c r="C2" s="161"/>
      <c r="D2" s="22">
        <v>43709</v>
      </c>
      <c r="E2" s="19"/>
      <c r="F2" s="19"/>
      <c r="G2" s="19"/>
      <c r="H2" s="19"/>
      <c r="I2" s="19"/>
      <c r="J2" s="85"/>
      <c r="K2" s="85"/>
      <c r="L2" s="85"/>
      <c r="M2" s="85"/>
      <c r="N2" s="85"/>
      <c r="O2" s="85"/>
      <c r="P2" s="83"/>
      <c r="Q2" s="19"/>
      <c r="R2" s="19"/>
      <c r="S2" s="19"/>
    </row>
    <row r="3" spans="1:20" ht="24" customHeight="1">
      <c r="A3" s="155" t="s">
        <v>14</v>
      </c>
      <c r="B3" s="158" t="s">
        <v>67</v>
      </c>
      <c r="C3" s="154" t="s">
        <v>7</v>
      </c>
      <c r="D3" s="154" t="s">
        <v>59</v>
      </c>
      <c r="E3" s="154" t="s">
        <v>16</v>
      </c>
      <c r="F3" s="162" t="s">
        <v>17</v>
      </c>
      <c r="G3" s="154" t="s">
        <v>8</v>
      </c>
      <c r="H3" s="154"/>
      <c r="I3" s="154"/>
      <c r="J3" s="154" t="s">
        <v>35</v>
      </c>
      <c r="K3" s="158" t="s">
        <v>37</v>
      </c>
      <c r="L3" s="158" t="s">
        <v>54</v>
      </c>
      <c r="M3" s="158" t="s">
        <v>55</v>
      </c>
      <c r="N3" s="158" t="s">
        <v>38</v>
      </c>
      <c r="O3" s="158" t="s">
        <v>39</v>
      </c>
      <c r="P3" s="155" t="s">
        <v>58</v>
      </c>
      <c r="Q3" s="154" t="s">
        <v>56</v>
      </c>
      <c r="R3" s="154" t="s">
        <v>36</v>
      </c>
      <c r="S3" s="154" t="s">
        <v>57</v>
      </c>
      <c r="T3" s="154" t="s">
        <v>13</v>
      </c>
    </row>
    <row r="4" spans="1:20" ht="25.5" customHeight="1">
      <c r="A4" s="155"/>
      <c r="B4" s="163"/>
      <c r="C4" s="154"/>
      <c r="D4" s="154"/>
      <c r="E4" s="154"/>
      <c r="F4" s="162"/>
      <c r="G4" s="20" t="s">
        <v>9</v>
      </c>
      <c r="H4" s="20" t="s">
        <v>10</v>
      </c>
      <c r="I4" s="20" t="s">
        <v>11</v>
      </c>
      <c r="J4" s="154"/>
      <c r="K4" s="159"/>
      <c r="L4" s="159"/>
      <c r="M4" s="159"/>
      <c r="N4" s="159"/>
      <c r="O4" s="159"/>
      <c r="P4" s="155"/>
      <c r="Q4" s="155"/>
      <c r="R4" s="154"/>
      <c r="S4" s="154"/>
      <c r="T4" s="154"/>
    </row>
    <row r="5" spans="1:20" s="23" customFormat="1">
      <c r="A5" s="28">
        <v>1</v>
      </c>
      <c r="B5" s="13" t="s">
        <v>68</v>
      </c>
      <c r="C5" s="14" t="s">
        <v>618</v>
      </c>
      <c r="D5" s="14" t="s">
        <v>29</v>
      </c>
      <c r="E5" s="15">
        <v>179</v>
      </c>
      <c r="F5" s="14"/>
      <c r="G5" s="15">
        <v>22</v>
      </c>
      <c r="H5" s="15">
        <v>26</v>
      </c>
      <c r="I5" s="88">
        <f>+G5+H5</f>
        <v>48</v>
      </c>
      <c r="J5" s="66">
        <v>9854418387</v>
      </c>
      <c r="K5" s="14" t="s">
        <v>619</v>
      </c>
      <c r="L5" s="14" t="s">
        <v>620</v>
      </c>
      <c r="M5" s="14">
        <v>9401452197</v>
      </c>
      <c r="N5" s="14" t="s">
        <v>621</v>
      </c>
      <c r="O5" s="14">
        <v>8751825725</v>
      </c>
      <c r="P5" s="21">
        <v>43710</v>
      </c>
      <c r="Q5" s="14"/>
      <c r="R5" s="14"/>
      <c r="S5" s="66" t="s">
        <v>76</v>
      </c>
      <c r="T5" s="14"/>
    </row>
    <row r="6" spans="1:20" s="23" customFormat="1">
      <c r="A6" s="28">
        <v>2</v>
      </c>
      <c r="B6" s="13" t="s">
        <v>68</v>
      </c>
      <c r="C6" s="14" t="s">
        <v>622</v>
      </c>
      <c r="D6" s="14" t="s">
        <v>27</v>
      </c>
      <c r="E6" s="15" t="s">
        <v>623</v>
      </c>
      <c r="F6" s="14" t="s">
        <v>96</v>
      </c>
      <c r="G6" s="15">
        <v>46</v>
      </c>
      <c r="H6" s="15">
        <v>34</v>
      </c>
      <c r="I6" s="88">
        <f t="shared" ref="I6:I62" si="0">+G6+H6</f>
        <v>80</v>
      </c>
      <c r="J6" s="66" t="s">
        <v>624</v>
      </c>
      <c r="K6" s="14" t="s">
        <v>619</v>
      </c>
      <c r="L6" s="14" t="s">
        <v>620</v>
      </c>
      <c r="M6" s="14">
        <v>9401452197</v>
      </c>
      <c r="N6" s="14" t="s">
        <v>621</v>
      </c>
      <c r="O6" s="14">
        <v>8751825725</v>
      </c>
      <c r="P6" s="21"/>
      <c r="Q6" s="14"/>
      <c r="R6" s="14"/>
      <c r="S6" s="66" t="s">
        <v>76</v>
      </c>
      <c r="T6" s="14"/>
    </row>
    <row r="7" spans="1:20" s="23" customFormat="1">
      <c r="A7" s="28">
        <v>3</v>
      </c>
      <c r="B7" s="13" t="s">
        <v>69</v>
      </c>
      <c r="C7" s="14" t="s">
        <v>625</v>
      </c>
      <c r="D7" s="14" t="s">
        <v>29</v>
      </c>
      <c r="E7" s="15">
        <v>31</v>
      </c>
      <c r="F7" s="14"/>
      <c r="G7" s="15">
        <v>33</v>
      </c>
      <c r="H7" s="15">
        <v>35</v>
      </c>
      <c r="I7" s="88">
        <f t="shared" si="0"/>
        <v>68</v>
      </c>
      <c r="J7" s="66">
        <v>8473004384</v>
      </c>
      <c r="K7" s="14" t="s">
        <v>619</v>
      </c>
      <c r="L7" s="14" t="s">
        <v>620</v>
      </c>
      <c r="M7" s="14">
        <v>9401452197</v>
      </c>
      <c r="N7" s="14" t="s">
        <v>626</v>
      </c>
      <c r="O7" s="14">
        <v>9577839799</v>
      </c>
      <c r="P7" s="21"/>
      <c r="Q7" s="14"/>
      <c r="R7" s="14"/>
      <c r="S7" s="66" t="s">
        <v>76</v>
      </c>
      <c r="T7" s="14"/>
    </row>
    <row r="8" spans="1:20" s="23" customFormat="1">
      <c r="A8" s="28">
        <v>4</v>
      </c>
      <c r="B8" s="13" t="s">
        <v>69</v>
      </c>
      <c r="C8" s="14" t="s">
        <v>627</v>
      </c>
      <c r="D8" s="14" t="s">
        <v>27</v>
      </c>
      <c r="E8" s="15" t="s">
        <v>628</v>
      </c>
      <c r="F8" s="14" t="s">
        <v>96</v>
      </c>
      <c r="G8" s="15">
        <v>32</v>
      </c>
      <c r="H8" s="15">
        <v>29</v>
      </c>
      <c r="I8" s="88">
        <f t="shared" si="0"/>
        <v>61</v>
      </c>
      <c r="J8" s="13" t="s">
        <v>629</v>
      </c>
      <c r="K8" s="14" t="s">
        <v>619</v>
      </c>
      <c r="L8" s="14" t="s">
        <v>620</v>
      </c>
      <c r="M8" s="14">
        <v>9401452197</v>
      </c>
      <c r="N8" s="14" t="s">
        <v>626</v>
      </c>
      <c r="O8" s="14">
        <v>9577839799</v>
      </c>
      <c r="P8" s="21"/>
      <c r="Q8" s="14"/>
      <c r="R8" s="14"/>
      <c r="S8" s="66" t="s">
        <v>76</v>
      </c>
      <c r="T8" s="14"/>
    </row>
    <row r="9" spans="1:20" s="23" customFormat="1">
      <c r="A9" s="28">
        <v>5</v>
      </c>
      <c r="B9" s="13" t="s">
        <v>68</v>
      </c>
      <c r="C9" s="14" t="s">
        <v>630</v>
      </c>
      <c r="D9" s="14" t="s">
        <v>29</v>
      </c>
      <c r="E9" s="15">
        <v>32</v>
      </c>
      <c r="F9" s="14"/>
      <c r="G9" s="15">
        <v>32</v>
      </c>
      <c r="H9" s="15">
        <v>26</v>
      </c>
      <c r="I9" s="88">
        <f t="shared" si="0"/>
        <v>58</v>
      </c>
      <c r="J9" s="66">
        <v>9854239580</v>
      </c>
      <c r="K9" s="14" t="s">
        <v>619</v>
      </c>
      <c r="L9" s="14" t="s">
        <v>620</v>
      </c>
      <c r="M9" s="14">
        <v>9401452197</v>
      </c>
      <c r="N9" s="14" t="s">
        <v>631</v>
      </c>
      <c r="O9" s="14">
        <v>8011330841</v>
      </c>
      <c r="P9" s="21">
        <v>43711</v>
      </c>
      <c r="Q9" s="14"/>
      <c r="R9" s="14"/>
      <c r="S9" s="66" t="s">
        <v>76</v>
      </c>
      <c r="T9" s="14"/>
    </row>
    <row r="10" spans="1:20" s="23" customFormat="1">
      <c r="A10" s="28">
        <v>6</v>
      </c>
      <c r="B10" s="13" t="s">
        <v>68</v>
      </c>
      <c r="C10" s="14" t="s">
        <v>632</v>
      </c>
      <c r="D10" s="14" t="s">
        <v>27</v>
      </c>
      <c r="E10" s="15" t="s">
        <v>633</v>
      </c>
      <c r="F10" s="14" t="s">
        <v>96</v>
      </c>
      <c r="G10" s="15">
        <v>32</v>
      </c>
      <c r="H10" s="15">
        <v>28</v>
      </c>
      <c r="I10" s="88">
        <f t="shared" si="0"/>
        <v>60</v>
      </c>
      <c r="J10" s="66" t="s">
        <v>634</v>
      </c>
      <c r="K10" s="14" t="s">
        <v>619</v>
      </c>
      <c r="L10" s="14" t="s">
        <v>620</v>
      </c>
      <c r="M10" s="14">
        <v>9401452197</v>
      </c>
      <c r="N10" s="14" t="s">
        <v>631</v>
      </c>
      <c r="O10" s="14">
        <v>8011330841</v>
      </c>
      <c r="P10" s="21"/>
      <c r="Q10" s="14"/>
      <c r="R10" s="14"/>
      <c r="S10" s="66" t="s">
        <v>76</v>
      </c>
      <c r="T10" s="14"/>
    </row>
    <row r="11" spans="1:20" s="23" customFormat="1">
      <c r="A11" s="28">
        <v>7</v>
      </c>
      <c r="B11" s="13" t="s">
        <v>69</v>
      </c>
      <c r="C11" s="14" t="s">
        <v>635</v>
      </c>
      <c r="D11" s="14" t="s">
        <v>29</v>
      </c>
      <c r="E11" s="15">
        <v>322</v>
      </c>
      <c r="F11" s="14"/>
      <c r="G11" s="15">
        <v>38</v>
      </c>
      <c r="H11" s="15">
        <v>28</v>
      </c>
      <c r="I11" s="88">
        <f t="shared" si="0"/>
        <v>66</v>
      </c>
      <c r="J11" s="66">
        <v>9957960620</v>
      </c>
      <c r="K11" s="14" t="s">
        <v>619</v>
      </c>
      <c r="L11" s="14" t="s">
        <v>620</v>
      </c>
      <c r="M11" s="14">
        <v>9401452197</v>
      </c>
      <c r="N11" s="14" t="s">
        <v>579</v>
      </c>
      <c r="O11" s="14">
        <v>9859877852</v>
      </c>
      <c r="P11" s="21"/>
      <c r="Q11" s="14"/>
      <c r="R11" s="14"/>
      <c r="S11" s="66" t="s">
        <v>76</v>
      </c>
      <c r="T11" s="14"/>
    </row>
    <row r="12" spans="1:20" s="23" customFormat="1">
      <c r="A12" s="28">
        <v>8</v>
      </c>
      <c r="B12" s="13" t="s">
        <v>69</v>
      </c>
      <c r="C12" s="14" t="s">
        <v>636</v>
      </c>
      <c r="D12" s="14" t="s">
        <v>27</v>
      </c>
      <c r="E12" s="15" t="s">
        <v>637</v>
      </c>
      <c r="F12" s="14" t="s">
        <v>123</v>
      </c>
      <c r="G12" s="15">
        <v>32</v>
      </c>
      <c r="H12" s="15">
        <v>38</v>
      </c>
      <c r="I12" s="88">
        <f t="shared" si="0"/>
        <v>70</v>
      </c>
      <c r="J12" s="66" t="s">
        <v>638</v>
      </c>
      <c r="K12" s="14" t="s">
        <v>619</v>
      </c>
      <c r="L12" s="14" t="s">
        <v>620</v>
      </c>
      <c r="M12" s="14">
        <v>9401452197</v>
      </c>
      <c r="N12" s="14" t="s">
        <v>579</v>
      </c>
      <c r="O12" s="14">
        <v>9859877852</v>
      </c>
      <c r="P12" s="21"/>
      <c r="Q12" s="14"/>
      <c r="R12" s="14"/>
      <c r="S12" s="66" t="s">
        <v>76</v>
      </c>
      <c r="T12" s="14"/>
    </row>
    <row r="13" spans="1:20" s="23" customFormat="1">
      <c r="A13" s="28">
        <v>9</v>
      </c>
      <c r="B13" s="13" t="s">
        <v>68</v>
      </c>
      <c r="C13" s="14" t="s">
        <v>639</v>
      </c>
      <c r="D13" s="14" t="s">
        <v>29</v>
      </c>
      <c r="E13" s="15">
        <v>330</v>
      </c>
      <c r="F13" s="14"/>
      <c r="G13" s="15">
        <v>39</v>
      </c>
      <c r="H13" s="15">
        <v>43</v>
      </c>
      <c r="I13" s="88">
        <f t="shared" si="0"/>
        <v>82</v>
      </c>
      <c r="J13" s="66">
        <v>9859126482</v>
      </c>
      <c r="K13" s="14" t="s">
        <v>619</v>
      </c>
      <c r="L13" s="14" t="s">
        <v>620</v>
      </c>
      <c r="M13" s="14">
        <v>9401452197</v>
      </c>
      <c r="N13" s="14" t="s">
        <v>621</v>
      </c>
      <c r="O13" s="14">
        <v>8751825725</v>
      </c>
      <c r="P13" s="21">
        <v>43713</v>
      </c>
      <c r="Q13" s="14"/>
      <c r="R13" s="14"/>
      <c r="S13" s="66" t="s">
        <v>76</v>
      </c>
      <c r="T13" s="14"/>
    </row>
    <row r="14" spans="1:20" s="23" customFormat="1" ht="33">
      <c r="A14" s="28">
        <v>10</v>
      </c>
      <c r="B14" s="13" t="s">
        <v>68</v>
      </c>
      <c r="C14" s="14" t="s">
        <v>643</v>
      </c>
      <c r="D14" s="14" t="s">
        <v>29</v>
      </c>
      <c r="E14" s="15">
        <v>332</v>
      </c>
      <c r="F14" s="14"/>
      <c r="G14" s="15">
        <v>33</v>
      </c>
      <c r="H14" s="15">
        <v>27</v>
      </c>
      <c r="I14" s="88">
        <f t="shared" si="0"/>
        <v>60</v>
      </c>
      <c r="J14" s="66">
        <v>9613402765</v>
      </c>
      <c r="K14" s="14" t="s">
        <v>619</v>
      </c>
      <c r="L14" s="14" t="s">
        <v>620</v>
      </c>
      <c r="M14" s="14">
        <v>9401452197</v>
      </c>
      <c r="N14" s="14" t="s">
        <v>631</v>
      </c>
      <c r="O14" s="14">
        <v>8011330841</v>
      </c>
      <c r="P14" s="21"/>
      <c r="Q14" s="14"/>
      <c r="R14" s="14"/>
      <c r="S14" s="66" t="s">
        <v>76</v>
      </c>
      <c r="T14" s="14"/>
    </row>
    <row r="15" spans="1:20" s="23" customFormat="1" ht="49.5">
      <c r="A15" s="28">
        <v>11</v>
      </c>
      <c r="B15" s="13" t="s">
        <v>69</v>
      </c>
      <c r="C15" s="14" t="s">
        <v>640</v>
      </c>
      <c r="D15" s="14" t="s">
        <v>27</v>
      </c>
      <c r="E15" s="15" t="s">
        <v>641</v>
      </c>
      <c r="F15" s="14" t="s">
        <v>96</v>
      </c>
      <c r="G15" s="15">
        <v>43</v>
      </c>
      <c r="H15" s="15">
        <v>64</v>
      </c>
      <c r="I15" s="88">
        <f t="shared" si="0"/>
        <v>107</v>
      </c>
      <c r="J15" s="66" t="s">
        <v>642</v>
      </c>
      <c r="K15" s="14" t="s">
        <v>619</v>
      </c>
      <c r="L15" s="14" t="s">
        <v>620</v>
      </c>
      <c r="M15" s="14">
        <v>9401452197</v>
      </c>
      <c r="N15" s="14" t="s">
        <v>621</v>
      </c>
      <c r="O15" s="14">
        <v>8751825725</v>
      </c>
      <c r="P15" s="21"/>
      <c r="Q15" s="14"/>
      <c r="R15" s="14"/>
      <c r="S15" s="66" t="s">
        <v>76</v>
      </c>
      <c r="T15" s="14"/>
    </row>
    <row r="16" spans="1:20" s="23" customFormat="1">
      <c r="A16" s="28">
        <v>12</v>
      </c>
      <c r="B16" s="13" t="s">
        <v>68</v>
      </c>
      <c r="C16" s="14" t="s">
        <v>647</v>
      </c>
      <c r="D16" s="14" t="s">
        <v>29</v>
      </c>
      <c r="E16" s="15">
        <v>333</v>
      </c>
      <c r="F16" s="14"/>
      <c r="G16" s="15">
        <v>24</v>
      </c>
      <c r="H16" s="15">
        <v>27</v>
      </c>
      <c r="I16" s="88">
        <f t="shared" si="0"/>
        <v>51</v>
      </c>
      <c r="J16" s="66">
        <v>7399852929</v>
      </c>
      <c r="K16" s="14" t="s">
        <v>619</v>
      </c>
      <c r="L16" s="14" t="s">
        <v>620</v>
      </c>
      <c r="M16" s="14">
        <v>9401452197</v>
      </c>
      <c r="N16" s="14" t="s">
        <v>621</v>
      </c>
      <c r="O16" s="14">
        <v>8751825725</v>
      </c>
      <c r="P16" s="21">
        <v>43714</v>
      </c>
      <c r="Q16" s="14"/>
      <c r="R16" s="14"/>
      <c r="S16" s="66" t="s">
        <v>76</v>
      </c>
      <c r="T16" s="14"/>
    </row>
    <row r="17" spans="1:20" s="23" customFormat="1" ht="33">
      <c r="A17" s="28">
        <v>13</v>
      </c>
      <c r="B17" s="13" t="s">
        <v>68</v>
      </c>
      <c r="C17" s="14" t="s">
        <v>667</v>
      </c>
      <c r="D17" s="14" t="s">
        <v>27</v>
      </c>
      <c r="E17" s="15" t="s">
        <v>668</v>
      </c>
      <c r="F17" s="14" t="s">
        <v>123</v>
      </c>
      <c r="G17" s="15"/>
      <c r="H17" s="15">
        <v>57</v>
      </c>
      <c r="I17" s="88">
        <f t="shared" si="0"/>
        <v>57</v>
      </c>
      <c r="J17" s="66" t="s">
        <v>669</v>
      </c>
      <c r="K17" s="14" t="s">
        <v>619</v>
      </c>
      <c r="L17" s="14" t="s">
        <v>620</v>
      </c>
      <c r="M17" s="14">
        <v>9401452197</v>
      </c>
      <c r="N17" s="14" t="s">
        <v>631</v>
      </c>
      <c r="O17" s="14">
        <v>8011330841</v>
      </c>
      <c r="P17" s="21"/>
      <c r="Q17" s="14"/>
      <c r="R17" s="14"/>
      <c r="S17" s="66" t="s">
        <v>76</v>
      </c>
      <c r="T17" s="14"/>
    </row>
    <row r="18" spans="1:20" s="23" customFormat="1">
      <c r="A18" s="28">
        <v>14</v>
      </c>
      <c r="B18" s="13" t="s">
        <v>69</v>
      </c>
      <c r="C18" s="14" t="s">
        <v>644</v>
      </c>
      <c r="D18" s="14" t="s">
        <v>27</v>
      </c>
      <c r="E18" s="15" t="s">
        <v>645</v>
      </c>
      <c r="F18" s="14" t="s">
        <v>117</v>
      </c>
      <c r="G18" s="15">
        <v>87</v>
      </c>
      <c r="H18" s="15">
        <v>102</v>
      </c>
      <c r="I18" s="88">
        <f t="shared" si="0"/>
        <v>189</v>
      </c>
      <c r="J18" s="66" t="s">
        <v>646</v>
      </c>
      <c r="K18" s="14" t="s">
        <v>619</v>
      </c>
      <c r="L18" s="14" t="s">
        <v>620</v>
      </c>
      <c r="M18" s="14">
        <v>9401452197</v>
      </c>
      <c r="N18" s="14" t="s">
        <v>579</v>
      </c>
      <c r="O18" s="14">
        <v>9859877852</v>
      </c>
      <c r="P18" s="21"/>
      <c r="Q18" s="14"/>
      <c r="R18" s="14"/>
      <c r="S18" s="66" t="s">
        <v>76</v>
      </c>
      <c r="T18" s="14"/>
    </row>
    <row r="19" spans="1:20" s="23" customFormat="1">
      <c r="A19" s="28">
        <v>15</v>
      </c>
      <c r="B19" s="13" t="s">
        <v>68</v>
      </c>
      <c r="C19" s="14" t="s">
        <v>648</v>
      </c>
      <c r="D19" s="14" t="s">
        <v>29</v>
      </c>
      <c r="E19" s="15">
        <v>335</v>
      </c>
      <c r="F19" s="14"/>
      <c r="G19" s="15">
        <v>29</v>
      </c>
      <c r="H19" s="15">
        <v>31</v>
      </c>
      <c r="I19" s="88">
        <f t="shared" si="0"/>
        <v>60</v>
      </c>
      <c r="J19" s="66">
        <v>9954419368</v>
      </c>
      <c r="K19" s="14" t="s">
        <v>619</v>
      </c>
      <c r="L19" s="14" t="s">
        <v>620</v>
      </c>
      <c r="M19" s="14">
        <v>9401452197</v>
      </c>
      <c r="N19" s="14" t="s">
        <v>621</v>
      </c>
      <c r="O19" s="14">
        <v>8751825725</v>
      </c>
      <c r="P19" s="21">
        <v>43715</v>
      </c>
      <c r="Q19" s="14"/>
      <c r="R19" s="14"/>
      <c r="S19" s="66" t="s">
        <v>76</v>
      </c>
      <c r="T19" s="14"/>
    </row>
    <row r="20" spans="1:20" s="23" customFormat="1" ht="33">
      <c r="A20" s="28">
        <v>16</v>
      </c>
      <c r="B20" s="13" t="s">
        <v>68</v>
      </c>
      <c r="C20" s="14" t="s">
        <v>649</v>
      </c>
      <c r="D20" s="14" t="s">
        <v>27</v>
      </c>
      <c r="E20" s="15" t="s">
        <v>650</v>
      </c>
      <c r="F20" s="14" t="s">
        <v>117</v>
      </c>
      <c r="G20" s="15">
        <v>42</v>
      </c>
      <c r="H20" s="15">
        <v>34</v>
      </c>
      <c r="I20" s="88">
        <f t="shared" si="0"/>
        <v>76</v>
      </c>
      <c r="J20" s="66" t="s">
        <v>651</v>
      </c>
      <c r="K20" s="14" t="s">
        <v>652</v>
      </c>
      <c r="L20" s="14" t="s">
        <v>653</v>
      </c>
      <c r="M20" s="14">
        <v>9401452184</v>
      </c>
      <c r="N20" s="14" t="s">
        <v>579</v>
      </c>
      <c r="O20" s="14">
        <v>9859877852</v>
      </c>
      <c r="P20" s="21"/>
      <c r="Q20" s="14"/>
      <c r="R20" s="14"/>
      <c r="S20" s="66" t="s">
        <v>76</v>
      </c>
      <c r="T20" s="14"/>
    </row>
    <row r="21" spans="1:20" s="23" customFormat="1">
      <c r="A21" s="28">
        <v>17</v>
      </c>
      <c r="B21" s="13" t="s">
        <v>69</v>
      </c>
      <c r="C21" s="14" t="s">
        <v>654</v>
      </c>
      <c r="D21" s="14" t="s">
        <v>29</v>
      </c>
      <c r="E21" s="15">
        <v>36</v>
      </c>
      <c r="F21" s="14"/>
      <c r="G21" s="15">
        <v>20</v>
      </c>
      <c r="H21" s="15">
        <v>29</v>
      </c>
      <c r="I21" s="88">
        <f t="shared" si="0"/>
        <v>49</v>
      </c>
      <c r="J21" s="66">
        <v>9859836457</v>
      </c>
      <c r="K21" s="14" t="s">
        <v>619</v>
      </c>
      <c r="L21" s="14" t="s">
        <v>620</v>
      </c>
      <c r="M21" s="14">
        <v>9401452197</v>
      </c>
      <c r="N21" s="14" t="s">
        <v>626</v>
      </c>
      <c r="O21" s="14">
        <v>9577839799</v>
      </c>
      <c r="P21" s="21"/>
      <c r="Q21" s="14"/>
      <c r="R21" s="14"/>
      <c r="S21" s="66" t="s">
        <v>76</v>
      </c>
      <c r="T21" s="14"/>
    </row>
    <row r="22" spans="1:20" s="23" customFormat="1" ht="33">
      <c r="A22" s="28">
        <v>18</v>
      </c>
      <c r="B22" s="13" t="s">
        <v>69</v>
      </c>
      <c r="C22" s="14" t="s">
        <v>655</v>
      </c>
      <c r="D22" s="14" t="s">
        <v>27</v>
      </c>
      <c r="E22" s="15" t="s">
        <v>656</v>
      </c>
      <c r="F22" s="14" t="s">
        <v>96</v>
      </c>
      <c r="G22" s="15">
        <v>27</v>
      </c>
      <c r="H22" s="15">
        <v>31</v>
      </c>
      <c r="I22" s="88">
        <f t="shared" si="0"/>
        <v>58</v>
      </c>
      <c r="J22" s="66" t="s">
        <v>657</v>
      </c>
      <c r="K22" s="14" t="s">
        <v>619</v>
      </c>
      <c r="L22" s="14" t="s">
        <v>620</v>
      </c>
      <c r="M22" s="14">
        <v>9401452197</v>
      </c>
      <c r="N22" s="14" t="s">
        <v>631</v>
      </c>
      <c r="O22" s="14">
        <v>8011330841</v>
      </c>
      <c r="P22" s="21"/>
      <c r="Q22" s="14"/>
      <c r="R22" s="14"/>
      <c r="S22" s="66" t="s">
        <v>76</v>
      </c>
      <c r="T22" s="14"/>
    </row>
    <row r="23" spans="1:20" s="23" customFormat="1">
      <c r="A23" s="28">
        <v>19</v>
      </c>
      <c r="B23" s="13" t="s">
        <v>68</v>
      </c>
      <c r="C23" s="14" t="s">
        <v>658</v>
      </c>
      <c r="D23" s="14" t="s">
        <v>29</v>
      </c>
      <c r="E23" s="15">
        <v>37</v>
      </c>
      <c r="F23" s="14"/>
      <c r="G23" s="15">
        <v>26</v>
      </c>
      <c r="H23" s="15">
        <v>28</v>
      </c>
      <c r="I23" s="88">
        <f t="shared" si="0"/>
        <v>54</v>
      </c>
      <c r="J23" s="66">
        <v>8255052503</v>
      </c>
      <c r="K23" s="14" t="s">
        <v>619</v>
      </c>
      <c r="L23" s="14" t="s">
        <v>620</v>
      </c>
      <c r="M23" s="14">
        <v>9401452197</v>
      </c>
      <c r="N23" s="14" t="s">
        <v>631</v>
      </c>
      <c r="O23" s="14">
        <v>8011330841</v>
      </c>
      <c r="P23" s="21">
        <v>43717</v>
      </c>
      <c r="Q23" s="14"/>
      <c r="R23" s="14"/>
      <c r="S23" s="66" t="s">
        <v>76</v>
      </c>
      <c r="T23" s="14"/>
    </row>
    <row r="24" spans="1:20" s="23" customFormat="1" ht="33">
      <c r="A24" s="28">
        <v>20</v>
      </c>
      <c r="B24" s="13" t="s">
        <v>68</v>
      </c>
      <c r="C24" s="14" t="s">
        <v>659</v>
      </c>
      <c r="D24" s="14" t="s">
        <v>27</v>
      </c>
      <c r="E24" s="15" t="s">
        <v>660</v>
      </c>
      <c r="F24" s="14" t="s">
        <v>123</v>
      </c>
      <c r="G24" s="15">
        <v>47</v>
      </c>
      <c r="H24" s="15">
        <v>34</v>
      </c>
      <c r="I24" s="88">
        <f t="shared" si="0"/>
        <v>81</v>
      </c>
      <c r="J24" s="66" t="s">
        <v>661</v>
      </c>
      <c r="K24" s="14" t="s">
        <v>619</v>
      </c>
      <c r="L24" s="14" t="s">
        <v>620</v>
      </c>
      <c r="M24" s="14">
        <v>9401452197</v>
      </c>
      <c r="N24" s="14" t="s">
        <v>579</v>
      </c>
      <c r="O24" s="14">
        <v>9859877852</v>
      </c>
      <c r="P24" s="21"/>
      <c r="Q24" s="14"/>
      <c r="R24" s="14"/>
      <c r="S24" s="66" t="s">
        <v>76</v>
      </c>
      <c r="T24" s="14"/>
    </row>
    <row r="25" spans="1:20" s="23" customFormat="1">
      <c r="A25" s="28">
        <v>21</v>
      </c>
      <c r="B25" s="13" t="s">
        <v>69</v>
      </c>
      <c r="C25" s="14" t="s">
        <v>662</v>
      </c>
      <c r="D25" s="14" t="s">
        <v>29</v>
      </c>
      <c r="E25" s="15">
        <v>323</v>
      </c>
      <c r="F25" s="14"/>
      <c r="G25" s="15">
        <v>29</v>
      </c>
      <c r="H25" s="15">
        <v>27</v>
      </c>
      <c r="I25" s="88">
        <f t="shared" si="0"/>
        <v>56</v>
      </c>
      <c r="J25" s="66">
        <v>9854384618</v>
      </c>
      <c r="K25" s="14" t="s">
        <v>619</v>
      </c>
      <c r="L25" s="14" t="s">
        <v>620</v>
      </c>
      <c r="M25" s="14">
        <v>9401452197</v>
      </c>
      <c r="N25" s="14" t="s">
        <v>579</v>
      </c>
      <c r="O25" s="14">
        <v>9859877852</v>
      </c>
      <c r="P25" s="21"/>
      <c r="Q25" s="14"/>
      <c r="R25" s="14"/>
      <c r="S25" s="66" t="s">
        <v>76</v>
      </c>
      <c r="T25" s="14"/>
    </row>
    <row r="26" spans="1:20" s="23" customFormat="1">
      <c r="A26" s="28">
        <v>22</v>
      </c>
      <c r="B26" s="13" t="s">
        <v>69</v>
      </c>
      <c r="C26" s="14" t="s">
        <v>663</v>
      </c>
      <c r="D26" s="14" t="s">
        <v>27</v>
      </c>
      <c r="E26" s="15" t="s">
        <v>664</v>
      </c>
      <c r="F26" s="14" t="s">
        <v>96</v>
      </c>
      <c r="G26" s="15">
        <v>32</v>
      </c>
      <c r="H26" s="15">
        <v>23</v>
      </c>
      <c r="I26" s="88">
        <f t="shared" si="0"/>
        <v>55</v>
      </c>
      <c r="J26" s="66" t="s">
        <v>665</v>
      </c>
      <c r="K26" s="14" t="s">
        <v>619</v>
      </c>
      <c r="L26" s="14" t="s">
        <v>620</v>
      </c>
      <c r="M26" s="14">
        <v>9401452197</v>
      </c>
      <c r="N26" s="14" t="s">
        <v>621</v>
      </c>
      <c r="O26" s="14">
        <v>8751825725</v>
      </c>
      <c r="P26" s="21"/>
      <c r="Q26" s="14"/>
      <c r="R26" s="14"/>
      <c r="S26" s="66" t="s">
        <v>76</v>
      </c>
      <c r="T26" s="14"/>
    </row>
    <row r="27" spans="1:20" s="23" customFormat="1">
      <c r="A27" s="28">
        <v>23</v>
      </c>
      <c r="B27" s="13" t="s">
        <v>68</v>
      </c>
      <c r="C27" s="14" t="s">
        <v>666</v>
      </c>
      <c r="D27" s="14" t="s">
        <v>29</v>
      </c>
      <c r="E27" s="15">
        <v>324</v>
      </c>
      <c r="F27" s="14"/>
      <c r="G27" s="15">
        <v>24</v>
      </c>
      <c r="H27" s="15">
        <v>28</v>
      </c>
      <c r="I27" s="88">
        <f t="shared" si="0"/>
        <v>52</v>
      </c>
      <c r="J27" s="66">
        <v>8723851828</v>
      </c>
      <c r="K27" s="14" t="s">
        <v>619</v>
      </c>
      <c r="L27" s="14" t="s">
        <v>620</v>
      </c>
      <c r="M27" s="14">
        <v>9401452197</v>
      </c>
      <c r="N27" s="14" t="s">
        <v>621</v>
      </c>
      <c r="O27" s="14">
        <v>8751825725</v>
      </c>
      <c r="P27" s="21">
        <v>43718</v>
      </c>
      <c r="Q27" s="14"/>
      <c r="R27" s="14"/>
      <c r="S27" s="66" t="s">
        <v>76</v>
      </c>
      <c r="T27" s="14"/>
    </row>
    <row r="28" spans="1:20" s="23" customFormat="1" ht="33">
      <c r="A28" s="28">
        <v>24</v>
      </c>
      <c r="B28" s="13" t="s">
        <v>68</v>
      </c>
      <c r="C28" s="14" t="s">
        <v>674</v>
      </c>
      <c r="D28" s="14" t="s">
        <v>27</v>
      </c>
      <c r="E28" s="15" t="s">
        <v>675</v>
      </c>
      <c r="F28" s="14" t="s">
        <v>96</v>
      </c>
      <c r="G28" s="15">
        <v>31</v>
      </c>
      <c r="H28" s="15">
        <v>27</v>
      </c>
      <c r="I28" s="88">
        <f t="shared" si="0"/>
        <v>58</v>
      </c>
      <c r="J28" s="66" t="s">
        <v>676</v>
      </c>
      <c r="K28" s="14" t="s">
        <v>652</v>
      </c>
      <c r="L28" s="14" t="s">
        <v>653</v>
      </c>
      <c r="M28" s="14">
        <v>9401452184</v>
      </c>
      <c r="N28" s="14" t="s">
        <v>579</v>
      </c>
      <c r="O28" s="14">
        <v>9859877852</v>
      </c>
      <c r="P28" s="21"/>
      <c r="Q28" s="14"/>
      <c r="R28" s="14"/>
      <c r="S28" s="66" t="s">
        <v>76</v>
      </c>
      <c r="T28" s="14"/>
    </row>
    <row r="29" spans="1:20" s="23" customFormat="1">
      <c r="A29" s="28">
        <v>25</v>
      </c>
      <c r="B29" s="13" t="s">
        <v>69</v>
      </c>
      <c r="C29" s="14" t="s">
        <v>670</v>
      </c>
      <c r="D29" s="14" t="s">
        <v>29</v>
      </c>
      <c r="E29" s="15">
        <v>33</v>
      </c>
      <c r="F29" s="14"/>
      <c r="G29" s="15">
        <v>36</v>
      </c>
      <c r="H29" s="15">
        <v>33</v>
      </c>
      <c r="I29" s="88">
        <f t="shared" si="0"/>
        <v>69</v>
      </c>
      <c r="J29" s="66">
        <v>9577434422</v>
      </c>
      <c r="K29" s="14" t="s">
        <v>652</v>
      </c>
      <c r="L29" s="14" t="s">
        <v>653</v>
      </c>
      <c r="M29" s="14">
        <v>9401452184</v>
      </c>
      <c r="N29" s="14" t="s">
        <v>671</v>
      </c>
      <c r="O29" s="14">
        <v>9859285553</v>
      </c>
      <c r="P29" s="21"/>
      <c r="Q29" s="14"/>
      <c r="R29" s="14"/>
      <c r="S29" s="66" t="s">
        <v>76</v>
      </c>
      <c r="T29" s="14"/>
    </row>
    <row r="30" spans="1:20" s="23" customFormat="1">
      <c r="A30" s="28">
        <v>26</v>
      </c>
      <c r="B30" s="13" t="s">
        <v>69</v>
      </c>
      <c r="C30" s="14" t="s">
        <v>672</v>
      </c>
      <c r="D30" s="14" t="s">
        <v>29</v>
      </c>
      <c r="E30" s="15">
        <v>34</v>
      </c>
      <c r="F30" s="14"/>
      <c r="G30" s="15">
        <v>26</v>
      </c>
      <c r="H30" s="15">
        <v>28</v>
      </c>
      <c r="I30" s="88">
        <f t="shared" si="0"/>
        <v>54</v>
      </c>
      <c r="J30" s="66">
        <v>9859073836</v>
      </c>
      <c r="K30" s="14" t="s">
        <v>652</v>
      </c>
      <c r="L30" s="14" t="s">
        <v>653</v>
      </c>
      <c r="M30" s="14">
        <v>9401452184</v>
      </c>
      <c r="N30" s="14" t="s">
        <v>673</v>
      </c>
      <c r="O30" s="14">
        <v>9577434445</v>
      </c>
      <c r="P30" s="21"/>
      <c r="Q30" s="14"/>
      <c r="R30" s="14"/>
      <c r="S30" s="66" t="s">
        <v>76</v>
      </c>
      <c r="T30" s="14"/>
    </row>
    <row r="31" spans="1:20" s="23" customFormat="1">
      <c r="A31" s="28">
        <v>27</v>
      </c>
      <c r="B31" s="13" t="s">
        <v>68</v>
      </c>
      <c r="C31" s="14" t="s">
        <v>677</v>
      </c>
      <c r="D31" s="14" t="s">
        <v>29</v>
      </c>
      <c r="E31" s="15">
        <v>35</v>
      </c>
      <c r="F31" s="14"/>
      <c r="G31" s="15">
        <v>22</v>
      </c>
      <c r="H31" s="15">
        <v>29</v>
      </c>
      <c r="I31" s="88">
        <f t="shared" si="0"/>
        <v>51</v>
      </c>
      <c r="J31" s="66">
        <v>9854204630</v>
      </c>
      <c r="K31" s="14" t="s">
        <v>652</v>
      </c>
      <c r="L31" s="14" t="s">
        <v>653</v>
      </c>
      <c r="M31" s="14">
        <v>9401452184</v>
      </c>
      <c r="N31" s="14" t="s">
        <v>673</v>
      </c>
      <c r="O31" s="14">
        <v>9577434445</v>
      </c>
      <c r="P31" s="21">
        <v>43719</v>
      </c>
      <c r="Q31" s="14"/>
      <c r="R31" s="14"/>
      <c r="S31" s="66" t="s">
        <v>76</v>
      </c>
      <c r="T31" s="14"/>
    </row>
    <row r="32" spans="1:20" s="23" customFormat="1">
      <c r="A32" s="28">
        <v>28</v>
      </c>
      <c r="B32" s="13" t="s">
        <v>68</v>
      </c>
      <c r="C32" s="14" t="s">
        <v>678</v>
      </c>
      <c r="D32" s="14" t="s">
        <v>27</v>
      </c>
      <c r="E32" s="15" t="s">
        <v>679</v>
      </c>
      <c r="F32" s="14" t="s">
        <v>96</v>
      </c>
      <c r="G32" s="15">
        <v>58</v>
      </c>
      <c r="H32" s="15">
        <v>51</v>
      </c>
      <c r="I32" s="88">
        <f t="shared" si="0"/>
        <v>109</v>
      </c>
      <c r="J32" s="66" t="s">
        <v>680</v>
      </c>
      <c r="K32" s="14" t="s">
        <v>652</v>
      </c>
      <c r="L32" s="14" t="s">
        <v>653</v>
      </c>
      <c r="M32" s="14">
        <v>9401452184</v>
      </c>
      <c r="N32" s="14" t="s">
        <v>579</v>
      </c>
      <c r="O32" s="14">
        <v>9859877852</v>
      </c>
      <c r="P32" s="21"/>
      <c r="Q32" s="14"/>
      <c r="R32" s="14"/>
      <c r="S32" s="66" t="s">
        <v>76</v>
      </c>
      <c r="T32" s="14"/>
    </row>
    <row r="33" spans="1:20" s="23" customFormat="1" ht="33">
      <c r="A33" s="28">
        <v>29</v>
      </c>
      <c r="B33" s="13" t="s">
        <v>69</v>
      </c>
      <c r="C33" s="14" t="s">
        <v>681</v>
      </c>
      <c r="D33" s="14" t="s">
        <v>27</v>
      </c>
      <c r="E33" s="15" t="s">
        <v>682</v>
      </c>
      <c r="F33" s="14" t="s">
        <v>683</v>
      </c>
      <c r="G33" s="15">
        <v>98</v>
      </c>
      <c r="H33" s="15">
        <v>107</v>
      </c>
      <c r="I33" s="88">
        <f t="shared" si="0"/>
        <v>205</v>
      </c>
      <c r="J33" s="66" t="s">
        <v>684</v>
      </c>
      <c r="K33" s="14" t="s">
        <v>652</v>
      </c>
      <c r="L33" s="14" t="s">
        <v>653</v>
      </c>
      <c r="M33" s="14">
        <v>9401452184</v>
      </c>
      <c r="N33" s="14" t="s">
        <v>673</v>
      </c>
      <c r="O33" s="14">
        <v>9577434445</v>
      </c>
      <c r="P33" s="21"/>
      <c r="Q33" s="14"/>
      <c r="R33" s="14"/>
      <c r="S33" s="66" t="s">
        <v>76</v>
      </c>
      <c r="T33" s="14"/>
    </row>
    <row r="34" spans="1:20" s="23" customFormat="1">
      <c r="A34" s="28">
        <v>30</v>
      </c>
      <c r="B34" s="13" t="s">
        <v>68</v>
      </c>
      <c r="C34" s="14" t="s">
        <v>685</v>
      </c>
      <c r="D34" s="14" t="s">
        <v>29</v>
      </c>
      <c r="E34" s="15">
        <v>157</v>
      </c>
      <c r="F34" s="14"/>
      <c r="G34" s="15">
        <v>32</v>
      </c>
      <c r="H34" s="15">
        <v>27</v>
      </c>
      <c r="I34" s="88">
        <f t="shared" si="0"/>
        <v>59</v>
      </c>
      <c r="J34" s="66">
        <v>9854566384</v>
      </c>
      <c r="K34" s="14" t="s">
        <v>652</v>
      </c>
      <c r="L34" s="14" t="s">
        <v>653</v>
      </c>
      <c r="M34" s="14">
        <v>9401452184</v>
      </c>
      <c r="N34" s="14" t="s">
        <v>579</v>
      </c>
      <c r="O34" s="14">
        <v>9859877852</v>
      </c>
      <c r="P34" s="21">
        <v>43720</v>
      </c>
      <c r="Q34" s="14"/>
      <c r="R34" s="14"/>
      <c r="S34" s="66" t="s">
        <v>76</v>
      </c>
      <c r="T34" s="14"/>
    </row>
    <row r="35" spans="1:20" s="23" customFormat="1" ht="33">
      <c r="A35" s="28">
        <v>31</v>
      </c>
      <c r="B35" s="13" t="s">
        <v>68</v>
      </c>
      <c r="C35" s="14" t="s">
        <v>686</v>
      </c>
      <c r="D35" s="14" t="s">
        <v>27</v>
      </c>
      <c r="E35" s="15" t="s">
        <v>687</v>
      </c>
      <c r="F35" s="14" t="s">
        <v>123</v>
      </c>
      <c r="G35" s="15"/>
      <c r="H35" s="15">
        <v>57</v>
      </c>
      <c r="I35" s="88">
        <f t="shared" si="0"/>
        <v>57</v>
      </c>
      <c r="J35" s="66" t="s">
        <v>688</v>
      </c>
      <c r="K35" s="14" t="s">
        <v>652</v>
      </c>
      <c r="L35" s="14" t="s">
        <v>653</v>
      </c>
      <c r="M35" s="14">
        <v>9401452184</v>
      </c>
      <c r="N35" s="14" t="s">
        <v>673</v>
      </c>
      <c r="O35" s="14">
        <v>9577434445</v>
      </c>
      <c r="P35" s="21"/>
      <c r="Q35" s="14"/>
      <c r="R35" s="14"/>
      <c r="S35" s="66" t="s">
        <v>76</v>
      </c>
      <c r="T35" s="14"/>
    </row>
    <row r="36" spans="1:20" s="23" customFormat="1">
      <c r="A36" s="28">
        <v>32</v>
      </c>
      <c r="B36" s="13" t="s">
        <v>69</v>
      </c>
      <c r="C36" s="14" t="s">
        <v>689</v>
      </c>
      <c r="D36" s="14" t="s">
        <v>29</v>
      </c>
      <c r="E36" s="15">
        <v>325</v>
      </c>
      <c r="F36" s="14"/>
      <c r="G36" s="15">
        <v>20</v>
      </c>
      <c r="H36" s="15">
        <v>27</v>
      </c>
      <c r="I36" s="88">
        <f t="shared" si="0"/>
        <v>47</v>
      </c>
      <c r="J36" s="66">
        <v>8751820172</v>
      </c>
      <c r="K36" s="14" t="s">
        <v>652</v>
      </c>
      <c r="L36" s="14" t="s">
        <v>653</v>
      </c>
      <c r="M36" s="14">
        <v>9401452184</v>
      </c>
      <c r="N36" s="14" t="s">
        <v>579</v>
      </c>
      <c r="O36" s="14">
        <v>9859877852</v>
      </c>
      <c r="P36" s="21"/>
      <c r="Q36" s="14"/>
      <c r="R36" s="14"/>
      <c r="S36" s="66" t="s">
        <v>76</v>
      </c>
      <c r="T36" s="14"/>
    </row>
    <row r="37" spans="1:20" s="23" customFormat="1" ht="33">
      <c r="A37" s="28">
        <v>33</v>
      </c>
      <c r="B37" s="13" t="s">
        <v>69</v>
      </c>
      <c r="C37" s="14" t="s">
        <v>690</v>
      </c>
      <c r="D37" s="14" t="s">
        <v>27</v>
      </c>
      <c r="E37" s="15" t="s">
        <v>691</v>
      </c>
      <c r="F37" s="14" t="s">
        <v>96</v>
      </c>
      <c r="G37" s="15">
        <v>26</v>
      </c>
      <c r="H37" s="15">
        <v>32</v>
      </c>
      <c r="I37" s="88">
        <f t="shared" si="0"/>
        <v>58</v>
      </c>
      <c r="J37" s="66" t="s">
        <v>692</v>
      </c>
      <c r="K37" s="14" t="s">
        <v>652</v>
      </c>
      <c r="L37" s="14" t="s">
        <v>653</v>
      </c>
      <c r="M37" s="14">
        <v>9401452184</v>
      </c>
      <c r="N37" s="14" t="s">
        <v>673</v>
      </c>
      <c r="O37" s="14">
        <v>9577434445</v>
      </c>
      <c r="P37" s="21"/>
      <c r="Q37" s="14"/>
      <c r="R37" s="14"/>
      <c r="S37" s="66" t="s">
        <v>76</v>
      </c>
      <c r="T37" s="14"/>
    </row>
    <row r="38" spans="1:20" s="23" customFormat="1">
      <c r="A38" s="28">
        <v>34</v>
      </c>
      <c r="B38" s="13" t="s">
        <v>68</v>
      </c>
      <c r="C38" s="14" t="s">
        <v>697</v>
      </c>
      <c r="D38" s="14" t="s">
        <v>29</v>
      </c>
      <c r="E38" s="15">
        <v>55</v>
      </c>
      <c r="F38" s="14"/>
      <c r="G38" s="15">
        <v>39</v>
      </c>
      <c r="H38" s="15">
        <v>34</v>
      </c>
      <c r="I38" s="88">
        <f t="shared" si="0"/>
        <v>73</v>
      </c>
      <c r="J38" s="66">
        <v>9854600684</v>
      </c>
      <c r="K38" s="14" t="s">
        <v>577</v>
      </c>
      <c r="L38" s="14" t="s">
        <v>578</v>
      </c>
      <c r="M38" s="14">
        <v>8011739247</v>
      </c>
      <c r="N38" s="14" t="s">
        <v>579</v>
      </c>
      <c r="O38" s="14">
        <v>9613962830</v>
      </c>
      <c r="P38" s="21">
        <v>43721</v>
      </c>
      <c r="Q38" s="14"/>
      <c r="R38" s="14"/>
      <c r="S38" s="66" t="s">
        <v>76</v>
      </c>
      <c r="T38" s="14"/>
    </row>
    <row r="39" spans="1:20" s="23" customFormat="1">
      <c r="A39" s="28">
        <v>35</v>
      </c>
      <c r="B39" s="13" t="s">
        <v>68</v>
      </c>
      <c r="C39" s="14" t="s">
        <v>713</v>
      </c>
      <c r="D39" s="14" t="s">
        <v>27</v>
      </c>
      <c r="E39" s="15" t="s">
        <v>714</v>
      </c>
      <c r="F39" s="14" t="s">
        <v>123</v>
      </c>
      <c r="G39" s="15">
        <v>24</v>
      </c>
      <c r="H39" s="15">
        <v>27</v>
      </c>
      <c r="I39" s="88">
        <f t="shared" si="0"/>
        <v>51</v>
      </c>
      <c r="J39" s="66" t="s">
        <v>715</v>
      </c>
      <c r="K39" s="14" t="s">
        <v>577</v>
      </c>
      <c r="L39" s="14" t="s">
        <v>578</v>
      </c>
      <c r="M39" s="14">
        <v>8011739247</v>
      </c>
      <c r="N39" s="14" t="s">
        <v>581</v>
      </c>
      <c r="O39" s="14">
        <v>8471882094</v>
      </c>
      <c r="P39" s="21"/>
      <c r="Q39" s="14"/>
      <c r="R39" s="14"/>
      <c r="S39" s="66" t="s">
        <v>76</v>
      </c>
      <c r="T39" s="14"/>
    </row>
    <row r="40" spans="1:20" s="23" customFormat="1">
      <c r="A40" s="28">
        <v>36</v>
      </c>
      <c r="B40" s="13" t="s">
        <v>69</v>
      </c>
      <c r="C40" s="14" t="s">
        <v>693</v>
      </c>
      <c r="D40" s="14" t="s">
        <v>29</v>
      </c>
      <c r="E40" s="15">
        <v>339</v>
      </c>
      <c r="F40" s="14"/>
      <c r="G40" s="15">
        <v>29</v>
      </c>
      <c r="H40" s="15">
        <v>31</v>
      </c>
      <c r="I40" s="88">
        <f t="shared" si="0"/>
        <v>60</v>
      </c>
      <c r="J40" s="66">
        <v>8761000945</v>
      </c>
      <c r="K40" s="14" t="s">
        <v>652</v>
      </c>
      <c r="L40" s="14" t="s">
        <v>653</v>
      </c>
      <c r="M40" s="14">
        <v>9401452184</v>
      </c>
      <c r="N40" s="14" t="s">
        <v>579</v>
      </c>
      <c r="O40" s="14">
        <v>9859877852</v>
      </c>
      <c r="P40" s="21"/>
      <c r="Q40" s="14"/>
      <c r="R40" s="14"/>
      <c r="S40" s="66" t="s">
        <v>76</v>
      </c>
      <c r="T40" s="14"/>
    </row>
    <row r="41" spans="1:20" s="23" customFormat="1" ht="33">
      <c r="A41" s="28">
        <v>37</v>
      </c>
      <c r="B41" s="13" t="s">
        <v>69</v>
      </c>
      <c r="C41" s="14" t="s">
        <v>694</v>
      </c>
      <c r="D41" s="14" t="s">
        <v>27</v>
      </c>
      <c r="E41" s="15" t="s">
        <v>695</v>
      </c>
      <c r="F41" s="14" t="s">
        <v>117</v>
      </c>
      <c r="G41" s="15"/>
      <c r="H41" s="15">
        <v>56</v>
      </c>
      <c r="I41" s="88">
        <f t="shared" si="0"/>
        <v>56</v>
      </c>
      <c r="J41" s="66" t="s">
        <v>696</v>
      </c>
      <c r="K41" s="14" t="s">
        <v>652</v>
      </c>
      <c r="L41" s="14" t="s">
        <v>653</v>
      </c>
      <c r="M41" s="14">
        <v>9401452184</v>
      </c>
      <c r="N41" s="14" t="s">
        <v>673</v>
      </c>
      <c r="O41" s="14">
        <v>9577434445</v>
      </c>
      <c r="P41" s="21"/>
      <c r="Q41" s="14"/>
      <c r="R41" s="14"/>
      <c r="S41" s="66" t="s">
        <v>76</v>
      </c>
      <c r="T41" s="14"/>
    </row>
    <row r="42" spans="1:20" s="23" customFormat="1">
      <c r="A42" s="28">
        <v>38</v>
      </c>
      <c r="B42" s="13" t="s">
        <v>68</v>
      </c>
      <c r="C42" s="14" t="s">
        <v>704</v>
      </c>
      <c r="D42" s="14" t="s">
        <v>29</v>
      </c>
      <c r="E42" s="15">
        <v>57</v>
      </c>
      <c r="F42" s="14"/>
      <c r="G42" s="15">
        <v>27</v>
      </c>
      <c r="H42" s="15">
        <v>31</v>
      </c>
      <c r="I42" s="88">
        <f t="shared" si="0"/>
        <v>58</v>
      </c>
      <c r="J42" s="66">
        <v>9859648299</v>
      </c>
      <c r="K42" s="14" t="s">
        <v>577</v>
      </c>
      <c r="L42" s="14" t="s">
        <v>578</v>
      </c>
      <c r="M42" s="14">
        <v>8011739247</v>
      </c>
      <c r="N42" s="14" t="s">
        <v>705</v>
      </c>
      <c r="O42" s="14">
        <v>9854342293</v>
      </c>
      <c r="P42" s="21">
        <v>43724</v>
      </c>
      <c r="Q42" s="14"/>
      <c r="R42" s="14"/>
      <c r="S42" s="66" t="s">
        <v>76</v>
      </c>
      <c r="T42" s="14"/>
    </row>
    <row r="43" spans="1:20" s="23" customFormat="1">
      <c r="A43" s="28">
        <v>39</v>
      </c>
      <c r="B43" s="13" t="s">
        <v>68</v>
      </c>
      <c r="C43" s="14" t="s">
        <v>716</v>
      </c>
      <c r="D43" s="14" t="s">
        <v>27</v>
      </c>
      <c r="E43" s="15" t="s">
        <v>717</v>
      </c>
      <c r="F43" s="14" t="s">
        <v>123</v>
      </c>
      <c r="G43" s="15">
        <v>39</v>
      </c>
      <c r="H43" s="15">
        <v>44</v>
      </c>
      <c r="I43" s="88">
        <f t="shared" si="0"/>
        <v>83</v>
      </c>
      <c r="J43" s="66" t="s">
        <v>718</v>
      </c>
      <c r="K43" s="14" t="s">
        <v>577</v>
      </c>
      <c r="L43" s="14" t="s">
        <v>578</v>
      </c>
      <c r="M43" s="14">
        <v>8011739247</v>
      </c>
      <c r="N43" s="14" t="s">
        <v>581</v>
      </c>
      <c r="O43" s="14">
        <v>8471882094</v>
      </c>
      <c r="P43" s="21"/>
      <c r="Q43" s="14"/>
      <c r="R43" s="14"/>
      <c r="S43" s="66" t="s">
        <v>76</v>
      </c>
      <c r="T43" s="14"/>
    </row>
    <row r="44" spans="1:20" s="23" customFormat="1">
      <c r="A44" s="28">
        <v>40</v>
      </c>
      <c r="B44" s="13" t="s">
        <v>69</v>
      </c>
      <c r="C44" s="14" t="s">
        <v>699</v>
      </c>
      <c r="D44" s="14" t="s">
        <v>29</v>
      </c>
      <c r="E44" s="15">
        <v>56</v>
      </c>
      <c r="F44" s="14"/>
      <c r="G44" s="15">
        <v>33</v>
      </c>
      <c r="H44" s="15">
        <v>28</v>
      </c>
      <c r="I44" s="88">
        <f t="shared" si="0"/>
        <v>61</v>
      </c>
      <c r="J44" s="66">
        <v>9706614429</v>
      </c>
      <c r="K44" s="14" t="s">
        <v>577</v>
      </c>
      <c r="L44" s="14" t="s">
        <v>578</v>
      </c>
      <c r="M44" s="14">
        <v>8011739247</v>
      </c>
      <c r="N44" s="14" t="s">
        <v>581</v>
      </c>
      <c r="O44" s="14">
        <v>8471882094</v>
      </c>
      <c r="P44" s="21"/>
      <c r="Q44" s="14"/>
      <c r="R44" s="14"/>
      <c r="S44" s="66" t="s">
        <v>76</v>
      </c>
      <c r="T44" s="14"/>
    </row>
    <row r="45" spans="1:20" s="23" customFormat="1" ht="33">
      <c r="A45" s="28">
        <v>41</v>
      </c>
      <c r="B45" s="13" t="s">
        <v>69</v>
      </c>
      <c r="C45" s="14" t="s">
        <v>700</v>
      </c>
      <c r="D45" s="14" t="s">
        <v>27</v>
      </c>
      <c r="E45" s="15" t="s">
        <v>701</v>
      </c>
      <c r="F45" s="14" t="s">
        <v>96</v>
      </c>
      <c r="G45" s="15">
        <v>30</v>
      </c>
      <c r="H45" s="15">
        <v>27</v>
      </c>
      <c r="I45" s="88">
        <f t="shared" si="0"/>
        <v>57</v>
      </c>
      <c r="J45" s="66" t="s">
        <v>702</v>
      </c>
      <c r="K45" s="14" t="s">
        <v>577</v>
      </c>
      <c r="L45" s="14" t="s">
        <v>578</v>
      </c>
      <c r="M45" s="14">
        <v>8011739247</v>
      </c>
      <c r="N45" s="14" t="s">
        <v>703</v>
      </c>
      <c r="O45" s="14">
        <v>8011838988</v>
      </c>
      <c r="P45" s="21"/>
      <c r="Q45" s="14"/>
      <c r="R45" s="14"/>
      <c r="S45" s="66" t="s">
        <v>76</v>
      </c>
      <c r="T45" s="14"/>
    </row>
    <row r="46" spans="1:20" s="23" customFormat="1" ht="33">
      <c r="A46" s="28">
        <v>42</v>
      </c>
      <c r="B46" s="13" t="s">
        <v>68</v>
      </c>
      <c r="C46" s="14" t="s">
        <v>707</v>
      </c>
      <c r="D46" s="14" t="s">
        <v>27</v>
      </c>
      <c r="E46" s="15" t="s">
        <v>708</v>
      </c>
      <c r="F46" s="14" t="s">
        <v>117</v>
      </c>
      <c r="G46" s="15"/>
      <c r="H46" s="15">
        <v>45</v>
      </c>
      <c r="I46" s="88">
        <f t="shared" si="0"/>
        <v>45</v>
      </c>
      <c r="J46" s="66" t="s">
        <v>709</v>
      </c>
      <c r="K46" s="14" t="s">
        <v>577</v>
      </c>
      <c r="L46" s="14" t="s">
        <v>578</v>
      </c>
      <c r="M46" s="14">
        <v>8011739247</v>
      </c>
      <c r="N46" s="14" t="s">
        <v>698</v>
      </c>
      <c r="O46" s="14">
        <v>8812950103</v>
      </c>
      <c r="P46" s="21">
        <v>43725</v>
      </c>
      <c r="Q46" s="14"/>
      <c r="R46" s="14"/>
      <c r="S46" s="66" t="s">
        <v>76</v>
      </c>
      <c r="T46" s="14"/>
    </row>
    <row r="47" spans="1:20" s="23" customFormat="1" ht="33">
      <c r="A47" s="28">
        <v>43</v>
      </c>
      <c r="B47" s="13" t="s">
        <v>69</v>
      </c>
      <c r="C47" s="14" t="s">
        <v>710</v>
      </c>
      <c r="D47" s="14" t="s">
        <v>27</v>
      </c>
      <c r="E47" s="15" t="s">
        <v>711</v>
      </c>
      <c r="F47" s="14" t="s">
        <v>683</v>
      </c>
      <c r="G47" s="15">
        <v>66</v>
      </c>
      <c r="H47" s="15">
        <v>75</v>
      </c>
      <c r="I47" s="88">
        <f t="shared" si="0"/>
        <v>141</v>
      </c>
      <c r="J47" s="66" t="s">
        <v>712</v>
      </c>
      <c r="K47" s="14" t="s">
        <v>577</v>
      </c>
      <c r="L47" s="14" t="s">
        <v>578</v>
      </c>
      <c r="M47" s="14">
        <v>8011739247</v>
      </c>
      <c r="N47" s="14" t="s">
        <v>706</v>
      </c>
      <c r="O47" s="14">
        <v>8471881326</v>
      </c>
      <c r="P47" s="21"/>
      <c r="Q47" s="14"/>
      <c r="R47" s="14"/>
      <c r="S47" s="66" t="s">
        <v>76</v>
      </c>
      <c r="T47" s="14"/>
    </row>
    <row r="48" spans="1:20" s="23" customFormat="1">
      <c r="A48" s="28">
        <v>44</v>
      </c>
      <c r="B48" s="13" t="s">
        <v>68</v>
      </c>
      <c r="C48" s="14" t="s">
        <v>727</v>
      </c>
      <c r="D48" s="14" t="s">
        <v>29</v>
      </c>
      <c r="E48" s="15">
        <v>142</v>
      </c>
      <c r="F48" s="14"/>
      <c r="G48" s="15">
        <v>33</v>
      </c>
      <c r="H48" s="15">
        <v>35</v>
      </c>
      <c r="I48" s="88">
        <f t="shared" si="0"/>
        <v>68</v>
      </c>
      <c r="J48" s="66">
        <v>9613242366</v>
      </c>
      <c r="K48" s="14" t="s">
        <v>577</v>
      </c>
      <c r="L48" s="14" t="s">
        <v>578</v>
      </c>
      <c r="M48" s="14">
        <v>8011739247</v>
      </c>
      <c r="N48" s="14" t="s">
        <v>728</v>
      </c>
      <c r="O48" s="14">
        <v>8474064553</v>
      </c>
      <c r="P48" s="21">
        <v>43726</v>
      </c>
      <c r="Q48" s="14"/>
      <c r="R48" s="14"/>
      <c r="S48" s="66" t="s">
        <v>76</v>
      </c>
      <c r="T48" s="14"/>
    </row>
    <row r="49" spans="1:20" s="23" customFormat="1">
      <c r="A49" s="28">
        <v>45</v>
      </c>
      <c r="B49" s="13" t="s">
        <v>68</v>
      </c>
      <c r="C49" s="14" t="s">
        <v>720</v>
      </c>
      <c r="D49" s="14" t="s">
        <v>27</v>
      </c>
      <c r="E49" s="15" t="s">
        <v>721</v>
      </c>
      <c r="F49" s="14" t="s">
        <v>96</v>
      </c>
      <c r="G49" s="15">
        <v>21</v>
      </c>
      <c r="H49" s="15">
        <v>56</v>
      </c>
      <c r="I49" s="88">
        <f t="shared" si="0"/>
        <v>77</v>
      </c>
      <c r="J49" s="66" t="s">
        <v>722</v>
      </c>
      <c r="K49" s="14" t="s">
        <v>577</v>
      </c>
      <c r="L49" s="14" t="s">
        <v>578</v>
      </c>
      <c r="M49" s="14">
        <v>8011739247</v>
      </c>
      <c r="N49" s="14" t="s">
        <v>703</v>
      </c>
      <c r="O49" s="14">
        <v>8011838988</v>
      </c>
      <c r="P49" s="21"/>
      <c r="Q49" s="14"/>
      <c r="R49" s="14"/>
      <c r="S49" s="66" t="s">
        <v>76</v>
      </c>
      <c r="T49" s="14"/>
    </row>
    <row r="50" spans="1:20" s="23" customFormat="1">
      <c r="A50" s="28">
        <v>46</v>
      </c>
      <c r="B50" s="13" t="s">
        <v>69</v>
      </c>
      <c r="C50" s="14" t="s">
        <v>719</v>
      </c>
      <c r="D50" s="14" t="s">
        <v>29</v>
      </c>
      <c r="E50" s="15">
        <v>177</v>
      </c>
      <c r="F50" s="14"/>
      <c r="G50" s="15">
        <v>34</v>
      </c>
      <c r="H50" s="15">
        <v>27</v>
      </c>
      <c r="I50" s="88">
        <f t="shared" si="0"/>
        <v>61</v>
      </c>
      <c r="J50" s="66">
        <v>9854292951</v>
      </c>
      <c r="K50" s="14" t="s">
        <v>577</v>
      </c>
      <c r="L50" s="14" t="s">
        <v>578</v>
      </c>
      <c r="M50" s="14">
        <v>8011739247</v>
      </c>
      <c r="N50" s="14" t="s">
        <v>581</v>
      </c>
      <c r="O50" s="14">
        <v>8471882094</v>
      </c>
      <c r="P50" s="21"/>
      <c r="Q50" s="14"/>
      <c r="R50" s="14"/>
      <c r="S50" s="66" t="s">
        <v>76</v>
      </c>
      <c r="T50" s="14"/>
    </row>
    <row r="51" spans="1:20" s="23" customFormat="1">
      <c r="A51" s="28">
        <v>47</v>
      </c>
      <c r="B51" s="13" t="s">
        <v>69</v>
      </c>
      <c r="C51" s="14" t="s">
        <v>724</v>
      </c>
      <c r="D51" s="14" t="s">
        <v>27</v>
      </c>
      <c r="E51" s="15" t="s">
        <v>725</v>
      </c>
      <c r="F51" s="14" t="s">
        <v>96</v>
      </c>
      <c r="G51" s="15">
        <v>34</v>
      </c>
      <c r="H51" s="15">
        <v>29</v>
      </c>
      <c r="I51" s="88">
        <f t="shared" si="0"/>
        <v>63</v>
      </c>
      <c r="J51" s="66" t="s">
        <v>726</v>
      </c>
      <c r="K51" s="14" t="s">
        <v>577</v>
      </c>
      <c r="L51" s="14" t="s">
        <v>578</v>
      </c>
      <c r="M51" s="14">
        <v>8011739247</v>
      </c>
      <c r="N51" s="14" t="s">
        <v>127</v>
      </c>
      <c r="O51" s="14">
        <v>9957892479</v>
      </c>
      <c r="P51" s="21"/>
      <c r="Q51" s="14"/>
      <c r="R51" s="14"/>
      <c r="S51" s="66" t="s">
        <v>76</v>
      </c>
      <c r="T51" s="14"/>
    </row>
    <row r="52" spans="1:20" s="23" customFormat="1">
      <c r="A52" s="28">
        <v>48</v>
      </c>
      <c r="B52" s="13" t="s">
        <v>68</v>
      </c>
      <c r="C52" s="14" t="s">
        <v>729</v>
      </c>
      <c r="D52" s="14" t="s">
        <v>29</v>
      </c>
      <c r="E52" s="15">
        <v>357</v>
      </c>
      <c r="F52" s="14"/>
      <c r="G52" s="15">
        <v>32</v>
      </c>
      <c r="H52" s="15">
        <v>34</v>
      </c>
      <c r="I52" s="88">
        <f t="shared" si="0"/>
        <v>66</v>
      </c>
      <c r="J52" s="66">
        <v>9706178721</v>
      </c>
      <c r="K52" s="14" t="s">
        <v>577</v>
      </c>
      <c r="L52" s="14" t="s">
        <v>578</v>
      </c>
      <c r="M52" s="14">
        <v>8011739247</v>
      </c>
      <c r="N52" s="14" t="s">
        <v>705</v>
      </c>
      <c r="O52" s="14">
        <v>9854342293</v>
      </c>
      <c r="P52" s="21">
        <v>43727</v>
      </c>
      <c r="Q52" s="14"/>
      <c r="R52" s="14"/>
      <c r="S52" s="66" t="s">
        <v>76</v>
      </c>
      <c r="T52" s="14"/>
    </row>
    <row r="53" spans="1:20" s="23" customFormat="1">
      <c r="A53" s="28">
        <v>49</v>
      </c>
      <c r="B53" s="13" t="s">
        <v>68</v>
      </c>
      <c r="C53" s="14" t="s">
        <v>723</v>
      </c>
      <c r="D53" s="14" t="s">
        <v>29</v>
      </c>
      <c r="E53" s="15">
        <v>350</v>
      </c>
      <c r="F53" s="14"/>
      <c r="G53" s="15">
        <v>32</v>
      </c>
      <c r="H53" s="15">
        <v>27</v>
      </c>
      <c r="I53" s="88">
        <f t="shared" si="0"/>
        <v>59</v>
      </c>
      <c r="J53" s="66">
        <v>9436772309</v>
      </c>
      <c r="K53" s="14" t="s">
        <v>577</v>
      </c>
      <c r="L53" s="14" t="s">
        <v>578</v>
      </c>
      <c r="M53" s="14">
        <v>8011739247</v>
      </c>
      <c r="N53" s="14" t="s">
        <v>705</v>
      </c>
      <c r="O53" s="14">
        <v>9854342293</v>
      </c>
      <c r="P53" s="21"/>
      <c r="Q53" s="14"/>
      <c r="R53" s="14"/>
      <c r="S53" s="66" t="s">
        <v>76</v>
      </c>
      <c r="T53" s="14"/>
    </row>
    <row r="54" spans="1:20" s="23" customFormat="1">
      <c r="A54" s="28">
        <v>50</v>
      </c>
      <c r="B54" s="13" t="s">
        <v>69</v>
      </c>
      <c r="C54" s="14" t="s">
        <v>730</v>
      </c>
      <c r="D54" s="14" t="s">
        <v>29</v>
      </c>
      <c r="E54" s="15">
        <v>58</v>
      </c>
      <c r="F54" s="14"/>
      <c r="G54" s="15">
        <v>28</v>
      </c>
      <c r="H54" s="15">
        <v>31</v>
      </c>
      <c r="I54" s="88">
        <f t="shared" si="0"/>
        <v>59</v>
      </c>
      <c r="J54" s="66">
        <v>9613277283</v>
      </c>
      <c r="K54" s="14" t="s">
        <v>577</v>
      </c>
      <c r="L54" s="14" t="s">
        <v>578</v>
      </c>
      <c r="M54" s="14">
        <v>8011739247</v>
      </c>
      <c r="N54" s="14" t="s">
        <v>731</v>
      </c>
      <c r="O54" s="14">
        <v>9859618352</v>
      </c>
      <c r="P54" s="21"/>
      <c r="Q54" s="14"/>
      <c r="R54" s="14"/>
      <c r="S54" s="66" t="s">
        <v>76</v>
      </c>
      <c r="T54" s="14"/>
    </row>
    <row r="55" spans="1:20" s="23" customFormat="1">
      <c r="A55" s="28">
        <v>51</v>
      </c>
      <c r="B55" s="13" t="s">
        <v>69</v>
      </c>
      <c r="C55" s="14" t="s">
        <v>732</v>
      </c>
      <c r="D55" s="14" t="s">
        <v>29</v>
      </c>
      <c r="E55" s="15">
        <v>353</v>
      </c>
      <c r="F55" s="14"/>
      <c r="G55" s="15">
        <v>35</v>
      </c>
      <c r="H55" s="15">
        <v>26</v>
      </c>
      <c r="I55" s="88">
        <f t="shared" si="0"/>
        <v>61</v>
      </c>
      <c r="J55" s="66">
        <v>8751844738</v>
      </c>
      <c r="K55" s="14" t="s">
        <v>577</v>
      </c>
      <c r="L55" s="14" t="s">
        <v>578</v>
      </c>
      <c r="M55" s="14">
        <v>8011739247</v>
      </c>
      <c r="N55" s="14" t="s">
        <v>731</v>
      </c>
      <c r="O55" s="14">
        <v>9859618352</v>
      </c>
      <c r="P55" s="21"/>
      <c r="Q55" s="14"/>
      <c r="R55" s="14"/>
      <c r="S55" s="66" t="s">
        <v>76</v>
      </c>
      <c r="T55" s="14"/>
    </row>
    <row r="56" spans="1:20" s="23" customFormat="1" ht="33">
      <c r="A56" s="28">
        <v>52</v>
      </c>
      <c r="B56" s="13" t="s">
        <v>68</v>
      </c>
      <c r="C56" s="14" t="s">
        <v>736</v>
      </c>
      <c r="D56" s="14" t="s">
        <v>27</v>
      </c>
      <c r="E56" s="15" t="s">
        <v>737</v>
      </c>
      <c r="F56" s="14" t="s">
        <v>96</v>
      </c>
      <c r="G56" s="15">
        <v>62</v>
      </c>
      <c r="H56" s="15">
        <v>59</v>
      </c>
      <c r="I56" s="88">
        <f t="shared" si="0"/>
        <v>121</v>
      </c>
      <c r="J56" s="66" t="s">
        <v>738</v>
      </c>
      <c r="K56" s="14" t="s">
        <v>577</v>
      </c>
      <c r="L56" s="14" t="s">
        <v>578</v>
      </c>
      <c r="M56" s="14">
        <v>8011739247</v>
      </c>
      <c r="N56" s="14" t="s">
        <v>706</v>
      </c>
      <c r="O56" s="14">
        <v>8471881326</v>
      </c>
      <c r="P56" s="21">
        <v>43728</v>
      </c>
      <c r="Q56" s="14"/>
      <c r="R56" s="14"/>
      <c r="S56" s="66" t="s">
        <v>76</v>
      </c>
      <c r="T56" s="14"/>
    </row>
    <row r="57" spans="1:20" s="23" customFormat="1" ht="33">
      <c r="A57" s="28">
        <v>53</v>
      </c>
      <c r="B57" s="13" t="s">
        <v>69</v>
      </c>
      <c r="C57" s="14" t="s">
        <v>733</v>
      </c>
      <c r="D57" s="14" t="s">
        <v>27</v>
      </c>
      <c r="E57" s="15" t="s">
        <v>734</v>
      </c>
      <c r="F57" s="14" t="s">
        <v>96</v>
      </c>
      <c r="G57" s="15">
        <v>57</v>
      </c>
      <c r="H57" s="15">
        <v>73</v>
      </c>
      <c r="I57" s="88">
        <f t="shared" si="0"/>
        <v>130</v>
      </c>
      <c r="J57" s="66" t="s">
        <v>735</v>
      </c>
      <c r="K57" s="14" t="s">
        <v>577</v>
      </c>
      <c r="L57" s="14" t="s">
        <v>578</v>
      </c>
      <c r="M57" s="14">
        <v>8011739247</v>
      </c>
      <c r="N57" s="14" t="s">
        <v>579</v>
      </c>
      <c r="O57" s="14">
        <v>9613962830</v>
      </c>
      <c r="P57" s="21"/>
      <c r="Q57" s="14"/>
      <c r="R57" s="14"/>
      <c r="S57" s="66" t="s">
        <v>76</v>
      </c>
      <c r="T57" s="14"/>
    </row>
    <row r="58" spans="1:20" s="23" customFormat="1">
      <c r="A58" s="28">
        <v>54</v>
      </c>
      <c r="B58" s="13" t="s">
        <v>68</v>
      </c>
      <c r="C58" s="14" t="s">
        <v>739</v>
      </c>
      <c r="D58" s="14" t="s">
        <v>27</v>
      </c>
      <c r="E58" s="15" t="s">
        <v>740</v>
      </c>
      <c r="F58" s="14" t="s">
        <v>96</v>
      </c>
      <c r="G58" s="15">
        <v>63</v>
      </c>
      <c r="H58" s="15">
        <v>74</v>
      </c>
      <c r="I58" s="88">
        <f t="shared" si="0"/>
        <v>137</v>
      </c>
      <c r="J58" s="66">
        <v>9859175949</v>
      </c>
      <c r="K58" s="14" t="s">
        <v>577</v>
      </c>
      <c r="L58" s="14" t="s">
        <v>578</v>
      </c>
      <c r="M58" s="14">
        <v>8011739247</v>
      </c>
      <c r="N58" s="14" t="s">
        <v>127</v>
      </c>
      <c r="O58" s="14">
        <v>9957892479</v>
      </c>
      <c r="P58" s="21">
        <v>43729</v>
      </c>
      <c r="Q58" s="14"/>
      <c r="R58" s="14"/>
      <c r="S58" s="66" t="s">
        <v>76</v>
      </c>
      <c r="T58" s="14"/>
    </row>
    <row r="59" spans="1:20" s="23" customFormat="1" ht="33">
      <c r="A59" s="28">
        <v>55</v>
      </c>
      <c r="B59" s="13" t="s">
        <v>69</v>
      </c>
      <c r="C59" s="14" t="s">
        <v>741</v>
      </c>
      <c r="D59" s="14" t="s">
        <v>27</v>
      </c>
      <c r="E59" s="15" t="s">
        <v>742</v>
      </c>
      <c r="F59" s="14" t="s">
        <v>96</v>
      </c>
      <c r="G59" s="15">
        <v>73</v>
      </c>
      <c r="H59" s="15">
        <v>53</v>
      </c>
      <c r="I59" s="88">
        <f t="shared" si="0"/>
        <v>126</v>
      </c>
      <c r="J59" s="66" t="s">
        <v>743</v>
      </c>
      <c r="K59" s="14" t="s">
        <v>577</v>
      </c>
      <c r="L59" s="14" t="s">
        <v>578</v>
      </c>
      <c r="M59" s="14">
        <v>8011739247</v>
      </c>
      <c r="N59" s="14" t="s">
        <v>728</v>
      </c>
      <c r="O59" s="14">
        <v>8474064553</v>
      </c>
      <c r="P59" s="21"/>
      <c r="Q59" s="14"/>
      <c r="R59" s="14"/>
      <c r="S59" s="66" t="s">
        <v>76</v>
      </c>
      <c r="T59" s="14"/>
    </row>
    <row r="60" spans="1:20" s="23" customFormat="1">
      <c r="A60" s="28">
        <v>56</v>
      </c>
      <c r="B60" s="13" t="s">
        <v>68</v>
      </c>
      <c r="C60" s="14" t="s">
        <v>744</v>
      </c>
      <c r="D60" s="14" t="s">
        <v>29</v>
      </c>
      <c r="E60" s="15">
        <v>387</v>
      </c>
      <c r="F60" s="14"/>
      <c r="G60" s="15">
        <v>18</v>
      </c>
      <c r="H60" s="15">
        <v>10</v>
      </c>
      <c r="I60" s="88">
        <f t="shared" si="0"/>
        <v>28</v>
      </c>
      <c r="J60" s="66">
        <v>9957197501</v>
      </c>
      <c r="K60" s="14" t="s">
        <v>577</v>
      </c>
      <c r="L60" s="14" t="s">
        <v>578</v>
      </c>
      <c r="M60" s="14">
        <v>8011739247</v>
      </c>
      <c r="N60" s="14" t="s">
        <v>731</v>
      </c>
      <c r="O60" s="14">
        <v>9859618352</v>
      </c>
      <c r="P60" s="21">
        <v>43731</v>
      </c>
      <c r="Q60" s="14"/>
      <c r="R60" s="14"/>
      <c r="S60" s="66" t="s">
        <v>76</v>
      </c>
      <c r="T60" s="14"/>
    </row>
    <row r="61" spans="1:20" s="23" customFormat="1" ht="33">
      <c r="A61" s="28">
        <v>57</v>
      </c>
      <c r="B61" s="13" t="s">
        <v>68</v>
      </c>
      <c r="C61" s="14" t="s">
        <v>745</v>
      </c>
      <c r="D61" s="14" t="s">
        <v>29</v>
      </c>
      <c r="E61" s="15">
        <v>356</v>
      </c>
      <c r="F61" s="14"/>
      <c r="G61" s="15">
        <v>34</v>
      </c>
      <c r="H61" s="15">
        <v>34</v>
      </c>
      <c r="I61" s="88">
        <f t="shared" si="0"/>
        <v>68</v>
      </c>
      <c r="J61" s="66">
        <v>9957453773</v>
      </c>
      <c r="K61" s="14" t="s">
        <v>577</v>
      </c>
      <c r="L61" s="14" t="s">
        <v>578</v>
      </c>
      <c r="M61" s="14">
        <v>8011739247</v>
      </c>
      <c r="N61" s="14" t="s">
        <v>728</v>
      </c>
      <c r="O61" s="14">
        <v>8474064553</v>
      </c>
      <c r="P61" s="43"/>
      <c r="Q61" s="14"/>
      <c r="R61" s="14"/>
      <c r="S61" s="66" t="s">
        <v>76</v>
      </c>
      <c r="T61" s="14"/>
    </row>
    <row r="62" spans="1:20" s="23" customFormat="1" ht="33">
      <c r="A62" s="28">
        <v>58</v>
      </c>
      <c r="B62" s="13" t="s">
        <v>69</v>
      </c>
      <c r="C62" s="14" t="s">
        <v>746</v>
      </c>
      <c r="D62" s="14" t="s">
        <v>27</v>
      </c>
      <c r="E62" s="15" t="s">
        <v>747</v>
      </c>
      <c r="F62" s="14" t="s">
        <v>117</v>
      </c>
      <c r="G62" s="15">
        <v>67</v>
      </c>
      <c r="H62" s="15">
        <v>22</v>
      </c>
      <c r="I62" s="88">
        <f t="shared" si="0"/>
        <v>89</v>
      </c>
      <c r="J62" s="66" t="s">
        <v>748</v>
      </c>
      <c r="K62" s="14" t="s">
        <v>577</v>
      </c>
      <c r="L62" s="14" t="s">
        <v>578</v>
      </c>
      <c r="M62" s="14">
        <v>8011739247</v>
      </c>
      <c r="N62" s="14" t="s">
        <v>579</v>
      </c>
      <c r="O62" s="14">
        <v>9613962830</v>
      </c>
      <c r="P62" s="43"/>
      <c r="Q62" s="14"/>
      <c r="R62" s="14"/>
      <c r="S62" s="66" t="s">
        <v>76</v>
      </c>
      <c r="T62" s="14"/>
    </row>
    <row r="63" spans="1:20" s="23" customFormat="1">
      <c r="A63" s="28">
        <v>59</v>
      </c>
      <c r="B63" s="13"/>
      <c r="C63" s="14"/>
      <c r="D63" s="14"/>
      <c r="E63" s="15"/>
      <c r="F63" s="14"/>
      <c r="G63" s="15"/>
      <c r="H63" s="15"/>
      <c r="I63" s="13">
        <f t="shared" ref="I63:I68" si="1">G63+H63</f>
        <v>0</v>
      </c>
      <c r="J63" s="66"/>
      <c r="K63" s="14"/>
      <c r="L63" s="14"/>
      <c r="M63" s="14"/>
      <c r="N63" s="14"/>
      <c r="O63" s="14"/>
      <c r="P63" s="43"/>
      <c r="Q63" s="14"/>
      <c r="R63" s="14"/>
      <c r="S63" s="66" t="s">
        <v>76</v>
      </c>
      <c r="T63" s="14"/>
    </row>
    <row r="64" spans="1:20" s="23" customFormat="1">
      <c r="A64" s="28">
        <v>60</v>
      </c>
      <c r="B64" s="13"/>
      <c r="C64" s="79"/>
      <c r="D64" s="66"/>
      <c r="E64" s="72"/>
      <c r="F64" s="14"/>
      <c r="G64" s="76"/>
      <c r="H64" s="76"/>
      <c r="I64" s="13">
        <f t="shared" si="1"/>
        <v>0</v>
      </c>
      <c r="J64" s="66"/>
      <c r="K64" s="66"/>
      <c r="L64" s="66"/>
      <c r="M64" s="66"/>
      <c r="N64" s="66"/>
      <c r="O64" s="66"/>
      <c r="P64" s="87"/>
      <c r="Q64" s="14"/>
      <c r="R64" s="14"/>
      <c r="S64" s="66" t="s">
        <v>76</v>
      </c>
      <c r="T64" s="14"/>
    </row>
    <row r="65" spans="1:20" s="23" customFormat="1">
      <c r="A65" s="28">
        <v>61</v>
      </c>
      <c r="B65" s="13"/>
      <c r="C65" s="80"/>
      <c r="D65" s="66"/>
      <c r="E65" s="72"/>
      <c r="F65" s="14"/>
      <c r="G65" s="67"/>
      <c r="H65" s="67"/>
      <c r="I65" s="13">
        <f t="shared" si="1"/>
        <v>0</v>
      </c>
      <c r="J65" s="66"/>
      <c r="K65" s="66"/>
      <c r="L65" s="66"/>
      <c r="M65" s="66"/>
      <c r="N65" s="66"/>
      <c r="O65" s="66"/>
      <c r="P65" s="87"/>
      <c r="Q65" s="14"/>
      <c r="R65" s="14"/>
      <c r="S65" s="14"/>
      <c r="T65" s="14"/>
    </row>
    <row r="66" spans="1:20" s="23" customFormat="1">
      <c r="A66" s="28">
        <v>62</v>
      </c>
      <c r="B66" s="13"/>
      <c r="C66" s="14"/>
      <c r="D66" s="66"/>
      <c r="E66" s="15"/>
      <c r="F66" s="14"/>
      <c r="G66" s="15"/>
      <c r="H66" s="15"/>
      <c r="I66" s="13">
        <f t="shared" si="1"/>
        <v>0</v>
      </c>
      <c r="J66" s="66"/>
      <c r="K66" s="66"/>
      <c r="L66" s="66"/>
      <c r="M66" s="66"/>
      <c r="N66" s="66"/>
      <c r="O66" s="66"/>
      <c r="P66" s="43"/>
      <c r="Q66" s="41"/>
      <c r="R66" s="41"/>
      <c r="S66" s="41"/>
      <c r="T66" s="14"/>
    </row>
    <row r="67" spans="1:20" s="23" customFormat="1">
      <c r="A67" s="28">
        <v>63</v>
      </c>
      <c r="B67" s="13"/>
      <c r="C67" s="14"/>
      <c r="D67" s="66"/>
      <c r="E67" s="15"/>
      <c r="F67" s="14"/>
      <c r="G67" s="15"/>
      <c r="H67" s="15"/>
      <c r="I67" s="13">
        <f t="shared" si="1"/>
        <v>0</v>
      </c>
      <c r="J67" s="66"/>
      <c r="K67" s="66"/>
      <c r="L67" s="66"/>
      <c r="M67" s="66"/>
      <c r="N67" s="66"/>
      <c r="O67" s="66"/>
      <c r="P67" s="43"/>
      <c r="Q67" s="41"/>
      <c r="R67" s="41"/>
      <c r="S67" s="41"/>
      <c r="T67" s="14"/>
    </row>
    <row r="68" spans="1:20" s="23" customFormat="1">
      <c r="A68" s="28">
        <v>64</v>
      </c>
      <c r="B68" s="13"/>
      <c r="C68" s="14"/>
      <c r="D68" s="66"/>
      <c r="E68" s="15"/>
      <c r="F68" s="14"/>
      <c r="G68" s="15"/>
      <c r="H68" s="15"/>
      <c r="I68" s="13">
        <f t="shared" si="1"/>
        <v>0</v>
      </c>
      <c r="J68" s="66"/>
      <c r="K68" s="66"/>
      <c r="L68" s="66"/>
      <c r="M68" s="66"/>
      <c r="N68" s="66"/>
      <c r="O68" s="66"/>
      <c r="P68" s="43"/>
      <c r="Q68" s="41"/>
      <c r="R68" s="41"/>
      <c r="S68" s="41"/>
      <c r="T68" s="14"/>
    </row>
    <row r="69" spans="1:20" s="23" customFormat="1">
      <c r="A69" s="28">
        <v>65</v>
      </c>
      <c r="B69" s="13"/>
      <c r="C69" s="14"/>
      <c r="D69" s="66"/>
      <c r="E69" s="15"/>
      <c r="F69" s="14"/>
      <c r="G69" s="15"/>
      <c r="H69" s="15"/>
      <c r="I69" s="13">
        <f t="shared" ref="I69:I81" si="2">G69+H69</f>
        <v>0</v>
      </c>
      <c r="J69" s="66"/>
      <c r="K69" s="66"/>
      <c r="L69" s="66"/>
      <c r="M69" s="66"/>
      <c r="N69" s="66"/>
      <c r="O69" s="66"/>
      <c r="P69" s="43"/>
      <c r="Q69" s="41"/>
      <c r="R69" s="41"/>
      <c r="S69" s="41"/>
      <c r="T69" s="14"/>
    </row>
    <row r="70" spans="1:20" s="23" customFormat="1">
      <c r="A70" s="28">
        <v>66</v>
      </c>
      <c r="B70" s="13"/>
      <c r="C70" s="14"/>
      <c r="D70" s="66"/>
      <c r="E70" s="15"/>
      <c r="F70" s="14"/>
      <c r="G70" s="15"/>
      <c r="H70" s="15"/>
      <c r="I70" s="13">
        <f t="shared" si="2"/>
        <v>0</v>
      </c>
      <c r="J70" s="66"/>
      <c r="K70" s="66"/>
      <c r="L70" s="66"/>
      <c r="M70" s="66"/>
      <c r="N70" s="66"/>
      <c r="O70" s="66"/>
      <c r="P70" s="43"/>
      <c r="Q70" s="41"/>
      <c r="R70" s="41"/>
      <c r="S70" s="41"/>
      <c r="T70" s="14"/>
    </row>
    <row r="71" spans="1:20" s="23" customFormat="1">
      <c r="A71" s="28">
        <v>67</v>
      </c>
      <c r="B71" s="13"/>
      <c r="C71" s="14"/>
      <c r="D71" s="66"/>
      <c r="E71" s="15"/>
      <c r="F71" s="14"/>
      <c r="G71" s="15"/>
      <c r="H71" s="15"/>
      <c r="I71" s="13">
        <f t="shared" si="2"/>
        <v>0</v>
      </c>
      <c r="J71" s="66"/>
      <c r="K71" s="66"/>
      <c r="L71" s="66"/>
      <c r="M71" s="66"/>
      <c r="N71" s="66"/>
      <c r="O71" s="66"/>
      <c r="P71" s="43"/>
      <c r="Q71" s="41"/>
      <c r="R71" s="41"/>
      <c r="S71" s="41"/>
      <c r="T71" s="14"/>
    </row>
    <row r="72" spans="1:20" s="23" customFormat="1">
      <c r="A72" s="28">
        <v>68</v>
      </c>
      <c r="B72" s="13"/>
      <c r="C72" s="14"/>
      <c r="D72" s="66"/>
      <c r="E72" s="15"/>
      <c r="F72" s="14"/>
      <c r="G72" s="15"/>
      <c r="H72" s="15"/>
      <c r="I72" s="13">
        <f t="shared" si="2"/>
        <v>0</v>
      </c>
      <c r="J72" s="66"/>
      <c r="K72" s="66"/>
      <c r="L72" s="66"/>
      <c r="M72" s="66"/>
      <c r="N72" s="66"/>
      <c r="O72" s="66"/>
      <c r="P72" s="43"/>
      <c r="Q72" s="41"/>
      <c r="R72" s="41"/>
      <c r="S72" s="41"/>
      <c r="T72" s="14"/>
    </row>
    <row r="73" spans="1:20" s="23" customFormat="1">
      <c r="A73" s="28">
        <v>69</v>
      </c>
      <c r="B73" s="13"/>
      <c r="C73" s="14"/>
      <c r="D73" s="66"/>
      <c r="E73" s="15"/>
      <c r="F73" s="14"/>
      <c r="G73" s="15"/>
      <c r="H73" s="15"/>
      <c r="I73" s="13">
        <f t="shared" si="2"/>
        <v>0</v>
      </c>
      <c r="J73" s="66"/>
      <c r="K73" s="66"/>
      <c r="L73" s="66"/>
      <c r="M73" s="66"/>
      <c r="N73" s="66"/>
      <c r="O73" s="66"/>
      <c r="P73" s="43"/>
      <c r="Q73" s="41"/>
      <c r="R73" s="41"/>
      <c r="S73" s="41"/>
      <c r="T73" s="14"/>
    </row>
    <row r="74" spans="1:20" s="23" customFormat="1">
      <c r="A74" s="28">
        <v>70</v>
      </c>
      <c r="B74" s="13"/>
      <c r="C74" s="14"/>
      <c r="D74" s="66"/>
      <c r="E74" s="15"/>
      <c r="F74" s="14"/>
      <c r="G74" s="15"/>
      <c r="H74" s="15"/>
      <c r="I74" s="13">
        <f t="shared" si="2"/>
        <v>0</v>
      </c>
      <c r="J74" s="66"/>
      <c r="K74" s="66"/>
      <c r="L74" s="66"/>
      <c r="M74" s="66"/>
      <c r="N74" s="66"/>
      <c r="O74" s="66"/>
      <c r="P74" s="43"/>
      <c r="Q74" s="41"/>
      <c r="R74" s="41"/>
      <c r="S74" s="41"/>
      <c r="T74" s="14"/>
    </row>
    <row r="75" spans="1:20" s="23" customFormat="1">
      <c r="A75" s="28">
        <v>71</v>
      </c>
      <c r="B75" s="13"/>
      <c r="C75" s="14"/>
      <c r="D75" s="66"/>
      <c r="E75" s="15"/>
      <c r="F75" s="14"/>
      <c r="G75" s="15"/>
      <c r="H75" s="15"/>
      <c r="I75" s="13">
        <f t="shared" si="2"/>
        <v>0</v>
      </c>
      <c r="J75" s="66"/>
      <c r="K75" s="66"/>
      <c r="L75" s="66"/>
      <c r="M75" s="66"/>
      <c r="N75" s="66"/>
      <c r="O75" s="66"/>
      <c r="P75" s="43"/>
      <c r="Q75" s="41"/>
      <c r="R75" s="41"/>
      <c r="S75" s="41"/>
      <c r="T75" s="14"/>
    </row>
    <row r="76" spans="1:20" s="23" customFormat="1">
      <c r="A76" s="28">
        <v>72</v>
      </c>
      <c r="B76" s="13"/>
      <c r="C76" s="14"/>
      <c r="D76" s="66"/>
      <c r="E76" s="15"/>
      <c r="F76" s="14"/>
      <c r="G76" s="15"/>
      <c r="H76" s="15"/>
      <c r="I76" s="13">
        <f t="shared" si="2"/>
        <v>0</v>
      </c>
      <c r="J76" s="66"/>
      <c r="K76" s="66"/>
      <c r="L76" s="66"/>
      <c r="M76" s="66"/>
      <c r="N76" s="66"/>
      <c r="O76" s="66"/>
      <c r="P76" s="43"/>
      <c r="Q76" s="41"/>
      <c r="R76" s="41"/>
      <c r="S76" s="41"/>
      <c r="T76" s="14"/>
    </row>
    <row r="77" spans="1:20" s="23" customFormat="1">
      <c r="A77" s="28">
        <v>73</v>
      </c>
      <c r="B77" s="13"/>
      <c r="C77" s="14"/>
      <c r="D77" s="66"/>
      <c r="E77" s="15"/>
      <c r="F77" s="14"/>
      <c r="G77" s="15"/>
      <c r="H77" s="15"/>
      <c r="I77" s="13">
        <f t="shared" si="2"/>
        <v>0</v>
      </c>
      <c r="J77" s="66"/>
      <c r="K77" s="66"/>
      <c r="L77" s="66"/>
      <c r="M77" s="66"/>
      <c r="N77" s="66"/>
      <c r="O77" s="66"/>
      <c r="P77" s="43"/>
      <c r="Q77" s="41"/>
      <c r="R77" s="41"/>
      <c r="S77" s="41"/>
      <c r="T77" s="14"/>
    </row>
    <row r="78" spans="1:20" s="23" customFormat="1">
      <c r="A78" s="28">
        <v>74</v>
      </c>
      <c r="B78" s="13"/>
      <c r="C78" s="14"/>
      <c r="D78" s="66"/>
      <c r="E78" s="15"/>
      <c r="F78" s="14"/>
      <c r="G78" s="15"/>
      <c r="H78" s="15"/>
      <c r="I78" s="13">
        <f t="shared" si="2"/>
        <v>0</v>
      </c>
      <c r="J78" s="66"/>
      <c r="K78" s="66"/>
      <c r="L78" s="66"/>
      <c r="M78" s="66"/>
      <c r="N78" s="66"/>
      <c r="O78" s="66"/>
      <c r="P78" s="43"/>
      <c r="Q78" s="41"/>
      <c r="R78" s="41"/>
      <c r="S78" s="41"/>
      <c r="T78" s="14"/>
    </row>
    <row r="79" spans="1:20" s="23" customFormat="1">
      <c r="A79" s="28">
        <v>75</v>
      </c>
      <c r="B79" s="13"/>
      <c r="C79" s="14"/>
      <c r="D79" s="66"/>
      <c r="E79" s="15"/>
      <c r="F79" s="14"/>
      <c r="G79" s="15"/>
      <c r="H79" s="15"/>
      <c r="I79" s="13">
        <f t="shared" si="2"/>
        <v>0</v>
      </c>
      <c r="J79" s="66"/>
      <c r="K79" s="66"/>
      <c r="L79" s="66"/>
      <c r="M79" s="66"/>
      <c r="N79" s="66"/>
      <c r="O79" s="66"/>
      <c r="P79" s="43"/>
      <c r="Q79" s="41"/>
      <c r="R79" s="41"/>
      <c r="S79" s="41"/>
      <c r="T79" s="14"/>
    </row>
    <row r="80" spans="1:20" s="23" customFormat="1">
      <c r="A80" s="28">
        <v>76</v>
      </c>
      <c r="B80" s="13"/>
      <c r="C80" s="14"/>
      <c r="D80" s="66"/>
      <c r="E80" s="15"/>
      <c r="F80" s="14"/>
      <c r="G80" s="15"/>
      <c r="H80" s="15"/>
      <c r="I80" s="13">
        <f t="shared" si="2"/>
        <v>0</v>
      </c>
      <c r="J80" s="66"/>
      <c r="K80" s="66"/>
      <c r="L80" s="66"/>
      <c r="M80" s="66"/>
      <c r="N80" s="66"/>
      <c r="O80" s="66"/>
      <c r="P80" s="43"/>
      <c r="Q80" s="41"/>
      <c r="R80" s="41"/>
      <c r="S80" s="41"/>
      <c r="T80" s="14"/>
    </row>
    <row r="81" spans="1:20" s="23" customFormat="1">
      <c r="A81" s="28">
        <v>77</v>
      </c>
      <c r="B81" s="13"/>
      <c r="C81" s="14"/>
      <c r="D81" s="66"/>
      <c r="E81" s="15"/>
      <c r="F81" s="14"/>
      <c r="G81" s="15"/>
      <c r="H81" s="15"/>
      <c r="I81" s="13">
        <f t="shared" si="2"/>
        <v>0</v>
      </c>
      <c r="J81" s="66"/>
      <c r="K81" s="66"/>
      <c r="L81" s="66"/>
      <c r="M81" s="66"/>
      <c r="N81" s="66"/>
      <c r="O81" s="66"/>
      <c r="P81" s="43"/>
      <c r="Q81" s="41"/>
      <c r="R81" s="41"/>
      <c r="S81" s="41"/>
      <c r="T81" s="14"/>
    </row>
    <row r="82" spans="1:20" s="23" customFormat="1">
      <c r="A82" s="28">
        <v>78</v>
      </c>
      <c r="B82" s="13"/>
      <c r="C82" s="46"/>
      <c r="D82" s="66"/>
      <c r="E82" s="47"/>
      <c r="F82" s="49"/>
      <c r="G82" s="48"/>
      <c r="H82" s="48"/>
      <c r="I82" s="13">
        <f t="shared" ref="I82:I133" si="3">G82+H82</f>
        <v>0</v>
      </c>
      <c r="J82" s="50"/>
      <c r="K82" s="46"/>
      <c r="L82" s="41"/>
      <c r="M82" s="41"/>
      <c r="N82" s="42"/>
      <c r="O82" s="42"/>
      <c r="P82" s="43"/>
      <c r="Q82" s="41"/>
      <c r="R82" s="41"/>
      <c r="S82" s="41"/>
      <c r="T82" s="14"/>
    </row>
    <row r="83" spans="1:20" s="23" customFormat="1">
      <c r="A83" s="28">
        <v>79</v>
      </c>
      <c r="B83" s="13"/>
      <c r="C83" s="46"/>
      <c r="D83" s="66"/>
      <c r="E83" s="47"/>
      <c r="F83" s="49"/>
      <c r="G83" s="48"/>
      <c r="H83" s="48"/>
      <c r="I83" s="13">
        <f t="shared" si="3"/>
        <v>0</v>
      </c>
      <c r="J83" s="50"/>
      <c r="K83" s="46"/>
      <c r="L83" s="41"/>
      <c r="M83" s="41"/>
      <c r="N83" s="42"/>
      <c r="O83" s="42"/>
      <c r="P83" s="43"/>
      <c r="Q83" s="41"/>
      <c r="R83" s="41"/>
      <c r="S83" s="41"/>
      <c r="T83" s="14"/>
    </row>
    <row r="84" spans="1:20" s="23" customFormat="1">
      <c r="A84" s="28">
        <v>80</v>
      </c>
      <c r="B84" s="13"/>
      <c r="C84" s="46"/>
      <c r="D84" s="66"/>
      <c r="E84" s="47"/>
      <c r="F84" s="49"/>
      <c r="G84" s="48"/>
      <c r="H84" s="48"/>
      <c r="I84" s="13">
        <f t="shared" si="3"/>
        <v>0</v>
      </c>
      <c r="J84" s="50"/>
      <c r="K84" s="46"/>
      <c r="L84" s="41"/>
      <c r="M84" s="41"/>
      <c r="N84" s="42"/>
      <c r="O84" s="42"/>
      <c r="P84" s="43"/>
      <c r="Q84" s="41"/>
      <c r="R84" s="41"/>
      <c r="S84" s="41"/>
      <c r="T84" s="14"/>
    </row>
    <row r="85" spans="1:20" s="23" customFormat="1">
      <c r="A85" s="28">
        <v>81</v>
      </c>
      <c r="B85" s="13"/>
      <c r="C85" s="46"/>
      <c r="D85" s="66"/>
      <c r="E85" s="47"/>
      <c r="F85" s="49"/>
      <c r="G85" s="48"/>
      <c r="H85" s="48"/>
      <c r="I85" s="13">
        <f t="shared" si="3"/>
        <v>0</v>
      </c>
      <c r="J85" s="50"/>
      <c r="K85" s="46"/>
      <c r="L85" s="41"/>
      <c r="M85" s="41"/>
      <c r="N85" s="42"/>
      <c r="O85" s="42"/>
      <c r="P85" s="43"/>
      <c r="Q85" s="41"/>
      <c r="R85" s="41"/>
      <c r="S85" s="41"/>
      <c r="T85" s="14"/>
    </row>
    <row r="86" spans="1:20" s="23" customFormat="1">
      <c r="A86" s="28">
        <v>82</v>
      </c>
      <c r="B86" s="13"/>
      <c r="C86" s="46"/>
      <c r="D86" s="66"/>
      <c r="E86" s="47"/>
      <c r="F86" s="49"/>
      <c r="G86" s="48"/>
      <c r="H86" s="48"/>
      <c r="I86" s="13">
        <f t="shared" si="3"/>
        <v>0</v>
      </c>
      <c r="J86" s="50"/>
      <c r="K86" s="46"/>
      <c r="L86" s="41"/>
      <c r="M86" s="41"/>
      <c r="N86" s="42"/>
      <c r="O86" s="42"/>
      <c r="P86" s="43"/>
      <c r="Q86" s="41"/>
      <c r="R86" s="41"/>
      <c r="S86" s="41"/>
      <c r="T86" s="14"/>
    </row>
    <row r="87" spans="1:20" s="23" customFormat="1">
      <c r="A87" s="28">
        <v>83</v>
      </c>
      <c r="B87" s="13"/>
      <c r="C87" s="46"/>
      <c r="D87" s="66"/>
      <c r="E87" s="47"/>
      <c r="F87" s="49"/>
      <c r="G87" s="48"/>
      <c r="H87" s="48"/>
      <c r="I87" s="13">
        <f t="shared" si="3"/>
        <v>0</v>
      </c>
      <c r="J87" s="50"/>
      <c r="K87" s="46"/>
      <c r="L87" s="41"/>
      <c r="M87" s="41"/>
      <c r="N87" s="42"/>
      <c r="O87" s="42"/>
      <c r="P87" s="43"/>
      <c r="Q87" s="41"/>
      <c r="R87" s="41"/>
      <c r="S87" s="41"/>
      <c r="T87" s="14"/>
    </row>
    <row r="88" spans="1:20" s="23" customFormat="1">
      <c r="A88" s="28">
        <v>84</v>
      </c>
      <c r="B88" s="13"/>
      <c r="C88" s="46"/>
      <c r="D88" s="66"/>
      <c r="E88" s="47"/>
      <c r="F88" s="49"/>
      <c r="G88" s="48"/>
      <c r="H88" s="48"/>
      <c r="I88" s="13">
        <f t="shared" si="3"/>
        <v>0</v>
      </c>
      <c r="J88" s="50"/>
      <c r="K88" s="46"/>
      <c r="L88" s="41"/>
      <c r="M88" s="41"/>
      <c r="N88" s="42"/>
      <c r="O88" s="42"/>
      <c r="P88" s="43"/>
      <c r="Q88" s="41"/>
      <c r="R88" s="41"/>
      <c r="S88" s="41"/>
      <c r="T88" s="14"/>
    </row>
    <row r="89" spans="1:20" s="23" customFormat="1">
      <c r="A89" s="28">
        <v>85</v>
      </c>
      <c r="B89" s="13"/>
      <c r="C89" s="46"/>
      <c r="D89" s="66"/>
      <c r="E89" s="47"/>
      <c r="F89" s="49"/>
      <c r="G89" s="48"/>
      <c r="H89" s="48"/>
      <c r="I89" s="13">
        <f t="shared" si="3"/>
        <v>0</v>
      </c>
      <c r="J89" s="50"/>
      <c r="K89" s="46"/>
      <c r="L89" s="41"/>
      <c r="M89" s="41"/>
      <c r="N89" s="42"/>
      <c r="O89" s="42"/>
      <c r="P89" s="43"/>
      <c r="Q89" s="41"/>
      <c r="R89" s="41"/>
      <c r="S89" s="41"/>
      <c r="T89" s="14"/>
    </row>
    <row r="90" spans="1:20" s="23" customFormat="1">
      <c r="A90" s="28">
        <v>86</v>
      </c>
      <c r="B90" s="13"/>
      <c r="C90" s="46"/>
      <c r="D90" s="66"/>
      <c r="E90" s="47"/>
      <c r="F90" s="49"/>
      <c r="G90" s="48"/>
      <c r="H90" s="48"/>
      <c r="I90" s="13">
        <f t="shared" si="3"/>
        <v>0</v>
      </c>
      <c r="J90" s="50"/>
      <c r="K90" s="46"/>
      <c r="L90" s="41"/>
      <c r="M90" s="41"/>
      <c r="N90" s="42"/>
      <c r="O90" s="42"/>
      <c r="P90" s="43"/>
      <c r="Q90" s="41"/>
      <c r="R90" s="41"/>
      <c r="S90" s="41"/>
      <c r="T90" s="14"/>
    </row>
    <row r="91" spans="1:20" s="23" customFormat="1">
      <c r="A91" s="28">
        <v>87</v>
      </c>
      <c r="B91" s="13"/>
      <c r="C91" s="46"/>
      <c r="D91" s="66"/>
      <c r="E91" s="47"/>
      <c r="F91" s="49"/>
      <c r="G91" s="48"/>
      <c r="H91" s="48"/>
      <c r="I91" s="13">
        <f t="shared" si="3"/>
        <v>0</v>
      </c>
      <c r="J91" s="50"/>
      <c r="K91" s="46"/>
      <c r="L91" s="41"/>
      <c r="M91" s="41"/>
      <c r="N91" s="42"/>
      <c r="O91" s="42"/>
      <c r="P91" s="43"/>
      <c r="Q91" s="41"/>
      <c r="R91" s="41"/>
      <c r="S91" s="41"/>
      <c r="T91" s="14"/>
    </row>
    <row r="92" spans="1:20" s="23" customFormat="1">
      <c r="A92" s="28">
        <v>88</v>
      </c>
      <c r="B92" s="13"/>
      <c r="C92" s="46"/>
      <c r="D92" s="66"/>
      <c r="E92" s="47"/>
      <c r="F92" s="49"/>
      <c r="G92" s="48"/>
      <c r="H92" s="48"/>
      <c r="I92" s="13">
        <f t="shared" si="3"/>
        <v>0</v>
      </c>
      <c r="J92" s="50"/>
      <c r="K92" s="46"/>
      <c r="L92" s="41"/>
      <c r="M92" s="41"/>
      <c r="N92" s="42"/>
      <c r="O92" s="42"/>
      <c r="P92" s="43"/>
      <c r="Q92" s="41"/>
      <c r="R92" s="41"/>
      <c r="S92" s="41"/>
      <c r="T92" s="14"/>
    </row>
    <row r="93" spans="1:20" s="23" customFormat="1">
      <c r="A93" s="28">
        <v>89</v>
      </c>
      <c r="B93" s="13"/>
      <c r="C93" s="46"/>
      <c r="D93" s="66"/>
      <c r="E93" s="47"/>
      <c r="F93" s="49"/>
      <c r="G93" s="48"/>
      <c r="H93" s="48"/>
      <c r="I93" s="13">
        <f t="shared" si="3"/>
        <v>0</v>
      </c>
      <c r="J93" s="50"/>
      <c r="K93" s="46"/>
      <c r="L93" s="41"/>
      <c r="M93" s="41"/>
      <c r="N93" s="42"/>
      <c r="O93" s="42"/>
      <c r="P93" s="43"/>
      <c r="Q93" s="41"/>
      <c r="R93" s="41"/>
      <c r="S93" s="41"/>
      <c r="T93" s="14"/>
    </row>
    <row r="94" spans="1:20" s="23" customFormat="1">
      <c r="A94" s="28">
        <v>90</v>
      </c>
      <c r="B94" s="13"/>
      <c r="C94" s="46"/>
      <c r="D94" s="66"/>
      <c r="E94" s="47"/>
      <c r="F94" s="49"/>
      <c r="G94" s="48"/>
      <c r="H94" s="48"/>
      <c r="I94" s="13">
        <f t="shared" si="3"/>
        <v>0</v>
      </c>
      <c r="J94" s="50"/>
      <c r="K94" s="46"/>
      <c r="L94" s="41"/>
      <c r="M94" s="41"/>
      <c r="N94" s="42"/>
      <c r="O94" s="42"/>
      <c r="P94" s="43"/>
      <c r="Q94" s="41"/>
      <c r="R94" s="41"/>
      <c r="S94" s="41"/>
      <c r="T94" s="14"/>
    </row>
    <row r="95" spans="1:20" s="23" customFormat="1">
      <c r="A95" s="28">
        <v>91</v>
      </c>
      <c r="B95" s="13"/>
      <c r="C95" s="46"/>
      <c r="D95" s="66"/>
      <c r="E95" s="47"/>
      <c r="F95" s="49"/>
      <c r="G95" s="48"/>
      <c r="H95" s="48"/>
      <c r="I95" s="13">
        <f t="shared" si="3"/>
        <v>0</v>
      </c>
      <c r="J95" s="50"/>
      <c r="K95" s="46"/>
      <c r="L95" s="41"/>
      <c r="M95" s="41"/>
      <c r="N95" s="42"/>
      <c r="O95" s="42"/>
      <c r="P95" s="43"/>
      <c r="Q95" s="41"/>
      <c r="R95" s="41"/>
      <c r="S95" s="41"/>
      <c r="T95" s="14"/>
    </row>
    <row r="96" spans="1:20" s="23" customFormat="1">
      <c r="A96" s="28">
        <v>92</v>
      </c>
      <c r="B96" s="13"/>
      <c r="C96" s="46"/>
      <c r="D96" s="66"/>
      <c r="E96" s="47"/>
      <c r="F96" s="49"/>
      <c r="G96" s="48"/>
      <c r="H96" s="48"/>
      <c r="I96" s="13">
        <f t="shared" si="3"/>
        <v>0</v>
      </c>
      <c r="J96" s="50"/>
      <c r="K96" s="46"/>
      <c r="L96" s="41"/>
      <c r="M96" s="41"/>
      <c r="N96" s="42"/>
      <c r="O96" s="42"/>
      <c r="P96" s="43"/>
      <c r="Q96" s="41"/>
      <c r="R96" s="41"/>
      <c r="S96" s="41"/>
      <c r="T96" s="14"/>
    </row>
    <row r="97" spans="1:20" s="23" customFormat="1">
      <c r="A97" s="28">
        <v>93</v>
      </c>
      <c r="B97" s="13"/>
      <c r="C97" s="46"/>
      <c r="D97" s="66"/>
      <c r="E97" s="47"/>
      <c r="F97" s="49"/>
      <c r="G97" s="48"/>
      <c r="H97" s="48"/>
      <c r="I97" s="13">
        <f t="shared" si="3"/>
        <v>0</v>
      </c>
      <c r="J97" s="50"/>
      <c r="K97" s="46"/>
      <c r="L97" s="41"/>
      <c r="M97" s="41"/>
      <c r="N97" s="42"/>
      <c r="O97" s="42"/>
      <c r="P97" s="43"/>
      <c r="Q97" s="41"/>
      <c r="R97" s="41"/>
      <c r="S97" s="41"/>
      <c r="T97" s="14"/>
    </row>
    <row r="98" spans="1:20" s="23" customFormat="1">
      <c r="A98" s="28">
        <v>94</v>
      </c>
      <c r="B98" s="13"/>
      <c r="C98" s="46"/>
      <c r="D98" s="66"/>
      <c r="E98" s="47"/>
      <c r="F98" s="49"/>
      <c r="G98" s="48"/>
      <c r="H98" s="48"/>
      <c r="I98" s="13">
        <f t="shared" si="3"/>
        <v>0</v>
      </c>
      <c r="J98" s="50"/>
      <c r="K98" s="46"/>
      <c r="L98" s="41"/>
      <c r="M98" s="41"/>
      <c r="N98" s="42"/>
      <c r="O98" s="42"/>
      <c r="P98" s="43"/>
      <c r="Q98" s="41"/>
      <c r="R98" s="41"/>
      <c r="S98" s="41"/>
      <c r="T98" s="14"/>
    </row>
    <row r="99" spans="1:20" s="23" customFormat="1">
      <c r="A99" s="28">
        <v>95</v>
      </c>
      <c r="B99" s="13"/>
      <c r="C99" s="46"/>
      <c r="D99" s="66"/>
      <c r="E99" s="47"/>
      <c r="F99" s="49"/>
      <c r="G99" s="48"/>
      <c r="H99" s="48"/>
      <c r="I99" s="13">
        <f t="shared" si="3"/>
        <v>0</v>
      </c>
      <c r="J99" s="50"/>
      <c r="K99" s="46"/>
      <c r="L99" s="41"/>
      <c r="M99" s="41"/>
      <c r="N99" s="42"/>
      <c r="O99" s="42"/>
      <c r="P99" s="43"/>
      <c r="Q99" s="41"/>
      <c r="R99" s="41"/>
      <c r="S99" s="41"/>
      <c r="T99" s="14"/>
    </row>
    <row r="100" spans="1:20" s="23" customFormat="1">
      <c r="A100" s="28">
        <v>96</v>
      </c>
      <c r="B100" s="13"/>
      <c r="C100" s="46"/>
      <c r="D100" s="66"/>
      <c r="E100" s="47"/>
      <c r="F100" s="49"/>
      <c r="G100" s="48"/>
      <c r="H100" s="48"/>
      <c r="I100" s="13">
        <f t="shared" si="3"/>
        <v>0</v>
      </c>
      <c r="J100" s="50"/>
      <c r="K100" s="46"/>
      <c r="L100" s="41"/>
      <c r="M100" s="41"/>
      <c r="N100" s="42"/>
      <c r="O100" s="42"/>
      <c r="P100" s="43"/>
      <c r="Q100" s="41"/>
      <c r="R100" s="41"/>
      <c r="S100" s="41"/>
      <c r="T100" s="14"/>
    </row>
    <row r="101" spans="1:20" s="23" customFormat="1">
      <c r="A101" s="28">
        <v>97</v>
      </c>
      <c r="B101" s="13"/>
      <c r="C101" s="46"/>
      <c r="D101" s="66"/>
      <c r="E101" s="47"/>
      <c r="F101" s="49"/>
      <c r="G101" s="48"/>
      <c r="H101" s="48"/>
      <c r="I101" s="13">
        <f t="shared" si="3"/>
        <v>0</v>
      </c>
      <c r="J101" s="50"/>
      <c r="K101" s="46"/>
      <c r="L101" s="41"/>
      <c r="M101" s="41"/>
      <c r="N101" s="42"/>
      <c r="O101" s="42"/>
      <c r="P101" s="43"/>
      <c r="Q101" s="41"/>
      <c r="R101" s="41"/>
      <c r="S101" s="41"/>
      <c r="T101" s="14"/>
    </row>
    <row r="102" spans="1:20" s="23" customFormat="1">
      <c r="A102" s="28">
        <v>98</v>
      </c>
      <c r="B102" s="13"/>
      <c r="C102" s="46"/>
      <c r="D102" s="66"/>
      <c r="E102" s="47"/>
      <c r="F102" s="49"/>
      <c r="G102" s="48"/>
      <c r="H102" s="48"/>
      <c r="I102" s="13">
        <f t="shared" si="3"/>
        <v>0</v>
      </c>
      <c r="J102" s="50"/>
      <c r="K102" s="46"/>
      <c r="L102" s="41"/>
      <c r="M102" s="41"/>
      <c r="N102" s="42"/>
      <c r="O102" s="42"/>
      <c r="P102" s="43"/>
      <c r="Q102" s="41"/>
      <c r="R102" s="41"/>
      <c r="S102" s="41"/>
      <c r="T102" s="14"/>
    </row>
    <row r="103" spans="1:20" s="23" customFormat="1">
      <c r="A103" s="28">
        <v>99</v>
      </c>
      <c r="B103" s="13"/>
      <c r="C103" s="46"/>
      <c r="D103" s="66"/>
      <c r="E103" s="47"/>
      <c r="F103" s="49"/>
      <c r="G103" s="48"/>
      <c r="H103" s="48"/>
      <c r="I103" s="13">
        <f t="shared" si="3"/>
        <v>0</v>
      </c>
      <c r="J103" s="50"/>
      <c r="K103" s="46"/>
      <c r="L103" s="41"/>
      <c r="M103" s="41"/>
      <c r="N103" s="42"/>
      <c r="O103" s="42"/>
      <c r="P103" s="43"/>
      <c r="Q103" s="41"/>
      <c r="R103" s="41"/>
      <c r="S103" s="41"/>
      <c r="T103" s="14"/>
    </row>
    <row r="104" spans="1:20" s="23" customFormat="1">
      <c r="A104" s="28">
        <v>100</v>
      </c>
      <c r="B104" s="13"/>
      <c r="C104" s="46"/>
      <c r="D104" s="66"/>
      <c r="E104" s="47"/>
      <c r="F104" s="49"/>
      <c r="G104" s="48"/>
      <c r="H104" s="48"/>
      <c r="I104" s="13">
        <f t="shared" si="3"/>
        <v>0</v>
      </c>
      <c r="J104" s="50"/>
      <c r="K104" s="46"/>
      <c r="L104" s="41"/>
      <c r="M104" s="41"/>
      <c r="N104" s="42"/>
      <c r="O104" s="42"/>
      <c r="P104" s="43"/>
      <c r="Q104" s="41"/>
      <c r="R104" s="41"/>
      <c r="S104" s="41"/>
      <c r="T104" s="14"/>
    </row>
    <row r="105" spans="1:20" s="23" customFormat="1">
      <c r="A105" s="28">
        <v>101</v>
      </c>
      <c r="B105" s="13"/>
      <c r="C105" s="46"/>
      <c r="D105" s="66"/>
      <c r="E105" s="47"/>
      <c r="F105" s="49"/>
      <c r="G105" s="48"/>
      <c r="H105" s="48"/>
      <c r="I105" s="13">
        <f t="shared" si="3"/>
        <v>0</v>
      </c>
      <c r="J105" s="50"/>
      <c r="K105" s="46"/>
      <c r="L105" s="41"/>
      <c r="M105" s="41"/>
      <c r="N105" s="42"/>
      <c r="O105" s="42"/>
      <c r="P105" s="43"/>
      <c r="Q105" s="41"/>
      <c r="R105" s="41"/>
      <c r="S105" s="41"/>
      <c r="T105" s="14"/>
    </row>
    <row r="106" spans="1:20" s="23" customFormat="1">
      <c r="A106" s="28">
        <v>102</v>
      </c>
      <c r="B106" s="13"/>
      <c r="C106" s="46"/>
      <c r="D106" s="66"/>
      <c r="E106" s="47"/>
      <c r="F106" s="49"/>
      <c r="G106" s="48"/>
      <c r="H106" s="48"/>
      <c r="I106" s="13">
        <f t="shared" si="3"/>
        <v>0</v>
      </c>
      <c r="J106" s="50"/>
      <c r="K106" s="46"/>
      <c r="L106" s="41"/>
      <c r="M106" s="41"/>
      <c r="N106" s="42"/>
      <c r="O106" s="42"/>
      <c r="P106" s="43"/>
      <c r="Q106" s="41"/>
      <c r="R106" s="41"/>
      <c r="S106" s="41"/>
      <c r="T106" s="14"/>
    </row>
    <row r="107" spans="1:20" s="23" customFormat="1">
      <c r="A107" s="28">
        <v>103</v>
      </c>
      <c r="B107" s="13"/>
      <c r="C107" s="46"/>
      <c r="D107" s="66"/>
      <c r="E107" s="47"/>
      <c r="F107" s="49"/>
      <c r="G107" s="48"/>
      <c r="H107" s="48"/>
      <c r="I107" s="13">
        <f t="shared" si="3"/>
        <v>0</v>
      </c>
      <c r="J107" s="50"/>
      <c r="K107" s="46"/>
      <c r="L107" s="41"/>
      <c r="M107" s="41"/>
      <c r="N107" s="42"/>
      <c r="O107" s="42"/>
      <c r="P107" s="43"/>
      <c r="Q107" s="41"/>
      <c r="R107" s="41"/>
      <c r="S107" s="41"/>
      <c r="T107" s="14"/>
    </row>
    <row r="108" spans="1:20" s="23" customFormat="1">
      <c r="A108" s="28">
        <v>104</v>
      </c>
      <c r="B108" s="13"/>
      <c r="C108" s="46"/>
      <c r="D108" s="66"/>
      <c r="E108" s="47"/>
      <c r="F108" s="49"/>
      <c r="G108" s="48"/>
      <c r="H108" s="48"/>
      <c r="I108" s="13">
        <f t="shared" si="3"/>
        <v>0</v>
      </c>
      <c r="J108" s="50"/>
      <c r="K108" s="46"/>
      <c r="L108" s="41"/>
      <c r="M108" s="41"/>
      <c r="N108" s="42"/>
      <c r="O108" s="42"/>
      <c r="P108" s="43"/>
      <c r="Q108" s="41"/>
      <c r="R108" s="41"/>
      <c r="S108" s="41"/>
      <c r="T108" s="14"/>
    </row>
    <row r="109" spans="1:20" s="23" customFormat="1">
      <c r="A109" s="28">
        <v>105</v>
      </c>
      <c r="B109" s="13"/>
      <c r="C109" s="46"/>
      <c r="D109" s="66"/>
      <c r="E109" s="47"/>
      <c r="F109" s="49"/>
      <c r="G109" s="48"/>
      <c r="H109" s="48"/>
      <c r="I109" s="13">
        <f t="shared" si="3"/>
        <v>0</v>
      </c>
      <c r="J109" s="50"/>
      <c r="K109" s="46"/>
      <c r="L109" s="41"/>
      <c r="M109" s="41"/>
      <c r="N109" s="42"/>
      <c r="O109" s="42"/>
      <c r="P109" s="43"/>
      <c r="Q109" s="41"/>
      <c r="R109" s="41"/>
      <c r="S109" s="41"/>
      <c r="T109" s="14"/>
    </row>
    <row r="110" spans="1:20" s="23" customFormat="1">
      <c r="A110" s="28">
        <v>106</v>
      </c>
      <c r="B110" s="13"/>
      <c r="C110" s="46"/>
      <c r="D110" s="66"/>
      <c r="E110" s="47"/>
      <c r="F110" s="49"/>
      <c r="G110" s="48"/>
      <c r="H110" s="48"/>
      <c r="I110" s="13">
        <f t="shared" si="3"/>
        <v>0</v>
      </c>
      <c r="J110" s="50"/>
      <c r="K110" s="46"/>
      <c r="L110" s="41"/>
      <c r="M110" s="41"/>
      <c r="N110" s="42"/>
      <c r="O110" s="42"/>
      <c r="P110" s="43"/>
      <c r="Q110" s="41"/>
      <c r="R110" s="41"/>
      <c r="S110" s="41"/>
      <c r="T110" s="14"/>
    </row>
    <row r="111" spans="1:20" s="23" customFormat="1">
      <c r="A111" s="28">
        <v>107</v>
      </c>
      <c r="B111" s="13"/>
      <c r="C111" s="46"/>
      <c r="D111" s="66"/>
      <c r="E111" s="47"/>
      <c r="F111" s="49"/>
      <c r="G111" s="48"/>
      <c r="H111" s="48"/>
      <c r="I111" s="13">
        <f t="shared" si="3"/>
        <v>0</v>
      </c>
      <c r="J111" s="50"/>
      <c r="K111" s="46"/>
      <c r="L111" s="41"/>
      <c r="M111" s="41"/>
      <c r="N111" s="42"/>
      <c r="O111" s="42"/>
      <c r="P111" s="43"/>
      <c r="Q111" s="41"/>
      <c r="R111" s="41"/>
      <c r="S111" s="41"/>
      <c r="T111" s="14"/>
    </row>
    <row r="112" spans="1:20" s="23" customFormat="1">
      <c r="A112" s="28">
        <v>108</v>
      </c>
      <c r="B112" s="13"/>
      <c r="C112" s="46"/>
      <c r="D112" s="66"/>
      <c r="E112" s="47"/>
      <c r="F112" s="49"/>
      <c r="G112" s="48"/>
      <c r="H112" s="48"/>
      <c r="I112" s="13">
        <f t="shared" si="3"/>
        <v>0</v>
      </c>
      <c r="J112" s="50"/>
      <c r="K112" s="46"/>
      <c r="L112" s="41"/>
      <c r="M112" s="41"/>
      <c r="N112" s="42"/>
      <c r="O112" s="42"/>
      <c r="P112" s="43"/>
      <c r="Q112" s="41"/>
      <c r="R112" s="41"/>
      <c r="S112" s="41"/>
      <c r="T112" s="14"/>
    </row>
    <row r="113" spans="1:20" s="23" customFormat="1">
      <c r="A113" s="28">
        <v>109</v>
      </c>
      <c r="B113" s="13"/>
      <c r="C113" s="46"/>
      <c r="D113" s="66"/>
      <c r="E113" s="47"/>
      <c r="F113" s="49"/>
      <c r="G113" s="48"/>
      <c r="H113" s="48"/>
      <c r="I113" s="13">
        <f t="shared" si="3"/>
        <v>0</v>
      </c>
      <c r="J113" s="50"/>
      <c r="K113" s="46"/>
      <c r="L113" s="41"/>
      <c r="M113" s="41"/>
      <c r="N113" s="42"/>
      <c r="O113" s="42"/>
      <c r="P113" s="43"/>
      <c r="Q113" s="41"/>
      <c r="R113" s="41"/>
      <c r="S113" s="41"/>
      <c r="T113" s="14"/>
    </row>
    <row r="114" spans="1:20" s="23" customFormat="1">
      <c r="A114" s="28">
        <v>110</v>
      </c>
      <c r="B114" s="13"/>
      <c r="C114" s="46"/>
      <c r="D114" s="66"/>
      <c r="E114" s="47"/>
      <c r="F114" s="49"/>
      <c r="G114" s="48"/>
      <c r="H114" s="48"/>
      <c r="I114" s="13">
        <f t="shared" si="3"/>
        <v>0</v>
      </c>
      <c r="J114" s="50"/>
      <c r="K114" s="46"/>
      <c r="L114" s="41"/>
      <c r="M114" s="41"/>
      <c r="N114" s="42"/>
      <c r="O114" s="42"/>
      <c r="P114" s="43"/>
      <c r="Q114" s="41"/>
      <c r="R114" s="41"/>
      <c r="S114" s="41"/>
      <c r="T114" s="14"/>
    </row>
    <row r="115" spans="1:20" s="23" customFormat="1">
      <c r="A115" s="28">
        <v>111</v>
      </c>
      <c r="B115" s="13"/>
      <c r="C115" s="46"/>
      <c r="D115" s="66"/>
      <c r="E115" s="47"/>
      <c r="F115" s="49"/>
      <c r="G115" s="48"/>
      <c r="H115" s="48"/>
      <c r="I115" s="13">
        <f t="shared" si="3"/>
        <v>0</v>
      </c>
      <c r="J115" s="50"/>
      <c r="K115" s="46"/>
      <c r="L115" s="41"/>
      <c r="M115" s="41"/>
      <c r="N115" s="42"/>
      <c r="O115" s="42"/>
      <c r="P115" s="43"/>
      <c r="Q115" s="41"/>
      <c r="R115" s="41"/>
      <c r="S115" s="41"/>
      <c r="T115" s="14"/>
    </row>
    <row r="116" spans="1:20" s="23" customFormat="1">
      <c r="A116" s="28">
        <v>112</v>
      </c>
      <c r="B116" s="13"/>
      <c r="C116" s="46"/>
      <c r="D116" s="66"/>
      <c r="E116" s="47"/>
      <c r="F116" s="49"/>
      <c r="G116" s="48"/>
      <c r="H116" s="48"/>
      <c r="I116" s="13">
        <f t="shared" si="3"/>
        <v>0</v>
      </c>
      <c r="J116" s="50"/>
      <c r="K116" s="46"/>
      <c r="L116" s="41"/>
      <c r="M116" s="41"/>
      <c r="N116" s="42"/>
      <c r="O116" s="42"/>
      <c r="P116" s="43"/>
      <c r="Q116" s="41"/>
      <c r="R116" s="41"/>
      <c r="S116" s="41"/>
      <c r="T116" s="14"/>
    </row>
    <row r="117" spans="1:20">
      <c r="A117" s="2">
        <v>113</v>
      </c>
      <c r="B117" s="13"/>
      <c r="C117" s="14"/>
      <c r="D117" s="66"/>
      <c r="E117" s="15"/>
      <c r="F117" s="14"/>
      <c r="G117" s="15"/>
      <c r="H117" s="15"/>
      <c r="I117" s="44">
        <f t="shared" si="3"/>
        <v>0</v>
      </c>
      <c r="J117" s="66"/>
      <c r="K117" s="66"/>
      <c r="L117" s="66"/>
      <c r="M117" s="66"/>
      <c r="N117" s="66"/>
      <c r="O117" s="66"/>
      <c r="P117" s="87"/>
      <c r="Q117" s="14"/>
      <c r="R117" s="14"/>
      <c r="S117" s="14"/>
      <c r="T117" s="14"/>
    </row>
    <row r="118" spans="1:20">
      <c r="A118" s="2">
        <v>114</v>
      </c>
      <c r="B118" s="13"/>
      <c r="C118" s="14"/>
      <c r="D118" s="66"/>
      <c r="E118" s="15"/>
      <c r="F118" s="14"/>
      <c r="G118" s="15"/>
      <c r="H118" s="15"/>
      <c r="I118" s="44">
        <f t="shared" si="3"/>
        <v>0</v>
      </c>
      <c r="J118" s="66"/>
      <c r="K118" s="66"/>
      <c r="L118" s="66"/>
      <c r="M118" s="66"/>
      <c r="N118" s="66"/>
      <c r="O118" s="66"/>
      <c r="P118" s="87"/>
      <c r="Q118" s="14"/>
      <c r="R118" s="14"/>
      <c r="S118" s="14"/>
      <c r="T118" s="14"/>
    </row>
    <row r="119" spans="1:20">
      <c r="A119" s="2">
        <v>115</v>
      </c>
      <c r="B119" s="13"/>
      <c r="C119" s="14"/>
      <c r="D119" s="66"/>
      <c r="E119" s="15"/>
      <c r="F119" s="14"/>
      <c r="G119" s="15"/>
      <c r="H119" s="15"/>
      <c r="I119" s="44">
        <f t="shared" si="3"/>
        <v>0</v>
      </c>
      <c r="J119" s="66"/>
      <c r="K119" s="66"/>
      <c r="L119" s="66"/>
      <c r="M119" s="66"/>
      <c r="N119" s="66"/>
      <c r="O119" s="66"/>
      <c r="P119" s="87"/>
      <c r="Q119" s="14"/>
      <c r="R119" s="14"/>
      <c r="S119" s="14"/>
      <c r="T119" s="14"/>
    </row>
    <row r="120" spans="1:20">
      <c r="A120" s="2">
        <v>116</v>
      </c>
      <c r="B120" s="13"/>
      <c r="C120" s="14"/>
      <c r="D120" s="66"/>
      <c r="E120" s="15"/>
      <c r="F120" s="14"/>
      <c r="G120" s="15"/>
      <c r="H120" s="15"/>
      <c r="I120" s="44">
        <f t="shared" si="3"/>
        <v>0</v>
      </c>
      <c r="J120" s="66"/>
      <c r="K120" s="66"/>
      <c r="L120" s="66"/>
      <c r="M120" s="66"/>
      <c r="N120" s="66"/>
      <c r="O120" s="66"/>
      <c r="P120" s="87"/>
      <c r="Q120" s="14"/>
      <c r="R120" s="14"/>
      <c r="S120" s="14"/>
      <c r="T120" s="14"/>
    </row>
    <row r="121" spans="1:20">
      <c r="A121" s="2">
        <v>117</v>
      </c>
      <c r="B121" s="13"/>
      <c r="C121" s="14"/>
      <c r="D121" s="66"/>
      <c r="E121" s="15"/>
      <c r="F121" s="14"/>
      <c r="G121" s="15"/>
      <c r="H121" s="15"/>
      <c r="I121" s="44">
        <f t="shared" si="3"/>
        <v>0</v>
      </c>
      <c r="J121" s="66"/>
      <c r="K121" s="66"/>
      <c r="L121" s="66"/>
      <c r="M121" s="66"/>
      <c r="N121" s="66"/>
      <c r="O121" s="66"/>
      <c r="P121" s="87"/>
      <c r="Q121" s="14"/>
      <c r="R121" s="14"/>
      <c r="S121" s="14"/>
      <c r="T121" s="14"/>
    </row>
    <row r="122" spans="1:20">
      <c r="A122" s="2">
        <v>118</v>
      </c>
      <c r="B122" s="13"/>
      <c r="C122" s="14"/>
      <c r="D122" s="66"/>
      <c r="E122" s="15"/>
      <c r="F122" s="14"/>
      <c r="G122" s="15"/>
      <c r="H122" s="15"/>
      <c r="I122" s="44">
        <f t="shared" si="3"/>
        <v>0</v>
      </c>
      <c r="J122" s="66"/>
      <c r="K122" s="66"/>
      <c r="L122" s="66"/>
      <c r="M122" s="66"/>
      <c r="N122" s="66"/>
      <c r="O122" s="66"/>
      <c r="P122" s="87"/>
      <c r="Q122" s="14"/>
      <c r="R122" s="14"/>
      <c r="S122" s="14"/>
      <c r="T122" s="14"/>
    </row>
    <row r="123" spans="1:20">
      <c r="A123" s="2">
        <v>119</v>
      </c>
      <c r="B123" s="13"/>
      <c r="C123" s="14"/>
      <c r="D123" s="66"/>
      <c r="E123" s="15"/>
      <c r="F123" s="14"/>
      <c r="G123" s="15"/>
      <c r="H123" s="15"/>
      <c r="I123" s="44">
        <f t="shared" si="3"/>
        <v>0</v>
      </c>
      <c r="J123" s="66"/>
      <c r="K123" s="66"/>
      <c r="L123" s="66"/>
      <c r="M123" s="66"/>
      <c r="N123" s="66"/>
      <c r="O123" s="66"/>
      <c r="P123" s="87"/>
      <c r="Q123" s="14"/>
      <c r="R123" s="14"/>
      <c r="S123" s="14"/>
      <c r="T123" s="14"/>
    </row>
    <row r="124" spans="1:20">
      <c r="A124" s="2">
        <v>120</v>
      </c>
      <c r="B124" s="13"/>
      <c r="C124" s="14"/>
      <c r="D124" s="66"/>
      <c r="E124" s="15"/>
      <c r="F124" s="14"/>
      <c r="G124" s="15"/>
      <c r="H124" s="15"/>
      <c r="I124" s="44">
        <f t="shared" si="3"/>
        <v>0</v>
      </c>
      <c r="J124" s="66"/>
      <c r="K124" s="66"/>
      <c r="L124" s="66"/>
      <c r="M124" s="66"/>
      <c r="N124" s="66"/>
      <c r="O124" s="66"/>
      <c r="P124" s="87"/>
      <c r="Q124" s="14"/>
      <c r="R124" s="14"/>
      <c r="S124" s="14"/>
      <c r="T124" s="14"/>
    </row>
    <row r="125" spans="1:20">
      <c r="A125" s="2">
        <v>121</v>
      </c>
      <c r="B125" s="13"/>
      <c r="C125" s="14"/>
      <c r="D125" s="66"/>
      <c r="E125" s="15"/>
      <c r="F125" s="14"/>
      <c r="G125" s="15"/>
      <c r="H125" s="15"/>
      <c r="I125" s="44">
        <f t="shared" si="3"/>
        <v>0</v>
      </c>
      <c r="J125" s="66"/>
      <c r="K125" s="66"/>
      <c r="L125" s="66"/>
      <c r="M125" s="66"/>
      <c r="N125" s="66"/>
      <c r="O125" s="66"/>
      <c r="P125" s="87"/>
      <c r="Q125" s="14"/>
      <c r="R125" s="14"/>
      <c r="S125" s="14"/>
      <c r="T125" s="14"/>
    </row>
    <row r="126" spans="1:20">
      <c r="A126" s="2">
        <v>122</v>
      </c>
      <c r="B126" s="13"/>
      <c r="C126" s="14"/>
      <c r="D126" s="66"/>
      <c r="E126" s="15"/>
      <c r="F126" s="14"/>
      <c r="G126" s="15"/>
      <c r="H126" s="15"/>
      <c r="I126" s="44">
        <f t="shared" si="3"/>
        <v>0</v>
      </c>
      <c r="J126" s="66"/>
      <c r="K126" s="66"/>
      <c r="L126" s="66"/>
      <c r="M126" s="66"/>
      <c r="N126" s="66"/>
      <c r="O126" s="66"/>
      <c r="P126" s="87"/>
      <c r="Q126" s="14"/>
      <c r="R126" s="14"/>
      <c r="S126" s="14"/>
      <c r="T126" s="14"/>
    </row>
    <row r="127" spans="1:20">
      <c r="A127" s="2">
        <v>123</v>
      </c>
      <c r="B127" s="13"/>
      <c r="C127" s="14"/>
      <c r="D127" s="66"/>
      <c r="E127" s="15"/>
      <c r="F127" s="14"/>
      <c r="G127" s="15"/>
      <c r="H127" s="15"/>
      <c r="I127" s="44">
        <f t="shared" si="3"/>
        <v>0</v>
      </c>
      <c r="J127" s="66"/>
      <c r="K127" s="66"/>
      <c r="L127" s="66"/>
      <c r="M127" s="66"/>
      <c r="N127" s="66"/>
      <c r="O127" s="66"/>
      <c r="P127" s="87"/>
      <c r="Q127" s="14"/>
      <c r="R127" s="14"/>
      <c r="S127" s="14"/>
      <c r="T127" s="14"/>
    </row>
    <row r="128" spans="1:20">
      <c r="A128" s="2">
        <v>124</v>
      </c>
      <c r="B128" s="13"/>
      <c r="C128" s="14"/>
      <c r="D128" s="66"/>
      <c r="E128" s="15"/>
      <c r="F128" s="14"/>
      <c r="G128" s="15"/>
      <c r="H128" s="15"/>
      <c r="I128" s="44">
        <f t="shared" si="3"/>
        <v>0</v>
      </c>
      <c r="J128" s="66"/>
      <c r="K128" s="66"/>
      <c r="L128" s="66"/>
      <c r="M128" s="66"/>
      <c r="N128" s="66"/>
      <c r="O128" s="66"/>
      <c r="P128" s="87"/>
      <c r="Q128" s="14"/>
      <c r="R128" s="14"/>
      <c r="S128" s="14"/>
      <c r="T128" s="14"/>
    </row>
    <row r="129" spans="1:20">
      <c r="A129" s="2">
        <v>125</v>
      </c>
      <c r="B129" s="13"/>
      <c r="C129" s="14"/>
      <c r="D129" s="66"/>
      <c r="E129" s="15"/>
      <c r="F129" s="14"/>
      <c r="G129" s="15"/>
      <c r="H129" s="15"/>
      <c r="I129" s="44">
        <f t="shared" si="3"/>
        <v>0</v>
      </c>
      <c r="J129" s="66"/>
      <c r="K129" s="66"/>
      <c r="L129" s="66"/>
      <c r="M129" s="66"/>
      <c r="N129" s="66"/>
      <c r="O129" s="66"/>
      <c r="P129" s="87"/>
      <c r="Q129" s="14"/>
      <c r="R129" s="14"/>
      <c r="S129" s="14"/>
      <c r="T129" s="14"/>
    </row>
    <row r="130" spans="1:20">
      <c r="A130" s="2">
        <v>126</v>
      </c>
      <c r="B130" s="13"/>
      <c r="C130" s="14"/>
      <c r="D130" s="66"/>
      <c r="E130" s="15"/>
      <c r="F130" s="14"/>
      <c r="G130" s="15"/>
      <c r="H130" s="15"/>
      <c r="I130" s="44">
        <f t="shared" si="3"/>
        <v>0</v>
      </c>
      <c r="J130" s="66"/>
      <c r="K130" s="66"/>
      <c r="L130" s="66"/>
      <c r="M130" s="66"/>
      <c r="N130" s="66"/>
      <c r="O130" s="66"/>
      <c r="P130" s="87"/>
      <c r="Q130" s="14"/>
      <c r="R130" s="14"/>
      <c r="S130" s="14"/>
      <c r="T130" s="14"/>
    </row>
    <row r="131" spans="1:20">
      <c r="A131" s="2">
        <v>127</v>
      </c>
      <c r="B131" s="13"/>
      <c r="C131" s="14"/>
      <c r="D131" s="66"/>
      <c r="E131" s="15"/>
      <c r="F131" s="14"/>
      <c r="G131" s="15"/>
      <c r="H131" s="15"/>
      <c r="I131" s="44">
        <f t="shared" si="3"/>
        <v>0</v>
      </c>
      <c r="J131" s="66"/>
      <c r="K131" s="66"/>
      <c r="L131" s="66"/>
      <c r="M131" s="66"/>
      <c r="N131" s="66"/>
      <c r="O131" s="66"/>
      <c r="P131" s="87"/>
      <c r="Q131" s="14"/>
      <c r="R131" s="14"/>
      <c r="S131" s="14"/>
      <c r="T131" s="14"/>
    </row>
    <row r="132" spans="1:20">
      <c r="A132" s="2">
        <v>128</v>
      </c>
      <c r="B132" s="13"/>
      <c r="C132" s="14"/>
      <c r="D132" s="66"/>
      <c r="E132" s="15"/>
      <c r="F132" s="14"/>
      <c r="G132" s="15"/>
      <c r="H132" s="15"/>
      <c r="I132" s="44">
        <f t="shared" si="3"/>
        <v>0</v>
      </c>
      <c r="J132" s="66"/>
      <c r="K132" s="66"/>
      <c r="L132" s="66"/>
      <c r="M132" s="66"/>
      <c r="N132" s="66"/>
      <c r="O132" s="66"/>
      <c r="P132" s="87"/>
      <c r="Q132" s="14"/>
      <c r="R132" s="14"/>
      <c r="S132" s="14"/>
      <c r="T132" s="14"/>
    </row>
    <row r="133" spans="1:20">
      <c r="A133" s="2">
        <v>129</v>
      </c>
      <c r="B133" s="13"/>
      <c r="C133" s="14"/>
      <c r="D133" s="66"/>
      <c r="E133" s="15"/>
      <c r="F133" s="14"/>
      <c r="G133" s="15"/>
      <c r="H133" s="15"/>
      <c r="I133" s="44">
        <f t="shared" si="3"/>
        <v>0</v>
      </c>
      <c r="J133" s="66"/>
      <c r="K133" s="66"/>
      <c r="L133" s="66"/>
      <c r="M133" s="66"/>
      <c r="N133" s="66"/>
      <c r="O133" s="66"/>
      <c r="P133" s="87"/>
      <c r="Q133" s="14"/>
      <c r="R133" s="14"/>
      <c r="S133" s="14"/>
      <c r="T133" s="14"/>
    </row>
    <row r="134" spans="1:20">
      <c r="A134" s="2">
        <v>130</v>
      </c>
      <c r="B134" s="13"/>
      <c r="C134" s="14"/>
      <c r="D134" s="66"/>
      <c r="E134" s="15"/>
      <c r="F134" s="14"/>
      <c r="G134" s="15"/>
      <c r="H134" s="15"/>
      <c r="I134" s="44">
        <f t="shared" ref="I134:I161" si="4">G134+H134</f>
        <v>0</v>
      </c>
      <c r="J134" s="66"/>
      <c r="K134" s="66"/>
      <c r="L134" s="66"/>
      <c r="M134" s="66"/>
      <c r="N134" s="66"/>
      <c r="O134" s="66"/>
      <c r="P134" s="87"/>
      <c r="Q134" s="14"/>
      <c r="R134" s="14"/>
      <c r="S134" s="14"/>
      <c r="T134" s="14"/>
    </row>
    <row r="135" spans="1:20">
      <c r="A135" s="2">
        <v>131</v>
      </c>
      <c r="B135" s="13"/>
      <c r="C135" s="14"/>
      <c r="D135" s="66"/>
      <c r="E135" s="15"/>
      <c r="F135" s="14"/>
      <c r="G135" s="15"/>
      <c r="H135" s="15"/>
      <c r="I135" s="44">
        <f t="shared" si="4"/>
        <v>0</v>
      </c>
      <c r="J135" s="66"/>
      <c r="K135" s="66"/>
      <c r="L135" s="66"/>
      <c r="M135" s="66"/>
      <c r="N135" s="66"/>
      <c r="O135" s="66"/>
      <c r="P135" s="87"/>
      <c r="Q135" s="14"/>
      <c r="R135" s="14"/>
      <c r="S135" s="14"/>
      <c r="T135" s="14"/>
    </row>
    <row r="136" spans="1:20">
      <c r="A136" s="2">
        <v>132</v>
      </c>
      <c r="B136" s="13"/>
      <c r="C136" s="14"/>
      <c r="D136" s="66"/>
      <c r="E136" s="15"/>
      <c r="F136" s="14"/>
      <c r="G136" s="15"/>
      <c r="H136" s="15"/>
      <c r="I136" s="44">
        <f t="shared" si="4"/>
        <v>0</v>
      </c>
      <c r="J136" s="66"/>
      <c r="K136" s="66"/>
      <c r="L136" s="66"/>
      <c r="M136" s="66"/>
      <c r="N136" s="66"/>
      <c r="O136" s="66"/>
      <c r="P136" s="87"/>
      <c r="Q136" s="14"/>
      <c r="R136" s="14"/>
      <c r="S136" s="14"/>
      <c r="T136" s="14"/>
    </row>
    <row r="137" spans="1:20">
      <c r="A137" s="2">
        <v>133</v>
      </c>
      <c r="B137" s="13"/>
      <c r="C137" s="14"/>
      <c r="D137" s="66"/>
      <c r="E137" s="15"/>
      <c r="F137" s="14"/>
      <c r="G137" s="15"/>
      <c r="H137" s="15"/>
      <c r="I137" s="44">
        <f t="shared" si="4"/>
        <v>0</v>
      </c>
      <c r="J137" s="66"/>
      <c r="K137" s="66"/>
      <c r="L137" s="66"/>
      <c r="M137" s="66"/>
      <c r="N137" s="66"/>
      <c r="O137" s="66"/>
      <c r="P137" s="87"/>
      <c r="Q137" s="14"/>
      <c r="R137" s="14"/>
      <c r="S137" s="14"/>
      <c r="T137" s="14"/>
    </row>
    <row r="138" spans="1:20">
      <c r="A138" s="2">
        <v>134</v>
      </c>
      <c r="B138" s="13"/>
      <c r="C138" s="14"/>
      <c r="D138" s="66"/>
      <c r="E138" s="15"/>
      <c r="F138" s="14"/>
      <c r="G138" s="15"/>
      <c r="H138" s="15"/>
      <c r="I138" s="44">
        <f t="shared" si="4"/>
        <v>0</v>
      </c>
      <c r="J138" s="66"/>
      <c r="K138" s="66"/>
      <c r="L138" s="66"/>
      <c r="M138" s="66"/>
      <c r="N138" s="66"/>
      <c r="O138" s="66"/>
      <c r="P138" s="87"/>
      <c r="Q138" s="14"/>
      <c r="R138" s="14"/>
      <c r="S138" s="14"/>
      <c r="T138" s="14"/>
    </row>
    <row r="139" spans="1:20">
      <c r="A139" s="2">
        <v>135</v>
      </c>
      <c r="B139" s="13"/>
      <c r="C139" s="14"/>
      <c r="D139" s="66"/>
      <c r="E139" s="15"/>
      <c r="F139" s="14"/>
      <c r="G139" s="15"/>
      <c r="H139" s="15"/>
      <c r="I139" s="44">
        <f t="shared" si="4"/>
        <v>0</v>
      </c>
      <c r="J139" s="66"/>
      <c r="K139" s="66"/>
      <c r="L139" s="66"/>
      <c r="M139" s="66"/>
      <c r="N139" s="66"/>
      <c r="O139" s="66"/>
      <c r="P139" s="87"/>
      <c r="Q139" s="14"/>
      <c r="R139" s="14"/>
      <c r="S139" s="14"/>
      <c r="T139" s="14"/>
    </row>
    <row r="140" spans="1:20">
      <c r="A140" s="2">
        <v>136</v>
      </c>
      <c r="B140" s="13"/>
      <c r="C140" s="14"/>
      <c r="D140" s="66"/>
      <c r="E140" s="15"/>
      <c r="F140" s="14"/>
      <c r="G140" s="15"/>
      <c r="H140" s="15"/>
      <c r="I140" s="44">
        <f t="shared" si="4"/>
        <v>0</v>
      </c>
      <c r="J140" s="66"/>
      <c r="K140" s="66"/>
      <c r="L140" s="66"/>
      <c r="M140" s="66"/>
      <c r="N140" s="66"/>
      <c r="O140" s="66"/>
      <c r="P140" s="87"/>
      <c r="Q140" s="14"/>
      <c r="R140" s="14"/>
      <c r="S140" s="14"/>
      <c r="T140" s="14"/>
    </row>
    <row r="141" spans="1:20">
      <c r="A141" s="2">
        <v>137</v>
      </c>
      <c r="B141" s="13"/>
      <c r="C141" s="14"/>
      <c r="D141" s="66"/>
      <c r="E141" s="15"/>
      <c r="F141" s="14"/>
      <c r="G141" s="15"/>
      <c r="H141" s="15"/>
      <c r="I141" s="44">
        <f t="shared" si="4"/>
        <v>0</v>
      </c>
      <c r="J141" s="66"/>
      <c r="K141" s="66"/>
      <c r="L141" s="66"/>
      <c r="M141" s="66"/>
      <c r="N141" s="66"/>
      <c r="O141" s="66"/>
      <c r="P141" s="87"/>
      <c r="Q141" s="14"/>
      <c r="R141" s="14"/>
      <c r="S141" s="14"/>
      <c r="T141" s="14"/>
    </row>
    <row r="142" spans="1:20">
      <c r="A142" s="2">
        <v>138</v>
      </c>
      <c r="B142" s="13"/>
      <c r="C142" s="14"/>
      <c r="D142" s="66"/>
      <c r="E142" s="15"/>
      <c r="F142" s="14"/>
      <c r="G142" s="15"/>
      <c r="H142" s="15"/>
      <c r="I142" s="44">
        <f t="shared" si="4"/>
        <v>0</v>
      </c>
      <c r="J142" s="66"/>
      <c r="K142" s="66"/>
      <c r="L142" s="66"/>
      <c r="M142" s="66"/>
      <c r="N142" s="66"/>
      <c r="O142" s="66"/>
      <c r="P142" s="87"/>
      <c r="Q142" s="14"/>
      <c r="R142" s="14"/>
      <c r="S142" s="14"/>
      <c r="T142" s="14"/>
    </row>
    <row r="143" spans="1:20">
      <c r="A143" s="2">
        <v>139</v>
      </c>
      <c r="B143" s="13"/>
      <c r="C143" s="14"/>
      <c r="D143" s="66"/>
      <c r="E143" s="15"/>
      <c r="F143" s="14"/>
      <c r="G143" s="15"/>
      <c r="H143" s="15"/>
      <c r="I143" s="44">
        <f t="shared" si="4"/>
        <v>0</v>
      </c>
      <c r="J143" s="66"/>
      <c r="K143" s="66"/>
      <c r="L143" s="66"/>
      <c r="M143" s="66"/>
      <c r="N143" s="66"/>
      <c r="O143" s="66"/>
      <c r="P143" s="87"/>
      <c r="Q143" s="14"/>
      <c r="R143" s="14"/>
      <c r="S143" s="14"/>
      <c r="T143" s="14"/>
    </row>
    <row r="144" spans="1:20">
      <c r="A144" s="2">
        <v>140</v>
      </c>
      <c r="B144" s="13"/>
      <c r="C144" s="14"/>
      <c r="D144" s="66"/>
      <c r="E144" s="15"/>
      <c r="F144" s="14"/>
      <c r="G144" s="15"/>
      <c r="H144" s="15"/>
      <c r="I144" s="44">
        <f t="shared" si="4"/>
        <v>0</v>
      </c>
      <c r="J144" s="66"/>
      <c r="K144" s="66"/>
      <c r="L144" s="66"/>
      <c r="M144" s="66"/>
      <c r="N144" s="66"/>
      <c r="O144" s="66"/>
      <c r="P144" s="87"/>
      <c r="Q144" s="14"/>
      <c r="R144" s="14"/>
      <c r="S144" s="14"/>
      <c r="T144" s="14"/>
    </row>
    <row r="145" spans="1:20">
      <c r="A145" s="2">
        <v>141</v>
      </c>
      <c r="B145" s="13"/>
      <c r="C145" s="14"/>
      <c r="D145" s="66"/>
      <c r="E145" s="15"/>
      <c r="F145" s="14"/>
      <c r="G145" s="15"/>
      <c r="H145" s="15"/>
      <c r="I145" s="44">
        <f t="shared" si="4"/>
        <v>0</v>
      </c>
      <c r="J145" s="66"/>
      <c r="K145" s="66"/>
      <c r="L145" s="66"/>
      <c r="M145" s="66"/>
      <c r="N145" s="66"/>
      <c r="O145" s="66"/>
      <c r="P145" s="87"/>
      <c r="Q145" s="14"/>
      <c r="R145" s="14"/>
      <c r="S145" s="14"/>
      <c r="T145" s="14"/>
    </row>
    <row r="146" spans="1:20">
      <c r="A146" s="2">
        <v>142</v>
      </c>
      <c r="B146" s="13"/>
      <c r="C146" s="14"/>
      <c r="D146" s="66"/>
      <c r="E146" s="15"/>
      <c r="F146" s="14"/>
      <c r="G146" s="15"/>
      <c r="H146" s="15"/>
      <c r="I146" s="44">
        <f t="shared" si="4"/>
        <v>0</v>
      </c>
      <c r="J146" s="66"/>
      <c r="K146" s="66"/>
      <c r="L146" s="66"/>
      <c r="M146" s="66"/>
      <c r="N146" s="66"/>
      <c r="O146" s="66"/>
      <c r="P146" s="87"/>
      <c r="Q146" s="14"/>
      <c r="R146" s="14"/>
      <c r="S146" s="14"/>
      <c r="T146" s="14"/>
    </row>
    <row r="147" spans="1:20">
      <c r="A147" s="2">
        <v>143</v>
      </c>
      <c r="B147" s="13"/>
      <c r="C147" s="14"/>
      <c r="D147" s="66"/>
      <c r="E147" s="15"/>
      <c r="F147" s="14"/>
      <c r="G147" s="15"/>
      <c r="H147" s="15"/>
      <c r="I147" s="44">
        <f t="shared" si="4"/>
        <v>0</v>
      </c>
      <c r="J147" s="66"/>
      <c r="K147" s="66"/>
      <c r="L147" s="66"/>
      <c r="M147" s="66"/>
      <c r="N147" s="66"/>
      <c r="O147" s="66"/>
      <c r="P147" s="87"/>
      <c r="Q147" s="14"/>
      <c r="R147" s="14"/>
      <c r="S147" s="14"/>
      <c r="T147" s="14"/>
    </row>
    <row r="148" spans="1:20">
      <c r="A148" s="2">
        <v>144</v>
      </c>
      <c r="B148" s="13"/>
      <c r="C148" s="14"/>
      <c r="D148" s="66"/>
      <c r="E148" s="15"/>
      <c r="F148" s="14"/>
      <c r="G148" s="15"/>
      <c r="H148" s="15"/>
      <c r="I148" s="44">
        <f t="shared" si="4"/>
        <v>0</v>
      </c>
      <c r="J148" s="66"/>
      <c r="K148" s="66"/>
      <c r="L148" s="66"/>
      <c r="M148" s="66"/>
      <c r="N148" s="66"/>
      <c r="O148" s="66"/>
      <c r="P148" s="87"/>
      <c r="Q148" s="14"/>
      <c r="R148" s="14"/>
      <c r="S148" s="14"/>
      <c r="T148" s="14"/>
    </row>
    <row r="149" spans="1:20">
      <c r="A149" s="2">
        <v>145</v>
      </c>
      <c r="B149" s="13"/>
      <c r="C149" s="14"/>
      <c r="D149" s="66"/>
      <c r="E149" s="15"/>
      <c r="F149" s="14"/>
      <c r="G149" s="15"/>
      <c r="H149" s="15"/>
      <c r="I149" s="44">
        <f t="shared" si="4"/>
        <v>0</v>
      </c>
      <c r="J149" s="66"/>
      <c r="K149" s="66"/>
      <c r="L149" s="66"/>
      <c r="M149" s="66"/>
      <c r="N149" s="66"/>
      <c r="O149" s="66"/>
      <c r="P149" s="87"/>
      <c r="Q149" s="14"/>
      <c r="R149" s="14"/>
      <c r="S149" s="14"/>
      <c r="T149" s="14"/>
    </row>
    <row r="150" spans="1:20">
      <c r="A150" s="2">
        <v>146</v>
      </c>
      <c r="B150" s="13"/>
      <c r="C150" s="14"/>
      <c r="D150" s="66"/>
      <c r="E150" s="15"/>
      <c r="F150" s="14"/>
      <c r="G150" s="15"/>
      <c r="H150" s="15"/>
      <c r="I150" s="44">
        <f t="shared" si="4"/>
        <v>0</v>
      </c>
      <c r="J150" s="66"/>
      <c r="K150" s="66"/>
      <c r="L150" s="66"/>
      <c r="M150" s="66"/>
      <c r="N150" s="66"/>
      <c r="O150" s="66"/>
      <c r="P150" s="87"/>
      <c r="Q150" s="14"/>
      <c r="R150" s="14"/>
      <c r="S150" s="14"/>
      <c r="T150" s="14"/>
    </row>
    <row r="151" spans="1:20">
      <c r="A151" s="2">
        <v>147</v>
      </c>
      <c r="B151" s="13"/>
      <c r="C151" s="14"/>
      <c r="D151" s="66"/>
      <c r="E151" s="15"/>
      <c r="F151" s="14"/>
      <c r="G151" s="15"/>
      <c r="H151" s="15"/>
      <c r="I151" s="44">
        <f t="shared" si="4"/>
        <v>0</v>
      </c>
      <c r="J151" s="66"/>
      <c r="K151" s="66"/>
      <c r="L151" s="66"/>
      <c r="M151" s="66"/>
      <c r="N151" s="66"/>
      <c r="O151" s="66"/>
      <c r="P151" s="87"/>
      <c r="Q151" s="14"/>
      <c r="R151" s="14"/>
      <c r="S151" s="14"/>
      <c r="T151" s="14"/>
    </row>
    <row r="152" spans="1:20">
      <c r="A152" s="2">
        <v>148</v>
      </c>
      <c r="B152" s="13"/>
      <c r="C152" s="14"/>
      <c r="D152" s="66"/>
      <c r="E152" s="15"/>
      <c r="F152" s="14"/>
      <c r="G152" s="15"/>
      <c r="H152" s="15"/>
      <c r="I152" s="44">
        <f t="shared" si="4"/>
        <v>0</v>
      </c>
      <c r="J152" s="66"/>
      <c r="K152" s="66"/>
      <c r="L152" s="66"/>
      <c r="M152" s="66"/>
      <c r="N152" s="66"/>
      <c r="O152" s="66"/>
      <c r="P152" s="87"/>
      <c r="Q152" s="14"/>
      <c r="R152" s="14"/>
      <c r="S152" s="14"/>
      <c r="T152" s="14"/>
    </row>
    <row r="153" spans="1:20">
      <c r="A153" s="2">
        <v>149</v>
      </c>
      <c r="B153" s="13"/>
      <c r="C153" s="14"/>
      <c r="D153" s="66"/>
      <c r="E153" s="15"/>
      <c r="F153" s="14"/>
      <c r="G153" s="15"/>
      <c r="H153" s="15"/>
      <c r="I153" s="44">
        <f t="shared" si="4"/>
        <v>0</v>
      </c>
      <c r="J153" s="66"/>
      <c r="K153" s="66"/>
      <c r="L153" s="66"/>
      <c r="M153" s="66"/>
      <c r="N153" s="66"/>
      <c r="O153" s="66"/>
      <c r="P153" s="87"/>
      <c r="Q153" s="14"/>
      <c r="R153" s="14"/>
      <c r="S153" s="14"/>
      <c r="T153" s="14"/>
    </row>
    <row r="154" spans="1:20">
      <c r="A154" s="2">
        <v>150</v>
      </c>
      <c r="B154" s="13"/>
      <c r="C154" s="14"/>
      <c r="D154" s="66"/>
      <c r="E154" s="15"/>
      <c r="F154" s="14"/>
      <c r="G154" s="15"/>
      <c r="H154" s="15"/>
      <c r="I154" s="44">
        <f t="shared" si="4"/>
        <v>0</v>
      </c>
      <c r="J154" s="66"/>
      <c r="K154" s="66"/>
      <c r="L154" s="66"/>
      <c r="M154" s="66"/>
      <c r="N154" s="66"/>
      <c r="O154" s="66"/>
      <c r="P154" s="87"/>
      <c r="Q154" s="14"/>
      <c r="R154" s="14"/>
      <c r="S154" s="14"/>
      <c r="T154" s="14"/>
    </row>
    <row r="155" spans="1:20">
      <c r="A155" s="2">
        <v>151</v>
      </c>
      <c r="B155" s="13"/>
      <c r="C155" s="14"/>
      <c r="D155" s="66"/>
      <c r="E155" s="15"/>
      <c r="F155" s="14"/>
      <c r="G155" s="15"/>
      <c r="H155" s="15"/>
      <c r="I155" s="44">
        <f t="shared" si="4"/>
        <v>0</v>
      </c>
      <c r="J155" s="66"/>
      <c r="K155" s="66"/>
      <c r="L155" s="66"/>
      <c r="M155" s="66"/>
      <c r="N155" s="66"/>
      <c r="O155" s="66"/>
      <c r="P155" s="87"/>
      <c r="Q155" s="14"/>
      <c r="R155" s="14"/>
      <c r="S155" s="14"/>
      <c r="T155" s="14"/>
    </row>
    <row r="156" spans="1:20">
      <c r="A156" s="2">
        <v>152</v>
      </c>
      <c r="B156" s="13"/>
      <c r="C156" s="14"/>
      <c r="D156" s="66"/>
      <c r="E156" s="15"/>
      <c r="F156" s="14"/>
      <c r="G156" s="15"/>
      <c r="H156" s="15"/>
      <c r="I156" s="44">
        <f t="shared" si="4"/>
        <v>0</v>
      </c>
      <c r="J156" s="66"/>
      <c r="K156" s="66"/>
      <c r="L156" s="66"/>
      <c r="M156" s="66"/>
      <c r="N156" s="66"/>
      <c r="O156" s="66"/>
      <c r="P156" s="87"/>
      <c r="Q156" s="14"/>
      <c r="R156" s="14"/>
      <c r="S156" s="14"/>
      <c r="T156" s="14"/>
    </row>
    <row r="157" spans="1:20">
      <c r="A157" s="2">
        <v>153</v>
      </c>
      <c r="B157" s="13"/>
      <c r="C157" s="14"/>
      <c r="D157" s="66"/>
      <c r="E157" s="15"/>
      <c r="F157" s="14"/>
      <c r="G157" s="15"/>
      <c r="H157" s="15"/>
      <c r="I157" s="44">
        <f t="shared" si="4"/>
        <v>0</v>
      </c>
      <c r="J157" s="66"/>
      <c r="K157" s="66"/>
      <c r="L157" s="66"/>
      <c r="M157" s="66"/>
      <c r="N157" s="66"/>
      <c r="O157" s="66"/>
      <c r="P157" s="87"/>
      <c r="Q157" s="14"/>
      <c r="R157" s="14"/>
      <c r="S157" s="14"/>
      <c r="T157" s="14"/>
    </row>
    <row r="158" spans="1:20">
      <c r="A158" s="2">
        <v>154</v>
      </c>
      <c r="B158" s="13"/>
      <c r="C158" s="14"/>
      <c r="D158" s="66"/>
      <c r="E158" s="15"/>
      <c r="F158" s="14"/>
      <c r="G158" s="15"/>
      <c r="H158" s="15"/>
      <c r="I158" s="44">
        <f t="shared" si="4"/>
        <v>0</v>
      </c>
      <c r="J158" s="66"/>
      <c r="K158" s="66"/>
      <c r="L158" s="66"/>
      <c r="M158" s="66"/>
      <c r="N158" s="66"/>
      <c r="O158" s="66"/>
      <c r="P158" s="87"/>
      <c r="Q158" s="14"/>
      <c r="R158" s="14"/>
      <c r="S158" s="14"/>
      <c r="T158" s="14"/>
    </row>
    <row r="159" spans="1:20">
      <c r="A159" s="2">
        <v>155</v>
      </c>
      <c r="B159" s="13"/>
      <c r="C159" s="14"/>
      <c r="D159" s="66"/>
      <c r="E159" s="15"/>
      <c r="F159" s="14"/>
      <c r="G159" s="15"/>
      <c r="H159" s="15"/>
      <c r="I159" s="44">
        <f t="shared" si="4"/>
        <v>0</v>
      </c>
      <c r="J159" s="66"/>
      <c r="K159" s="66"/>
      <c r="L159" s="66"/>
      <c r="M159" s="66"/>
      <c r="N159" s="66"/>
      <c r="O159" s="66"/>
      <c r="P159" s="87"/>
      <c r="Q159" s="14"/>
      <c r="R159" s="14"/>
      <c r="S159" s="14"/>
      <c r="T159" s="14"/>
    </row>
    <row r="160" spans="1:20">
      <c r="A160" s="2">
        <v>156</v>
      </c>
      <c r="B160" s="13"/>
      <c r="C160" s="14"/>
      <c r="D160" s="66"/>
      <c r="E160" s="15"/>
      <c r="F160" s="14"/>
      <c r="G160" s="15"/>
      <c r="H160" s="15"/>
      <c r="I160" s="44">
        <f t="shared" si="4"/>
        <v>0</v>
      </c>
      <c r="J160" s="66"/>
      <c r="K160" s="66"/>
      <c r="L160" s="66"/>
      <c r="M160" s="66"/>
      <c r="N160" s="66"/>
      <c r="O160" s="66"/>
      <c r="P160" s="87"/>
      <c r="Q160" s="14"/>
      <c r="R160" s="14"/>
      <c r="S160" s="14"/>
      <c r="T160" s="14"/>
    </row>
    <row r="161" spans="1:20">
      <c r="A161" s="2">
        <v>157</v>
      </c>
      <c r="B161" s="13"/>
      <c r="C161" s="14"/>
      <c r="D161" s="66"/>
      <c r="E161" s="15"/>
      <c r="F161" s="14"/>
      <c r="G161" s="15"/>
      <c r="H161" s="15"/>
      <c r="I161" s="44">
        <f t="shared" si="4"/>
        <v>0</v>
      </c>
      <c r="J161" s="66"/>
      <c r="K161" s="66"/>
      <c r="L161" s="66"/>
      <c r="M161" s="66"/>
      <c r="N161" s="66"/>
      <c r="O161" s="66"/>
      <c r="P161" s="87"/>
      <c r="Q161" s="14"/>
      <c r="R161" s="14"/>
      <c r="S161" s="14"/>
      <c r="T161" s="14"/>
    </row>
    <row r="162" spans="1:20">
      <c r="A162" s="2">
        <v>158</v>
      </c>
      <c r="B162" s="13"/>
      <c r="C162" s="14"/>
      <c r="D162" s="66"/>
      <c r="E162" s="15"/>
      <c r="F162" s="14"/>
      <c r="G162" s="15"/>
      <c r="H162" s="15"/>
      <c r="I162" s="13">
        <f t="shared" ref="I162:I164" si="5">+G162+H162</f>
        <v>0</v>
      </c>
      <c r="J162" s="66"/>
      <c r="K162" s="66"/>
      <c r="L162" s="66"/>
      <c r="M162" s="66"/>
      <c r="N162" s="66"/>
      <c r="O162" s="66"/>
      <c r="P162" s="87"/>
      <c r="Q162" s="14"/>
      <c r="R162" s="14"/>
      <c r="S162" s="14"/>
      <c r="T162" s="14"/>
    </row>
    <row r="163" spans="1:20">
      <c r="A163" s="2">
        <v>159</v>
      </c>
      <c r="B163" s="13"/>
      <c r="C163" s="14"/>
      <c r="D163" s="66"/>
      <c r="E163" s="15"/>
      <c r="F163" s="14"/>
      <c r="G163" s="15"/>
      <c r="H163" s="15"/>
      <c r="I163" s="13">
        <f t="shared" si="5"/>
        <v>0</v>
      </c>
      <c r="J163" s="66"/>
      <c r="K163" s="66"/>
      <c r="L163" s="66"/>
      <c r="M163" s="66"/>
      <c r="N163" s="66"/>
      <c r="O163" s="66"/>
      <c r="P163" s="87"/>
      <c r="Q163" s="14"/>
      <c r="R163" s="14"/>
      <c r="S163" s="14"/>
      <c r="T163" s="14"/>
    </row>
    <row r="164" spans="1:20">
      <c r="A164" s="2">
        <v>160</v>
      </c>
      <c r="B164" s="13"/>
      <c r="C164" s="14"/>
      <c r="D164" s="66"/>
      <c r="E164" s="15"/>
      <c r="F164" s="14"/>
      <c r="G164" s="15"/>
      <c r="H164" s="15"/>
      <c r="I164" s="13">
        <f t="shared" si="5"/>
        <v>0</v>
      </c>
      <c r="J164" s="66"/>
      <c r="K164" s="66"/>
      <c r="L164" s="66"/>
      <c r="M164" s="66"/>
      <c r="N164" s="66"/>
      <c r="O164" s="66"/>
      <c r="P164" s="87"/>
      <c r="Q164" s="14"/>
      <c r="R164" s="14"/>
      <c r="S164" s="14"/>
      <c r="T164" s="14"/>
    </row>
    <row r="165" spans="1:20">
      <c r="A165" s="18" t="s">
        <v>11</v>
      </c>
      <c r="B165" s="35"/>
      <c r="C165" s="18">
        <f>COUNTIFS(C5:C164,"*")</f>
        <v>58</v>
      </c>
      <c r="D165" s="84"/>
      <c r="E165" s="9"/>
      <c r="F165" s="18"/>
      <c r="G165" s="18">
        <f>SUM(G5:G164)</f>
        <v>2028</v>
      </c>
      <c r="H165" s="18">
        <f>SUM(H5:H164)</f>
        <v>2235</v>
      </c>
      <c r="I165" s="18">
        <f>SUM(I5:I164)</f>
        <v>4263</v>
      </c>
      <c r="J165" s="84"/>
      <c r="K165" s="84"/>
      <c r="L165" s="84"/>
      <c r="M165" s="84"/>
      <c r="N165" s="84"/>
      <c r="O165" s="84"/>
      <c r="P165" s="10"/>
      <c r="Q165" s="18"/>
      <c r="R165" s="18"/>
      <c r="S165" s="18"/>
      <c r="T165" s="8"/>
    </row>
    <row r="166" spans="1:20">
      <c r="A166" s="36" t="s">
        <v>68</v>
      </c>
      <c r="B166" s="6">
        <f>COUNTIF(B$5:B$164,"Team 1")</f>
        <v>31</v>
      </c>
      <c r="C166" s="36" t="s">
        <v>29</v>
      </c>
      <c r="D166" s="6">
        <f>COUNTIF(D5:D164,"Anganwadi")</f>
        <v>29</v>
      </c>
    </row>
    <row r="167" spans="1:20">
      <c r="A167" s="36" t="s">
        <v>69</v>
      </c>
      <c r="B167" s="6">
        <f>COUNTIF(B$6:B$164,"Team 2")</f>
        <v>27</v>
      </c>
      <c r="C167" s="36" t="s">
        <v>27</v>
      </c>
      <c r="D167" s="6">
        <f>COUNTIF(D5:D164,"School")</f>
        <v>29</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61 D63: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sheetPr>
  <dimension ref="A1:K28"/>
  <sheetViews>
    <sheetView workbookViewId="0">
      <selection activeCell="B11" sqref="B11"/>
    </sheetView>
  </sheetViews>
  <sheetFormatPr defaultRowHeight="16.5"/>
  <cols>
    <col min="1" max="1" width="6.42578125" style="30" customWidth="1"/>
    <col min="2" max="2" width="9.85546875" style="23" customWidth="1"/>
    <col min="3" max="3" width="13.42578125" style="23" customWidth="1"/>
    <col min="4" max="6" width="12" style="23" customWidth="1"/>
    <col min="7" max="7" width="14.7109375" style="23" customWidth="1"/>
    <col min="8" max="8" width="13.140625" style="23" customWidth="1"/>
    <col min="9" max="9" width="11.42578125" style="23" customWidth="1"/>
    <col min="10" max="10" width="10.85546875" style="23" customWidth="1"/>
    <col min="11" max="16384" width="9.140625" style="23"/>
  </cols>
  <sheetData>
    <row r="1" spans="1:11" ht="46.5" customHeight="1">
      <c r="A1" s="165" t="s">
        <v>864</v>
      </c>
      <c r="B1" s="165"/>
      <c r="C1" s="165"/>
      <c r="D1" s="165"/>
      <c r="E1" s="165"/>
      <c r="F1" s="166"/>
      <c r="G1" s="166"/>
      <c r="H1" s="166"/>
      <c r="I1" s="166"/>
      <c r="J1" s="166"/>
    </row>
    <row r="2" spans="1:11" ht="25.5">
      <c r="A2" s="167" t="s">
        <v>0</v>
      </c>
      <c r="B2" s="168"/>
      <c r="C2" s="169" t="s">
        <v>74</v>
      </c>
      <c r="D2" s="170"/>
      <c r="E2" s="24" t="s">
        <v>1</v>
      </c>
      <c r="F2" s="171" t="s">
        <v>75</v>
      </c>
      <c r="G2" s="172"/>
      <c r="H2" s="25" t="s">
        <v>28</v>
      </c>
      <c r="I2" s="171" t="s">
        <v>87</v>
      </c>
      <c r="J2" s="172"/>
    </row>
    <row r="3" spans="1:11" ht="28.5" customHeight="1">
      <c r="A3" s="173" t="s">
        <v>72</v>
      </c>
      <c r="B3" s="173"/>
      <c r="C3" s="173"/>
      <c r="D3" s="173"/>
      <c r="E3" s="173"/>
      <c r="F3" s="173"/>
      <c r="G3" s="173"/>
      <c r="H3" s="173"/>
      <c r="I3" s="173"/>
      <c r="J3" s="173"/>
    </row>
    <row r="4" spans="1:11">
      <c r="A4" s="174" t="s">
        <v>31</v>
      </c>
      <c r="B4" s="175" t="s">
        <v>32</v>
      </c>
      <c r="C4" s="164" t="s">
        <v>33</v>
      </c>
      <c r="D4" s="164" t="s">
        <v>40</v>
      </c>
      <c r="E4" s="164"/>
      <c r="F4" s="164"/>
      <c r="G4" s="164" t="s">
        <v>34</v>
      </c>
      <c r="H4" s="164" t="s">
        <v>41</v>
      </c>
      <c r="I4" s="164"/>
      <c r="J4" s="164"/>
    </row>
    <row r="5" spans="1:11" ht="22.5" customHeight="1">
      <c r="A5" s="174"/>
      <c r="B5" s="175"/>
      <c r="C5" s="164"/>
      <c r="D5" s="53" t="s">
        <v>9</v>
      </c>
      <c r="E5" s="53" t="s">
        <v>10</v>
      </c>
      <c r="F5" s="53" t="s">
        <v>11</v>
      </c>
      <c r="G5" s="164"/>
      <c r="H5" s="53" t="s">
        <v>9</v>
      </c>
      <c r="I5" s="53" t="s">
        <v>10</v>
      </c>
      <c r="J5" s="53" t="s">
        <v>11</v>
      </c>
    </row>
    <row r="6" spans="1:11" ht="22.5" customHeight="1">
      <c r="A6" s="37">
        <v>1</v>
      </c>
      <c r="B6" s="38">
        <v>43556</v>
      </c>
      <c r="C6" s="27">
        <f>COUNTIFS('April-19'!D$5:D$164,"Anganwadi")</f>
        <v>43</v>
      </c>
      <c r="D6" s="28">
        <f>SUMIF('April-19'!$D$5:$D$164,"Anganwadi",'April-19'!$G$5:$G$164)</f>
        <v>1509</v>
      </c>
      <c r="E6" s="28">
        <f>SUMIF('April-19'!$D$5:$D$164,"Anganwadi",'April-19'!$H$5:$H$164)</f>
        <v>1469</v>
      </c>
      <c r="F6" s="28">
        <f>+D6+E6</f>
        <v>2978</v>
      </c>
      <c r="G6" s="27">
        <f>COUNTIF('April-19'!D5:D164,"School")</f>
        <v>39</v>
      </c>
      <c r="H6" s="28">
        <f>SUMIF('April-19'!$D$5:$D$164,"School",'April-19'!$G$5:$G$164)</f>
        <v>2445</v>
      </c>
      <c r="I6" s="28">
        <f>SUMIF('April-19'!$D$5:$D$164,"School",'April-19'!$H$5:$H$164)</f>
        <v>2633</v>
      </c>
      <c r="J6" s="28">
        <f>+H6+I6</f>
        <v>5078</v>
      </c>
      <c r="K6" s="29"/>
    </row>
    <row r="7" spans="1:11" ht="22.5" customHeight="1">
      <c r="A7" s="26">
        <v>2</v>
      </c>
      <c r="B7" s="38">
        <v>43586</v>
      </c>
      <c r="C7" s="27">
        <f>COUNTIF('May-19'!D5:D164,"Anganwadi")</f>
        <v>46</v>
      </c>
      <c r="D7" s="28">
        <f>SUMIF('May-19'!$D$5:$D$164,"Anganwadi",'May-19'!$G$5:$G$164)</f>
        <v>1350</v>
      </c>
      <c r="E7" s="28">
        <f>SUMIF('May-19'!$D$5:$D$164,"Anganwadi",'May-19'!$H$5:$H$164)</f>
        <v>1274</v>
      </c>
      <c r="F7" s="28">
        <f t="shared" ref="F7:F11" si="0">+D7+E7</f>
        <v>2624</v>
      </c>
      <c r="G7" s="27">
        <f>COUNTIF('May-19'!D5:D164,"School")</f>
        <v>40</v>
      </c>
      <c r="H7" s="28">
        <f>SUMIF('May-19'!$D$5:$D$164,"School",'May-19'!$G$5:$G$164)</f>
        <v>2000</v>
      </c>
      <c r="I7" s="28">
        <f>SUMIF('May-19'!$D$5:$D$164,"School",'May-19'!$H$5:$H$164)</f>
        <v>2201</v>
      </c>
      <c r="J7" s="28">
        <f t="shared" ref="J7:J11" si="1">+H7+I7</f>
        <v>4201</v>
      </c>
    </row>
    <row r="8" spans="1:11" ht="22.5" customHeight="1">
      <c r="A8" s="26">
        <v>3</v>
      </c>
      <c r="B8" s="38">
        <v>43617</v>
      </c>
      <c r="C8" s="27">
        <f>COUNTIF('June-19'!D5:D164,"Anganwadi")</f>
        <v>42</v>
      </c>
      <c r="D8" s="28">
        <f>SUMIF('June-19'!$D$5:$D$164,"Anganwadi",'June-19'!$G$5:$G$164)</f>
        <v>1068</v>
      </c>
      <c r="E8" s="28">
        <f>SUMIF('June-19'!$D$5:$D$164,"Anganwadi",'June-19'!$H$5:$H$164)</f>
        <v>952</v>
      </c>
      <c r="F8" s="28">
        <f t="shared" si="0"/>
        <v>2020</v>
      </c>
      <c r="G8" s="27">
        <f>COUNTIF('June-19'!D5:D164,"School")</f>
        <v>30</v>
      </c>
      <c r="H8" s="28">
        <f>SUMIF('June-19'!$D$5:$D$164,"School",'June-19'!$G$5:$G$164)</f>
        <v>2114</v>
      </c>
      <c r="I8" s="28">
        <f>SUMIF('June-19'!$D$5:$D$164,"School",'June-19'!$H$5:$H$164)</f>
        <v>2414</v>
      </c>
      <c r="J8" s="28">
        <f t="shared" si="1"/>
        <v>4528</v>
      </c>
    </row>
    <row r="9" spans="1:11" ht="22.5" customHeight="1">
      <c r="A9" s="26">
        <v>4</v>
      </c>
      <c r="B9" s="38">
        <v>43647</v>
      </c>
      <c r="C9" s="27">
        <f>COUNTIF('July-19'!D5:D164,"Anganwadi")</f>
        <v>75</v>
      </c>
      <c r="D9" s="28">
        <f>SUMIF('July-19'!$D$5:$D$164,"Anganwadi",'July-19'!$G$5:$G$164)</f>
        <v>2074</v>
      </c>
      <c r="E9" s="28">
        <f>SUMIF('July-19'!$D$5:$D$164,"Anganwadi",'July-19'!$H$5:$H$164)</f>
        <v>2029</v>
      </c>
      <c r="F9" s="28">
        <f t="shared" si="0"/>
        <v>4103</v>
      </c>
      <c r="G9" s="27">
        <f>COUNTIF('July-19'!D5:D164,"School")</f>
        <v>0</v>
      </c>
      <c r="H9" s="28">
        <f>SUMIF('July-19'!$D$5:$D$164,"School",'July-19'!$G$5:$G$164)</f>
        <v>0</v>
      </c>
      <c r="I9" s="28">
        <f>SUMIF('July-19'!$D$5:$D$164,"School",'July-19'!$H$5:$H$164)</f>
        <v>0</v>
      </c>
      <c r="J9" s="28">
        <f t="shared" si="1"/>
        <v>0</v>
      </c>
    </row>
    <row r="10" spans="1:11" ht="22.5" customHeight="1">
      <c r="A10" s="26">
        <v>5</v>
      </c>
      <c r="B10" s="38">
        <v>43678</v>
      </c>
      <c r="C10" s="27">
        <f>COUNTIF('Aug-19'!D5:D164,"Anganwadi")</f>
        <v>28</v>
      </c>
      <c r="D10" s="28">
        <f>SUMIF('Aug-19'!$D$5:$D$164,"Anganwadi",'Aug-19'!$G$5:$G$164)</f>
        <v>664</v>
      </c>
      <c r="E10" s="28">
        <f>SUMIF('Aug-19'!$D$5:$D$164,"Anganwadi",'Aug-19'!$H$5:$H$164)</f>
        <v>674</v>
      </c>
      <c r="F10" s="28">
        <f t="shared" si="0"/>
        <v>1338</v>
      </c>
      <c r="G10" s="27">
        <f>COUNTIF('Aug-19'!D5:D164,"School")</f>
        <v>40</v>
      </c>
      <c r="H10" s="28">
        <f>SUMIF('Aug-19'!$D$5:$D$164,"School",'Aug-19'!$G$5:$G$164)</f>
        <v>1296</v>
      </c>
      <c r="I10" s="28">
        <f>SUMIF('Aug-19'!$D$5:$D$164,"School",'Aug-19'!$H$5:$H$164)</f>
        <v>1272</v>
      </c>
      <c r="J10" s="28">
        <f t="shared" si="1"/>
        <v>2568</v>
      </c>
    </row>
    <row r="11" spans="1:11" ht="22.5" customHeight="1">
      <c r="A11" s="26">
        <v>6</v>
      </c>
      <c r="B11" s="38">
        <v>43709</v>
      </c>
      <c r="C11" s="27">
        <f>COUNTIF('Sept-19'!D5:D164,"Anganwadi")</f>
        <v>29</v>
      </c>
      <c r="D11" s="28">
        <f>SUMIF('Sept-19'!$D$5:$D$164,"Anganwadi",'Sept-19'!$G$5:$G$164)</f>
        <v>859</v>
      </c>
      <c r="E11" s="28">
        <f>SUMIF('Sept-19'!$D$5:$D$164,"Anganwadi",'Sept-19'!$H$5:$H$164)</f>
        <v>847</v>
      </c>
      <c r="F11" s="28">
        <f t="shared" si="0"/>
        <v>1706</v>
      </c>
      <c r="G11" s="27">
        <f>COUNTIF('Sept-19'!D5:D164,"School")</f>
        <v>29</v>
      </c>
      <c r="H11" s="28">
        <f>SUMIF('Sept-19'!$D$5:$D$164,"School",'Sept-19'!$G$5:$G$164)</f>
        <v>1169</v>
      </c>
      <c r="I11" s="28">
        <f>SUMIF('Sept-19'!$D$5:$D$164,"School",'Sept-19'!$H$5:$H$164)</f>
        <v>1388</v>
      </c>
      <c r="J11" s="28">
        <f t="shared" si="1"/>
        <v>2557</v>
      </c>
    </row>
    <row r="12" spans="1:11" ht="19.5" customHeight="1">
      <c r="A12" s="176" t="s">
        <v>42</v>
      </c>
      <c r="B12" s="176"/>
      <c r="C12" s="51">
        <f>SUM(C6:C11)</f>
        <v>263</v>
      </c>
      <c r="D12" s="51">
        <f t="shared" ref="D12:J12" si="2">SUM(D6:D11)</f>
        <v>7524</v>
      </c>
      <c r="E12" s="51">
        <f t="shared" si="2"/>
        <v>7245</v>
      </c>
      <c r="F12" s="51">
        <f t="shared" si="2"/>
        <v>14769</v>
      </c>
      <c r="G12" s="51">
        <f t="shared" si="2"/>
        <v>178</v>
      </c>
      <c r="H12" s="51">
        <f t="shared" si="2"/>
        <v>9024</v>
      </c>
      <c r="I12" s="51">
        <f t="shared" si="2"/>
        <v>9908</v>
      </c>
      <c r="J12" s="51">
        <f t="shared" si="2"/>
        <v>18932</v>
      </c>
    </row>
    <row r="14" spans="1:11">
      <c r="A14" s="177" t="s">
        <v>73</v>
      </c>
      <c r="B14" s="177"/>
      <c r="C14" s="177"/>
      <c r="D14" s="177"/>
      <c r="E14" s="177"/>
      <c r="F14" s="177"/>
    </row>
    <row r="15" spans="1:11" ht="82.5">
      <c r="A15" s="53" t="s">
        <v>31</v>
      </c>
      <c r="B15" s="54" t="s">
        <v>32</v>
      </c>
      <c r="C15" s="39" t="s">
        <v>70</v>
      </c>
      <c r="D15" s="52" t="s">
        <v>33</v>
      </c>
      <c r="E15" s="52" t="s">
        <v>34</v>
      </c>
      <c r="F15" s="52" t="s">
        <v>71</v>
      </c>
    </row>
    <row r="16" spans="1:11">
      <c r="A16" s="178">
        <v>1</v>
      </c>
      <c r="B16" s="180">
        <v>43191</v>
      </c>
      <c r="C16" s="40" t="s">
        <v>68</v>
      </c>
      <c r="D16" s="27">
        <f>COUNTIFS('April-19'!B$5:B$164,"Team 1",'April-19'!D$5:D$164,"Anganwadi")</f>
        <v>20</v>
      </c>
      <c r="E16" s="27">
        <f>COUNTIFS('April-19'!B$5:B$164,"Team 1",'April-19'!D$5:D$164,"School")</f>
        <v>21</v>
      </c>
      <c r="F16" s="28">
        <f>SUMIF('April-19'!$B$5:$B$164,"Team 1",'April-19'!$I$5:$I$164)</f>
        <v>3733</v>
      </c>
    </row>
    <row r="17" spans="1:6">
      <c r="A17" s="179"/>
      <c r="B17" s="181"/>
      <c r="C17" s="40" t="s">
        <v>69</v>
      </c>
      <c r="D17" s="27">
        <f>COUNTIFS('April-19'!B$5:B$164,"Team 2",'April-19'!D$5:D$164,"Anganwadi")</f>
        <v>23</v>
      </c>
      <c r="E17" s="27">
        <f>COUNTIFS('April-19'!B$5:B$164,"Team 2",'April-19'!D$5:D$164,"School")</f>
        <v>18</v>
      </c>
      <c r="F17" s="28">
        <f>SUMIF('April-19'!$B$5:$B$164,"Team 2",'April-19'!$I$5:$I$164)</f>
        <v>4323</v>
      </c>
    </row>
    <row r="18" spans="1:6">
      <c r="A18" s="178">
        <v>2</v>
      </c>
      <c r="B18" s="180">
        <v>43221</v>
      </c>
      <c r="C18" s="40" t="s">
        <v>68</v>
      </c>
      <c r="D18" s="27">
        <f>COUNTIFS('May-19'!B$5:B$164,"Team 1",'May-19'!D$5:D$164,"Anganwadi")</f>
        <v>22</v>
      </c>
      <c r="E18" s="27">
        <f>COUNTIFS('May-19'!B$5:B$164,"Team 1",'May-19'!D$5:D$164,"School")</f>
        <v>20</v>
      </c>
      <c r="F18" s="28">
        <f>SUMIF('May-19'!$B$5:$B$164,"Team 1",'May-19'!$I$5:$I$164)</f>
        <v>3797</v>
      </c>
    </row>
    <row r="19" spans="1:6">
      <c r="A19" s="179"/>
      <c r="B19" s="181"/>
      <c r="C19" s="40" t="s">
        <v>69</v>
      </c>
      <c r="D19" s="27">
        <f>COUNTIFS('May-19'!B$5:B$164,"Team 2",'May-19'!D$5:D$164,"Anganwadi")</f>
        <v>24</v>
      </c>
      <c r="E19" s="27">
        <f>COUNTIFS('May-19'!B$5:B$164,"Team 2",'May-19'!D$5:D$164,"School")</f>
        <v>19</v>
      </c>
      <c r="F19" s="28">
        <f>SUMIF('May-19'!$B$5:$B$164,"Team 2",'May-19'!$I$5:$I$164)</f>
        <v>3028</v>
      </c>
    </row>
    <row r="20" spans="1:6">
      <c r="A20" s="178">
        <v>3</v>
      </c>
      <c r="B20" s="180">
        <v>43252</v>
      </c>
      <c r="C20" s="40" t="s">
        <v>68</v>
      </c>
      <c r="D20" s="27">
        <f>COUNTIFS('June-19'!B$5:B$164,"Team 1",'June-19'!D$5:D$164,"Anganwadi")</f>
        <v>20</v>
      </c>
      <c r="E20" s="27">
        <f>COUNTIFS('June-19'!B$5:B$164,"Team 1",'June-19'!D$5:D$164,"School")</f>
        <v>15</v>
      </c>
      <c r="F20" s="28">
        <f>SUMIF('June-19'!$B$5:$B$164,"Team 1",'June-19'!$I$5:$I$164)</f>
        <v>3127</v>
      </c>
    </row>
    <row r="21" spans="1:6">
      <c r="A21" s="179"/>
      <c r="B21" s="181"/>
      <c r="C21" s="40" t="s">
        <v>69</v>
      </c>
      <c r="D21" s="27">
        <f>COUNTIFS('June-19'!B$5:B$164,"Team 2",'June-19'!D$5:D$164,"Anganwadi")</f>
        <v>22</v>
      </c>
      <c r="E21" s="27">
        <f>COUNTIFS('June-19'!B$5:B$164,"Team 2",'June-19'!D$5:D$164,"School")</f>
        <v>15</v>
      </c>
      <c r="F21" s="28">
        <f>SUMIF('June-19'!$B$5:$B$164,"Team 2",'June-19'!$I$5:$I$164)</f>
        <v>3421</v>
      </c>
    </row>
    <row r="22" spans="1:6">
      <c r="A22" s="178">
        <v>4</v>
      </c>
      <c r="B22" s="180">
        <v>43282</v>
      </c>
      <c r="C22" s="40" t="s">
        <v>68</v>
      </c>
      <c r="D22" s="27">
        <f>COUNTIFS('July-19'!B$5:B$164,"Team 1",'July-19'!D$5:D$164,"Anganwadi")</f>
        <v>36</v>
      </c>
      <c r="E22" s="27">
        <f>COUNTIFS('July-19'!B$5:B$164,"Team 1",'July-19'!D$5:D$164,"School")</f>
        <v>0</v>
      </c>
      <c r="F22" s="28">
        <f>SUMIF('July-19'!$B$5:$B$164,"Team 1",'July-19'!$I$5:$I$164)</f>
        <v>1865</v>
      </c>
    </row>
    <row r="23" spans="1:6">
      <c r="A23" s="179"/>
      <c r="B23" s="181"/>
      <c r="C23" s="40" t="s">
        <v>69</v>
      </c>
      <c r="D23" s="27">
        <f>COUNTIFS('July-19'!B$5:B$164,"Team 2",'July-19'!D$5:D$164,"Anganwadi")</f>
        <v>39</v>
      </c>
      <c r="E23" s="27">
        <f>COUNTIFS('July-19'!B$5:B$164,"Team 2",'July-19'!D$5:D$164,"School")</f>
        <v>0</v>
      </c>
      <c r="F23" s="28">
        <f>SUMIF('July-19'!$B$5:$B$164,"Team 2",'July-19'!$I$5:$I$164)</f>
        <v>2238</v>
      </c>
    </row>
    <row r="24" spans="1:6">
      <c r="A24" s="178">
        <v>5</v>
      </c>
      <c r="B24" s="180">
        <v>43313</v>
      </c>
      <c r="C24" s="40" t="s">
        <v>68</v>
      </c>
      <c r="D24" s="27">
        <f>COUNTIFS('Aug-19'!B$5:B$164,"Team 1",'Aug-19'!D$5:D$164,"Anganwadi")</f>
        <v>16</v>
      </c>
      <c r="E24" s="27">
        <f>COUNTIFS('Aug-19'!B$5:B$164,"Team 1",'Aug-19'!D$5:D$164,"School")</f>
        <v>19</v>
      </c>
      <c r="F24" s="28">
        <f>SUMIF('Aug-19'!$B$5:$B$164,"Team 1",'Aug-19'!$I$5:$I$164)</f>
        <v>1905</v>
      </c>
    </row>
    <row r="25" spans="1:6">
      <c r="A25" s="179"/>
      <c r="B25" s="181"/>
      <c r="C25" s="40" t="s">
        <v>69</v>
      </c>
      <c r="D25" s="27">
        <f>COUNTIFS('Aug-19'!B$5:B$164,"Team 2",'Aug-19'!D$5:D$164,"Anganwadi")</f>
        <v>12</v>
      </c>
      <c r="E25" s="27">
        <f>COUNTIFS('Aug-19'!B$5:B$164,"Team 2",'Aug-19'!D$5:D$164,"School")</f>
        <v>21</v>
      </c>
      <c r="F25" s="28">
        <f>SUMIF('Aug-19'!$B$5:$B$164,"Team 2",'Aug-19'!$I$5:$I$164)</f>
        <v>2001</v>
      </c>
    </row>
    <row r="26" spans="1:6">
      <c r="A26" s="178">
        <v>6</v>
      </c>
      <c r="B26" s="180">
        <v>43344</v>
      </c>
      <c r="C26" s="40" t="s">
        <v>68</v>
      </c>
      <c r="D26" s="27">
        <f>COUNTIFS('Sept-19'!B$5:B$164,"Team 1",'Sept-19'!D$5:D$164,"Anganwadi")</f>
        <v>17</v>
      </c>
      <c r="E26" s="27">
        <f>COUNTIFS('Sept-19'!B$5:B$164,"Team 1",'Sept-19'!D$5:D$164,"School")</f>
        <v>14</v>
      </c>
      <c r="F26" s="28">
        <f>SUMIF('Sept-19'!$B$5:$B$164,"Team 1",'Sept-19'!$I$5:$I$164)</f>
        <v>2087</v>
      </c>
    </row>
    <row r="27" spans="1:6">
      <c r="A27" s="179"/>
      <c r="B27" s="181"/>
      <c r="C27" s="40" t="s">
        <v>69</v>
      </c>
      <c r="D27" s="27">
        <f>COUNTIFS('Sept-19'!B$5:B$164,"Team 2",'Sept-19'!D$5:D$164,"Anganwadi")</f>
        <v>12</v>
      </c>
      <c r="E27" s="27">
        <f>COUNTIFS('Sept-19'!B$5:B$164,"Team 2",'Sept-19'!D$5:D$164,"School")</f>
        <v>15</v>
      </c>
      <c r="F27" s="28">
        <f>SUMIF('Sept-19'!$B$5:$B$164,"Team 2",'Sept-19'!$I$5:$I$164)</f>
        <v>2176</v>
      </c>
    </row>
    <row r="28" spans="1:6">
      <c r="A28" s="51" t="s">
        <v>42</v>
      </c>
      <c r="B28" s="51"/>
      <c r="C28" s="51"/>
      <c r="D28" s="51">
        <f>SUM(D16:D27)</f>
        <v>263</v>
      </c>
      <c r="E28" s="51">
        <f>SUM(E16:E27)</f>
        <v>177</v>
      </c>
      <c r="F28" s="51">
        <f>SUM(F16:F26)</f>
        <v>31525</v>
      </c>
    </row>
  </sheetData>
  <mergeCells count="26">
    <mergeCell ref="A26:A27"/>
    <mergeCell ref="B26:B27"/>
    <mergeCell ref="A20:A21"/>
    <mergeCell ref="B20:B21"/>
    <mergeCell ref="A22:A23"/>
    <mergeCell ref="B22:B23"/>
    <mergeCell ref="A24:A25"/>
    <mergeCell ref="B24:B25"/>
    <mergeCell ref="A12:B12"/>
    <mergeCell ref="A14:F14"/>
    <mergeCell ref="A16:A17"/>
    <mergeCell ref="B16:B17"/>
    <mergeCell ref="A18:A19"/>
    <mergeCell ref="B18:B19"/>
    <mergeCell ref="H4:J4"/>
    <mergeCell ref="A1:J1"/>
    <mergeCell ref="A2:B2"/>
    <mergeCell ref="C2:D2"/>
    <mergeCell ref="F2:G2"/>
    <mergeCell ref="I2:J2"/>
    <mergeCell ref="A3:J3"/>
    <mergeCell ref="A4:A5"/>
    <mergeCell ref="B4:B5"/>
    <mergeCell ref="C4:C5"/>
    <mergeCell ref="D4:F4"/>
    <mergeCell ref="G4: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June-19</vt:lpstr>
      <vt:lpstr>July-19</vt:lpstr>
      <vt:lpstr>Aug-19</vt:lpstr>
      <vt:lpstr>Sept-19</vt:lpstr>
      <vt:lpstr>Summary Sheet</vt:lpstr>
      <vt:lpstr>'April-19'!Print_Titles</vt:lpstr>
      <vt:lpstr>'Aug-19'!Print_Titles</vt:lpstr>
      <vt:lpstr>'July-19'!Print_Titles</vt:lpstr>
      <vt:lpstr>'June-19'!Print_Titles</vt:lpstr>
      <vt:lpstr>'May-19'!Print_Titles</vt:lpstr>
      <vt:lpstr>'Sept-19'!Print_Titles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2019-05-15T07:24:17Z</dcterms:modified>
</cp:coreProperties>
</file>