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5725"/>
</workbook>
</file>

<file path=xl/calcChain.xml><?xml version="1.0" encoding="utf-8"?>
<calcChain xmlns="http://schemas.openxmlformats.org/spreadsheetml/2006/main">
  <c r="I84" i="5"/>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E27" i="11" l="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85" i="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<sst xmlns="http://schemas.openxmlformats.org/spreadsheetml/2006/main" count="5351" uniqueCount="1123">
  <si>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</si>
  <si>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</si>
  <si>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</si>
  <si>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</si>
  <si>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</si>
  <si>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</si>
  <si>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</si>
  <si>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</si>
  <si>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</si>
  <si>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</si>
  <si>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</si>
  <si>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</si>
  <si>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</si>
  <si>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</si>
  <si>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</si>
  <si>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</si>
  <si>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</si>
  <si>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</si>
  <si>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</si>
  <si>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</si>
  <si>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</si>
  <si>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</si>
  <si>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</si>
  <si>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</si>
  <si>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</si>
  <si>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</si>
  <si>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</si>
  <si>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</si>
  <si>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</si>
  <si>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</si>
  <si>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</si>
  <si>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</si>
  <si>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</si>
  <si>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</si>
  <si>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</si>
  <si>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</si>
  <si>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</si>
  <si>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</si>
  <si>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</si>
  <si>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</si>
  <si>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</si>
  <si>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</si>
  <si>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</si>
  <si>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</si>
  <si>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</si>
  <si>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</si>
  <si>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</si>
  <si>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</si>
  <si>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</si>
  <si>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</si>
  <si>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</si>
  <si>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</si>
  <si>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</si>
  <si>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</si>
  <si>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</si>
  <si>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</si>
  <si>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</si>
  <si>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</si>
  <si>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</si>
  <si>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</si>
  <si>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</si>
  <si>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</si>
  <si>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</si>
  <si>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</si>
  <si>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</si>
  <si>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</si>
  <si>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</si>
  <si>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</si>
  <si>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</si>
  <si>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</si>
  <si>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</si>
  <si>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</si>
  <si>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Mr. Jyotish Das</t>
  </si>
  <si>
    <t>Dr. Jnanendra Das</t>
  </si>
  <si>
    <t>MO</t>
  </si>
  <si>
    <t>Mr. Niranjan Nath</t>
  </si>
  <si>
    <t>Pharmacist</t>
  </si>
  <si>
    <t>Mrs. Jonali Sona Das</t>
  </si>
  <si>
    <t>ANM</t>
  </si>
  <si>
    <t>bpa.nrhm.sonitpur.biswanath@gmail.com</t>
  </si>
  <si>
    <t>Mrs. Anju Borah, Krishna Chettry</t>
  </si>
  <si>
    <t>Dental Surgeon</t>
  </si>
  <si>
    <t>Dr. santanu Das</t>
  </si>
  <si>
    <t>Mr. Dipjyoti Chettry</t>
  </si>
  <si>
    <t>Mrs. Rita Phangsupi</t>
  </si>
  <si>
    <t>Car</t>
  </si>
  <si>
    <t>Mukhargorh 11no. line EGS</t>
  </si>
  <si>
    <t>18110514301</t>
  </si>
  <si>
    <t>LP</t>
  </si>
  <si>
    <t>Pertabghur TE</t>
  </si>
  <si>
    <t>Mery Sona</t>
  </si>
  <si>
    <t>Ganga Panika</t>
  </si>
  <si>
    <t>9435211026</t>
  </si>
  <si>
    <t>Tuesday</t>
  </si>
  <si>
    <t>Mukhargorh 11no.line C AWC</t>
  </si>
  <si>
    <t>Sakomatho LP School</t>
  </si>
  <si>
    <t>18110515601</t>
  </si>
  <si>
    <t>Sakomatho TE</t>
  </si>
  <si>
    <t>Saraswati Tanti</t>
  </si>
  <si>
    <t>919613 228215</t>
  </si>
  <si>
    <t>Sakomatho Pakaline AWC</t>
  </si>
  <si>
    <t>Mukhargorh 11no. Line Dakhin B AWC</t>
  </si>
  <si>
    <t>Wednesday</t>
  </si>
  <si>
    <t>Mukhargorh TG LP School</t>
  </si>
  <si>
    <t>18110516601</t>
  </si>
  <si>
    <t>Sakomatho Pakaline B AWC</t>
  </si>
  <si>
    <t>Merium Bhengra Sona</t>
  </si>
  <si>
    <t>9859796231</t>
  </si>
  <si>
    <t>Makon Guwala</t>
  </si>
  <si>
    <t>Sakomatho ME School</t>
  </si>
  <si>
    <t>18110505201</t>
  </si>
  <si>
    <t>UP</t>
  </si>
  <si>
    <t>Burhamadhav High School</t>
  </si>
  <si>
    <t>High</t>
  </si>
  <si>
    <t>9401014231</t>
  </si>
  <si>
    <t>Boludonga</t>
  </si>
  <si>
    <t>Mitali Guwala</t>
  </si>
  <si>
    <t>Bina Ghos</t>
  </si>
  <si>
    <t>Thursday</t>
  </si>
  <si>
    <t>Khorasimolu High School</t>
  </si>
  <si>
    <t>8486862278</t>
  </si>
  <si>
    <t>Kharasimalu</t>
  </si>
  <si>
    <t>Rupali Barah</t>
  </si>
  <si>
    <t>Amrita Nayak</t>
  </si>
  <si>
    <t>Itapukuri AWC</t>
  </si>
  <si>
    <t>Friday</t>
  </si>
  <si>
    <t>Borigaon AWC</t>
  </si>
  <si>
    <t>Anima Ds</t>
  </si>
  <si>
    <t>Saturday</t>
  </si>
  <si>
    <t>Sundori Chuk AWC</t>
  </si>
  <si>
    <t>Lehugaon</t>
  </si>
  <si>
    <t>Rupali Borah</t>
  </si>
  <si>
    <t>Deepa Devi</t>
  </si>
  <si>
    <t>Bolodonga AWC</t>
  </si>
  <si>
    <t>Durgeswari Devi</t>
  </si>
  <si>
    <t>Monday</t>
  </si>
  <si>
    <t>Bolodonga LP School</t>
  </si>
  <si>
    <t>9706366640</t>
  </si>
  <si>
    <t>Singrabasti AWC</t>
  </si>
  <si>
    <t>Mamoni Das
Momi Keot</t>
  </si>
  <si>
    <t>9401450939
9864629034</t>
  </si>
  <si>
    <t>Anima das</t>
  </si>
  <si>
    <t>Khorasimalu High School</t>
  </si>
  <si>
    <t>Mukhargarh 11no.line B AWC</t>
  </si>
  <si>
    <t>Rebica Tanti</t>
  </si>
  <si>
    <t>Maitu Kanu</t>
  </si>
  <si>
    <t>Mukhargarh 11 no. line Dakhin AWC</t>
  </si>
  <si>
    <t>Promila Baria</t>
  </si>
  <si>
    <t>Pratapgarh Santipur-15AWC</t>
  </si>
  <si>
    <t>Pratabghar TE</t>
  </si>
  <si>
    <t>Hira Tanti</t>
  </si>
  <si>
    <t>Pratapgarh Santipur line B AWC</t>
  </si>
  <si>
    <t>Rama Tanti</t>
  </si>
  <si>
    <t>Mukhargorh B AWC</t>
  </si>
  <si>
    <t>Mukhargoh C AWC</t>
  </si>
  <si>
    <t>Mukhargarh TE</t>
  </si>
  <si>
    <t>Majuligarh Mundaline B AWC</t>
  </si>
  <si>
    <t>Majulighur TE</t>
  </si>
  <si>
    <t>Swapna Mahati</t>
  </si>
  <si>
    <t>Mira Orang</t>
  </si>
  <si>
    <t>Majuligarh Mundaline C</t>
  </si>
  <si>
    <t>Kochari Line Sadharu AWC</t>
  </si>
  <si>
    <t>Sadharu TE</t>
  </si>
  <si>
    <t>Ambika Chetry</t>
  </si>
  <si>
    <t>Kochari Line Sadharu B AWC</t>
  </si>
  <si>
    <t>Pertapgorh Sadharu 1 no. line</t>
  </si>
  <si>
    <t>Bimala Majhi</t>
  </si>
  <si>
    <t>Pertapgorh Sadharu 9no. line</t>
  </si>
  <si>
    <t>Sadharu 3no. Line AWC</t>
  </si>
  <si>
    <t>Nilpur TE</t>
  </si>
  <si>
    <t>Merry Munda</t>
  </si>
  <si>
    <t>Sadharu 3no. Line B AWC</t>
  </si>
  <si>
    <t>Majuligorh Fulbari line AWC</t>
  </si>
  <si>
    <t>majuligarh TE</t>
  </si>
  <si>
    <t>Anju Nag</t>
  </si>
  <si>
    <t>Manju Tanti</t>
  </si>
  <si>
    <t>Majuligorh Tumbari Line B AWC</t>
  </si>
  <si>
    <t>Sushila Telenga</t>
  </si>
  <si>
    <t>Sadharu Paka Line AWC</t>
  </si>
  <si>
    <t>Sabina Orang</t>
  </si>
  <si>
    <t>Sadharu Gup Paka Line AWC</t>
  </si>
  <si>
    <t>Kamarjan Line AWC</t>
  </si>
  <si>
    <t>Majuligarh TE</t>
  </si>
  <si>
    <t>Hemanti Kurmi</t>
  </si>
  <si>
    <t xml:space="preserve">Bakambari Gup Sadharu </t>
  </si>
  <si>
    <t>Bakambari Line LP School</t>
  </si>
  <si>
    <t>9707085697</t>
  </si>
  <si>
    <t>Bakambari gup Sadharu AWC</t>
  </si>
  <si>
    <t>Pertapgorh 4no. Line LP School</t>
  </si>
  <si>
    <t>18110506002</t>
  </si>
  <si>
    <t>8724991801</t>
  </si>
  <si>
    <t>Meri Tanti</t>
  </si>
  <si>
    <t>Pertapgorh 4no. Line AWC</t>
  </si>
  <si>
    <t>Sadharu LP School</t>
  </si>
  <si>
    <t>18110506302</t>
  </si>
  <si>
    <t>8486635920</t>
  </si>
  <si>
    <t>Pertapgorh ME School</t>
  </si>
  <si>
    <t>Sadharu Khelmati Line LP School</t>
  </si>
  <si>
    <t>18110510402</t>
  </si>
  <si>
    <t>9435458768</t>
  </si>
  <si>
    <t>Khelmati, Pertabghur TE</t>
  </si>
  <si>
    <t>Nabami Bhumij</t>
  </si>
  <si>
    <t>Janghalbasti Khelmati Line AWC</t>
  </si>
  <si>
    <t>Mukhurghaur TE</t>
  </si>
  <si>
    <t>Pertapgorh 20no. Line AWC</t>
  </si>
  <si>
    <t>Junita Bhumij</t>
  </si>
  <si>
    <t>2No. Petulibari LP School</t>
  </si>
  <si>
    <t>9859265803</t>
  </si>
  <si>
    <t>Petulibari, Kuwari</t>
  </si>
  <si>
    <t>Petlibari 2no. AWC</t>
  </si>
  <si>
    <t>Pertapgorh LP School</t>
  </si>
  <si>
    <t>18110513501</t>
  </si>
  <si>
    <t>Pertapgorh Natunline AWC</t>
  </si>
  <si>
    <t>Sadharu kochari Line LP School</t>
  </si>
  <si>
    <t>Sadharu Kochari Line AWC</t>
  </si>
  <si>
    <t>Rastriya Vidyalya ME School</t>
  </si>
  <si>
    <t>B.Chariali</t>
  </si>
  <si>
    <t>Nikimoni Duwara</t>
  </si>
  <si>
    <t>Rina Begum</t>
  </si>
  <si>
    <t>Rastriya vidyalya ME School AWC</t>
  </si>
  <si>
    <t>Kamarjan LP School</t>
  </si>
  <si>
    <t>Arati Hazarika</t>
  </si>
  <si>
    <t>Pramila Panika</t>
  </si>
  <si>
    <t>8811894425</t>
  </si>
  <si>
    <t>Kamarjan Khodal basi AWC</t>
  </si>
  <si>
    <t>NO1 SAGUNEKHATI LPS</t>
  </si>
  <si>
    <t>9864960204</t>
  </si>
  <si>
    <t>Kumalia</t>
  </si>
  <si>
    <t>Junu Baruah</t>
  </si>
  <si>
    <t>Suwaguri Grant</t>
  </si>
  <si>
    <t>Asia Khatun</t>
  </si>
  <si>
    <t>9954661339</t>
  </si>
  <si>
    <t>SOLMARI LPS</t>
  </si>
  <si>
    <t>9957098023</t>
  </si>
  <si>
    <t>Anowara Khatun</t>
  </si>
  <si>
    <t>Solmari Meresuti</t>
  </si>
  <si>
    <t>NO 1 SAMUKJULI LPS</t>
  </si>
  <si>
    <t>7399262011</t>
  </si>
  <si>
    <t>Samukjuli, Tinisuti</t>
  </si>
  <si>
    <t>Jogamai Borah</t>
  </si>
  <si>
    <t>Ambika Baypi</t>
  </si>
  <si>
    <t>7399488738</t>
  </si>
  <si>
    <t xml:space="preserve">Sarisabil </t>
  </si>
  <si>
    <t>Koilajuli, Samukjuli</t>
  </si>
  <si>
    <t>Rupashree Baglari</t>
  </si>
  <si>
    <t>9707413930</t>
  </si>
  <si>
    <t>NO. 2 SAMUKJULI LPS</t>
  </si>
  <si>
    <t>8876412060</t>
  </si>
  <si>
    <t>Bina Beypi</t>
  </si>
  <si>
    <t>9435417983</t>
  </si>
  <si>
    <t xml:space="preserve">Taro Gaon </t>
  </si>
  <si>
    <t>SONAJULI NEW LPS</t>
  </si>
  <si>
    <t>9678431869</t>
  </si>
  <si>
    <t>Sonajuli, Dering Forest</t>
  </si>
  <si>
    <t>Maloti Panda</t>
  </si>
  <si>
    <t>Lalita Hajuwari</t>
  </si>
  <si>
    <t>9954311549</t>
  </si>
  <si>
    <t xml:space="preserve">Sonajuli Forest </t>
  </si>
  <si>
    <t>SOWAGURI MUKTAB LPS</t>
  </si>
  <si>
    <t>9957723605</t>
  </si>
  <si>
    <t>Sowaguri, Kumalia</t>
  </si>
  <si>
    <t>Suwaguri 1 No. Mathauri</t>
  </si>
  <si>
    <t>SAMUKJULI GOVT LP SCHOOL</t>
  </si>
  <si>
    <t>9854618360</t>
  </si>
  <si>
    <t>BHOLAKATA CHAPORI LPS</t>
  </si>
  <si>
    <t>9957277758</t>
  </si>
  <si>
    <t>Bholakata, B.Ghat</t>
  </si>
  <si>
    <t>Dipali Saikia</t>
  </si>
  <si>
    <t>9859812946</t>
  </si>
  <si>
    <t>Hafija Begum</t>
  </si>
  <si>
    <t>KATHALBHANGA EGS</t>
  </si>
  <si>
    <t>9435386928</t>
  </si>
  <si>
    <t>Tinisuti</t>
  </si>
  <si>
    <t>Mina Eingtpi</t>
  </si>
  <si>
    <t>9859869743</t>
  </si>
  <si>
    <t xml:space="preserve">Nonke  Samukjuli </t>
  </si>
  <si>
    <t>GOROIMARI LPS</t>
  </si>
  <si>
    <t>9854443560</t>
  </si>
  <si>
    <t>Goroimari</t>
  </si>
  <si>
    <t>Najiba Khatun</t>
  </si>
  <si>
    <t>9859812850</t>
  </si>
  <si>
    <t>Chariali Adarsha Vidyapeeth</t>
  </si>
  <si>
    <t>Mijika High School</t>
  </si>
  <si>
    <t>Kochgaon LP School AWC</t>
  </si>
  <si>
    <t>Kochgaon 2 B AWC</t>
  </si>
  <si>
    <t>Mizika TE LPS AWC</t>
  </si>
  <si>
    <t>Kochgaon 1 B AWC</t>
  </si>
  <si>
    <t>Satsanga High School</t>
  </si>
  <si>
    <t>Out Agency AWC</t>
  </si>
  <si>
    <t>Majuligorh 11no. line LP School</t>
  </si>
  <si>
    <t>Majuligorh Mundaline AWC</t>
  </si>
  <si>
    <t>Hatkhola Line LP School</t>
  </si>
  <si>
    <t>Baghmari TE AWC</t>
  </si>
  <si>
    <t>Uttar kuwori LP School</t>
  </si>
  <si>
    <t>Uttar kwori AWC</t>
  </si>
  <si>
    <t>Barpukhuri TG LP School</t>
  </si>
  <si>
    <t>Kochgaon B AWC</t>
  </si>
  <si>
    <t>No.2 Kochgaon AWC</t>
  </si>
  <si>
    <t>Moratupa LP School</t>
  </si>
  <si>
    <t>Lp</t>
  </si>
  <si>
    <t>Moratupa AWC</t>
  </si>
  <si>
    <t>SOLA LINE TG LP</t>
  </si>
  <si>
    <t xml:space="preserve">Solaline  </t>
  </si>
  <si>
    <t>Naharani LP School</t>
  </si>
  <si>
    <t>Naharani A AWC</t>
  </si>
  <si>
    <t>Garha Line LP School</t>
  </si>
  <si>
    <t>Baghmari Garha Line AWC</t>
  </si>
  <si>
    <t>NO.2 PETULIBARI LPS</t>
  </si>
  <si>
    <t>18110510801</t>
  </si>
  <si>
    <t xml:space="preserve">2 No Petulibari </t>
  </si>
  <si>
    <t>Balipukhuri MV School</t>
  </si>
  <si>
    <t>Dakhin Balipukhuri A AWC</t>
  </si>
  <si>
    <t>Donbosco ME School</t>
  </si>
  <si>
    <t>Ghasibasti AWC</t>
  </si>
  <si>
    <t xml:space="preserve">Dakhin Balipukhuri B AWC </t>
  </si>
  <si>
    <t>Ghasibasti Gojalbari AWC</t>
  </si>
  <si>
    <t>Uttar Moralgaon</t>
  </si>
  <si>
    <t>Dolonguri LP School</t>
  </si>
  <si>
    <t>No2 Barpather AWC</t>
  </si>
  <si>
    <t>Satsanga LP School</t>
  </si>
  <si>
    <t>Satsanga LP School AWC</t>
  </si>
  <si>
    <t>TARAJULI NABAPUR LPS</t>
  </si>
  <si>
    <t>Torajuli Boro Karbi AWC</t>
  </si>
  <si>
    <t>BRAHMAPUTRA CHAPORI LPS</t>
  </si>
  <si>
    <t>Brhmaputra Chapori AWC</t>
  </si>
  <si>
    <t>Himajuli Bodo LP School</t>
  </si>
  <si>
    <t>Gajwnjuli Bodo LP School</t>
  </si>
  <si>
    <t>M.R.A. SENIOR MADRASSA</t>
  </si>
  <si>
    <t>Pachim Nizbaghmari</t>
  </si>
  <si>
    <t>Lakhipathar Bodo LP School</t>
  </si>
  <si>
    <t>MRS Madrassa ME</t>
  </si>
  <si>
    <t>Dakhin Moralgaon</t>
  </si>
  <si>
    <t>Silamari LPS</t>
  </si>
  <si>
    <t>Silamari ( A )</t>
  </si>
  <si>
    <t>Silamari ( B )</t>
  </si>
  <si>
    <t>Polokata LP School</t>
  </si>
  <si>
    <t>Pavoi High School</t>
  </si>
  <si>
    <t>Balidubi Polokata LPS</t>
  </si>
  <si>
    <t>Polokata Sapori(A) AWC</t>
  </si>
  <si>
    <t>Ragamuri LP School</t>
  </si>
  <si>
    <t>Rangamuri AWC</t>
  </si>
  <si>
    <t>Neheru Smriti LP School</t>
  </si>
  <si>
    <t>Lal bahadur AWC</t>
  </si>
  <si>
    <t>Rorebasti LPSchool</t>
  </si>
  <si>
    <t>koila bhata Rorebasti AWC</t>
  </si>
  <si>
    <t>LAL BAHADUR SASHTRI LPS</t>
  </si>
  <si>
    <t>Bapuji LP Schol</t>
  </si>
  <si>
    <t>Solmari Basidangi B AWC</t>
  </si>
  <si>
    <t>Baghmari Balika MV School</t>
  </si>
  <si>
    <t>No. 332 Missamari LPS</t>
  </si>
  <si>
    <t>Naharani ME School</t>
  </si>
  <si>
    <t>Nahorani B AWC</t>
  </si>
  <si>
    <t>Kherbari LPS</t>
  </si>
  <si>
    <t>Kherbari Resibari AWC</t>
  </si>
  <si>
    <t>Bamunipather LP School</t>
  </si>
  <si>
    <t>Bamunipather Natun mati A AWC</t>
  </si>
  <si>
    <t>Nabazar Islampur AWC</t>
  </si>
  <si>
    <t>Dakhin Na – Bazar</t>
  </si>
  <si>
    <t xml:space="preserve">Dahatar LP School </t>
  </si>
  <si>
    <t>18110511002</t>
  </si>
  <si>
    <t xml:space="preserve">Dahatar Munda Line </t>
  </si>
  <si>
    <t>7399602147</t>
  </si>
  <si>
    <t>Rumi Bayan</t>
  </si>
  <si>
    <t>Mijikajan TE</t>
  </si>
  <si>
    <t>Bhima Devi</t>
  </si>
  <si>
    <t>Usha Roy</t>
  </si>
  <si>
    <t>8473982707</t>
  </si>
  <si>
    <t>9435485325</t>
  </si>
  <si>
    <t>Prativa Dey</t>
  </si>
  <si>
    <t>Dipali Pegu</t>
  </si>
  <si>
    <t>Rina Neog</t>
  </si>
  <si>
    <t>8721018426</t>
  </si>
  <si>
    <t>9854846531</t>
  </si>
  <si>
    <t>9401952941</t>
  </si>
  <si>
    <t>Baghmari TE</t>
  </si>
  <si>
    <t>Dipika Ozah Baruah</t>
  </si>
  <si>
    <t>Jyosna Saikia</t>
  </si>
  <si>
    <t>8486252404</t>
  </si>
  <si>
    <t>9678143788</t>
  </si>
  <si>
    <t>9707507689</t>
  </si>
  <si>
    <t>Kuwari</t>
  </si>
  <si>
    <t>Minu Borah</t>
  </si>
  <si>
    <t>9678142279</t>
  </si>
  <si>
    <t>Borpukhuri TE</t>
  </si>
  <si>
    <t>Siblina Kherkettq</t>
  </si>
  <si>
    <t>Rina Keot</t>
  </si>
  <si>
    <t>7896705328</t>
  </si>
  <si>
    <t>9577503959</t>
  </si>
  <si>
    <t>Phula Tanti</t>
  </si>
  <si>
    <t>9508781121</t>
  </si>
  <si>
    <t>Ila Borah</t>
  </si>
  <si>
    <t>Premdhani Happa</t>
  </si>
  <si>
    <t>8474866907</t>
  </si>
  <si>
    <t>Naharani</t>
  </si>
  <si>
    <t>Victoria Kujur</t>
  </si>
  <si>
    <t>Tarali Medhi</t>
  </si>
  <si>
    <t>9435383486</t>
  </si>
  <si>
    <t>Balipukhuri</t>
  </si>
  <si>
    <t>Bhagya Kumari Kumar</t>
  </si>
  <si>
    <t>Baghirathi Devi</t>
  </si>
  <si>
    <t>Pavoi SD</t>
  </si>
  <si>
    <t>Mamoni Hazarika</t>
  </si>
  <si>
    <t>Mamoni Kataki</t>
  </si>
  <si>
    <t>Ghasi Basti, Borpukhuri TE</t>
  </si>
  <si>
    <t>Maralgaon</t>
  </si>
  <si>
    <t>Ranu Borah</t>
  </si>
  <si>
    <t>Binita Bhuyan</t>
  </si>
  <si>
    <t>7896662620</t>
  </si>
  <si>
    <t>Mitali Gowala</t>
  </si>
  <si>
    <t>9859771116</t>
  </si>
  <si>
    <t>Bina Ghosh</t>
  </si>
  <si>
    <t>Barpathar</t>
  </si>
  <si>
    <t>7896430430</t>
  </si>
  <si>
    <t>Tarajuli nabapur, Naharani</t>
  </si>
  <si>
    <t>Swapna Pantati</t>
  </si>
  <si>
    <t>Lily Basumatary</t>
  </si>
  <si>
    <t>7896143254</t>
  </si>
  <si>
    <t>9706614491</t>
  </si>
  <si>
    <t>Manurama Tanti</t>
  </si>
  <si>
    <t>7896663607</t>
  </si>
  <si>
    <t>Vimajuli, Balichung</t>
  </si>
  <si>
    <t>Geeta Dungdung</t>
  </si>
  <si>
    <t>Moina Rongpipi</t>
  </si>
  <si>
    <t>9678484078</t>
  </si>
  <si>
    <t>Gajwnjuli, Balichung</t>
  </si>
  <si>
    <t>Binita Shahu</t>
  </si>
  <si>
    <t>9401450934</t>
  </si>
  <si>
    <t>Mrs. Durga Devi</t>
  </si>
  <si>
    <t>Bhagirathi Devi</t>
  </si>
  <si>
    <t>Salashi Gowala</t>
  </si>
  <si>
    <t>Jyotshna Saikia</t>
  </si>
  <si>
    <t>9954136331</t>
  </si>
  <si>
    <t>Pankhijuli, Balichung</t>
  </si>
  <si>
    <t>9678189064</t>
  </si>
  <si>
    <t>Silamari, Balipukhuri</t>
  </si>
  <si>
    <t>Putuli borah</t>
  </si>
  <si>
    <t>9401450942</t>
  </si>
  <si>
    <t>Aklima Begum</t>
  </si>
  <si>
    <t>9678419733</t>
  </si>
  <si>
    <t>Monabaribasti</t>
  </si>
  <si>
    <t>Salasi Guwala</t>
  </si>
  <si>
    <t>Sahara Khatun</t>
  </si>
  <si>
    <t>9859732457</t>
  </si>
  <si>
    <t>Asia Begum</t>
  </si>
  <si>
    <t>Rekha Das</t>
  </si>
  <si>
    <t>Bonita Oria</t>
  </si>
  <si>
    <t>Sadharu TE(Borkura)</t>
  </si>
  <si>
    <t>8752946034</t>
  </si>
  <si>
    <t>9954983755</t>
  </si>
  <si>
    <t>Hatkhola, Pavoi</t>
  </si>
  <si>
    <t>Salmi Orang</t>
  </si>
  <si>
    <t>8011 226681</t>
  </si>
  <si>
    <t>9854568990</t>
  </si>
  <si>
    <t>7896534958</t>
  </si>
  <si>
    <t xml:space="preserve">Missamari </t>
  </si>
  <si>
    <t>Ruth Khalkho</t>
  </si>
  <si>
    <t>99545-27206</t>
  </si>
  <si>
    <t>Sushila Karmakar</t>
  </si>
  <si>
    <t>Mina Ingitipi</t>
  </si>
  <si>
    <t>9957319270</t>
  </si>
  <si>
    <t>Kherbari, Dhulie</t>
  </si>
  <si>
    <t>Sujita Dungdung</t>
  </si>
  <si>
    <t>Kaku Karmsapi</t>
  </si>
  <si>
    <t>7896429311</t>
  </si>
  <si>
    <t>Ballichung</t>
  </si>
  <si>
    <t>Swapna Baraik</t>
  </si>
  <si>
    <t>Niru Guwala</t>
  </si>
  <si>
    <t>8011917920</t>
  </si>
  <si>
    <t>Mamoni Saikia</t>
  </si>
  <si>
    <t>Kumkum Bibi</t>
  </si>
  <si>
    <t>9435000092</t>
  </si>
  <si>
    <t>B.Ghat</t>
  </si>
  <si>
    <t xml:space="preserve">MRS. DIPALI SAIKIA
</t>
  </si>
  <si>
    <t>Aklima Khatun</t>
  </si>
  <si>
    <t>Burigang LP School</t>
  </si>
  <si>
    <t>18110503101</t>
  </si>
  <si>
    <t>Pub Fatika AWC</t>
  </si>
  <si>
    <t>2no. Bhimajuli LP School</t>
  </si>
  <si>
    <t>2no dilichung AWC</t>
  </si>
  <si>
    <t>Kherbari Resibari LP school</t>
  </si>
  <si>
    <t>lp</t>
  </si>
  <si>
    <t>Srimanta Sankardev MES</t>
  </si>
  <si>
    <t>Dakhin Maralgaon AWC</t>
  </si>
  <si>
    <t>Selaikhati ME School</t>
  </si>
  <si>
    <t>Selaikhati Pather AWC</t>
  </si>
  <si>
    <t>Fatika Milanpur LP School</t>
  </si>
  <si>
    <t>Pachim Faika AWC</t>
  </si>
  <si>
    <t>Lamgming Gaon AWC</t>
  </si>
  <si>
    <t>AJALASUTI EGS</t>
  </si>
  <si>
    <t>NO 4 BORPATHER LPS</t>
  </si>
  <si>
    <t xml:space="preserve">4 No Borpathar </t>
  </si>
  <si>
    <t>Niz Baghmari LP School</t>
  </si>
  <si>
    <t>Niz Baghmari AWC</t>
  </si>
  <si>
    <t>Balichung LP School</t>
  </si>
  <si>
    <t>Balichung center</t>
  </si>
  <si>
    <t>Madhya Maralgaon LP School</t>
  </si>
  <si>
    <t>Maralgaon AWC</t>
  </si>
  <si>
    <t>Mohjulibasti LP School</t>
  </si>
  <si>
    <t>Mohjulibasti AWC</t>
  </si>
  <si>
    <t>Niralabasti LP School</t>
  </si>
  <si>
    <t>Niralabasti AWC</t>
  </si>
  <si>
    <t>Jopowbari LP School</t>
  </si>
  <si>
    <t>Golia ME School</t>
  </si>
  <si>
    <t>Golia Camp AWC</t>
  </si>
  <si>
    <t>East Golia AWC</t>
  </si>
  <si>
    <t>Hareswar guwala ME School</t>
  </si>
  <si>
    <t>Bahbariyapam LP School</t>
  </si>
  <si>
    <t>2no. Japoriguri AWC</t>
  </si>
  <si>
    <t>Kuwori LP School</t>
  </si>
  <si>
    <t>Dakhin Kuwari AWC</t>
  </si>
  <si>
    <t xml:space="preserve">Japoriguri LP School </t>
  </si>
  <si>
    <t>Biswanathiyapam AWC</t>
  </si>
  <si>
    <t>Mohjuli LP School</t>
  </si>
  <si>
    <t>New Niralabasti LP School</t>
  </si>
  <si>
    <t>Niralabasti A AWC</t>
  </si>
  <si>
    <t>Sadharupar LP School</t>
  </si>
  <si>
    <t xml:space="preserve">Borkura Kothaldonga </t>
  </si>
  <si>
    <t>Uttar Balipukhuri LP School</t>
  </si>
  <si>
    <t>Uttar Balipukhuri AWC</t>
  </si>
  <si>
    <t>Bahbari LP School</t>
  </si>
  <si>
    <t>Bahbari AWC</t>
  </si>
  <si>
    <t>Kobaigara AWC</t>
  </si>
  <si>
    <t>Samorikhua AWC</t>
  </si>
  <si>
    <t>Selaikhati Karbigaon AWC</t>
  </si>
  <si>
    <t>Selaikhati Boro Gaon AWC</t>
  </si>
  <si>
    <t xml:space="preserve">Selaikhati Horisinga </t>
  </si>
  <si>
    <t>Uttar Dagaon AWC</t>
  </si>
  <si>
    <t>Nagaon AWC</t>
  </si>
  <si>
    <t>Samomatho Purnaline AWC</t>
  </si>
  <si>
    <t>Sakomatho Kurmi basti AWC</t>
  </si>
  <si>
    <t>KURMI BOSTI EGS</t>
  </si>
  <si>
    <t>Nambaghmara AWC</t>
  </si>
  <si>
    <t>Tengabori AWC</t>
  </si>
  <si>
    <t>Koilabhata AWC</t>
  </si>
  <si>
    <t>Natunmati Bamunipather B AWC</t>
  </si>
  <si>
    <t>Uttar Maralgaon AWC</t>
  </si>
  <si>
    <t xml:space="preserve">Borline AWC </t>
  </si>
  <si>
    <t>Borpukhuri Borline AWC</t>
  </si>
  <si>
    <t>Sangit college AWC</t>
  </si>
  <si>
    <t>Shivmandir AWC</t>
  </si>
  <si>
    <t>Harmoti line AWC</t>
  </si>
  <si>
    <t>Rongamati Harmoti line AWC</t>
  </si>
  <si>
    <t>Sankar Mandir AWC</t>
  </si>
  <si>
    <t>Bamgaon AWC</t>
  </si>
  <si>
    <t>Jopobari Pambosti (A)</t>
  </si>
  <si>
    <t>Jopobari Pambosti (B)</t>
  </si>
  <si>
    <t>Paridarshan Banglow AWC</t>
  </si>
  <si>
    <t>Sundarpur AWC</t>
  </si>
  <si>
    <t>Samukjuli Karbigaon AWC</t>
  </si>
  <si>
    <t>Nanke Samukjuli AWC</t>
  </si>
  <si>
    <t>Barnamghar AWC</t>
  </si>
  <si>
    <t>1no. Madhupur AWC</t>
  </si>
  <si>
    <t>Missamari AWC</t>
  </si>
  <si>
    <t>Missamari Karbigaon B AWC</t>
  </si>
  <si>
    <t>Nilpur TE 1 B AWC</t>
  </si>
  <si>
    <t>Nilpur 1no AWC</t>
  </si>
  <si>
    <t>Nihangchung Karbigaon AWC</t>
  </si>
  <si>
    <t>Nihangchung Karbigaon B AWC</t>
  </si>
  <si>
    <t>Nilpur 2 B AWC</t>
  </si>
  <si>
    <t>Nilpur 8 C AWC</t>
  </si>
  <si>
    <t>Pavoi 20 no line AWC</t>
  </si>
  <si>
    <t>Pavoi 20 no line B AWC</t>
  </si>
  <si>
    <t>Dighalipukhuri 21 no ward AWC</t>
  </si>
  <si>
    <t>Nilpur 2 no AWC</t>
  </si>
  <si>
    <t>Pertapgorh 7 no line AWC</t>
  </si>
  <si>
    <t>Pertapgorh Purnaline AWC</t>
  </si>
  <si>
    <t>Monika Kakoti</t>
  </si>
  <si>
    <t>Madhumati Doimari</t>
  </si>
  <si>
    <t>9957311662</t>
  </si>
  <si>
    <t>8486016866</t>
  </si>
  <si>
    <t>Bhimajuli</t>
  </si>
  <si>
    <t>Moina Rangpipi</t>
  </si>
  <si>
    <t>Balichung</t>
  </si>
  <si>
    <t>Aruna Tapno
Bina Timungpi</t>
  </si>
  <si>
    <t>9435505992
9435663459</t>
  </si>
  <si>
    <t>Binita Sahu</t>
  </si>
  <si>
    <t>9854502429</t>
  </si>
  <si>
    <t>Biswanath Chariali</t>
  </si>
  <si>
    <t>Runu Kataki</t>
  </si>
  <si>
    <t>SabiraBegum</t>
  </si>
  <si>
    <t>8011969078</t>
  </si>
  <si>
    <t>Selaikhati</t>
  </si>
  <si>
    <t>Sachi Terranpi</t>
  </si>
  <si>
    <t>Senehi Swargiary</t>
  </si>
  <si>
    <t>9435240091</t>
  </si>
  <si>
    <t>Tengabori, Balipukhuri</t>
  </si>
  <si>
    <t>Rekha Boro</t>
  </si>
  <si>
    <t>9864837554</t>
  </si>
  <si>
    <t>Sewali Borah</t>
  </si>
  <si>
    <t>9707787467</t>
  </si>
  <si>
    <t>Arati Devi</t>
  </si>
  <si>
    <t>9854268795</t>
  </si>
  <si>
    <t>Anuwara Khatun</t>
  </si>
  <si>
    <t>7896324163</t>
  </si>
  <si>
    <t>Borpathar</t>
  </si>
  <si>
    <t>Mrs.Arati Hazarika.</t>
  </si>
  <si>
    <t>Sarumai Mess</t>
  </si>
  <si>
    <t>9678815856</t>
  </si>
  <si>
    <t>9954392896</t>
  </si>
  <si>
    <t>9435383473</t>
  </si>
  <si>
    <t>Lili Basumatary</t>
  </si>
  <si>
    <t>9954531196</t>
  </si>
  <si>
    <t>Japoriguri</t>
  </si>
  <si>
    <t>Abeda Sultana</t>
  </si>
  <si>
    <t>7896144754</t>
  </si>
  <si>
    <t>Mahajuli Basti</t>
  </si>
  <si>
    <t>Durlovi Das</t>
  </si>
  <si>
    <t>9706862568</t>
  </si>
  <si>
    <t>Hassina Begum</t>
  </si>
  <si>
    <t>9957801975</t>
  </si>
  <si>
    <t>9954983854</t>
  </si>
  <si>
    <t>Golia</t>
  </si>
  <si>
    <t>Babita Thappa</t>
  </si>
  <si>
    <t>Aijoni Rajput</t>
  </si>
  <si>
    <t>9706623449</t>
  </si>
  <si>
    <t>Anju Rajkhowa</t>
  </si>
  <si>
    <t>Dulabhi Das</t>
  </si>
  <si>
    <t>9410525044</t>
  </si>
  <si>
    <t>8749926036</t>
  </si>
  <si>
    <t>N.K.Jajoriguri</t>
  </si>
  <si>
    <t>Kanaklata Devi</t>
  </si>
  <si>
    <t>9706900631</t>
  </si>
  <si>
    <t>Mamoni Das</t>
  </si>
  <si>
    <t>Anima Das</t>
  </si>
  <si>
    <t>Sadharu, Borkura</t>
  </si>
  <si>
    <t>Niki Tossa</t>
  </si>
  <si>
    <t>Rina Bhuyan</t>
  </si>
  <si>
    <t>9707661805</t>
  </si>
  <si>
    <t>7896218293</t>
  </si>
  <si>
    <t>9854429793</t>
  </si>
  <si>
    <t>Burigang, Japoriguri</t>
  </si>
  <si>
    <t>Aroti Devi</t>
  </si>
  <si>
    <t>Selaikhati, Balichung</t>
  </si>
  <si>
    <t>Dagaon</t>
  </si>
  <si>
    <t>Tuntun Borah</t>
  </si>
  <si>
    <t>Sikuni Saikia</t>
  </si>
  <si>
    <t>Sakomotha TE</t>
  </si>
  <si>
    <t>Mina Orang</t>
  </si>
  <si>
    <t>9957950900</t>
  </si>
  <si>
    <t>Nambaghmara, Balipukhuri</t>
  </si>
  <si>
    <t>Rinti Dutta</t>
  </si>
  <si>
    <t>Bamgaon, Ward-6</t>
  </si>
  <si>
    <t>Kiran Kalita</t>
  </si>
  <si>
    <t>Bobita Thapa</t>
  </si>
  <si>
    <t>Rupa Sarmah</t>
  </si>
  <si>
    <t>Pavoi</t>
  </si>
  <si>
    <t>Joinab Begum</t>
  </si>
  <si>
    <t>Momita Kurmi</t>
  </si>
  <si>
    <t>Biju Gowala</t>
  </si>
  <si>
    <t>Dipali Das</t>
  </si>
  <si>
    <t>Rina Bongrongpi</t>
  </si>
  <si>
    <t>B.Chariali PHC</t>
  </si>
  <si>
    <t>8723828589</t>
  </si>
  <si>
    <t>9954527206</t>
  </si>
  <si>
    <t>Susilla Karmoker</t>
  </si>
  <si>
    <t>9508447483</t>
  </si>
  <si>
    <t>Missamari</t>
  </si>
  <si>
    <t>Mery Munda</t>
  </si>
  <si>
    <t>Ratha Sabar</t>
  </si>
  <si>
    <t>9706622471</t>
  </si>
  <si>
    <t>Kadamonibasti AWC</t>
  </si>
  <si>
    <t>Nabodai AWC</t>
  </si>
  <si>
    <t xml:space="preserve">Sakomatho Janghalbasti AWC </t>
  </si>
  <si>
    <t xml:space="preserve">Sakomatho Janghalbasti B AWC </t>
  </si>
  <si>
    <t>Jagatpur AWC</t>
  </si>
  <si>
    <t>Uttar Kadamani Lakhimandir AWC</t>
  </si>
  <si>
    <t>Dakhin Kherbari AWC</t>
  </si>
  <si>
    <t>Dakhin Kherbari Mini AWC</t>
  </si>
  <si>
    <t>Madhya Kadomoni AWC</t>
  </si>
  <si>
    <t>Pachim Kadomoni AWC</t>
  </si>
  <si>
    <t>Petulibari 2no B AWC</t>
  </si>
  <si>
    <t>Petulibari C AWC</t>
  </si>
  <si>
    <t>Uppar Baghmara A AWC</t>
  </si>
  <si>
    <t>Uppar Baghmara B AWC</t>
  </si>
  <si>
    <t>Pathaijan AWC</t>
  </si>
  <si>
    <t>Pathaijan B AWC</t>
  </si>
  <si>
    <t>Dakhin Bhir A  AWC</t>
  </si>
  <si>
    <t>Dakhin Bhir B AWC</t>
  </si>
  <si>
    <t>Tarogaon AWC</t>
  </si>
  <si>
    <t>Karbi Block AWC</t>
  </si>
  <si>
    <t>Uttar Bhir B AWC</t>
  </si>
  <si>
    <t>Pub Bhir AWC</t>
  </si>
  <si>
    <t>Sarisabil AWC</t>
  </si>
  <si>
    <t>Sarisabil Koylajuli AWC</t>
  </si>
  <si>
    <t>Surjypur Kamargaon AWC</t>
  </si>
  <si>
    <t>Surjyapur Kamargaon B AWC</t>
  </si>
  <si>
    <t>Dering Bijoypur AWC</t>
  </si>
  <si>
    <t>Dering Bijoypur Muslim patty AWC</t>
  </si>
  <si>
    <t>Ramkrishna Sewa Asram AWC</t>
  </si>
  <si>
    <t>Tarun Pragati Sangha</t>
  </si>
  <si>
    <t>Daflakataline AWC</t>
  </si>
  <si>
    <t>Daflakataline B AWC</t>
  </si>
  <si>
    <t xml:space="preserve">Daily Market AWC </t>
  </si>
  <si>
    <t>Madhya Santipur AWC</t>
  </si>
  <si>
    <t>Engtichung AWC</t>
  </si>
  <si>
    <t>Engtichung Mini AWC</t>
  </si>
  <si>
    <t>Selaikhati Harisinga AWC</t>
  </si>
  <si>
    <t xml:space="preserve">Sunrise Club </t>
  </si>
  <si>
    <t>Uttar Santipur AWC</t>
  </si>
  <si>
    <t>Dhuli Kuhiarbari AWC</t>
  </si>
  <si>
    <t>Kuhiarbari B AWC</t>
  </si>
  <si>
    <t>Satsanga AWC</t>
  </si>
  <si>
    <t>Dighalipukhuri 5no. Ward AWC</t>
  </si>
  <si>
    <t>Dhuli 4no. line AWC</t>
  </si>
  <si>
    <t>Dhuli 4no. line B AWC</t>
  </si>
  <si>
    <t>15 no Sagolibari AWC</t>
  </si>
  <si>
    <t>Milanpur AWC</t>
  </si>
  <si>
    <t>Dhulie 1&amp;2no line B AWC</t>
  </si>
  <si>
    <t>Dhulie 1&amp;2no line C AWC</t>
  </si>
  <si>
    <t>Simoluguri 17no Line AWC</t>
  </si>
  <si>
    <t>Da Bhui AWC</t>
  </si>
  <si>
    <t>Dhuli 1no. line AWC</t>
  </si>
  <si>
    <t>Dhulie 1&amp;2no line  AWC</t>
  </si>
  <si>
    <t>Surjyapur AWC</t>
  </si>
  <si>
    <t>Sujypur 3no Line AWC</t>
  </si>
  <si>
    <t>Selaikhati Pachlogi AWC</t>
  </si>
  <si>
    <t>Selaikhati Horisinga AWC</t>
  </si>
  <si>
    <t>Raiway colony AWC</t>
  </si>
  <si>
    <t>Santipur AWC (Lehugaon)</t>
  </si>
  <si>
    <t>3no Barpather AWC</t>
  </si>
  <si>
    <t>3no Barpather  B AWC</t>
  </si>
  <si>
    <t>Niz Biswanath 14no B AWC</t>
  </si>
  <si>
    <t xml:space="preserve">Niz Biswanath 1no Mathauri AWC </t>
  </si>
  <si>
    <t>Pachim Jopobari AWC</t>
  </si>
  <si>
    <t>Pub Jopobari AWC</t>
  </si>
  <si>
    <t>Biswanath Nagar AWC</t>
  </si>
  <si>
    <t>Biswanath Nagar 19 B AWC</t>
  </si>
  <si>
    <t>Missamari Karmakarbasti AWC</t>
  </si>
  <si>
    <t>Adangchung Dilichung AWC</t>
  </si>
  <si>
    <t>Umatumoni AWC</t>
  </si>
  <si>
    <t>Puronigaon Pachim AWC</t>
  </si>
  <si>
    <t>Puronigaon AWC</t>
  </si>
  <si>
    <t>Dering Madhupur Bongaon AWC</t>
  </si>
  <si>
    <t>Dering Madhupur Bongaon B AWC</t>
  </si>
  <si>
    <t>Puronigaon A AWC</t>
  </si>
  <si>
    <t>Puronigaon B AWC</t>
  </si>
  <si>
    <t>Shyambasti Bhimajuli AWC</t>
  </si>
  <si>
    <t>Shyambasti Bhimajuli B AWC</t>
  </si>
  <si>
    <t>1no Bholakata AWC</t>
  </si>
  <si>
    <t>Bholakata AWC</t>
  </si>
  <si>
    <t>Disiri AWC</t>
  </si>
  <si>
    <t>Sijubari Gelapukhuri AWC</t>
  </si>
  <si>
    <t>Uttar Panibharal AWC</t>
  </si>
  <si>
    <t>Dakhin Panibharal B AWC</t>
  </si>
  <si>
    <t>Deringpather AWC</t>
  </si>
  <si>
    <t>Deringpather B AWC</t>
  </si>
  <si>
    <t>Niz Biswanath AWC</t>
  </si>
  <si>
    <t>11no Niz Biswanath AWC</t>
  </si>
  <si>
    <t>Joypur Santipur AWC</t>
  </si>
  <si>
    <t>Joypur Bongaon B AWC</t>
  </si>
  <si>
    <t>Bishnupur AWC</t>
  </si>
  <si>
    <t>Keotar chuk AWC</t>
  </si>
  <si>
    <t xml:space="preserve">uttar kuwari B AWC </t>
  </si>
  <si>
    <t>Sibapur AWC</t>
  </si>
  <si>
    <t>Lehugaon ( B )</t>
  </si>
  <si>
    <t>Dagaon Borahchuk AWC</t>
  </si>
  <si>
    <t>Lehugaon AWC</t>
  </si>
  <si>
    <t>2no. Bhimajuli AWC</t>
  </si>
  <si>
    <t>2no. Bhimajuli Mini AWC</t>
  </si>
  <si>
    <t>Dakhin pachim Ambari AWC</t>
  </si>
  <si>
    <t>Chariali Nagar LPS(Ambari)AWC</t>
  </si>
  <si>
    <t>Chariali Nagar LPS (AWC)</t>
  </si>
  <si>
    <t>Mohjuli Pather B AWC</t>
  </si>
  <si>
    <t xml:space="preserve">Mahjulipathar </t>
  </si>
  <si>
    <t>Adaveti LP School AWC</t>
  </si>
  <si>
    <t>Adaveti AWC</t>
  </si>
  <si>
    <t>Madhupur Bongaon AWC</t>
  </si>
  <si>
    <t>Madhupur Bongaon Mundaline AWC</t>
  </si>
  <si>
    <t>Kadamoni</t>
  </si>
  <si>
    <t>Mira Majhi</t>
  </si>
  <si>
    <t>SDCH</t>
  </si>
  <si>
    <t>Kalpana Devi</t>
  </si>
  <si>
    <t>Kadamani</t>
  </si>
  <si>
    <t>7896661889</t>
  </si>
  <si>
    <t>Aruna Tapno</t>
  </si>
  <si>
    <t>Pabhoi TE</t>
  </si>
  <si>
    <t>Bina  Borah</t>
  </si>
  <si>
    <t>9401464512</t>
  </si>
  <si>
    <t>Ambika Beypei</t>
  </si>
  <si>
    <t>Panibharal, Dakhin Bhir</t>
  </si>
  <si>
    <t>Kusum Devi</t>
  </si>
  <si>
    <t>Karbi Gaon, Balichung</t>
  </si>
  <si>
    <t>9957943418</t>
  </si>
  <si>
    <t>Dakhin Bhir</t>
  </si>
  <si>
    <t>Sabira Begum</t>
  </si>
  <si>
    <t>9954837207</t>
  </si>
  <si>
    <t>Dering pathar</t>
  </si>
  <si>
    <t>Lalita Beypi</t>
  </si>
  <si>
    <t>Jasuda Kurmi</t>
  </si>
  <si>
    <t>9957943827</t>
  </si>
  <si>
    <t>Rekha Bhumij</t>
  </si>
  <si>
    <t>Daflakata, Pavoi</t>
  </si>
  <si>
    <t>Rekha Bhumiz</t>
  </si>
  <si>
    <t>9401055583</t>
  </si>
  <si>
    <t>Salaikhati Balichung</t>
  </si>
  <si>
    <t>SEWALI BORAH</t>
  </si>
  <si>
    <t>8812831494</t>
  </si>
  <si>
    <t>Mira Saha</t>
  </si>
  <si>
    <t xml:space="preserve">Phulan Dhar </t>
  </si>
  <si>
    <t>Dhulie TE</t>
  </si>
  <si>
    <t>Bhagawati Biver</t>
  </si>
  <si>
    <t>94354-86882</t>
  </si>
  <si>
    <t>Sushanti Baik</t>
  </si>
  <si>
    <t>Champa DEVI</t>
  </si>
  <si>
    <t>Merena Mali</t>
  </si>
  <si>
    <t>Nurun Neher</t>
  </si>
  <si>
    <t>Monika Borah</t>
  </si>
  <si>
    <t>Baby Saikia</t>
  </si>
  <si>
    <t>9854666395</t>
  </si>
  <si>
    <t>Biswanath SD</t>
  </si>
  <si>
    <t>Hafiza Begum</t>
  </si>
  <si>
    <t>Japoubari</t>
  </si>
  <si>
    <t>Urmila Das</t>
  </si>
  <si>
    <t>8011239372</t>
  </si>
  <si>
    <t>Akhlimakhatun</t>
  </si>
  <si>
    <t>8761811557</t>
  </si>
  <si>
    <t xml:space="preserve">MRS. BABY SAIKIA
</t>
  </si>
  <si>
    <t>Madhupur Bongaon, Dhulie</t>
  </si>
  <si>
    <t>Albina Tanti</t>
  </si>
  <si>
    <t>Manju Baruah</t>
  </si>
  <si>
    <t>Gelapukhuri</t>
  </si>
  <si>
    <t>Madhumoti Daimari</t>
  </si>
  <si>
    <t>Dering TE</t>
  </si>
  <si>
    <t>Sumati Nag</t>
  </si>
  <si>
    <t>7896606997</t>
  </si>
  <si>
    <t>8253870755</t>
  </si>
  <si>
    <t>Santipur, Joypur, Pavoi</t>
  </si>
  <si>
    <t>Joyana Tossa</t>
  </si>
  <si>
    <t>Dhankumari Sahu</t>
  </si>
  <si>
    <t>9678172015</t>
  </si>
  <si>
    <t>Pramila Rai</t>
  </si>
  <si>
    <t>Monjula Devi</t>
  </si>
  <si>
    <t>9678727489</t>
  </si>
  <si>
    <t>Halima Begum</t>
  </si>
  <si>
    <t>9954111463</t>
  </si>
  <si>
    <t>Phulmai Borah</t>
  </si>
  <si>
    <t>8876635864</t>
  </si>
  <si>
    <t>Bhimajuli, Balichung</t>
  </si>
  <si>
    <t>9957405565</t>
  </si>
  <si>
    <t>Taslima Khatun</t>
  </si>
  <si>
    <t>8961855845</t>
  </si>
  <si>
    <t>Dhulie</t>
  </si>
  <si>
    <t>97071-52880</t>
  </si>
  <si>
    <t>9954504581</t>
  </si>
  <si>
    <t>Srimanta Sankardev ME School</t>
  </si>
  <si>
    <t>Pub Erabari AWC</t>
  </si>
  <si>
    <t>No2 Dilichung LP School</t>
  </si>
  <si>
    <t>Erabari LP School</t>
  </si>
  <si>
    <t>Madhya Arabari AWC</t>
  </si>
  <si>
    <t>1 No. Mahalaxmi LPS</t>
  </si>
  <si>
    <t>1no. Mahalakhi AwC</t>
  </si>
  <si>
    <t xml:space="preserve"> Golia Girita LP School</t>
  </si>
  <si>
    <t>Golia Girinta AWC</t>
  </si>
  <si>
    <t>Mahalaxmi TG LPS</t>
  </si>
  <si>
    <t>Mahalaxmi Orangbasti AWC</t>
  </si>
  <si>
    <t>Ramesh Lamichane LPS</t>
  </si>
  <si>
    <t>Uttar japowbari LP School</t>
  </si>
  <si>
    <t>Pub Japowbari</t>
  </si>
  <si>
    <t>Kamala kn. ME School</t>
  </si>
  <si>
    <t>Gorehagi Kamala kn. AWC</t>
  </si>
  <si>
    <t>Selaikhati LP School</t>
  </si>
  <si>
    <t>Selaikhati boro gaon AWC</t>
  </si>
  <si>
    <t>Gorehagi LPS</t>
  </si>
  <si>
    <t>Pub Gorehagi AWC</t>
  </si>
  <si>
    <t>Laxmanbasti LPS</t>
  </si>
  <si>
    <t>Laxmanbati AWC</t>
  </si>
  <si>
    <t>D.L.M. High school</t>
  </si>
  <si>
    <t>Borkura LPS</t>
  </si>
  <si>
    <t>Uttar Bhir AWC</t>
  </si>
  <si>
    <t>Pavoi LPS</t>
  </si>
  <si>
    <t>Pavoi AWC</t>
  </si>
  <si>
    <t>MADHUPUR lps</t>
  </si>
  <si>
    <t>Madhupur  LPS AWC</t>
  </si>
  <si>
    <t>1 No. Madhupur AWC</t>
  </si>
  <si>
    <t>Kathalbhanga EGS</t>
  </si>
  <si>
    <t>Bamunipather Kothalbhanga AWC</t>
  </si>
  <si>
    <t>Bhirgaon Adarsha LPS</t>
  </si>
  <si>
    <t>Madhya Bhirgaon AWC</t>
  </si>
  <si>
    <t>Nabajyoti Lp School</t>
  </si>
  <si>
    <t>kolapani AWC (Pavoi road)</t>
  </si>
  <si>
    <t>Abdul Kalam Azad LP School</t>
  </si>
  <si>
    <t>Puranigaon Pachim</t>
  </si>
  <si>
    <t>Puranigaon Pub</t>
  </si>
  <si>
    <t>Moradiring LP School</t>
  </si>
  <si>
    <t xml:space="preserve">Tinisukia </t>
  </si>
  <si>
    <t>PANIBHARAL JANATA L.P. SCHOOL</t>
  </si>
  <si>
    <t>Dakhin Panibharal ( B )</t>
  </si>
  <si>
    <t>SELAIKHATI DEKAJAN LPS</t>
  </si>
  <si>
    <t>Salaikhati Ingtichang</t>
  </si>
  <si>
    <t xml:space="preserve">Engtichang(Mini) </t>
  </si>
  <si>
    <t>CHARIALI ADARSHA PRA VIDYALAYA</t>
  </si>
  <si>
    <t>Milanpur 2 No. AWC</t>
  </si>
  <si>
    <t>Dillichung LPS</t>
  </si>
  <si>
    <t>1No. Dhulie Dillichung AWC</t>
  </si>
  <si>
    <t>Chariali Adarsha LP School</t>
  </si>
  <si>
    <t>Chariali Adarsha LP School AWC</t>
  </si>
  <si>
    <t>MajBaghmora AWC</t>
  </si>
  <si>
    <t>Dering  LPS</t>
  </si>
  <si>
    <t>Deringpathar AWC</t>
  </si>
  <si>
    <t>Puspalata LP School</t>
  </si>
  <si>
    <t>Sangit Collage</t>
  </si>
  <si>
    <t>Madhupur Bongaon Mundaline LP School</t>
  </si>
  <si>
    <t>Biswanath High School</t>
  </si>
  <si>
    <t>Niz Biswanath 1no AWC</t>
  </si>
  <si>
    <t>Dolonguri HS School</t>
  </si>
  <si>
    <t>Dolonguri AWC</t>
  </si>
  <si>
    <t>Niz Biswanath Sanyashigaon AWC</t>
  </si>
  <si>
    <t>Dolongguri Tengabasti -A</t>
  </si>
  <si>
    <t>8no Matakgaon AWC</t>
  </si>
  <si>
    <t>Dolonguri tengabasti B AWC</t>
  </si>
  <si>
    <t>Niz Biswanath Madhyabhag AWC</t>
  </si>
  <si>
    <t>KHARASIMALU L.P SCHOOL</t>
  </si>
  <si>
    <t>Kharasimalu AWC</t>
  </si>
  <si>
    <t>Agnikobi Adarsha LP School</t>
  </si>
  <si>
    <t>Madhupur 3no AWC</t>
  </si>
  <si>
    <t>Gereki Lps</t>
  </si>
  <si>
    <t>Pub Goroimari LPS</t>
  </si>
  <si>
    <t>FA Ahmed High Madrasa</t>
  </si>
  <si>
    <t>6no. Singimari AWC</t>
  </si>
  <si>
    <t>Balichung High School</t>
  </si>
  <si>
    <t>Balichung AWC</t>
  </si>
  <si>
    <t>Suwaguri Singimari AWC</t>
  </si>
  <si>
    <t xml:space="preserve">Balichang Centre </t>
  </si>
  <si>
    <t>Ganga Devi</t>
  </si>
  <si>
    <t>8723901869</t>
  </si>
  <si>
    <t>9859115583</t>
  </si>
  <si>
    <t>9435383372</t>
  </si>
  <si>
    <t>Mahalakhi TE</t>
  </si>
  <si>
    <t>Minati Praja</t>
  </si>
  <si>
    <t>9957768935</t>
  </si>
  <si>
    <t>Babita Barman</t>
  </si>
  <si>
    <t>9864609516</t>
  </si>
  <si>
    <t>7896662971</t>
  </si>
  <si>
    <t>Japowbari</t>
  </si>
  <si>
    <t>9957120031</t>
  </si>
  <si>
    <t>9435814963</t>
  </si>
  <si>
    <t>Bahagi Das</t>
  </si>
  <si>
    <t>8723845827</t>
  </si>
  <si>
    <t>Laxmanbasti</t>
  </si>
  <si>
    <t>Maratha Topno
Sewali Terangpi</t>
  </si>
  <si>
    <t>8011013636
7896552744</t>
  </si>
  <si>
    <t>Sonmai Terangpi</t>
  </si>
  <si>
    <t xml:space="preserve">RUNU KATAKY
</t>
  </si>
  <si>
    <t>9854230134</t>
  </si>
  <si>
    <t>Sadharu Borkura</t>
  </si>
  <si>
    <t>9435383106</t>
  </si>
  <si>
    <t>Bina Bora</t>
  </si>
  <si>
    <t>Madhupur, Ward-8</t>
  </si>
  <si>
    <t>Anjali Kharia</t>
  </si>
  <si>
    <t>Gunalata Borah</t>
  </si>
  <si>
    <t>9954829070</t>
  </si>
  <si>
    <t>Biju Borah</t>
  </si>
  <si>
    <t>Ranu Daimari</t>
  </si>
  <si>
    <t>Jayanti Saikia</t>
  </si>
  <si>
    <t>9954764414</t>
  </si>
  <si>
    <t>Tinsukia, Diring Pathar</t>
  </si>
  <si>
    <t>Jeresa Surin</t>
  </si>
  <si>
    <t>Tinsukia, Moradiring</t>
  </si>
  <si>
    <t>9401450927</t>
  </si>
  <si>
    <t>9401063904</t>
  </si>
  <si>
    <t>9435382829</t>
  </si>
  <si>
    <t>Rimli Bora</t>
  </si>
  <si>
    <t>7896235842</t>
  </si>
  <si>
    <t>9435505594</t>
  </si>
  <si>
    <t>Diring TE</t>
  </si>
  <si>
    <t>Selina Bhadra</t>
  </si>
  <si>
    <t>7896662624</t>
  </si>
  <si>
    <t>Ghiladhari TE</t>
  </si>
  <si>
    <t>Rina Rajghar</t>
  </si>
  <si>
    <t>9435383410</t>
  </si>
  <si>
    <t>Jaheda Khatun</t>
  </si>
  <si>
    <t>Suwaguri, Kumalia</t>
  </si>
  <si>
    <t>Amphu Beypi</t>
  </si>
  <si>
    <t>Shila Sawanshi</t>
  </si>
  <si>
    <t>2 No. Bholakata AWC</t>
  </si>
  <si>
    <t>5no Niz Biswanath New Grant AWC</t>
  </si>
  <si>
    <t>Bholanath Bhagawati LP School</t>
  </si>
  <si>
    <t>Geruabari AWC</t>
  </si>
  <si>
    <t>5 No. Singimari LPS</t>
  </si>
  <si>
    <t>Sowaguri Grant AWC</t>
  </si>
  <si>
    <t>Suwaguri Grant(B) AWC</t>
  </si>
  <si>
    <t>KUMALIA KAMALPUR LPS</t>
  </si>
  <si>
    <t xml:space="preserve"> 15 No.Kamalpur</t>
  </si>
  <si>
    <t>Dhenukhana LPS</t>
  </si>
  <si>
    <t>Gualtoli LPS</t>
  </si>
  <si>
    <t>Gualtoli AWC</t>
  </si>
  <si>
    <t>Daflakata LPS</t>
  </si>
  <si>
    <t>Daflakata Line (B) AWC</t>
  </si>
  <si>
    <t>Nabil 79 (Mini) AWC</t>
  </si>
  <si>
    <t>Pathaijan Natun Gaon LPS</t>
  </si>
  <si>
    <t>Pathaijan (A)</t>
  </si>
  <si>
    <t xml:space="preserve">Pathaijan (B) </t>
  </si>
  <si>
    <t>Dagaon LPS</t>
  </si>
  <si>
    <t>Dagaon AWC</t>
  </si>
  <si>
    <t>Ahubari LPS, Ahubari EGS</t>
  </si>
  <si>
    <t>Fakruddin LPS</t>
  </si>
  <si>
    <t>Suwaguri Bortila AWC</t>
  </si>
  <si>
    <t>1 No.Bhimajuli LPS</t>
  </si>
  <si>
    <t>No1 Bhimanjuli AWC</t>
  </si>
  <si>
    <t>Bhimajuli Boro LPS</t>
  </si>
  <si>
    <t>Simoldangi LPS</t>
  </si>
  <si>
    <t>1 No. Simoldangi AWC</t>
  </si>
  <si>
    <t>Diring Pathar MES</t>
  </si>
  <si>
    <t>Tengabori LP School</t>
  </si>
  <si>
    <t>Tengabori ( B )</t>
  </si>
  <si>
    <t>Naduar Forest LP School</t>
  </si>
  <si>
    <t>Naduar Forest LP School (Boro)</t>
  </si>
  <si>
    <t>AjalaSuti LP School</t>
  </si>
  <si>
    <t>Suwaguri Ajalasuti Mini AWC</t>
  </si>
  <si>
    <t>Naharoni Madhupur LP School</t>
  </si>
  <si>
    <t>Naharoni Madhupur AWC</t>
  </si>
  <si>
    <t>Madhymaralgaon LP School</t>
  </si>
  <si>
    <t>Nanke Japoriguri</t>
  </si>
  <si>
    <t>Nanke Japoriguri ( B )</t>
  </si>
  <si>
    <t>4 No Borpathar AWC</t>
  </si>
  <si>
    <t>4 No. Barpathar LPS</t>
  </si>
  <si>
    <t>Suwaguri Singimari</t>
  </si>
  <si>
    <t>Suwaguri Solmari</t>
  </si>
  <si>
    <t>Swedem Boro LPs</t>
  </si>
  <si>
    <t>Guhalibhanga LPS</t>
  </si>
  <si>
    <t>Solmari Terapatti AWC</t>
  </si>
  <si>
    <t>Rangajan LPS</t>
  </si>
  <si>
    <t>Rangajan (AWC)</t>
  </si>
  <si>
    <t>Dakhin Nabazar AWC</t>
  </si>
  <si>
    <t>2 No Mahalaxmi AWC</t>
  </si>
  <si>
    <t>Mahalaxmi (c ) AWC</t>
  </si>
  <si>
    <t>Borkulamukh LPS</t>
  </si>
  <si>
    <t>Borkulamukh (A) AWC</t>
  </si>
  <si>
    <t>Borkulamukh No. 22(B) AWC</t>
  </si>
  <si>
    <t>NO.3 BARPATHER LPS</t>
  </si>
  <si>
    <t xml:space="preserve">3 No Borpathar </t>
  </si>
  <si>
    <t>Niz Nabazar AWC</t>
  </si>
  <si>
    <t>Dhenukhana 13 No. AWC</t>
  </si>
  <si>
    <t>Tongia Nabapur LPS</t>
  </si>
  <si>
    <t>Nabapur AWC</t>
  </si>
  <si>
    <t>Taraibari AWC</t>
  </si>
  <si>
    <t>Nanke Japoriguri Kalapukhuri</t>
  </si>
  <si>
    <t>Munda Suburi AWC</t>
  </si>
  <si>
    <t xml:space="preserve">Majuligorh Phulbari Line </t>
  </si>
  <si>
    <t xml:space="preserve">Majuligorh Munda Line </t>
  </si>
  <si>
    <t>Gorbhitor Pawan Gaon</t>
  </si>
  <si>
    <t>garbhitar (B) AWC</t>
  </si>
  <si>
    <t>MOINAGURI BODO LPS</t>
  </si>
  <si>
    <t>Madhya Gorehagi AWC</t>
  </si>
  <si>
    <t>Gorehagi Pachim AWC</t>
  </si>
  <si>
    <t>Jorabari LPS</t>
  </si>
  <si>
    <t>Jarabari AWC</t>
  </si>
  <si>
    <t>Gualtoli Gopsar EGS</t>
  </si>
  <si>
    <t>Gualtoli Gopsar AWC</t>
  </si>
  <si>
    <t>Salaikhati Dimapur Anjaley Bodo LP school</t>
  </si>
  <si>
    <t xml:space="preserve">Dimapur </t>
  </si>
  <si>
    <t>Nadimuri LPS</t>
  </si>
  <si>
    <t>Nadimuri (A)AWC</t>
  </si>
  <si>
    <t>TINISUTI LPS</t>
  </si>
  <si>
    <t xml:space="preserve">Tinisutimukh </t>
  </si>
  <si>
    <t>Fakkaruddin LP School</t>
  </si>
  <si>
    <t>Gaibandha AWC</t>
  </si>
  <si>
    <t>2no Samukjuli LP School</t>
  </si>
  <si>
    <t>9854371751</t>
  </si>
  <si>
    <t>Singimari, Kumalia</t>
  </si>
  <si>
    <t>Nurun Nehar</t>
  </si>
  <si>
    <t>9864722501</t>
  </si>
  <si>
    <t>Rina Kheria</t>
  </si>
  <si>
    <t>9957347659</t>
  </si>
  <si>
    <t>8761026057</t>
  </si>
  <si>
    <t xml:space="preserve">Gualtoli, </t>
  </si>
  <si>
    <t>Jahanara Khatun</t>
  </si>
  <si>
    <t>9957112585</t>
  </si>
  <si>
    <t>Mrs. Abani Duwara</t>
  </si>
  <si>
    <t>98547-35942</t>
  </si>
  <si>
    <t>Sewali Terongpi</t>
  </si>
  <si>
    <t>Vill Pathaijan ,Pabhoi</t>
  </si>
  <si>
    <t>Vill Pathaijan (Karbi Block)</t>
  </si>
  <si>
    <t>9859042127</t>
  </si>
  <si>
    <t>Dagaon Sapori</t>
  </si>
  <si>
    <t>9435587362</t>
  </si>
  <si>
    <t>Vill Missamari Pavoi</t>
  </si>
  <si>
    <t>9678419698</t>
  </si>
  <si>
    <t>9401465061</t>
  </si>
  <si>
    <t>8761026876</t>
  </si>
  <si>
    <t>9435383047</t>
  </si>
  <si>
    <t>9577658565</t>
  </si>
  <si>
    <t>Soci Terongpi</t>
  </si>
  <si>
    <t>9401018741</t>
  </si>
  <si>
    <t>Ajalasuti Sapori, B.Ghat</t>
  </si>
  <si>
    <t>Juri Saikia</t>
  </si>
  <si>
    <t>Husnara Begum</t>
  </si>
  <si>
    <t>Jibon Das</t>
  </si>
  <si>
    <t xml:space="preserve"> Joymoti Das</t>
  </si>
  <si>
    <t>Mrs Hiramoni Sona Nag</t>
  </si>
  <si>
    <t>Putu Das</t>
  </si>
  <si>
    <t>Mrs. Monika Bora</t>
  </si>
  <si>
    <t>Juri Baruah</t>
  </si>
  <si>
    <t>9859265165</t>
  </si>
  <si>
    <t>Joina Tossa</t>
  </si>
  <si>
    <t>Rina Rongpipi</t>
  </si>
  <si>
    <t>7896662142</t>
  </si>
  <si>
    <t>9957537067</t>
  </si>
  <si>
    <t>Monowara Khatun</t>
  </si>
  <si>
    <t>9613382857</t>
  </si>
  <si>
    <t>N.K.Japoriguri</t>
  </si>
  <si>
    <t>Joymoti Das</t>
  </si>
  <si>
    <t>Sumon Gogoi</t>
  </si>
  <si>
    <t>9435802939</t>
  </si>
  <si>
    <t>Moinaguri, Balichung</t>
  </si>
  <si>
    <t>Lalita Daimari</t>
  </si>
  <si>
    <t>7896800128</t>
  </si>
  <si>
    <t xml:space="preserve">JHARNA SAIKIA
</t>
  </si>
  <si>
    <t>Gula Hazarika</t>
  </si>
  <si>
    <t>Gunalata Bora</t>
  </si>
  <si>
    <t>9706369105</t>
  </si>
  <si>
    <t>9957687021</t>
  </si>
  <si>
    <t>Mira Baruah</t>
  </si>
  <si>
    <t>Hironmoyee Das</t>
  </si>
  <si>
    <t>Rajia Khatun</t>
  </si>
  <si>
    <t>7896141585</t>
  </si>
  <si>
    <t>Dimapur, Salaikhati, Balichung</t>
  </si>
  <si>
    <t>Subarna Borah</t>
  </si>
  <si>
    <t>7896662569</t>
  </si>
  <si>
    <t>9854998170</t>
  </si>
  <si>
    <t>Vill Gajwnjuli Balichung</t>
  </si>
  <si>
    <t>Subarna Boruah</t>
  </si>
  <si>
    <t>Sonitpur</t>
  </si>
</sst>
</file>

<file path=xl/styles.xml><?xml version="1.0" encoding="utf-8"?>
<styleSheet xmlns="http://schemas.openxmlformats.org/spreadsheetml/2006/main">
  <numFmts count="1">
    <numFmt numFmtId="164" formatCode="[$-409]d/mmm/yy;@"/>
  </numFmts>
  <fonts count="54">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2"/>
      <color theme="1"/>
      <name val="Arial Narrow"/>
      <family val="2"/>
    </font>
    <font>
      <sz val="8"/>
      <color theme="1"/>
      <name val="Calibri"/>
      <family val="2"/>
      <scheme val="minor"/>
    </font>
    <font>
      <sz val="12"/>
      <color theme="1"/>
      <name val="Calibri"/>
      <family val="2"/>
      <scheme val="minor"/>
    </font>
    <font>
      <sz val="12"/>
      <name val="Arial"/>
      <family val="2"/>
    </font>
    <font>
      <sz val="10"/>
      <name val="Arial"/>
      <family val="2"/>
    </font>
    <font>
      <sz val="12"/>
      <color rgb="FF000000"/>
      <name val="Cambria"/>
      <family val="1"/>
      <scheme val="major"/>
    </font>
    <font>
      <sz val="9"/>
      <name val="Arial"/>
      <family val="2"/>
    </font>
    <font>
      <sz val="11"/>
      <name val="Arial"/>
      <family val="2"/>
    </font>
    <font>
      <sz val="11"/>
      <color rgb="FF000000"/>
      <name val="Cambria"/>
      <family val="1"/>
      <scheme val="major"/>
    </font>
    <font>
      <sz val="12"/>
      <color rgb="FF000000"/>
      <name val="Arial Narrow"/>
      <family val="2"/>
    </font>
    <font>
      <sz val="12"/>
      <name val="Arial Narrow"/>
      <family val="2"/>
    </font>
    <font>
      <sz val="14"/>
      <color theme="1"/>
      <name val="Calibri"/>
      <family val="2"/>
      <scheme val="minor"/>
    </font>
    <font>
      <sz val="14"/>
      <color theme="1"/>
      <name val="Arial Narrow"/>
      <family val="2"/>
    </font>
    <font>
      <sz val="13"/>
      <name val="Arial"/>
      <family val="2"/>
    </font>
    <font>
      <sz val="9"/>
      <color theme="1"/>
      <name val="Calibri"/>
      <family val="2"/>
      <scheme val="minor"/>
    </font>
    <font>
      <sz val="10"/>
      <color theme="1"/>
      <name val="Arial Narrow"/>
      <family val="2"/>
    </font>
    <font>
      <sz val="10"/>
      <color theme="1"/>
      <name val="Calibri"/>
      <family val="2"/>
      <scheme val="minor"/>
    </font>
    <font>
      <sz val="14"/>
      <name val="Calibri"/>
      <family val="2"/>
      <scheme val="minor"/>
    </font>
    <font>
      <sz val="12"/>
      <name val="Calibri"/>
      <family val="2"/>
      <scheme val="minor"/>
    </font>
    <font>
      <sz val="13"/>
      <name val="Calibri"/>
      <family val="2"/>
      <scheme val="minor"/>
    </font>
    <font>
      <sz val="10"/>
      <name val="Arial Narrow"/>
      <family val="2"/>
    </font>
    <font>
      <sz val="10"/>
      <color rgb="FF000000"/>
      <name val="Cambria"/>
      <family val="1"/>
      <scheme val="major"/>
    </font>
    <font>
      <sz val="12"/>
      <color rgb="FF000000"/>
      <name val="Calibri"/>
      <family val="2"/>
      <scheme val="minor"/>
    </font>
    <font>
      <sz val="11"/>
      <name val="Arial Narrow"/>
      <family val="2"/>
    </font>
    <font>
      <sz val="12"/>
      <color theme="1"/>
      <name val="Times New Roman"/>
      <family val="1"/>
    </font>
    <font>
      <sz val="11"/>
      <color theme="1"/>
      <name val="Times New Roman"/>
      <family val="1"/>
    </font>
    <font>
      <sz val="14"/>
      <name val="Arial"/>
      <family val="2"/>
    </font>
    <font>
      <sz val="9"/>
      <color rgb="FF000000"/>
      <name val="Cambria"/>
      <family val="1"/>
      <scheme val="major"/>
    </font>
    <font>
      <sz val="14"/>
      <color rgb="FF000000"/>
      <name val="Cambria"/>
      <family val="1"/>
      <scheme val="major"/>
    </font>
    <font>
      <sz val="11"/>
      <color indexed="8"/>
      <name val="Calibri"/>
      <family val="2"/>
    </font>
    <font>
      <sz val="10"/>
      <name val="Arial"/>
    </font>
    <font>
      <sz val="12"/>
      <color indexed="8"/>
      <name val="Calibri"/>
      <family val="2"/>
    </font>
    <font>
      <b/>
      <sz val="10"/>
      <name val="Arial"/>
      <family val="2"/>
    </font>
    <font>
      <sz val="10"/>
      <color rgb="FF000000"/>
      <name val="Arial Narrow"/>
      <family val="2"/>
    </font>
    <font>
      <sz val="12"/>
      <name val="Cambria"/>
      <family val="1"/>
      <scheme val="major"/>
    </font>
    <font>
      <sz val="13"/>
      <color theme="1"/>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361">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5" fillId="0" borderId="1" xfId="0" applyFont="1" applyFill="1" applyBorder="1" applyAlignment="1" applyProtection="1">
      <alignment horizontal="center" vertical="center"/>
      <protection locked="0"/>
    </xf>
    <xf numFmtId="0" fontId="0" fillId="0" borderId="0" xfId="0" applyProtection="1">
      <protection locked="0"/>
    </xf>
    <xf numFmtId="0" fontId="18" fillId="0" borderId="1" xfId="0" applyFont="1" applyBorder="1" applyAlignment="1" applyProtection="1">
      <alignment horizontal="left" vertical="center" wrapText="1"/>
      <protection locked="0"/>
    </xf>
    <xf numFmtId="0" fontId="19" fillId="10" borderId="1" xfId="0" applyFont="1" applyFill="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1" fontId="18" fillId="0" borderId="1" xfId="0" applyNumberFormat="1" applyFont="1" applyBorder="1" applyAlignment="1" applyProtection="1">
      <alignment horizontal="center" vertical="center" wrapText="1"/>
      <protection locked="0"/>
    </xf>
    <xf numFmtId="1" fontId="18" fillId="0" borderId="1" xfId="0" applyNumberFormat="1" applyFont="1" applyBorder="1" applyAlignment="1" applyProtection="1">
      <alignment horizontal="center" vertical="center"/>
      <protection locked="0"/>
    </xf>
    <xf numFmtId="0" fontId="20" fillId="10" borderId="1" xfId="0" applyFont="1" applyFill="1" applyBorder="1" applyAlignment="1" applyProtection="1">
      <alignment vertical="center"/>
      <protection locked="0"/>
    </xf>
    <xf numFmtId="0" fontId="20" fillId="10" borderId="1" xfId="0" applyFont="1" applyFill="1" applyBorder="1" applyAlignment="1" applyProtection="1">
      <alignment horizontal="center" vertical="center"/>
      <protection locked="0"/>
    </xf>
    <xf numFmtId="0" fontId="21" fillId="0" borderId="1" xfId="0" applyFont="1" applyFill="1" applyBorder="1" applyAlignment="1" applyProtection="1">
      <alignment wrapText="1"/>
      <protection locked="0"/>
    </xf>
    <xf numFmtId="0" fontId="21" fillId="0" borderId="1" xfId="0" applyFont="1" applyBorder="1" applyAlignment="1" applyProtection="1">
      <alignment wrapText="1"/>
      <protection locked="0"/>
    </xf>
    <xf numFmtId="164" fontId="18" fillId="0" borderId="1" xfId="0" applyNumberFormat="1" applyFont="1" applyBorder="1" applyAlignment="1" applyProtection="1">
      <alignment horizontal="left" vertical="center" wrapText="1"/>
      <protection locked="0"/>
    </xf>
    <xf numFmtId="0" fontId="20" fillId="0" borderId="1" xfId="0" applyFont="1" applyBorder="1" applyAlignment="1" applyProtection="1">
      <alignment horizontal="center" vertical="center" wrapText="1"/>
      <protection locked="0"/>
    </xf>
    <xf numFmtId="0" fontId="0" fillId="0" borderId="1" xfId="0" applyFill="1" applyBorder="1" applyProtection="1">
      <protection locked="0"/>
    </xf>
    <xf numFmtId="0" fontId="21" fillId="0" borderId="1" xfId="0" applyFont="1" applyBorder="1" applyAlignment="1" applyProtection="1">
      <alignment horizontal="center" vertical="center"/>
      <protection locked="0"/>
    </xf>
    <xf numFmtId="0" fontId="21" fillId="0" borderId="1" xfId="0" applyFont="1" applyFill="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top" wrapText="1"/>
      <protection locked="0"/>
    </xf>
    <xf numFmtId="1" fontId="22" fillId="0" borderId="1" xfId="0" applyNumberFormat="1" applyFont="1" applyBorder="1" applyAlignment="1" applyProtection="1">
      <alignment vertical="center"/>
      <protection locked="0"/>
    </xf>
    <xf numFmtId="0" fontId="0" fillId="0" borderId="1" xfId="0" applyBorder="1" applyProtection="1">
      <protection locked="0"/>
    </xf>
    <xf numFmtId="49" fontId="23" fillId="0"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4" fillId="0" borderId="1" xfId="0" applyFont="1" applyBorder="1" applyAlignment="1" applyProtection="1">
      <alignment wrapText="1"/>
      <protection locked="0"/>
    </xf>
    <xf numFmtId="0" fontId="21" fillId="0" borderId="1" xfId="0" applyFont="1" applyBorder="1" applyAlignment="1" applyProtection="1">
      <alignment horizontal="center" wrapText="1"/>
      <protection locked="0"/>
    </xf>
    <xf numFmtId="0" fontId="0" fillId="10" borderId="2" xfId="0" applyFill="1" applyBorder="1" applyAlignment="1" applyProtection="1">
      <alignment vertical="center"/>
      <protection locked="0"/>
    </xf>
    <xf numFmtId="0" fontId="0" fillId="10" borderId="1" xfId="0" applyFill="1" applyBorder="1" applyAlignment="1" applyProtection="1">
      <alignment horizontal="center" vertical="center"/>
      <protection locked="0"/>
    </xf>
    <xf numFmtId="1" fontId="21" fillId="0" borderId="1" xfId="0" applyNumberFormat="1" applyFont="1" applyBorder="1" applyAlignment="1" applyProtection="1">
      <alignment vertical="center"/>
      <protection locked="0"/>
    </xf>
    <xf numFmtId="0" fontId="0" fillId="0" borderId="1" xfId="0" applyFill="1" applyBorder="1" applyAlignment="1" applyProtection="1">
      <alignment horizontal="center" vertical="center" wrapText="1"/>
      <protection locked="0"/>
    </xf>
    <xf numFmtId="0" fontId="0" fillId="0" borderId="1" xfId="0" applyFont="1" applyBorder="1" applyAlignment="1" applyProtection="1">
      <alignment horizontal="left" vertical="center"/>
      <protection locked="0"/>
    </xf>
    <xf numFmtId="0" fontId="20" fillId="0" borderId="1" xfId="0" applyFont="1" applyBorder="1" applyAlignment="1" applyProtection="1">
      <alignment horizontal="center" vertical="center"/>
      <protection locked="0"/>
    </xf>
    <xf numFmtId="0" fontId="25" fillId="0" borderId="1" xfId="0" applyFont="1" applyFill="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1" xfId="0" applyFont="1" applyBorder="1" applyAlignment="1" applyProtection="1">
      <alignment horizontal="left" vertical="center" wrapText="1"/>
      <protection locked="0"/>
    </xf>
    <xf numFmtId="0" fontId="21"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protection locked="0"/>
    </xf>
    <xf numFmtId="0" fontId="0" fillId="0" borderId="2" xfId="0" applyBorder="1" applyAlignment="1" applyProtection="1">
      <alignment vertical="center"/>
      <protection locked="0"/>
    </xf>
    <xf numFmtId="0" fontId="0" fillId="0" borderId="1" xfId="0" applyBorder="1" applyAlignment="1" applyProtection="1">
      <alignment horizontal="center" vertical="center"/>
      <protection locked="0"/>
    </xf>
    <xf numFmtId="0" fontId="27" fillId="0" borderId="1" xfId="0" applyNumberFormat="1" applyFont="1" applyFill="1" applyBorder="1" applyAlignment="1" applyProtection="1">
      <alignment horizontal="center" vertical="center" wrapText="1"/>
      <protection locked="0"/>
    </xf>
    <xf numFmtId="0" fontId="0" fillId="0" borderId="1" xfId="0" applyBorder="1" applyAlignment="1" applyProtection="1">
      <alignment horizontal="center"/>
      <protection locked="0"/>
    </xf>
    <xf numFmtId="0" fontId="0" fillId="0" borderId="1" xfId="0" applyFont="1" applyBorder="1" applyAlignment="1" applyProtection="1">
      <alignment horizontal="left"/>
      <protection locked="0"/>
    </xf>
    <xf numFmtId="1" fontId="25" fillId="0" borderId="1" xfId="0" applyNumberFormat="1" applyFont="1" applyBorder="1" applyAlignment="1" applyProtection="1">
      <alignment horizontal="center" vertical="center"/>
      <protection locked="0"/>
    </xf>
    <xf numFmtId="0" fontId="28" fillId="0" borderId="1" xfId="0" quotePrefix="1" applyNumberFormat="1" applyFont="1" applyFill="1" applyBorder="1" applyAlignment="1" applyProtection="1">
      <alignment horizontal="center" vertical="center" wrapText="1"/>
      <protection locked="0"/>
    </xf>
    <xf numFmtId="0" fontId="18" fillId="0" borderId="1" xfId="0" applyFont="1" applyBorder="1" applyAlignment="1" applyProtection="1">
      <alignment horizontal="center" vertical="center"/>
      <protection locked="0"/>
    </xf>
    <xf numFmtId="49" fontId="29" fillId="0" borderId="1" xfId="0" applyNumberFormat="1" applyFont="1" applyFill="1" applyBorder="1" applyAlignment="1" applyProtection="1">
      <alignment horizontal="center" vertical="center" wrapText="1"/>
      <protection locked="0"/>
    </xf>
    <xf numFmtId="0" fontId="0" fillId="0" borderId="1" xfId="0" applyFill="1" applyBorder="1" applyAlignment="1" applyProtection="1">
      <alignment vertical="center"/>
      <protection locked="0"/>
    </xf>
    <xf numFmtId="0" fontId="18" fillId="0" borderId="1" xfId="0" applyFont="1" applyFill="1" applyBorder="1" applyAlignment="1" applyProtection="1">
      <alignment horizontal="center" vertical="center" wrapText="1"/>
      <protection locked="0"/>
    </xf>
    <xf numFmtId="0" fontId="0" fillId="0" borderId="1" xfId="0" applyFont="1" applyBorder="1" applyAlignment="1" applyProtection="1">
      <alignment horizontal="center"/>
      <protection locked="0"/>
    </xf>
    <xf numFmtId="0" fontId="30" fillId="0" borderId="1"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wrapText="1"/>
      <protection locked="0"/>
    </xf>
    <xf numFmtId="0" fontId="32" fillId="0" borderId="1" xfId="0" applyFont="1" applyFill="1" applyBorder="1" applyProtection="1">
      <protection locked="0"/>
    </xf>
    <xf numFmtId="1" fontId="33" fillId="0" borderId="1" xfId="0" applyNumberFormat="1" applyFont="1" applyBorder="1" applyAlignment="1" applyProtection="1">
      <alignment horizontal="center" vertical="center" wrapText="1"/>
      <protection locked="0"/>
    </xf>
    <xf numFmtId="0" fontId="33" fillId="0" borderId="1" xfId="0" applyFont="1" applyBorder="1" applyAlignment="1" applyProtection="1">
      <alignment horizontal="center" vertical="center" wrapText="1"/>
      <protection locked="0"/>
    </xf>
    <xf numFmtId="0" fontId="33" fillId="0" borderId="1" xfId="0" applyFont="1" applyBorder="1" applyAlignment="1" applyProtection="1">
      <alignment horizontal="center" vertical="center"/>
      <protection locked="0"/>
    </xf>
    <xf numFmtId="0" fontId="34" fillId="0" borderId="1" xfId="0" applyFont="1" applyBorder="1" applyAlignment="1" applyProtection="1">
      <alignment horizontal="center"/>
      <protection locked="0"/>
    </xf>
    <xf numFmtId="0" fontId="22" fillId="0" borderId="1" xfId="0" applyFont="1" applyFill="1" applyBorder="1" applyAlignment="1" applyProtection="1">
      <alignment horizontal="center" vertical="center" wrapText="1"/>
      <protection locked="0"/>
    </xf>
    <xf numFmtId="1" fontId="20" fillId="0" borderId="1" xfId="0" applyNumberFormat="1" applyFont="1" applyBorder="1" applyAlignment="1" applyProtection="1">
      <alignment horizontal="center" vertical="center" wrapText="1"/>
      <protection locked="0"/>
    </xf>
    <xf numFmtId="1" fontId="35" fillId="0" borderId="1" xfId="0" applyNumberFormat="1" applyFont="1" applyBorder="1" applyAlignment="1" applyProtection="1">
      <alignment horizontal="center" vertical="center"/>
      <protection locked="0"/>
    </xf>
    <xf numFmtId="0" fontId="36" fillId="0" borderId="1" xfId="0" applyFont="1" applyFill="1" applyBorder="1" applyAlignment="1" applyProtection="1">
      <alignment horizontal="center" vertical="center" wrapText="1"/>
      <protection locked="0"/>
    </xf>
    <xf numFmtId="0" fontId="37" fillId="0" borderId="1" xfId="0" applyFont="1" applyBorder="1" applyAlignment="1" applyProtection="1">
      <alignment horizontal="center" vertical="center" wrapText="1"/>
      <protection locked="0"/>
    </xf>
    <xf numFmtId="0" fontId="0" fillId="0" borderId="1" xfId="0" applyFont="1" applyBorder="1" applyAlignment="1" applyProtection="1">
      <alignment horizontal="center" vertical="center"/>
      <protection locked="0"/>
    </xf>
    <xf numFmtId="0" fontId="0" fillId="10" borderId="1" xfId="0" applyFont="1" applyFill="1" applyBorder="1" applyAlignment="1" applyProtection="1">
      <alignment horizontal="center" vertical="center"/>
      <protection locked="0"/>
    </xf>
    <xf numFmtId="0" fontId="18" fillId="0" borderId="1" xfId="0" applyFont="1" applyBorder="1" applyAlignment="1" applyProtection="1">
      <alignment vertical="center"/>
      <protection locked="0"/>
    </xf>
    <xf numFmtId="0" fontId="3" fillId="0" borderId="1" xfId="0" applyFont="1" applyBorder="1" applyAlignment="1" applyProtection="1">
      <alignment vertical="center"/>
      <protection locked="0"/>
    </xf>
    <xf numFmtId="14" fontId="3" fillId="0" borderId="1" xfId="0" applyNumberFormat="1" applyFont="1" applyBorder="1" applyAlignment="1" applyProtection="1">
      <alignment horizontal="left" wrapText="1"/>
      <protection locked="0"/>
    </xf>
    <xf numFmtId="0" fontId="18" fillId="0" borderId="1" xfId="0" applyFont="1" applyBorder="1" applyAlignment="1" applyProtection="1">
      <alignment horizontal="left" wrapText="1"/>
      <protection locked="0"/>
    </xf>
    <xf numFmtId="164" fontId="18" fillId="0" borderId="1" xfId="0" applyNumberFormat="1" applyFont="1" applyBorder="1" applyAlignment="1" applyProtection="1">
      <alignment horizontal="left" wrapText="1"/>
      <protection locked="0"/>
    </xf>
    <xf numFmtId="0" fontId="27" fillId="0" borderId="1" xfId="0" applyNumberFormat="1" applyFont="1" applyFill="1" applyBorder="1" applyAlignment="1" applyProtection="1">
      <alignment horizontal="left" vertical="center" wrapText="1"/>
      <protection locked="0"/>
    </xf>
    <xf numFmtId="1" fontId="22" fillId="0" borderId="1" xfId="0" applyNumberFormat="1" applyFont="1" applyBorder="1" applyAlignment="1" applyProtection="1">
      <alignment horizontal="center" vertical="center"/>
      <protection locked="0"/>
    </xf>
    <xf numFmtId="1" fontId="0" fillId="10" borderId="1" xfId="0" applyNumberFormat="1" applyFont="1" applyFill="1" applyBorder="1" applyAlignment="1" applyProtection="1">
      <alignment horizontal="center" vertical="center"/>
      <protection locked="0"/>
    </xf>
    <xf numFmtId="0" fontId="25" fillId="0" borderId="1" xfId="0" applyFont="1" applyBorder="1" applyAlignment="1" applyProtection="1">
      <alignment vertical="center" wrapText="1"/>
      <protection locked="0"/>
    </xf>
    <xf numFmtId="0" fontId="38" fillId="0" borderId="1" xfId="0" quotePrefix="1" applyNumberFormat="1" applyFont="1" applyFill="1" applyBorder="1" applyAlignment="1" applyProtection="1">
      <alignment horizontal="center" vertical="center" wrapText="1"/>
      <protection locked="0"/>
    </xf>
    <xf numFmtId="0" fontId="29" fillId="10" borderId="1" xfId="0" applyFont="1" applyFill="1" applyBorder="1" applyAlignment="1" applyProtection="1">
      <alignment horizontal="center" vertical="center"/>
      <protection locked="0"/>
    </xf>
    <xf numFmtId="1" fontId="20" fillId="10" borderId="1" xfId="0" applyNumberFormat="1" applyFont="1" applyFill="1" applyBorder="1" applyAlignment="1" applyProtection="1">
      <alignment horizontal="center" vertical="center"/>
      <protection locked="0"/>
    </xf>
    <xf numFmtId="49" fontId="22" fillId="0" borderId="1" xfId="0" applyNumberFormat="1" applyFont="1" applyFill="1" applyBorder="1" applyAlignment="1" applyProtection="1">
      <alignment horizontal="center" vertical="center" wrapText="1"/>
      <protection locked="0"/>
    </xf>
    <xf numFmtId="0" fontId="33" fillId="0" borderId="1" xfId="0" applyFont="1" applyBorder="1" applyAlignment="1" applyProtection="1">
      <alignment horizontal="left" vertical="center" wrapText="1"/>
      <protection locked="0"/>
    </xf>
    <xf numFmtId="49" fontId="25" fillId="0" borderId="1" xfId="0" applyNumberFormat="1" applyFont="1" applyFill="1" applyBorder="1" applyAlignment="1" applyProtection="1">
      <alignment horizontal="center" vertical="center" wrapText="1"/>
      <protection locked="0"/>
    </xf>
    <xf numFmtId="1" fontId="0" fillId="10" borderId="1" xfId="0" applyNumberFormat="1" applyFill="1" applyBorder="1" applyAlignment="1" applyProtection="1">
      <alignment horizontal="center" vertical="center"/>
      <protection locked="0"/>
    </xf>
    <xf numFmtId="0" fontId="38" fillId="0" borderId="1" xfId="0" applyNumberFormat="1" applyFont="1" applyFill="1" applyBorder="1" applyAlignment="1" applyProtection="1">
      <alignment horizontal="center" vertical="center" wrapText="1"/>
      <protection locked="0"/>
    </xf>
    <xf numFmtId="49" fontId="39" fillId="0" borderId="1" xfId="0" applyNumberFormat="1" applyFont="1" applyFill="1" applyBorder="1" applyAlignment="1" applyProtection="1">
      <alignment horizontal="center" vertical="center" wrapText="1"/>
      <protection locked="0"/>
    </xf>
    <xf numFmtId="49" fontId="0" fillId="0" borderId="1" xfId="0" applyNumberFormat="1" applyFont="1" applyFill="1" applyBorder="1" applyAlignment="1" applyProtection="1">
      <alignment horizontal="center" vertical="center" wrapText="1"/>
      <protection locked="0"/>
    </xf>
    <xf numFmtId="0" fontId="21" fillId="0" borderId="1" xfId="0" applyFont="1" applyBorder="1" applyAlignment="1" applyProtection="1">
      <alignment horizontal="center"/>
      <protection locked="0"/>
    </xf>
    <xf numFmtId="0" fontId="29" fillId="0" borderId="1" xfId="0" applyFont="1" applyBorder="1" applyAlignment="1" applyProtection="1">
      <alignment horizontal="center"/>
      <protection locked="0"/>
    </xf>
    <xf numFmtId="0" fontId="21" fillId="0" borderId="1" xfId="0" applyFont="1" applyFill="1" applyBorder="1" applyAlignment="1" applyProtection="1">
      <alignment horizontal="center" wrapText="1"/>
      <protection locked="0"/>
    </xf>
    <xf numFmtId="1" fontId="21" fillId="0" borderId="1" xfId="0" applyNumberFormat="1" applyFont="1" applyBorder="1" applyAlignment="1" applyProtection="1">
      <alignment horizontal="center" vertical="center"/>
      <protection locked="0"/>
    </xf>
    <xf numFmtId="0" fontId="25" fillId="0" borderId="1" xfId="0" applyFont="1" applyFill="1" applyBorder="1" applyAlignment="1" applyProtection="1">
      <alignment wrapText="1"/>
      <protection locked="0"/>
    </xf>
    <xf numFmtId="0" fontId="25" fillId="10" borderId="1" xfId="0" applyFont="1" applyFill="1" applyBorder="1" applyAlignment="1" applyProtection="1">
      <alignment wrapText="1"/>
      <protection locked="0"/>
    </xf>
    <xf numFmtId="0" fontId="36" fillId="0" borderId="1" xfId="0" applyNumberFormat="1" applyFont="1" applyFill="1" applyBorder="1" applyAlignment="1" applyProtection="1">
      <alignment horizontal="left" vertical="center" wrapText="1"/>
      <protection locked="0"/>
    </xf>
    <xf numFmtId="0" fontId="20" fillId="0" borderId="1" xfId="0" applyFont="1" applyBorder="1" applyAlignment="1" applyProtection="1">
      <alignment vertical="center" wrapText="1"/>
      <protection locked="0"/>
    </xf>
    <xf numFmtId="0" fontId="36" fillId="0" borderId="1" xfId="0" applyFont="1" applyFill="1" applyBorder="1" applyProtection="1">
      <protection locked="0"/>
    </xf>
    <xf numFmtId="0" fontId="20" fillId="0" borderId="1" xfId="0" applyFont="1" applyBorder="1" applyAlignment="1" applyProtection="1">
      <alignment horizontal="left" vertical="center" wrapText="1"/>
      <protection locked="0"/>
    </xf>
    <xf numFmtId="0" fontId="18" fillId="0" borderId="1" xfId="0" applyFont="1" applyBorder="1" applyAlignment="1" applyProtection="1">
      <alignment vertical="center" wrapText="1"/>
      <protection locked="0"/>
    </xf>
    <xf numFmtId="0" fontId="36" fillId="0" borderId="1" xfId="0" applyFont="1" applyBorder="1" applyAlignment="1" applyProtection="1">
      <alignment horizontal="center"/>
      <protection locked="0"/>
    </xf>
    <xf numFmtId="49" fontId="40" fillId="0" borderId="1" xfId="0" applyNumberFormat="1" applyFont="1" applyFill="1" applyBorder="1" applyAlignment="1" applyProtection="1">
      <alignment horizontal="center" vertical="center" wrapText="1"/>
      <protection locked="0"/>
    </xf>
    <xf numFmtId="0" fontId="20" fillId="0" borderId="1" xfId="0" applyFont="1" applyBorder="1" applyProtection="1">
      <protection locked="0"/>
    </xf>
    <xf numFmtId="1" fontId="36" fillId="0" borderId="1" xfId="0" applyNumberFormat="1" applyFont="1" applyBorder="1" applyAlignment="1" applyProtection="1">
      <alignment horizontal="center" vertical="center"/>
      <protection locked="0"/>
    </xf>
    <xf numFmtId="0" fontId="20" fillId="0" borderId="1" xfId="0" applyFont="1" applyBorder="1" applyAlignment="1" applyProtection="1">
      <alignment vertical="center"/>
      <protection locked="0"/>
    </xf>
    <xf numFmtId="0" fontId="21" fillId="0" borderId="1" xfId="0" applyFont="1" applyBorder="1" applyProtection="1">
      <protection locked="0"/>
    </xf>
    <xf numFmtId="0" fontId="36" fillId="0" borderId="1" xfId="0" applyFont="1" applyBorder="1" applyAlignment="1" applyProtection="1">
      <alignment horizontal="left" vertical="center" wrapText="1"/>
      <protection locked="0"/>
    </xf>
    <xf numFmtId="0" fontId="36" fillId="0" borderId="1" xfId="0" applyFont="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41" fillId="0" borderId="1" xfId="0" applyNumberFormat="1" applyFont="1" applyFill="1" applyBorder="1" applyAlignment="1" applyProtection="1">
      <alignment horizontal="center" vertical="center" wrapText="1"/>
      <protection locked="0"/>
    </xf>
    <xf numFmtId="0" fontId="41" fillId="0" borderId="1" xfId="0" quotePrefix="1" applyNumberFormat="1" applyFont="1" applyFill="1" applyBorder="1" applyAlignment="1" applyProtection="1">
      <alignment horizontal="center" vertical="center" wrapText="1"/>
      <protection locked="0"/>
    </xf>
    <xf numFmtId="0" fontId="41" fillId="0" borderId="1" xfId="0" applyNumberFormat="1" applyFont="1" applyFill="1" applyBorder="1" applyAlignment="1" applyProtection="1">
      <alignment horizontal="left" vertical="center" wrapText="1"/>
      <protection locked="0"/>
    </xf>
    <xf numFmtId="0" fontId="0" fillId="0" borderId="1" xfId="0" applyFont="1" applyBorder="1" applyAlignment="1" applyProtection="1">
      <alignment vertical="center" wrapText="1"/>
      <protection locked="0"/>
    </xf>
    <xf numFmtId="0" fontId="28" fillId="0" borderId="1" xfId="0" applyNumberFormat="1" applyFont="1" applyFill="1" applyBorder="1" applyAlignment="1" applyProtection="1">
      <alignment horizontal="left" vertical="center" wrapText="1"/>
      <protection locked="0"/>
    </xf>
    <xf numFmtId="0" fontId="19" fillId="10" borderId="1" xfId="0" applyFont="1" applyFill="1" applyBorder="1" applyAlignment="1" applyProtection="1">
      <alignment horizontal="center"/>
      <protection locked="0"/>
    </xf>
    <xf numFmtId="0" fontId="3" fillId="0" borderId="0" xfId="0" applyFont="1" applyAlignment="1" applyProtection="1">
      <alignment horizontal="center" vertical="center"/>
      <protection locked="0"/>
    </xf>
    <xf numFmtId="0" fontId="0" fillId="0" borderId="1" xfId="0" applyFont="1" applyFill="1" applyBorder="1" applyProtection="1">
      <protection locked="0"/>
    </xf>
    <xf numFmtId="0" fontId="38" fillId="0" borderId="1" xfId="0" applyNumberFormat="1" applyFont="1" applyFill="1" applyBorder="1" applyAlignment="1" applyProtection="1">
      <alignment horizontal="left" vertical="center" wrapText="1"/>
      <protection locked="0"/>
    </xf>
    <xf numFmtId="0" fontId="42" fillId="0" borderId="1" xfId="0" applyFont="1" applyFill="1" applyBorder="1" applyAlignment="1" applyProtection="1">
      <alignment horizontal="left" vertical="center" wrapText="1"/>
      <protection locked="0"/>
    </xf>
    <xf numFmtId="0" fontId="43"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horizontal="center" vertical="center" wrapText="1"/>
      <protection locked="0"/>
    </xf>
    <xf numFmtId="0" fontId="41" fillId="0" borderId="1" xfId="0" applyFont="1" applyFill="1" applyBorder="1" applyAlignment="1" applyProtection="1">
      <alignment horizontal="left" vertical="center" wrapText="1"/>
      <protection locked="0"/>
    </xf>
    <xf numFmtId="0" fontId="36" fillId="0" borderId="1" xfId="0" applyFont="1" applyBorder="1" applyProtection="1">
      <protection locked="0"/>
    </xf>
    <xf numFmtId="0" fontId="22" fillId="0" borderId="1" xfId="0" applyFont="1" applyBorder="1" applyAlignment="1" applyProtection="1">
      <alignment horizontal="left" vertical="center"/>
      <protection locked="0"/>
    </xf>
    <xf numFmtId="0" fontId="38" fillId="0" borderId="1" xfId="0" quotePrefix="1" applyNumberFormat="1" applyFont="1" applyFill="1" applyBorder="1" applyAlignment="1" applyProtection="1">
      <alignment horizontal="left" vertical="center" wrapText="1"/>
      <protection locked="0"/>
    </xf>
    <xf numFmtId="0" fontId="3" fillId="0" borderId="1" xfId="0" applyFont="1" applyBorder="1" applyAlignment="1" applyProtection="1">
      <alignment vertical="center" wrapText="1"/>
      <protection locked="0"/>
    </xf>
    <xf numFmtId="0" fontId="25" fillId="0" borderId="1" xfId="0" applyFont="1" applyFill="1" applyBorder="1" applyAlignment="1" applyProtection="1">
      <alignment horizontal="left"/>
      <protection locked="0"/>
    </xf>
    <xf numFmtId="0" fontId="3" fillId="0" borderId="1" xfId="0" applyFont="1" applyFill="1" applyBorder="1" applyAlignment="1" applyProtection="1">
      <alignment vertical="center" wrapText="1"/>
      <protection locked="0"/>
    </xf>
    <xf numFmtId="164" fontId="18" fillId="0" borderId="1" xfId="0" applyNumberFormat="1" applyFont="1" applyBorder="1" applyAlignment="1" applyProtection="1">
      <alignment horizontal="center" vertical="center" wrapText="1"/>
      <protection locked="0"/>
    </xf>
    <xf numFmtId="1" fontId="44" fillId="0" borderId="1" xfId="0" applyNumberFormat="1" applyFont="1" applyBorder="1" applyAlignment="1" applyProtection="1">
      <alignment horizontal="center" vertical="center"/>
      <protection locked="0"/>
    </xf>
    <xf numFmtId="49" fontId="45" fillId="0" borderId="1" xfId="0" applyNumberFormat="1" applyFont="1" applyFill="1" applyBorder="1" applyAlignment="1" applyProtection="1">
      <alignment horizontal="center" vertical="center" wrapText="1"/>
      <protection locked="0"/>
    </xf>
    <xf numFmtId="0" fontId="25" fillId="0" borderId="1" xfId="0" applyFont="1" applyBorder="1" applyAlignment="1" applyProtection="1">
      <alignment horizontal="center"/>
      <protection locked="0"/>
    </xf>
    <xf numFmtId="0" fontId="25" fillId="10" borderId="1" xfId="0" applyFont="1" applyFill="1" applyBorder="1" applyAlignment="1" applyProtection="1">
      <alignment horizontal="center" vertical="center" wrapText="1"/>
      <protection locked="0"/>
    </xf>
    <xf numFmtId="49" fontId="0" fillId="0" borderId="1" xfId="0" applyNumberFormat="1" applyFill="1" applyBorder="1" applyAlignment="1" applyProtection="1">
      <alignment horizontal="center" vertical="center" wrapText="1"/>
      <protection locked="0"/>
    </xf>
    <xf numFmtId="0" fontId="25" fillId="0" borderId="1" xfId="0" applyFont="1" applyFill="1" applyBorder="1" applyAlignment="1" applyProtection="1">
      <alignment horizontal="center" wrapText="1"/>
      <protection locked="0"/>
    </xf>
    <xf numFmtId="0" fontId="25" fillId="0" borderId="1" xfId="0" applyFont="1" applyBorder="1" applyAlignment="1" applyProtection="1">
      <alignment wrapText="1"/>
      <protection locked="0"/>
    </xf>
    <xf numFmtId="49" fontId="46" fillId="0" borderId="1" xfId="0" applyNumberFormat="1" applyFont="1" applyFill="1" applyBorder="1" applyAlignment="1" applyProtection="1">
      <alignment horizontal="center" vertical="center" wrapText="1"/>
      <protection locked="0"/>
    </xf>
    <xf numFmtId="0" fontId="44" fillId="0" borderId="1" xfId="0" applyFont="1" applyBorder="1" applyAlignment="1" applyProtection="1">
      <alignment horizontal="center" vertical="center" wrapText="1"/>
      <protection locked="0"/>
    </xf>
    <xf numFmtId="0" fontId="47" fillId="10" borderId="1" xfId="0" applyFont="1" applyFill="1" applyBorder="1" applyAlignment="1" applyProtection="1">
      <protection locked="0"/>
    </xf>
    <xf numFmtId="0" fontId="0" fillId="10" borderId="1" xfId="0" applyFont="1" applyFill="1" applyBorder="1" applyAlignment="1" applyProtection="1">
      <alignment horizontal="center"/>
      <protection locked="0"/>
    </xf>
    <xf numFmtId="0" fontId="0" fillId="0" borderId="1" xfId="0" applyFill="1" applyBorder="1" applyAlignment="1" applyProtection="1">
      <alignment horizontal="center"/>
      <protection locked="0"/>
    </xf>
    <xf numFmtId="0" fontId="25" fillId="0" borderId="1" xfId="0" applyFont="1" applyBorder="1" applyAlignment="1" applyProtection="1">
      <alignment horizontal="center" wrapText="1"/>
      <protection locked="0"/>
    </xf>
    <xf numFmtId="0" fontId="3" fillId="0" borderId="0" xfId="0" applyFont="1" applyProtection="1">
      <protection locked="0"/>
    </xf>
    <xf numFmtId="0" fontId="18" fillId="0" borderId="1" xfId="0" applyFont="1" applyBorder="1" applyAlignment="1" applyProtection="1">
      <alignment horizontal="center" wrapText="1"/>
      <protection locked="0"/>
    </xf>
    <xf numFmtId="0" fontId="25" fillId="10" borderId="1" xfId="0" applyFont="1" applyFill="1" applyBorder="1" applyAlignment="1" applyProtection="1">
      <alignment horizontal="center" wrapText="1"/>
      <protection locked="0"/>
    </xf>
    <xf numFmtId="0" fontId="25" fillId="0" borderId="1" xfId="0" applyFont="1" applyBorder="1" applyAlignment="1" applyProtection="1">
      <alignment horizontal="center" vertical="center"/>
      <protection locked="0"/>
    </xf>
    <xf numFmtId="0" fontId="0" fillId="0" borderId="1" xfId="0" applyFont="1" applyBorder="1" applyProtection="1">
      <protection locked="0"/>
    </xf>
    <xf numFmtId="0" fontId="3" fillId="0" borderId="1" xfId="0" applyFont="1" applyBorder="1" applyAlignment="1" applyProtection="1">
      <alignment horizontal="center" wrapText="1"/>
      <protection locked="0"/>
    </xf>
    <xf numFmtId="0" fontId="21" fillId="0" borderId="1" xfId="0" applyFont="1" applyFill="1" applyBorder="1" applyAlignment="1" applyProtection="1">
      <alignment horizontal="left" vertical="center" wrapText="1"/>
      <protection locked="0"/>
    </xf>
    <xf numFmtId="1" fontId="48" fillId="0" borderId="1" xfId="0" applyNumberFormat="1" applyFont="1" applyBorder="1" applyAlignment="1" applyProtection="1">
      <alignment horizontal="center" vertical="center"/>
      <protection locked="0"/>
    </xf>
    <xf numFmtId="0" fontId="25" fillId="10" borderId="1" xfId="0" applyFont="1" applyFill="1" applyBorder="1" applyAlignment="1" applyProtection="1">
      <alignment vertical="center" wrapText="1"/>
      <protection locked="0"/>
    </xf>
    <xf numFmtId="0" fontId="0" fillId="0" borderId="1" xfId="0" applyFill="1" applyBorder="1" applyAlignment="1" applyProtection="1">
      <alignment horizontal="center" vertical="center"/>
      <protection locked="0"/>
    </xf>
    <xf numFmtId="0" fontId="34" fillId="0" borderId="1" xfId="0" applyFont="1" applyBorder="1" applyAlignment="1" applyProtection="1">
      <alignment horizontal="center" vertical="center"/>
      <protection locked="0"/>
    </xf>
    <xf numFmtId="0" fontId="0" fillId="10" borderId="1"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protection locked="0"/>
    </xf>
    <xf numFmtId="14" fontId="3" fillId="0" borderId="1" xfId="0" applyNumberFormat="1" applyFont="1" applyBorder="1" applyAlignment="1" applyProtection="1">
      <alignment horizontal="center" vertical="center" wrapText="1"/>
      <protection locked="0"/>
    </xf>
    <xf numFmtId="0" fontId="20" fillId="10" borderId="1" xfId="0" applyFont="1" applyFill="1" applyBorder="1" applyAlignment="1" applyProtection="1">
      <alignment horizontal="center"/>
      <protection locked="0"/>
    </xf>
    <xf numFmtId="0" fontId="28" fillId="0" borderId="1" xfId="0" applyNumberFormat="1" applyFont="1" applyFill="1" applyBorder="1" applyAlignment="1" applyProtection="1">
      <alignment horizontal="center" vertical="center" wrapText="1"/>
      <protection locked="0"/>
    </xf>
    <xf numFmtId="0" fontId="0" fillId="0" borderId="1" xfId="0" applyFill="1" applyBorder="1" applyAlignment="1" applyProtection="1">
      <alignment horizontal="left" vertical="center"/>
      <protection locked="0"/>
    </xf>
    <xf numFmtId="0" fontId="0" fillId="0" borderId="1" xfId="0" applyFont="1" applyFill="1" applyBorder="1" applyAlignment="1" applyProtection="1">
      <alignment horizontal="left" vertical="center" wrapText="1"/>
      <protection locked="0"/>
    </xf>
    <xf numFmtId="1" fontId="3" fillId="0" borderId="1" xfId="0" applyNumberFormat="1" applyFont="1" applyBorder="1" applyAlignment="1" applyProtection="1">
      <alignment horizontal="left" vertical="center" wrapText="1"/>
      <protection locked="0"/>
    </xf>
    <xf numFmtId="1" fontId="18" fillId="0" borderId="1" xfId="0" applyNumberFormat="1" applyFont="1" applyBorder="1" applyAlignment="1" applyProtection="1">
      <alignment horizontal="left" vertical="center" wrapText="1"/>
      <protection locked="0"/>
    </xf>
    <xf numFmtId="0" fontId="41" fillId="0" borderId="1" xfId="0" quotePrefix="1" applyNumberFormat="1" applyFont="1" applyFill="1" applyBorder="1" applyAlignment="1" applyProtection="1">
      <alignment horizontal="center" vertical="center"/>
      <protection locked="0"/>
    </xf>
    <xf numFmtId="0" fontId="41" fillId="0"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vertical="top" wrapText="1"/>
      <protection locked="0"/>
    </xf>
    <xf numFmtId="0" fontId="25" fillId="0" borderId="1" xfId="0" applyFont="1" applyBorder="1" applyAlignment="1" applyProtection="1">
      <alignment horizontal="left" vertical="center"/>
      <protection locked="0"/>
    </xf>
    <xf numFmtId="1" fontId="3" fillId="0" borderId="1" xfId="0" applyNumberFormat="1" applyFont="1" applyBorder="1" applyAlignment="1" applyProtection="1">
      <alignment vertical="center" wrapText="1"/>
      <protection locked="0"/>
    </xf>
    <xf numFmtId="0" fontId="0" fillId="10" borderId="1" xfId="0" applyFill="1" applyBorder="1" applyAlignment="1" applyProtection="1">
      <alignment horizontal="center" vertical="center" wrapText="1"/>
      <protection locked="0"/>
    </xf>
    <xf numFmtId="49" fontId="0" fillId="0" borderId="1" xfId="0" applyNumberFormat="1" applyFont="1" applyFill="1" applyBorder="1" applyAlignment="1" applyProtection="1">
      <alignment horizontal="left" vertical="center" wrapText="1"/>
      <protection locked="0"/>
    </xf>
    <xf numFmtId="0" fontId="0" fillId="0" borderId="0" xfId="0" applyAlignment="1" applyProtection="1">
      <alignment horizontal="left" vertical="center"/>
      <protection locked="0"/>
    </xf>
    <xf numFmtId="0" fontId="20" fillId="0" borderId="1" xfId="0" applyFont="1" applyBorder="1" applyAlignment="1" applyProtection="1">
      <alignment horizontal="left" vertical="center"/>
      <protection locked="0"/>
    </xf>
    <xf numFmtId="0" fontId="0" fillId="0" borderId="1" xfId="0" applyBorder="1" applyAlignment="1" applyProtection="1">
      <alignment vertical="center"/>
      <protection locked="0"/>
    </xf>
    <xf numFmtId="0" fontId="49" fillId="10" borderId="1" xfId="0" applyFont="1" applyFill="1" applyBorder="1" applyAlignment="1" applyProtection="1">
      <alignment horizontal="center"/>
      <protection locked="0"/>
    </xf>
    <xf numFmtId="0" fontId="21" fillId="0" borderId="1" xfId="0" applyFont="1" applyFill="1" applyBorder="1" applyAlignment="1" applyProtection="1">
      <alignment horizontal="left" wrapText="1"/>
      <protection locked="0"/>
    </xf>
    <xf numFmtId="0" fontId="21" fillId="0" borderId="1" xfId="0" applyFont="1" applyBorder="1" applyAlignment="1" applyProtection="1">
      <alignment horizontal="left" wrapText="1"/>
      <protection locked="0"/>
    </xf>
    <xf numFmtId="0" fontId="29" fillId="0" borderId="1" xfId="0" applyFont="1" applyBorder="1" applyAlignment="1" applyProtection="1">
      <alignment horizontal="center" vertical="center"/>
      <protection locked="0"/>
    </xf>
    <xf numFmtId="0" fontId="44" fillId="0" borderId="1" xfId="0" applyFont="1" applyBorder="1" applyAlignment="1" applyProtection="1">
      <alignment horizontal="center"/>
      <protection locked="0"/>
    </xf>
    <xf numFmtId="0" fontId="21" fillId="0" borderId="1"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0" fontId="0" fillId="0" borderId="1" xfId="0" applyBorder="1" applyAlignment="1" applyProtection="1">
      <alignment horizontal="center" vertical="center" wrapText="1"/>
      <protection locked="0"/>
    </xf>
    <xf numFmtId="0" fontId="47" fillId="10" borderId="1" xfId="0" applyFont="1" applyFill="1" applyBorder="1" applyAlignment="1" applyProtection="1">
      <alignment horizontal="center"/>
      <protection locked="0"/>
    </xf>
    <xf numFmtId="0" fontId="0" fillId="0" borderId="0" xfId="0" applyAlignment="1" applyProtection="1">
      <alignment horizontal="center" vertical="center"/>
      <protection locked="0"/>
    </xf>
    <xf numFmtId="0" fontId="50" fillId="0" borderId="1"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30"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vertical="center"/>
      <protection locked="0"/>
    </xf>
    <xf numFmtId="0" fontId="0" fillId="0" borderId="1" xfId="0" applyBorder="1" applyAlignment="1" applyProtection="1">
      <alignment vertical="center" wrapText="1"/>
      <protection locked="0"/>
    </xf>
    <xf numFmtId="0" fontId="29" fillId="0" borderId="1" xfId="0" applyFont="1" applyBorder="1" applyAlignment="1" applyProtection="1">
      <alignment horizontal="center" vertical="center" wrapText="1"/>
      <protection locked="0"/>
    </xf>
    <xf numFmtId="0" fontId="28" fillId="0" borderId="1" xfId="0" applyFont="1" applyFill="1" applyBorder="1" applyAlignment="1" applyProtection="1">
      <alignment horizontal="left" vertical="center" wrapText="1"/>
      <protection locked="0"/>
    </xf>
    <xf numFmtId="0" fontId="21" fillId="10" borderId="1" xfId="0" applyFont="1" applyFill="1" applyBorder="1" applyAlignment="1" applyProtection="1">
      <alignment horizontal="center" vertical="center" wrapText="1"/>
      <protection locked="0"/>
    </xf>
    <xf numFmtId="0" fontId="22" fillId="0" borderId="1" xfId="0" applyFont="1" applyBorder="1" applyAlignment="1" applyProtection="1">
      <alignment horizontal="center" vertical="center"/>
      <protection locked="0"/>
    </xf>
    <xf numFmtId="0" fontId="0" fillId="0" borderId="0" xfId="0" applyAlignment="1" applyProtection="1">
      <alignment horizontal="center"/>
      <protection locked="0"/>
    </xf>
    <xf numFmtId="0" fontId="18" fillId="0" borderId="1" xfId="0" applyFont="1" applyBorder="1" applyAlignment="1" applyProtection="1">
      <alignment vertical="top" wrapText="1"/>
      <protection locked="0"/>
    </xf>
    <xf numFmtId="0" fontId="20" fillId="0" borderId="1" xfId="0" applyFont="1" applyFill="1" applyBorder="1" applyAlignment="1" applyProtection="1">
      <alignment horizontal="left" vertical="center" wrapText="1"/>
      <protection locked="0"/>
    </xf>
    <xf numFmtId="0" fontId="21" fillId="0" borderId="1" xfId="0" applyFont="1" applyBorder="1" applyAlignment="1" applyProtection="1">
      <alignment vertical="center" wrapText="1"/>
      <protection locked="0"/>
    </xf>
    <xf numFmtId="0" fontId="51" fillId="0" borderId="1" xfId="0" applyNumberFormat="1" applyFont="1" applyFill="1" applyBorder="1" applyAlignment="1" applyProtection="1">
      <alignment horizontal="center" vertical="center" wrapText="1"/>
      <protection locked="0"/>
    </xf>
    <xf numFmtId="0" fontId="27" fillId="0" borderId="1" xfId="0" applyFont="1" applyFill="1" applyBorder="1" applyAlignment="1" applyProtection="1">
      <alignment vertical="top" wrapText="1"/>
      <protection locked="0"/>
    </xf>
    <xf numFmtId="0" fontId="21" fillId="0" borderId="1" xfId="0" applyFont="1" applyBorder="1" applyAlignment="1" applyProtection="1">
      <alignment vertical="top"/>
      <protection locked="0"/>
    </xf>
    <xf numFmtId="0" fontId="40" fillId="0" borderId="1" xfId="0" applyFont="1" applyFill="1" applyBorder="1" applyAlignment="1" applyProtection="1">
      <alignment horizontal="left" vertical="center" wrapText="1"/>
      <protection locked="0"/>
    </xf>
    <xf numFmtId="1" fontId="48" fillId="0" borderId="1" xfId="0" applyNumberFormat="1" applyFont="1" applyBorder="1" applyAlignment="1" applyProtection="1">
      <alignment vertical="center"/>
      <protection locked="0"/>
    </xf>
    <xf numFmtId="0" fontId="21" fillId="10" borderId="1" xfId="0" applyFont="1" applyFill="1" applyBorder="1" applyAlignment="1" applyProtection="1">
      <alignment wrapText="1"/>
      <protection locked="0"/>
    </xf>
    <xf numFmtId="0" fontId="0" fillId="10" borderId="2" xfId="0" applyFill="1" applyBorder="1" applyAlignment="1" applyProtection="1">
      <alignment horizontal="center" vertical="center"/>
      <protection locked="0"/>
    </xf>
    <xf numFmtId="0" fontId="20" fillId="0" borderId="1" xfId="0" applyFont="1" applyBorder="1" applyAlignment="1" applyProtection="1">
      <alignment horizontal="center" wrapText="1"/>
      <protection locked="0"/>
    </xf>
    <xf numFmtId="14" fontId="18" fillId="0" borderId="1" xfId="0" applyNumberFormat="1" applyFont="1" applyBorder="1" applyAlignment="1" applyProtection="1">
      <alignment horizontal="center" vertical="center" wrapText="1"/>
      <protection locked="0"/>
    </xf>
    <xf numFmtId="0" fontId="20" fillId="0" borderId="1" xfId="0" applyFont="1" applyFill="1" applyBorder="1" applyAlignment="1" applyProtection="1">
      <alignment horizontal="center" vertical="center"/>
      <protection locked="0"/>
    </xf>
    <xf numFmtId="0" fontId="50" fillId="0" borderId="1" xfId="0" applyFont="1" applyFill="1" applyBorder="1" applyAlignment="1" applyProtection="1">
      <alignment horizontal="left"/>
      <protection locked="0"/>
    </xf>
    <xf numFmtId="0" fontId="0" fillId="0" borderId="6" xfId="0" applyBorder="1" applyAlignment="1" applyProtection="1">
      <alignment vertical="center" wrapText="1"/>
      <protection locked="0"/>
    </xf>
    <xf numFmtId="0" fontId="34" fillId="0" borderId="1" xfId="0" applyFont="1" applyFill="1" applyBorder="1" applyProtection="1">
      <protection locked="0"/>
    </xf>
    <xf numFmtId="0" fontId="28" fillId="0" borderId="1" xfId="0" quotePrefix="1" applyNumberFormat="1" applyFont="1" applyFill="1" applyBorder="1" applyAlignment="1" applyProtection="1">
      <alignment horizontal="left" vertical="center" wrapText="1"/>
      <protection locked="0"/>
    </xf>
    <xf numFmtId="0" fontId="50" fillId="0" borderId="1" xfId="0" applyFont="1" applyBorder="1" applyProtection="1">
      <protection locked="0"/>
    </xf>
    <xf numFmtId="0" fontId="0" fillId="0" borderId="1" xfId="0" applyFill="1" applyBorder="1" applyAlignment="1" applyProtection="1">
      <alignment vertical="center" wrapText="1"/>
      <protection locked="0"/>
    </xf>
    <xf numFmtId="0" fontId="20" fillId="0" borderId="1" xfId="0" applyFont="1" applyFill="1" applyBorder="1" applyAlignment="1" applyProtection="1">
      <alignment vertical="center" wrapText="1"/>
      <protection locked="0"/>
    </xf>
    <xf numFmtId="0" fontId="28" fillId="0" borderId="1" xfId="0" applyNumberFormat="1" applyFont="1" applyFill="1" applyBorder="1" applyAlignment="1" applyProtection="1">
      <alignment vertical="top" wrapText="1"/>
      <protection locked="0"/>
    </xf>
    <xf numFmtId="0" fontId="18" fillId="0"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vertical="top" wrapText="1"/>
      <protection locked="0"/>
    </xf>
    <xf numFmtId="0" fontId="52" fillId="0" borderId="1" xfId="0"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25" fillId="0" borderId="1" xfId="0" applyFont="1" applyBorder="1" applyProtection="1">
      <protection locked="0"/>
    </xf>
    <xf numFmtId="0" fontId="22" fillId="0" borderId="1" xfId="0" applyFont="1" applyBorder="1" applyProtection="1">
      <protection locked="0"/>
    </xf>
    <xf numFmtId="0" fontId="27" fillId="0" borderId="1" xfId="0" applyFont="1" applyFill="1" applyBorder="1" applyAlignment="1" applyProtection="1">
      <alignment horizontal="left" vertical="center" wrapText="1"/>
      <protection locked="0"/>
    </xf>
    <xf numFmtId="0" fontId="53" fillId="0" borderId="1" xfId="0" applyFont="1" applyBorder="1" applyAlignment="1" applyProtection="1">
      <alignment horizontal="center" vertical="center"/>
      <protection locked="0"/>
    </xf>
    <xf numFmtId="0" fontId="22" fillId="0" borderId="6" xfId="0" applyFont="1" applyBorder="1" applyAlignment="1" applyProtection="1">
      <alignment horizontal="center" vertical="center" wrapText="1"/>
      <protection locked="0"/>
    </xf>
    <xf numFmtId="0" fontId="48" fillId="0" borderId="1" xfId="0" applyFont="1" applyBorder="1" applyAlignment="1" applyProtection="1">
      <alignment vertical="center"/>
      <protection locked="0"/>
    </xf>
    <xf numFmtId="49" fontId="29" fillId="0" borderId="1" xfId="0" applyNumberFormat="1" applyFont="1" applyFill="1" applyBorder="1" applyAlignment="1" applyProtection="1">
      <alignment horizontal="left" vertical="center" wrapText="1"/>
      <protection locked="0"/>
    </xf>
    <xf numFmtId="0" fontId="26" fillId="0" borderId="1" xfId="0" applyFont="1" applyFill="1" applyBorder="1" applyAlignment="1" applyProtection="1">
      <alignment horizontal="center" vertical="center" wrapText="1"/>
      <protection locked="0"/>
    </xf>
    <xf numFmtId="0" fontId="41" fillId="0" borderId="1" xfId="0" applyFont="1" applyFill="1" applyBorder="1" applyAlignment="1" applyProtection="1">
      <alignment horizontal="center" vertical="center" wrapText="1"/>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2" xfId="0"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1"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P9" sqref="P9"/>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292" t="s">
        <v>69</v>
      </c>
      <c r="B1" s="292"/>
      <c r="C1" s="292"/>
      <c r="D1" s="292"/>
      <c r="E1" s="292"/>
      <c r="F1" s="292"/>
      <c r="G1" s="292"/>
      <c r="H1" s="292"/>
      <c r="I1" s="292"/>
      <c r="J1" s="292"/>
      <c r="K1" s="292"/>
      <c r="L1" s="292"/>
      <c r="M1" s="292"/>
    </row>
    <row r="2" spans="1:14">
      <c r="A2" s="293" t="s">
        <v>0</v>
      </c>
      <c r="B2" s="293"/>
      <c r="C2" s="295" t="s">
        <v>68</v>
      </c>
      <c r="D2" s="296"/>
      <c r="E2" s="2" t="s">
        <v>1</v>
      </c>
      <c r="F2" s="282" t="s">
        <v>1122</v>
      </c>
      <c r="G2" s="282"/>
      <c r="H2" s="282"/>
      <c r="I2" s="282"/>
      <c r="J2" s="282"/>
      <c r="K2" s="305" t="s">
        <v>24</v>
      </c>
      <c r="L2" s="305"/>
      <c r="M2" s="36" t="s">
        <v>577</v>
      </c>
    </row>
    <row r="3" spans="1:14" ht="7.5" customHeight="1">
      <c r="A3" s="325"/>
      <c r="B3" s="325"/>
      <c r="C3" s="325"/>
      <c r="D3" s="325"/>
      <c r="E3" s="325"/>
      <c r="F3" s="324"/>
      <c r="G3" s="324"/>
      <c r="H3" s="324"/>
      <c r="I3" s="324"/>
      <c r="J3" s="324"/>
      <c r="K3" s="326"/>
      <c r="L3" s="326"/>
      <c r="M3" s="326"/>
    </row>
    <row r="4" spans="1:14">
      <c r="A4" s="302" t="s">
        <v>2</v>
      </c>
      <c r="B4" s="303"/>
      <c r="C4" s="303"/>
      <c r="D4" s="303"/>
      <c r="E4" s="304"/>
      <c r="F4" s="324"/>
      <c r="G4" s="324"/>
      <c r="H4" s="324"/>
      <c r="I4" s="327" t="s">
        <v>60</v>
      </c>
      <c r="J4" s="327"/>
      <c r="K4" s="327"/>
      <c r="L4" s="327"/>
      <c r="M4" s="327"/>
    </row>
    <row r="5" spans="1:14" ht="18.75" customHeight="1">
      <c r="A5" s="323" t="s">
        <v>4</v>
      </c>
      <c r="B5" s="323"/>
      <c r="C5" s="299" t="s">
        <v>72</v>
      </c>
      <c r="D5" s="301"/>
      <c r="E5" s="300"/>
      <c r="F5" s="324"/>
      <c r="G5" s="324"/>
      <c r="H5" s="324"/>
      <c r="I5" s="297" t="s">
        <v>5</v>
      </c>
      <c r="J5" s="297"/>
      <c r="K5" s="299" t="s">
        <v>80</v>
      </c>
      <c r="L5" s="301"/>
      <c r="M5" s="300"/>
    </row>
    <row r="6" spans="1:14" ht="18.75" customHeight="1">
      <c r="A6" s="298" t="s">
        <v>18</v>
      </c>
      <c r="B6" s="298"/>
      <c r="C6" s="63">
        <v>7002172995</v>
      </c>
      <c r="D6" s="294"/>
      <c r="E6" s="294"/>
      <c r="F6" s="324"/>
      <c r="G6" s="324"/>
      <c r="H6" s="324"/>
      <c r="I6" s="298" t="s">
        <v>18</v>
      </c>
      <c r="J6" s="298"/>
      <c r="K6" s="299">
        <v>9435180523</v>
      </c>
      <c r="L6" s="300"/>
      <c r="M6" s="306">
        <v>9854111678</v>
      </c>
      <c r="N6" s="300"/>
    </row>
    <row r="7" spans="1:14">
      <c r="A7" s="322" t="s">
        <v>3</v>
      </c>
      <c r="B7" s="322"/>
      <c r="C7" s="322"/>
      <c r="D7" s="322"/>
      <c r="E7" s="322"/>
      <c r="F7" s="322"/>
      <c r="G7" s="322"/>
      <c r="H7" s="322"/>
      <c r="I7" s="322"/>
      <c r="J7" s="322"/>
      <c r="K7" s="322"/>
      <c r="L7" s="322"/>
      <c r="M7" s="322"/>
    </row>
    <row r="8" spans="1:14">
      <c r="A8" s="289" t="s">
        <v>21</v>
      </c>
      <c r="B8" s="290"/>
      <c r="C8" s="291"/>
      <c r="D8" s="3" t="s">
        <v>20</v>
      </c>
      <c r="E8" s="54"/>
      <c r="F8" s="309"/>
      <c r="G8" s="310"/>
      <c r="H8" s="310"/>
      <c r="I8" s="289" t="s">
        <v>22</v>
      </c>
      <c r="J8" s="290"/>
      <c r="K8" s="291"/>
      <c r="L8" s="3" t="s">
        <v>20</v>
      </c>
      <c r="M8" s="54"/>
    </row>
    <row r="9" spans="1:14">
      <c r="A9" s="314" t="s">
        <v>26</v>
      </c>
      <c r="B9" s="315"/>
      <c r="C9" s="6" t="s">
        <v>6</v>
      </c>
      <c r="D9" s="9" t="s">
        <v>12</v>
      </c>
      <c r="E9" s="5" t="s">
        <v>15</v>
      </c>
      <c r="F9" s="311"/>
      <c r="G9" s="312"/>
      <c r="H9" s="312"/>
      <c r="I9" s="314" t="s">
        <v>26</v>
      </c>
      <c r="J9" s="315"/>
      <c r="K9" s="6" t="s">
        <v>6</v>
      </c>
      <c r="L9" s="9" t="s">
        <v>12</v>
      </c>
      <c r="M9" s="5" t="s">
        <v>15</v>
      </c>
    </row>
    <row r="10" spans="1:14">
      <c r="A10" s="318" t="s">
        <v>73</v>
      </c>
      <c r="B10" s="318"/>
      <c r="C10" s="17" t="s">
        <v>74</v>
      </c>
      <c r="D10" s="37"/>
      <c r="E10" s="37">
        <v>9707266556</v>
      </c>
      <c r="F10" s="311"/>
      <c r="G10" s="312"/>
      <c r="H10" s="312"/>
      <c r="I10" s="316"/>
      <c r="J10" s="317"/>
      <c r="K10" s="17" t="s">
        <v>74</v>
      </c>
      <c r="L10" s="37"/>
      <c r="M10" s="38"/>
    </row>
    <row r="11" spans="1:14">
      <c r="A11" s="318"/>
      <c r="B11" s="318"/>
      <c r="C11" s="17"/>
      <c r="D11" s="37"/>
      <c r="E11" s="38"/>
      <c r="F11" s="311"/>
      <c r="G11" s="312"/>
      <c r="H11" s="312"/>
      <c r="I11" s="318" t="s">
        <v>82</v>
      </c>
      <c r="J11" s="318"/>
      <c r="K11" s="17" t="s">
        <v>81</v>
      </c>
      <c r="L11" s="37"/>
      <c r="M11" s="37">
        <v>9435200169</v>
      </c>
    </row>
    <row r="12" spans="1:14">
      <c r="A12" s="318" t="s">
        <v>75</v>
      </c>
      <c r="B12" s="318"/>
      <c r="C12" s="17" t="s">
        <v>76</v>
      </c>
      <c r="D12" s="37"/>
      <c r="E12" s="37">
        <v>8011199812</v>
      </c>
      <c r="F12" s="311"/>
      <c r="G12" s="312"/>
      <c r="H12" s="312"/>
      <c r="I12" s="316" t="s">
        <v>83</v>
      </c>
      <c r="J12" s="317"/>
      <c r="K12" s="17" t="s">
        <v>76</v>
      </c>
      <c r="L12" s="37"/>
      <c r="M12" s="37">
        <v>9613823176</v>
      </c>
    </row>
    <row r="13" spans="1:14">
      <c r="A13" s="318" t="s">
        <v>77</v>
      </c>
      <c r="B13" s="318"/>
      <c r="C13" s="17" t="s">
        <v>78</v>
      </c>
      <c r="D13" s="37"/>
      <c r="E13" s="37">
        <v>9854897400</v>
      </c>
      <c r="F13" s="311"/>
      <c r="G13" s="312"/>
      <c r="H13" s="312"/>
      <c r="I13" s="316" t="s">
        <v>84</v>
      </c>
      <c r="J13" s="317"/>
      <c r="K13" s="17" t="s">
        <v>78</v>
      </c>
      <c r="L13" s="37"/>
      <c r="M13" s="37">
        <v>9508053996</v>
      </c>
    </row>
    <row r="14" spans="1:14">
      <c r="A14" s="319" t="s">
        <v>19</v>
      </c>
      <c r="B14" s="320"/>
      <c r="C14" s="321"/>
      <c r="D14" s="287" t="s">
        <v>79</v>
      </c>
      <c r="E14" s="288"/>
      <c r="F14" s="311"/>
      <c r="G14" s="312"/>
      <c r="H14" s="312"/>
      <c r="I14" s="313"/>
      <c r="J14" s="313"/>
      <c r="K14" s="313"/>
      <c r="L14" s="313"/>
      <c r="M14" s="313"/>
      <c r="N14" s="8"/>
    </row>
    <row r="15" spans="1:14">
      <c r="A15" s="308"/>
      <c r="B15" s="308"/>
      <c r="C15" s="308"/>
      <c r="D15" s="308"/>
      <c r="E15" s="308"/>
      <c r="F15" s="308"/>
      <c r="G15" s="308"/>
      <c r="H15" s="308"/>
      <c r="I15" s="308"/>
      <c r="J15" s="308"/>
      <c r="K15" s="308"/>
      <c r="L15" s="308"/>
      <c r="M15" s="308"/>
    </row>
    <row r="16" spans="1:14">
      <c r="A16" s="307" t="s">
        <v>44</v>
      </c>
      <c r="B16" s="307"/>
      <c r="C16" s="307"/>
      <c r="D16" s="307"/>
      <c r="E16" s="307"/>
      <c r="F16" s="307"/>
      <c r="G16" s="307"/>
      <c r="H16" s="307"/>
      <c r="I16" s="307"/>
      <c r="J16" s="307"/>
      <c r="K16" s="307"/>
      <c r="L16" s="307"/>
      <c r="M16" s="307"/>
    </row>
    <row r="17" spans="1:13" ht="32.25" customHeight="1">
      <c r="A17" s="285" t="s">
        <v>56</v>
      </c>
      <c r="B17" s="285"/>
      <c r="C17" s="285"/>
      <c r="D17" s="285"/>
      <c r="E17" s="285"/>
      <c r="F17" s="285"/>
      <c r="G17" s="285"/>
      <c r="H17" s="285"/>
      <c r="I17" s="285"/>
      <c r="J17" s="285"/>
      <c r="K17" s="285"/>
      <c r="L17" s="285"/>
      <c r="M17" s="285"/>
    </row>
    <row r="18" spans="1:13">
      <c r="A18" s="284" t="s">
        <v>57</v>
      </c>
      <c r="B18" s="284"/>
      <c r="C18" s="284"/>
      <c r="D18" s="284"/>
      <c r="E18" s="284"/>
      <c r="F18" s="284"/>
      <c r="G18" s="284"/>
      <c r="H18" s="284"/>
      <c r="I18" s="284"/>
      <c r="J18" s="284"/>
      <c r="K18" s="284"/>
      <c r="L18" s="284"/>
      <c r="M18" s="284"/>
    </row>
    <row r="19" spans="1:13">
      <c r="A19" s="284" t="s">
        <v>45</v>
      </c>
      <c r="B19" s="284"/>
      <c r="C19" s="284"/>
      <c r="D19" s="284"/>
      <c r="E19" s="284"/>
      <c r="F19" s="284"/>
      <c r="G19" s="284"/>
      <c r="H19" s="284"/>
      <c r="I19" s="284"/>
      <c r="J19" s="284"/>
      <c r="K19" s="284"/>
      <c r="L19" s="284"/>
      <c r="M19" s="284"/>
    </row>
    <row r="20" spans="1:13">
      <c r="A20" s="284" t="s">
        <v>39</v>
      </c>
      <c r="B20" s="284"/>
      <c r="C20" s="284"/>
      <c r="D20" s="284"/>
      <c r="E20" s="284"/>
      <c r="F20" s="284"/>
      <c r="G20" s="284"/>
      <c r="H20" s="284"/>
      <c r="I20" s="284"/>
      <c r="J20" s="284"/>
      <c r="K20" s="284"/>
      <c r="L20" s="284"/>
      <c r="M20" s="284"/>
    </row>
    <row r="21" spans="1:13">
      <c r="A21" s="284" t="s">
        <v>46</v>
      </c>
      <c r="B21" s="284"/>
      <c r="C21" s="284"/>
      <c r="D21" s="284"/>
      <c r="E21" s="284"/>
      <c r="F21" s="284"/>
      <c r="G21" s="284"/>
      <c r="H21" s="284"/>
      <c r="I21" s="284"/>
      <c r="J21" s="284"/>
      <c r="K21" s="284"/>
      <c r="L21" s="284"/>
      <c r="M21" s="284"/>
    </row>
    <row r="22" spans="1:13">
      <c r="A22" s="284" t="s">
        <v>40</v>
      </c>
      <c r="B22" s="284"/>
      <c r="C22" s="284"/>
      <c r="D22" s="284"/>
      <c r="E22" s="284"/>
      <c r="F22" s="284"/>
      <c r="G22" s="284"/>
      <c r="H22" s="284"/>
      <c r="I22" s="284"/>
      <c r="J22" s="284"/>
      <c r="K22" s="284"/>
      <c r="L22" s="284"/>
      <c r="M22" s="284"/>
    </row>
    <row r="23" spans="1:13">
      <c r="A23" s="286" t="s">
        <v>49</v>
      </c>
      <c r="B23" s="286"/>
      <c r="C23" s="286"/>
      <c r="D23" s="286"/>
      <c r="E23" s="286"/>
      <c r="F23" s="286"/>
      <c r="G23" s="286"/>
      <c r="H23" s="286"/>
      <c r="I23" s="286"/>
      <c r="J23" s="286"/>
      <c r="K23" s="286"/>
      <c r="L23" s="286"/>
      <c r="M23" s="286"/>
    </row>
    <row r="24" spans="1:13">
      <c r="A24" s="284" t="s">
        <v>41</v>
      </c>
      <c r="B24" s="284"/>
      <c r="C24" s="284"/>
      <c r="D24" s="284"/>
      <c r="E24" s="284"/>
      <c r="F24" s="284"/>
      <c r="G24" s="284"/>
      <c r="H24" s="284"/>
      <c r="I24" s="284"/>
      <c r="J24" s="284"/>
      <c r="K24" s="284"/>
      <c r="L24" s="284"/>
      <c r="M24" s="284"/>
    </row>
    <row r="25" spans="1:13">
      <c r="A25" s="284" t="s">
        <v>42</v>
      </c>
      <c r="B25" s="284"/>
      <c r="C25" s="284"/>
      <c r="D25" s="284"/>
      <c r="E25" s="284"/>
      <c r="F25" s="284"/>
      <c r="G25" s="284"/>
      <c r="H25" s="284"/>
      <c r="I25" s="284"/>
      <c r="J25" s="284"/>
      <c r="K25" s="284"/>
      <c r="L25" s="284"/>
      <c r="M25" s="284"/>
    </row>
    <row r="26" spans="1:13">
      <c r="A26" s="284" t="s">
        <v>43</v>
      </c>
      <c r="B26" s="284"/>
      <c r="C26" s="284"/>
      <c r="D26" s="284"/>
      <c r="E26" s="284"/>
      <c r="F26" s="284"/>
      <c r="G26" s="284"/>
      <c r="H26" s="284"/>
      <c r="I26" s="284"/>
      <c r="J26" s="284"/>
      <c r="K26" s="284"/>
      <c r="L26" s="284"/>
      <c r="M26" s="284"/>
    </row>
    <row r="27" spans="1:13">
      <c r="A27" s="283" t="s">
        <v>47</v>
      </c>
      <c r="B27" s="283"/>
      <c r="C27" s="283"/>
      <c r="D27" s="283"/>
      <c r="E27" s="283"/>
      <c r="F27" s="283"/>
      <c r="G27" s="283"/>
      <c r="H27" s="283"/>
      <c r="I27" s="283"/>
      <c r="J27" s="283"/>
      <c r="K27" s="283"/>
      <c r="L27" s="283"/>
      <c r="M27" s="283"/>
    </row>
    <row r="28" spans="1:13">
      <c r="A28" s="284" t="s">
        <v>48</v>
      </c>
      <c r="B28" s="284"/>
      <c r="C28" s="284"/>
      <c r="D28" s="284"/>
      <c r="E28" s="284"/>
      <c r="F28" s="284"/>
      <c r="G28" s="284"/>
      <c r="H28" s="284"/>
      <c r="I28" s="284"/>
      <c r="J28" s="284"/>
      <c r="K28" s="284"/>
      <c r="L28" s="284"/>
      <c r="M28" s="284"/>
    </row>
    <row r="29" spans="1:13" ht="44.25" customHeight="1">
      <c r="A29" s="281" t="s">
        <v>58</v>
      </c>
      <c r="B29" s="281"/>
      <c r="C29" s="281"/>
      <c r="D29" s="281"/>
      <c r="E29" s="281"/>
      <c r="F29" s="281"/>
      <c r="G29" s="281"/>
      <c r="H29" s="281"/>
      <c r="I29" s="281"/>
      <c r="J29" s="281"/>
      <c r="K29" s="281"/>
      <c r="L29" s="281"/>
      <c r="M29" s="281"/>
    </row>
  </sheetData>
  <sheetProtection password="8527" sheet="1" objects="1" scenarios="1"/>
  <mergeCells count="51">
    <mergeCell ref="A7:M7"/>
    <mergeCell ref="A5:B5"/>
    <mergeCell ref="A6:B6"/>
    <mergeCell ref="F3:H6"/>
    <mergeCell ref="A3:E3"/>
    <mergeCell ref="I3:M3"/>
    <mergeCell ref="I4:M4"/>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1:M1"/>
    <mergeCell ref="A2:B2"/>
    <mergeCell ref="D6:E6"/>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D5" activePane="bottomRight" state="frozen"/>
      <selection pane="topRight" activeCell="C1" sqref="C1"/>
      <selection pane="bottomLeft" activeCell="A5" sqref="A5"/>
      <selection pane="bottomRight" activeCell="V14" sqref="V14"/>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328" t="s">
        <v>70</v>
      </c>
      <c r="B1" s="328"/>
      <c r="C1" s="328"/>
      <c r="D1" s="328"/>
      <c r="E1" s="328"/>
      <c r="F1" s="328"/>
      <c r="G1" s="328"/>
      <c r="H1" s="328"/>
      <c r="I1" s="328"/>
      <c r="J1" s="328"/>
      <c r="K1" s="328"/>
      <c r="L1" s="328"/>
      <c r="M1" s="328"/>
      <c r="N1" s="328"/>
      <c r="O1" s="328"/>
      <c r="P1" s="328"/>
      <c r="Q1" s="328"/>
      <c r="R1" s="328"/>
      <c r="S1" s="328"/>
    </row>
    <row r="2" spans="1:20" ht="16.5" customHeight="1">
      <c r="A2" s="331" t="s">
        <v>59</v>
      </c>
      <c r="B2" s="332"/>
      <c r="C2" s="332"/>
      <c r="D2" s="25">
        <v>43556</v>
      </c>
      <c r="E2" s="22"/>
      <c r="F2" s="22"/>
      <c r="G2" s="22"/>
      <c r="H2" s="22"/>
      <c r="I2" s="22"/>
      <c r="J2" s="22"/>
      <c r="K2" s="22"/>
      <c r="L2" s="22"/>
      <c r="M2" s="22"/>
      <c r="N2" s="22"/>
      <c r="O2" s="22"/>
      <c r="P2" s="22"/>
      <c r="Q2" s="22"/>
      <c r="R2" s="22"/>
      <c r="S2" s="22"/>
    </row>
    <row r="3" spans="1:20" ht="24" customHeight="1">
      <c r="A3" s="333" t="s">
        <v>14</v>
      </c>
      <c r="B3" s="329" t="s">
        <v>61</v>
      </c>
      <c r="C3" s="334" t="s">
        <v>7</v>
      </c>
      <c r="D3" s="334" t="s">
        <v>55</v>
      </c>
      <c r="E3" s="334" t="s">
        <v>16</v>
      </c>
      <c r="F3" s="335" t="s">
        <v>17</v>
      </c>
      <c r="G3" s="334" t="s">
        <v>8</v>
      </c>
      <c r="H3" s="334"/>
      <c r="I3" s="334"/>
      <c r="J3" s="334" t="s">
        <v>31</v>
      </c>
      <c r="K3" s="329" t="s">
        <v>33</v>
      </c>
      <c r="L3" s="329" t="s">
        <v>50</v>
      </c>
      <c r="M3" s="329" t="s">
        <v>51</v>
      </c>
      <c r="N3" s="329" t="s">
        <v>34</v>
      </c>
      <c r="O3" s="329" t="s">
        <v>35</v>
      </c>
      <c r="P3" s="333" t="s">
        <v>54</v>
      </c>
      <c r="Q3" s="334" t="s">
        <v>52</v>
      </c>
      <c r="R3" s="334" t="s">
        <v>32</v>
      </c>
      <c r="S3" s="334" t="s">
        <v>53</v>
      </c>
      <c r="T3" s="334" t="s">
        <v>13</v>
      </c>
    </row>
    <row r="4" spans="1:20" ht="25.5" customHeight="1">
      <c r="A4" s="333"/>
      <c r="B4" s="336"/>
      <c r="C4" s="334"/>
      <c r="D4" s="334"/>
      <c r="E4" s="334"/>
      <c r="F4" s="335"/>
      <c r="G4" s="15" t="s">
        <v>9</v>
      </c>
      <c r="H4" s="15" t="s">
        <v>10</v>
      </c>
      <c r="I4" s="11" t="s">
        <v>11</v>
      </c>
      <c r="J4" s="334"/>
      <c r="K4" s="330"/>
      <c r="L4" s="330"/>
      <c r="M4" s="330"/>
      <c r="N4" s="330"/>
      <c r="O4" s="330"/>
      <c r="P4" s="333"/>
      <c r="Q4" s="333"/>
      <c r="R4" s="334"/>
      <c r="S4" s="334"/>
      <c r="T4" s="334"/>
    </row>
    <row r="5" spans="1:20">
      <c r="A5" s="4">
        <v>1</v>
      </c>
      <c r="B5" s="17" t="s">
        <v>62</v>
      </c>
      <c r="C5" s="64" t="s">
        <v>86</v>
      </c>
      <c r="D5" s="65" t="s">
        <v>23</v>
      </c>
      <c r="E5" s="66" t="s">
        <v>87</v>
      </c>
      <c r="F5" s="67" t="s">
        <v>88</v>
      </c>
      <c r="G5" s="68">
        <v>30</v>
      </c>
      <c r="H5" s="68">
        <v>29</v>
      </c>
      <c r="I5" s="69">
        <f>G5+H5</f>
        <v>59</v>
      </c>
      <c r="J5" s="64">
        <v>8721880697</v>
      </c>
      <c r="K5" s="65" t="s">
        <v>89</v>
      </c>
      <c r="L5" s="70" t="s">
        <v>90</v>
      </c>
      <c r="M5" s="71">
        <v>9859796231</v>
      </c>
      <c r="N5" s="72" t="s">
        <v>91</v>
      </c>
      <c r="O5" s="73" t="s">
        <v>92</v>
      </c>
      <c r="P5" s="74">
        <v>43192</v>
      </c>
      <c r="Q5" s="65" t="s">
        <v>93</v>
      </c>
      <c r="R5" s="67">
        <v>10</v>
      </c>
      <c r="S5" s="18" t="s">
        <v>85</v>
      </c>
      <c r="T5" s="18"/>
    </row>
    <row r="6" spans="1:20">
      <c r="A6" s="4">
        <v>2</v>
      </c>
      <c r="B6" s="17" t="s">
        <v>62</v>
      </c>
      <c r="C6" s="64" t="s">
        <v>94</v>
      </c>
      <c r="D6" s="65" t="s">
        <v>25</v>
      </c>
      <c r="E6" s="68">
        <v>14</v>
      </c>
      <c r="F6" s="67"/>
      <c r="G6" s="75">
        <v>20</v>
      </c>
      <c r="H6" s="75">
        <v>15</v>
      </c>
      <c r="I6" s="69">
        <f t="shared" ref="I6:I64" si="0">G6+H6</f>
        <v>35</v>
      </c>
      <c r="J6" s="64">
        <v>7575907582</v>
      </c>
      <c r="K6" s="65" t="s">
        <v>89</v>
      </c>
      <c r="L6" s="70" t="s">
        <v>90</v>
      </c>
      <c r="M6" s="71">
        <v>9859796231</v>
      </c>
      <c r="N6" s="72" t="s">
        <v>91</v>
      </c>
      <c r="O6" s="73" t="s">
        <v>92</v>
      </c>
      <c r="P6" s="74">
        <v>43192</v>
      </c>
      <c r="Q6" s="65" t="s">
        <v>93</v>
      </c>
      <c r="R6" s="67">
        <v>11</v>
      </c>
      <c r="S6" s="18" t="s">
        <v>85</v>
      </c>
      <c r="T6" s="18"/>
    </row>
    <row r="7" spans="1:20">
      <c r="A7" s="4">
        <v>3</v>
      </c>
      <c r="B7" s="17" t="s">
        <v>63</v>
      </c>
      <c r="C7" s="76" t="s">
        <v>95</v>
      </c>
      <c r="D7" s="65" t="s">
        <v>23</v>
      </c>
      <c r="E7" s="66" t="s">
        <v>96</v>
      </c>
      <c r="F7" s="67" t="s">
        <v>88</v>
      </c>
      <c r="G7" s="75">
        <v>18</v>
      </c>
      <c r="H7" s="75">
        <v>22</v>
      </c>
      <c r="I7" s="69">
        <f t="shared" si="0"/>
        <v>40</v>
      </c>
      <c r="J7" s="77"/>
      <c r="K7" s="65" t="s">
        <v>97</v>
      </c>
      <c r="L7" s="70" t="s">
        <v>90</v>
      </c>
      <c r="M7" s="71">
        <v>9859796231</v>
      </c>
      <c r="N7" s="78" t="s">
        <v>98</v>
      </c>
      <c r="O7" s="79" t="s">
        <v>99</v>
      </c>
      <c r="P7" s="74">
        <v>43192</v>
      </c>
      <c r="Q7" s="65" t="s">
        <v>93</v>
      </c>
      <c r="R7" s="67">
        <v>11</v>
      </c>
      <c r="S7" s="18" t="s">
        <v>85</v>
      </c>
      <c r="T7" s="18"/>
    </row>
    <row r="8" spans="1:20">
      <c r="A8" s="4">
        <v>4</v>
      </c>
      <c r="B8" s="17" t="s">
        <v>63</v>
      </c>
      <c r="C8" s="76" t="s">
        <v>100</v>
      </c>
      <c r="D8" s="65" t="s">
        <v>25</v>
      </c>
      <c r="E8" s="75">
        <v>29</v>
      </c>
      <c r="F8" s="67"/>
      <c r="G8" s="80">
        <v>18</v>
      </c>
      <c r="H8" s="80">
        <v>14</v>
      </c>
      <c r="I8" s="69">
        <f t="shared" si="0"/>
        <v>32</v>
      </c>
      <c r="J8" s="81">
        <v>9678571673</v>
      </c>
      <c r="K8" s="65" t="s">
        <v>97</v>
      </c>
      <c r="L8" s="70" t="s">
        <v>90</v>
      </c>
      <c r="M8" s="71">
        <v>9859796231</v>
      </c>
      <c r="N8" s="78" t="s">
        <v>98</v>
      </c>
      <c r="O8" s="79" t="s">
        <v>99</v>
      </c>
      <c r="P8" s="74">
        <v>43192</v>
      </c>
      <c r="Q8" s="65" t="s">
        <v>93</v>
      </c>
      <c r="R8" s="67">
        <v>7</v>
      </c>
      <c r="S8" s="18" t="s">
        <v>85</v>
      </c>
      <c r="T8" s="18"/>
    </row>
    <row r="9" spans="1:20">
      <c r="A9" s="4">
        <v>5</v>
      </c>
      <c r="B9" s="17" t="s">
        <v>62</v>
      </c>
      <c r="C9" s="82" t="s">
        <v>101</v>
      </c>
      <c r="D9" s="65" t="s">
        <v>25</v>
      </c>
      <c r="E9" s="68">
        <v>2</v>
      </c>
      <c r="F9" s="67"/>
      <c r="G9" s="68">
        <v>12</v>
      </c>
      <c r="H9" s="68">
        <v>19</v>
      </c>
      <c r="I9" s="69">
        <f t="shared" si="0"/>
        <v>31</v>
      </c>
      <c r="J9" s="83"/>
      <c r="K9" s="65" t="s">
        <v>89</v>
      </c>
      <c r="L9" s="70" t="s">
        <v>90</v>
      </c>
      <c r="M9" s="71">
        <v>9859796231</v>
      </c>
      <c r="N9" s="72" t="s">
        <v>91</v>
      </c>
      <c r="O9" s="73" t="s">
        <v>92</v>
      </c>
      <c r="P9" s="74">
        <v>43193</v>
      </c>
      <c r="Q9" s="65" t="s">
        <v>102</v>
      </c>
      <c r="R9" s="67">
        <v>11</v>
      </c>
      <c r="S9" s="18" t="s">
        <v>85</v>
      </c>
      <c r="T9" s="18"/>
    </row>
    <row r="10" spans="1:20">
      <c r="A10" s="4">
        <v>6</v>
      </c>
      <c r="B10" s="17" t="s">
        <v>62</v>
      </c>
      <c r="C10" s="82" t="s">
        <v>103</v>
      </c>
      <c r="D10" s="65" t="s">
        <v>23</v>
      </c>
      <c r="E10" s="66" t="s">
        <v>104</v>
      </c>
      <c r="F10" s="67" t="s">
        <v>88</v>
      </c>
      <c r="G10" s="67">
        <v>22</v>
      </c>
      <c r="H10" s="67">
        <v>28</v>
      </c>
      <c r="I10" s="69">
        <f t="shared" si="0"/>
        <v>50</v>
      </c>
      <c r="J10" s="65"/>
      <c r="K10" s="65" t="s">
        <v>89</v>
      </c>
      <c r="L10" s="70" t="s">
        <v>90</v>
      </c>
      <c r="M10" s="71">
        <v>9859796231</v>
      </c>
      <c r="N10" s="72" t="s">
        <v>91</v>
      </c>
      <c r="O10" s="73" t="s">
        <v>92</v>
      </c>
      <c r="P10" s="74">
        <v>43193</v>
      </c>
      <c r="Q10" s="65" t="s">
        <v>102</v>
      </c>
      <c r="R10" s="67">
        <v>12</v>
      </c>
      <c r="S10" s="18" t="s">
        <v>85</v>
      </c>
      <c r="T10" s="18"/>
    </row>
    <row r="11" spans="1:20">
      <c r="A11" s="4">
        <v>7</v>
      </c>
      <c r="B11" s="17" t="s">
        <v>63</v>
      </c>
      <c r="C11" s="76" t="s">
        <v>105</v>
      </c>
      <c r="D11" s="65" t="s">
        <v>25</v>
      </c>
      <c r="E11" s="68">
        <v>3</v>
      </c>
      <c r="F11" s="67"/>
      <c r="G11" s="67">
        <v>32</v>
      </c>
      <c r="H11" s="67">
        <v>21</v>
      </c>
      <c r="I11" s="69">
        <f t="shared" si="0"/>
        <v>53</v>
      </c>
      <c r="J11" s="84"/>
      <c r="K11" s="65" t="s">
        <v>97</v>
      </c>
      <c r="L11" s="85" t="s">
        <v>106</v>
      </c>
      <c r="M11" s="86" t="s">
        <v>107</v>
      </c>
      <c r="N11" s="87" t="s">
        <v>108</v>
      </c>
      <c r="O11" s="88">
        <v>9706784563</v>
      </c>
      <c r="P11" s="74">
        <v>43193</v>
      </c>
      <c r="Q11" s="65" t="s">
        <v>102</v>
      </c>
      <c r="R11" s="67">
        <v>9</v>
      </c>
      <c r="S11" s="18" t="s">
        <v>85</v>
      </c>
      <c r="T11" s="18"/>
    </row>
    <row r="12" spans="1:20" s="53" customFormat="1">
      <c r="A12" s="50">
        <v>8</v>
      </c>
      <c r="B12" s="17" t="s">
        <v>63</v>
      </c>
      <c r="C12" s="76" t="s">
        <v>109</v>
      </c>
      <c r="D12" s="65" t="s">
        <v>23</v>
      </c>
      <c r="E12" s="66" t="s">
        <v>110</v>
      </c>
      <c r="F12" s="67" t="s">
        <v>111</v>
      </c>
      <c r="G12" s="67">
        <v>123</v>
      </c>
      <c r="H12" s="67">
        <v>167</v>
      </c>
      <c r="I12" s="69">
        <f t="shared" si="0"/>
        <v>290</v>
      </c>
      <c r="J12" s="89"/>
      <c r="K12" s="65" t="s">
        <v>97</v>
      </c>
      <c r="L12" s="85" t="s">
        <v>106</v>
      </c>
      <c r="M12" s="86" t="s">
        <v>107</v>
      </c>
      <c r="N12" s="87" t="s">
        <v>108</v>
      </c>
      <c r="O12" s="88">
        <v>9706784563</v>
      </c>
      <c r="P12" s="74">
        <v>43193</v>
      </c>
      <c r="Q12" s="65" t="s">
        <v>102</v>
      </c>
      <c r="R12" s="67">
        <v>10</v>
      </c>
      <c r="S12" s="18" t="s">
        <v>85</v>
      </c>
      <c r="T12" s="51"/>
    </row>
    <row r="13" spans="1:20">
      <c r="A13" s="4">
        <v>9</v>
      </c>
      <c r="B13" s="17" t="s">
        <v>62</v>
      </c>
      <c r="C13" s="82" t="s">
        <v>112</v>
      </c>
      <c r="D13" s="65" t="s">
        <v>23</v>
      </c>
      <c r="E13" s="90">
        <v>18110514703</v>
      </c>
      <c r="F13" s="67" t="s">
        <v>113</v>
      </c>
      <c r="G13" s="68">
        <v>321</v>
      </c>
      <c r="H13" s="68">
        <v>267</v>
      </c>
      <c r="I13" s="69">
        <f t="shared" si="0"/>
        <v>588</v>
      </c>
      <c r="J13" s="83" t="s">
        <v>114</v>
      </c>
      <c r="K13" s="65" t="s">
        <v>115</v>
      </c>
      <c r="L13" s="91" t="s">
        <v>116</v>
      </c>
      <c r="M13" s="92">
        <v>9954240654</v>
      </c>
      <c r="N13" s="93" t="s">
        <v>117</v>
      </c>
      <c r="O13" s="94">
        <v>9707744582</v>
      </c>
      <c r="P13" s="74">
        <v>43194</v>
      </c>
      <c r="Q13" s="65" t="s">
        <v>118</v>
      </c>
      <c r="R13" s="67">
        <v>11</v>
      </c>
      <c r="S13" s="18" t="s">
        <v>85</v>
      </c>
      <c r="T13" s="18"/>
    </row>
    <row r="14" spans="1:20">
      <c r="A14" s="4">
        <v>10</v>
      </c>
      <c r="B14" s="17" t="s">
        <v>63</v>
      </c>
      <c r="C14" s="76" t="s">
        <v>119</v>
      </c>
      <c r="D14" s="65" t="s">
        <v>23</v>
      </c>
      <c r="E14" s="90">
        <v>18110513802</v>
      </c>
      <c r="F14" s="67" t="s">
        <v>113</v>
      </c>
      <c r="G14" s="68">
        <v>232</v>
      </c>
      <c r="H14" s="68">
        <v>236</v>
      </c>
      <c r="I14" s="69">
        <f t="shared" si="0"/>
        <v>468</v>
      </c>
      <c r="J14" s="95" t="s">
        <v>120</v>
      </c>
      <c r="K14" s="65" t="s">
        <v>121</v>
      </c>
      <c r="L14" s="96" t="s">
        <v>122</v>
      </c>
      <c r="M14" s="97">
        <v>9954611399</v>
      </c>
      <c r="N14" s="65" t="s">
        <v>123</v>
      </c>
      <c r="O14" s="67">
        <v>995487299</v>
      </c>
      <c r="P14" s="74">
        <v>43194</v>
      </c>
      <c r="Q14" s="65" t="s">
        <v>118</v>
      </c>
      <c r="R14" s="67">
        <v>9</v>
      </c>
      <c r="S14" s="18" t="s">
        <v>85</v>
      </c>
      <c r="T14" s="18"/>
    </row>
    <row r="15" spans="1:20">
      <c r="A15" s="4">
        <v>11</v>
      </c>
      <c r="B15" s="17" t="s">
        <v>62</v>
      </c>
      <c r="C15" s="82" t="s">
        <v>124</v>
      </c>
      <c r="D15" s="65" t="s">
        <v>25</v>
      </c>
      <c r="E15" s="68">
        <v>27</v>
      </c>
      <c r="F15" s="67"/>
      <c r="G15" s="67">
        <v>23</v>
      </c>
      <c r="H15" s="67">
        <v>25</v>
      </c>
      <c r="I15" s="69">
        <f t="shared" si="0"/>
        <v>48</v>
      </c>
      <c r="J15" s="98"/>
      <c r="K15" s="65" t="s">
        <v>115</v>
      </c>
      <c r="L15" s="91" t="s">
        <v>116</v>
      </c>
      <c r="M15" s="92">
        <v>9954240654</v>
      </c>
      <c r="N15" s="93" t="s">
        <v>117</v>
      </c>
      <c r="O15" s="94">
        <v>9707744582</v>
      </c>
      <c r="P15" s="74">
        <v>43195</v>
      </c>
      <c r="Q15" s="65" t="s">
        <v>125</v>
      </c>
      <c r="R15" s="67">
        <v>10</v>
      </c>
      <c r="S15" s="18" t="s">
        <v>85</v>
      </c>
      <c r="T15" s="18"/>
    </row>
    <row r="16" spans="1:20">
      <c r="A16" s="4">
        <v>12</v>
      </c>
      <c r="B16" s="17" t="s">
        <v>62</v>
      </c>
      <c r="C16" s="82" t="s">
        <v>112</v>
      </c>
      <c r="D16" s="65" t="s">
        <v>23</v>
      </c>
      <c r="E16" s="90">
        <v>18110514703</v>
      </c>
      <c r="F16" s="67" t="s">
        <v>113</v>
      </c>
      <c r="G16" s="68">
        <v>321</v>
      </c>
      <c r="H16" s="68">
        <v>267</v>
      </c>
      <c r="I16" s="69">
        <f t="shared" si="0"/>
        <v>588</v>
      </c>
      <c r="J16" s="83" t="s">
        <v>114</v>
      </c>
      <c r="K16" s="65" t="s">
        <v>115</v>
      </c>
      <c r="L16" s="91" t="s">
        <v>116</v>
      </c>
      <c r="M16" s="92">
        <v>9954240654</v>
      </c>
      <c r="N16" s="93" t="s">
        <v>117</v>
      </c>
      <c r="O16" s="94">
        <v>9707744582</v>
      </c>
      <c r="P16" s="74">
        <v>43195</v>
      </c>
      <c r="Q16" s="65" t="s">
        <v>125</v>
      </c>
      <c r="R16" s="67">
        <v>11</v>
      </c>
      <c r="S16" s="18" t="s">
        <v>85</v>
      </c>
      <c r="T16" s="18"/>
    </row>
    <row r="17" spans="1:20">
      <c r="A17" s="4">
        <v>13</v>
      </c>
      <c r="B17" s="17" t="s">
        <v>63</v>
      </c>
      <c r="C17" s="76" t="s">
        <v>126</v>
      </c>
      <c r="D17" s="65" t="s">
        <v>25</v>
      </c>
      <c r="E17" s="68">
        <v>25</v>
      </c>
      <c r="F17" s="67"/>
      <c r="G17" s="68">
        <v>12</v>
      </c>
      <c r="H17" s="68">
        <v>18</v>
      </c>
      <c r="I17" s="69">
        <f t="shared" si="0"/>
        <v>30</v>
      </c>
      <c r="J17" s="84"/>
      <c r="K17" s="65" t="s">
        <v>121</v>
      </c>
      <c r="L17" s="96" t="s">
        <v>122</v>
      </c>
      <c r="M17" s="97">
        <v>9954611399</v>
      </c>
      <c r="N17" s="99" t="s">
        <v>127</v>
      </c>
      <c r="O17" s="100">
        <v>8473974545</v>
      </c>
      <c r="P17" s="74">
        <v>43195</v>
      </c>
      <c r="Q17" s="65" t="s">
        <v>125</v>
      </c>
      <c r="R17" s="67">
        <v>9</v>
      </c>
      <c r="S17" s="18" t="s">
        <v>85</v>
      </c>
      <c r="T17" s="18"/>
    </row>
    <row r="18" spans="1:20">
      <c r="A18" s="4">
        <v>14</v>
      </c>
      <c r="B18" s="17" t="s">
        <v>63</v>
      </c>
      <c r="C18" s="76" t="s">
        <v>119</v>
      </c>
      <c r="D18" s="65" t="s">
        <v>23</v>
      </c>
      <c r="E18" s="101">
        <v>18110605301</v>
      </c>
      <c r="F18" s="67" t="s">
        <v>113</v>
      </c>
      <c r="G18" s="68">
        <v>232</v>
      </c>
      <c r="H18" s="68">
        <v>236</v>
      </c>
      <c r="I18" s="69">
        <f t="shared" si="0"/>
        <v>468</v>
      </c>
      <c r="J18" s="95" t="s">
        <v>120</v>
      </c>
      <c r="K18" s="65" t="s">
        <v>121</v>
      </c>
      <c r="L18" s="96" t="s">
        <v>122</v>
      </c>
      <c r="M18" s="97">
        <v>9954611399</v>
      </c>
      <c r="N18" s="65" t="s">
        <v>123</v>
      </c>
      <c r="O18" s="67">
        <v>995487299</v>
      </c>
      <c r="P18" s="74">
        <v>43195</v>
      </c>
      <c r="Q18" s="65" t="s">
        <v>125</v>
      </c>
      <c r="R18" s="67">
        <v>10</v>
      </c>
      <c r="S18" s="18" t="s">
        <v>85</v>
      </c>
      <c r="T18" s="18"/>
    </row>
    <row r="19" spans="1:20">
      <c r="A19" s="4">
        <v>15</v>
      </c>
      <c r="B19" s="17" t="s">
        <v>62</v>
      </c>
      <c r="C19" s="82" t="s">
        <v>112</v>
      </c>
      <c r="D19" s="65" t="s">
        <v>23</v>
      </c>
      <c r="E19" s="90">
        <v>18110514703</v>
      </c>
      <c r="F19" s="67" t="s">
        <v>113</v>
      </c>
      <c r="G19" s="68">
        <v>132</v>
      </c>
      <c r="H19" s="68">
        <v>136</v>
      </c>
      <c r="I19" s="69">
        <f t="shared" si="0"/>
        <v>268</v>
      </c>
      <c r="J19" s="83"/>
      <c r="K19" s="65" t="s">
        <v>115</v>
      </c>
      <c r="L19" s="91" t="s">
        <v>116</v>
      </c>
      <c r="M19" s="92">
        <v>9954240654</v>
      </c>
      <c r="N19" s="93" t="s">
        <v>117</v>
      </c>
      <c r="O19" s="94">
        <v>9707744582</v>
      </c>
      <c r="P19" s="74">
        <v>43196</v>
      </c>
      <c r="Q19" s="65" t="s">
        <v>128</v>
      </c>
      <c r="R19" s="67">
        <v>11</v>
      </c>
      <c r="S19" s="18" t="s">
        <v>85</v>
      </c>
      <c r="T19" s="18"/>
    </row>
    <row r="20" spans="1:20">
      <c r="A20" s="4">
        <v>16</v>
      </c>
      <c r="B20" s="17" t="s">
        <v>63</v>
      </c>
      <c r="C20" s="76" t="s">
        <v>129</v>
      </c>
      <c r="D20" s="65" t="s">
        <v>25</v>
      </c>
      <c r="E20" s="68">
        <v>17</v>
      </c>
      <c r="F20" s="67"/>
      <c r="G20" s="68">
        <v>34</v>
      </c>
      <c r="H20" s="68">
        <v>27</v>
      </c>
      <c r="I20" s="69">
        <f t="shared" si="0"/>
        <v>61</v>
      </c>
      <c r="J20" s="102">
        <v>9435415458</v>
      </c>
      <c r="K20" s="65" t="s">
        <v>130</v>
      </c>
      <c r="L20" s="103" t="s">
        <v>131</v>
      </c>
      <c r="M20" s="98">
        <v>9954611399</v>
      </c>
      <c r="N20" s="93" t="s">
        <v>132</v>
      </c>
      <c r="O20" s="94">
        <v>9435211063</v>
      </c>
      <c r="P20" s="74">
        <v>43196</v>
      </c>
      <c r="Q20" s="65" t="s">
        <v>128</v>
      </c>
      <c r="R20" s="67">
        <v>12</v>
      </c>
      <c r="S20" s="18" t="s">
        <v>85</v>
      </c>
      <c r="T20" s="18"/>
    </row>
    <row r="21" spans="1:20">
      <c r="A21" s="4">
        <v>17</v>
      </c>
      <c r="B21" s="17" t="s">
        <v>63</v>
      </c>
      <c r="C21" s="76" t="s">
        <v>119</v>
      </c>
      <c r="D21" s="65" t="s">
        <v>23</v>
      </c>
      <c r="E21" s="90">
        <v>18110513802</v>
      </c>
      <c r="F21" s="67" t="s">
        <v>113</v>
      </c>
      <c r="G21" s="68">
        <v>232</v>
      </c>
      <c r="H21" s="68">
        <v>236</v>
      </c>
      <c r="I21" s="69">
        <f t="shared" si="0"/>
        <v>468</v>
      </c>
      <c r="J21" s="95" t="s">
        <v>120</v>
      </c>
      <c r="K21" s="65" t="s">
        <v>121</v>
      </c>
      <c r="L21" s="96" t="s">
        <v>122</v>
      </c>
      <c r="M21" s="97">
        <v>9954611399</v>
      </c>
      <c r="N21" s="65" t="s">
        <v>123</v>
      </c>
      <c r="O21" s="67">
        <v>995487299</v>
      </c>
      <c r="P21" s="74">
        <v>43196</v>
      </c>
      <c r="Q21" s="65" t="s">
        <v>128</v>
      </c>
      <c r="R21" s="67">
        <v>16</v>
      </c>
      <c r="S21" s="18" t="s">
        <v>85</v>
      </c>
      <c r="T21" s="18"/>
    </row>
    <row r="22" spans="1:20">
      <c r="A22" s="4">
        <v>18</v>
      </c>
      <c r="B22" s="17" t="s">
        <v>62</v>
      </c>
      <c r="C22" s="82" t="s">
        <v>133</v>
      </c>
      <c r="D22" s="65" t="s">
        <v>25</v>
      </c>
      <c r="E22" s="75">
        <v>5</v>
      </c>
      <c r="F22" s="67"/>
      <c r="G22" s="19">
        <v>19</v>
      </c>
      <c r="H22" s="19">
        <v>22</v>
      </c>
      <c r="I22" s="17">
        <f t="shared" ref="I22:I24" si="1">+G22+H22</f>
        <v>41</v>
      </c>
      <c r="J22" s="104">
        <v>9706698647</v>
      </c>
      <c r="K22" s="18" t="s">
        <v>115</v>
      </c>
      <c r="L22" s="103" t="s">
        <v>134</v>
      </c>
      <c r="M22" s="98">
        <v>9577750298</v>
      </c>
      <c r="N22" s="93" t="s">
        <v>117</v>
      </c>
      <c r="O22" s="94">
        <v>9707744582</v>
      </c>
      <c r="P22" s="74">
        <v>43198</v>
      </c>
      <c r="Q22" s="65" t="s">
        <v>135</v>
      </c>
      <c r="R22" s="67">
        <v>12</v>
      </c>
      <c r="S22" s="18" t="s">
        <v>85</v>
      </c>
      <c r="T22" s="18"/>
    </row>
    <row r="23" spans="1:20" ht="18.75">
      <c r="A23" s="4">
        <v>19</v>
      </c>
      <c r="B23" s="17" t="s">
        <v>62</v>
      </c>
      <c r="C23" s="82" t="s">
        <v>136</v>
      </c>
      <c r="D23" s="65" t="s">
        <v>23</v>
      </c>
      <c r="E23" s="105">
        <v>18110505801</v>
      </c>
      <c r="F23" s="67" t="s">
        <v>88</v>
      </c>
      <c r="G23" s="68">
        <v>92</v>
      </c>
      <c r="H23" s="68">
        <v>87</v>
      </c>
      <c r="I23" s="106">
        <f t="shared" si="1"/>
        <v>179</v>
      </c>
      <c r="J23" s="107" t="s">
        <v>137</v>
      </c>
      <c r="K23" s="67" t="s">
        <v>115</v>
      </c>
      <c r="L23" s="98" t="s">
        <v>116</v>
      </c>
      <c r="M23" s="98">
        <v>9954240654</v>
      </c>
      <c r="N23" s="78" t="s">
        <v>117</v>
      </c>
      <c r="O23" s="97">
        <v>9707744582</v>
      </c>
      <c r="P23" s="74">
        <v>43198</v>
      </c>
      <c r="Q23" s="65" t="s">
        <v>135</v>
      </c>
      <c r="R23" s="67">
        <v>13</v>
      </c>
      <c r="S23" s="18" t="s">
        <v>85</v>
      </c>
      <c r="T23" s="18"/>
    </row>
    <row r="24" spans="1:20" ht="31.5">
      <c r="A24" s="4">
        <v>20</v>
      </c>
      <c r="B24" s="17" t="s">
        <v>63</v>
      </c>
      <c r="C24" s="108" t="s">
        <v>138</v>
      </c>
      <c r="D24" s="65" t="s">
        <v>25</v>
      </c>
      <c r="E24" s="68"/>
      <c r="F24" s="67"/>
      <c r="G24" s="68">
        <v>34</v>
      </c>
      <c r="H24" s="68">
        <v>25</v>
      </c>
      <c r="I24" s="106">
        <f t="shared" si="1"/>
        <v>59</v>
      </c>
      <c r="J24" s="67">
        <v>9854863673</v>
      </c>
      <c r="K24" s="67" t="s">
        <v>130</v>
      </c>
      <c r="L24" s="75" t="s">
        <v>139</v>
      </c>
      <c r="M24" s="75" t="s">
        <v>140</v>
      </c>
      <c r="N24" s="67" t="s">
        <v>141</v>
      </c>
      <c r="O24" s="92">
        <v>8473974545</v>
      </c>
      <c r="P24" s="74">
        <v>43198</v>
      </c>
      <c r="Q24" s="65" t="s">
        <v>135</v>
      </c>
      <c r="R24" s="109">
        <v>18</v>
      </c>
      <c r="S24" s="18" t="s">
        <v>85</v>
      </c>
      <c r="T24" s="18"/>
    </row>
    <row r="25" spans="1:20">
      <c r="A25" s="4">
        <v>21</v>
      </c>
      <c r="B25" s="17" t="s">
        <v>63</v>
      </c>
      <c r="C25" s="76" t="s">
        <v>142</v>
      </c>
      <c r="D25" s="65" t="s">
        <v>23</v>
      </c>
      <c r="E25" s="90">
        <v>18110513802</v>
      </c>
      <c r="F25" s="67" t="s">
        <v>113</v>
      </c>
      <c r="G25" s="68">
        <v>212</v>
      </c>
      <c r="H25" s="68">
        <v>245</v>
      </c>
      <c r="I25" s="69">
        <f t="shared" ref="I25" si="2">G25+H25</f>
        <v>457</v>
      </c>
      <c r="J25" s="95" t="s">
        <v>120</v>
      </c>
      <c r="K25" s="65" t="s">
        <v>121</v>
      </c>
      <c r="L25" s="96" t="s">
        <v>122</v>
      </c>
      <c r="M25" s="97">
        <v>9954611399</v>
      </c>
      <c r="N25" s="65" t="s">
        <v>123</v>
      </c>
      <c r="O25" s="67">
        <v>995487299</v>
      </c>
      <c r="P25" s="74">
        <v>43198</v>
      </c>
      <c r="Q25" s="65" t="s">
        <v>135</v>
      </c>
      <c r="R25" s="109">
        <v>20</v>
      </c>
      <c r="S25" s="18" t="s">
        <v>85</v>
      </c>
      <c r="T25" s="18"/>
    </row>
    <row r="26" spans="1:20">
      <c r="A26" s="4">
        <v>22</v>
      </c>
      <c r="B26" s="17" t="s">
        <v>62</v>
      </c>
      <c r="C26" s="82" t="s">
        <v>143</v>
      </c>
      <c r="D26" s="18" t="s">
        <v>25</v>
      </c>
      <c r="E26" s="19">
        <v>1</v>
      </c>
      <c r="F26" s="48"/>
      <c r="G26" s="19">
        <v>13</v>
      </c>
      <c r="H26" s="19">
        <v>10</v>
      </c>
      <c r="I26" s="17">
        <f t="shared" ref="I26:I31" si="3">+G26+H26</f>
        <v>23</v>
      </c>
      <c r="J26" s="104">
        <v>887143024</v>
      </c>
      <c r="K26" s="48" t="s">
        <v>89</v>
      </c>
      <c r="L26" s="110" t="s">
        <v>144</v>
      </c>
      <c r="M26" s="98">
        <v>9435211026</v>
      </c>
      <c r="N26" s="93" t="s">
        <v>145</v>
      </c>
      <c r="O26" s="94">
        <v>9577172453</v>
      </c>
      <c r="P26" s="24">
        <v>43199</v>
      </c>
      <c r="Q26" s="65" t="s">
        <v>93</v>
      </c>
      <c r="R26" s="67">
        <v>15</v>
      </c>
      <c r="S26" s="18" t="s">
        <v>85</v>
      </c>
      <c r="T26" s="18"/>
    </row>
    <row r="27" spans="1:20" ht="18">
      <c r="A27" s="4">
        <v>23</v>
      </c>
      <c r="B27" s="17" t="s">
        <v>62</v>
      </c>
      <c r="C27" s="82" t="s">
        <v>146</v>
      </c>
      <c r="D27" s="65" t="s">
        <v>25</v>
      </c>
      <c r="E27" s="68">
        <v>2</v>
      </c>
      <c r="F27" s="67"/>
      <c r="G27" s="68">
        <v>15</v>
      </c>
      <c r="H27" s="68">
        <v>21</v>
      </c>
      <c r="I27" s="106">
        <f t="shared" si="3"/>
        <v>36</v>
      </c>
      <c r="J27" s="111"/>
      <c r="K27" s="67" t="s">
        <v>89</v>
      </c>
      <c r="L27" s="98" t="s">
        <v>144</v>
      </c>
      <c r="M27" s="98">
        <v>9435211026</v>
      </c>
      <c r="N27" s="78" t="s">
        <v>147</v>
      </c>
      <c r="O27" s="112">
        <v>9613388396</v>
      </c>
      <c r="P27" s="24">
        <v>43199</v>
      </c>
      <c r="Q27" s="65" t="s">
        <v>93</v>
      </c>
      <c r="R27" s="67">
        <v>16</v>
      </c>
      <c r="S27" s="18" t="s">
        <v>85</v>
      </c>
      <c r="T27" s="18"/>
    </row>
    <row r="28" spans="1:20">
      <c r="A28" s="4">
        <v>24</v>
      </c>
      <c r="B28" s="17" t="s">
        <v>63</v>
      </c>
      <c r="C28" s="76" t="s">
        <v>148</v>
      </c>
      <c r="D28" s="65" t="s">
        <v>25</v>
      </c>
      <c r="E28" s="19">
        <v>15</v>
      </c>
      <c r="F28" s="48"/>
      <c r="G28" s="19">
        <v>16</v>
      </c>
      <c r="H28" s="19">
        <v>17</v>
      </c>
      <c r="I28" s="17">
        <f t="shared" si="3"/>
        <v>33</v>
      </c>
      <c r="J28" s="104">
        <v>9613364254</v>
      </c>
      <c r="K28" s="48" t="s">
        <v>149</v>
      </c>
      <c r="L28" s="110" t="s">
        <v>144</v>
      </c>
      <c r="M28" s="98">
        <v>9435211026</v>
      </c>
      <c r="N28" s="93" t="s">
        <v>150</v>
      </c>
      <c r="O28" s="94">
        <v>9706622039</v>
      </c>
      <c r="P28" s="24">
        <v>43199</v>
      </c>
      <c r="Q28" s="65" t="s">
        <v>93</v>
      </c>
      <c r="R28" s="67">
        <v>18</v>
      </c>
      <c r="S28" s="18" t="s">
        <v>85</v>
      </c>
      <c r="T28" s="18"/>
    </row>
    <row r="29" spans="1:20">
      <c r="A29" s="4">
        <v>25</v>
      </c>
      <c r="B29" s="17" t="s">
        <v>63</v>
      </c>
      <c r="C29" s="113" t="s">
        <v>151</v>
      </c>
      <c r="D29" s="65" t="s">
        <v>25</v>
      </c>
      <c r="E29" s="114">
        <v>33</v>
      </c>
      <c r="F29" s="115"/>
      <c r="G29" s="114">
        <v>18</v>
      </c>
      <c r="H29" s="114">
        <v>21</v>
      </c>
      <c r="I29" s="116">
        <f t="shared" si="3"/>
        <v>39</v>
      </c>
      <c r="J29" s="115">
        <v>8876631199</v>
      </c>
      <c r="K29" s="115" t="s">
        <v>89</v>
      </c>
      <c r="L29" s="117" t="s">
        <v>144</v>
      </c>
      <c r="M29" s="98">
        <v>9435211026</v>
      </c>
      <c r="N29" s="118" t="s">
        <v>152</v>
      </c>
      <c r="O29" s="79">
        <v>7399909829</v>
      </c>
      <c r="P29" s="24">
        <v>43199</v>
      </c>
      <c r="Q29" s="65" t="s">
        <v>93</v>
      </c>
      <c r="R29" s="67">
        <v>16</v>
      </c>
      <c r="S29" s="18" t="s">
        <v>85</v>
      </c>
      <c r="T29" s="18"/>
    </row>
    <row r="30" spans="1:20" ht="18.75">
      <c r="A30" s="4">
        <v>26</v>
      </c>
      <c r="B30" s="17" t="s">
        <v>62</v>
      </c>
      <c r="C30" s="76" t="s">
        <v>153</v>
      </c>
      <c r="D30" s="65" t="s">
        <v>25</v>
      </c>
      <c r="E30" s="119">
        <v>1</v>
      </c>
      <c r="F30" s="75"/>
      <c r="G30" s="119">
        <v>13</v>
      </c>
      <c r="H30" s="119">
        <v>10</v>
      </c>
      <c r="I30" s="92">
        <f t="shared" si="3"/>
        <v>23</v>
      </c>
      <c r="J30" s="120">
        <v>887143024</v>
      </c>
      <c r="K30" s="75" t="s">
        <v>89</v>
      </c>
      <c r="L30" s="98" t="s">
        <v>144</v>
      </c>
      <c r="M30" s="98">
        <v>9435211026</v>
      </c>
      <c r="N30" s="121" t="s">
        <v>145</v>
      </c>
      <c r="O30" s="122">
        <v>9577172453</v>
      </c>
      <c r="P30" s="74">
        <v>43200</v>
      </c>
      <c r="Q30" s="65" t="s">
        <v>102</v>
      </c>
      <c r="R30" s="67">
        <v>12</v>
      </c>
      <c r="S30" s="18" t="s">
        <v>85</v>
      </c>
      <c r="T30" s="18"/>
    </row>
    <row r="31" spans="1:20">
      <c r="A31" s="4">
        <v>27</v>
      </c>
      <c r="B31" s="17" t="s">
        <v>62</v>
      </c>
      <c r="C31" s="76" t="s">
        <v>154</v>
      </c>
      <c r="D31" s="65" t="s">
        <v>25</v>
      </c>
      <c r="E31" s="19">
        <v>13</v>
      </c>
      <c r="F31" s="48"/>
      <c r="G31" s="19">
        <v>20</v>
      </c>
      <c r="H31" s="19">
        <v>18</v>
      </c>
      <c r="I31" s="17">
        <f t="shared" si="3"/>
        <v>38</v>
      </c>
      <c r="J31" s="104">
        <v>8751985835</v>
      </c>
      <c r="K31" s="48" t="s">
        <v>155</v>
      </c>
      <c r="L31" s="110" t="s">
        <v>144</v>
      </c>
      <c r="M31" s="110">
        <v>9435211026</v>
      </c>
      <c r="N31" s="93" t="s">
        <v>91</v>
      </c>
      <c r="O31" s="94">
        <v>9577243284</v>
      </c>
      <c r="P31" s="74">
        <v>43200</v>
      </c>
      <c r="Q31" s="65" t="s">
        <v>102</v>
      </c>
      <c r="R31" s="67">
        <v>14</v>
      </c>
      <c r="S31" s="18" t="s">
        <v>85</v>
      </c>
      <c r="T31" s="18"/>
    </row>
    <row r="32" spans="1:20">
      <c r="A32" s="4">
        <v>28</v>
      </c>
      <c r="B32" s="17" t="s">
        <v>63</v>
      </c>
      <c r="C32" s="76" t="s">
        <v>156</v>
      </c>
      <c r="D32" s="65" t="s">
        <v>25</v>
      </c>
      <c r="E32" s="105">
        <v>14</v>
      </c>
      <c r="F32" s="67"/>
      <c r="G32" s="68">
        <v>22</v>
      </c>
      <c r="H32" s="68">
        <v>19</v>
      </c>
      <c r="I32" s="69">
        <f t="shared" si="0"/>
        <v>41</v>
      </c>
      <c r="J32" s="84"/>
      <c r="K32" s="48" t="s">
        <v>157</v>
      </c>
      <c r="L32" s="100" t="s">
        <v>158</v>
      </c>
      <c r="M32" s="123">
        <v>9954123845</v>
      </c>
      <c r="N32" s="48" t="s">
        <v>159</v>
      </c>
      <c r="O32" s="123">
        <v>9577145559</v>
      </c>
      <c r="P32" s="74">
        <v>43200</v>
      </c>
      <c r="Q32" s="65" t="s">
        <v>102</v>
      </c>
      <c r="R32" s="67">
        <v>21</v>
      </c>
      <c r="S32" s="18" t="s">
        <v>85</v>
      </c>
      <c r="T32" s="18"/>
    </row>
    <row r="33" spans="1:20">
      <c r="A33" s="4">
        <v>29</v>
      </c>
      <c r="B33" s="17" t="s">
        <v>63</v>
      </c>
      <c r="C33" s="76" t="s">
        <v>160</v>
      </c>
      <c r="D33" s="65" t="s">
        <v>25</v>
      </c>
      <c r="E33" s="19"/>
      <c r="F33" s="48"/>
      <c r="G33" s="19">
        <v>23</v>
      </c>
      <c r="H33" s="19">
        <v>26</v>
      </c>
      <c r="I33" s="56">
        <f>G33+H33</f>
        <v>49</v>
      </c>
      <c r="J33" s="48"/>
      <c r="K33" s="48" t="s">
        <v>157</v>
      </c>
      <c r="L33" s="100" t="s">
        <v>158</v>
      </c>
      <c r="M33" s="123">
        <v>9954123845</v>
      </c>
      <c r="N33" s="48" t="s">
        <v>159</v>
      </c>
      <c r="O33" s="123">
        <v>9577145559</v>
      </c>
      <c r="P33" s="74">
        <v>43200</v>
      </c>
      <c r="Q33" s="65" t="s">
        <v>102</v>
      </c>
      <c r="R33" s="67">
        <v>23</v>
      </c>
      <c r="S33" s="18" t="s">
        <v>85</v>
      </c>
      <c r="T33" s="18"/>
    </row>
    <row r="34" spans="1:20">
      <c r="A34" s="4">
        <v>30</v>
      </c>
      <c r="B34" s="17" t="s">
        <v>62</v>
      </c>
      <c r="C34" s="82" t="s">
        <v>161</v>
      </c>
      <c r="D34" s="65" t="s">
        <v>25</v>
      </c>
      <c r="E34" s="19">
        <v>4</v>
      </c>
      <c r="F34" s="48"/>
      <c r="G34" s="19">
        <v>30</v>
      </c>
      <c r="H34" s="19">
        <v>24</v>
      </c>
      <c r="I34" s="17">
        <f t="shared" ref="I34:I38" si="4">+G34+H34</f>
        <v>54</v>
      </c>
      <c r="J34" s="104">
        <v>9613008856</v>
      </c>
      <c r="K34" s="48" t="s">
        <v>162</v>
      </c>
      <c r="L34" s="124" t="s">
        <v>90</v>
      </c>
      <c r="M34" s="124">
        <v>9859796231</v>
      </c>
      <c r="N34" s="93" t="s">
        <v>163</v>
      </c>
      <c r="O34" s="94">
        <v>8402993640</v>
      </c>
      <c r="P34" s="74">
        <v>43201</v>
      </c>
      <c r="Q34" s="65" t="s">
        <v>118</v>
      </c>
      <c r="R34" s="67">
        <v>12</v>
      </c>
      <c r="S34" s="18" t="s">
        <v>85</v>
      </c>
      <c r="T34" s="18"/>
    </row>
    <row r="35" spans="1:20">
      <c r="A35" s="4">
        <v>31</v>
      </c>
      <c r="B35" s="17" t="s">
        <v>62</v>
      </c>
      <c r="C35" s="82" t="s">
        <v>164</v>
      </c>
      <c r="D35" s="18" t="s">
        <v>25</v>
      </c>
      <c r="E35" s="19">
        <v>25</v>
      </c>
      <c r="F35" s="48"/>
      <c r="G35" s="19">
        <v>26</v>
      </c>
      <c r="H35" s="19">
        <v>24</v>
      </c>
      <c r="I35" s="17">
        <f t="shared" si="4"/>
        <v>50</v>
      </c>
      <c r="J35" s="104">
        <v>9954816143</v>
      </c>
      <c r="K35" s="48" t="s">
        <v>162</v>
      </c>
      <c r="L35" s="123" t="s">
        <v>134</v>
      </c>
      <c r="M35" s="123">
        <v>9577750298</v>
      </c>
      <c r="N35" s="93" t="s">
        <v>163</v>
      </c>
      <c r="O35" s="94">
        <v>8402993640</v>
      </c>
      <c r="P35" s="74">
        <v>43201</v>
      </c>
      <c r="Q35" s="65" t="s">
        <v>118</v>
      </c>
      <c r="R35" s="67">
        <v>11</v>
      </c>
      <c r="S35" s="18" t="s">
        <v>85</v>
      </c>
      <c r="T35" s="18"/>
    </row>
    <row r="36" spans="1:20">
      <c r="A36" s="4">
        <v>32</v>
      </c>
      <c r="B36" s="17" t="s">
        <v>63</v>
      </c>
      <c r="C36" s="76" t="s">
        <v>165</v>
      </c>
      <c r="D36" s="65" t="s">
        <v>25</v>
      </c>
      <c r="E36" s="19">
        <v>17</v>
      </c>
      <c r="F36" s="48"/>
      <c r="G36" s="19">
        <v>18</v>
      </c>
      <c r="H36" s="19">
        <v>21</v>
      </c>
      <c r="I36" s="17">
        <f t="shared" si="4"/>
        <v>39</v>
      </c>
      <c r="J36" s="104">
        <v>8876027026</v>
      </c>
      <c r="K36" s="48" t="s">
        <v>149</v>
      </c>
      <c r="L36" s="110" t="s">
        <v>144</v>
      </c>
      <c r="M36" s="110">
        <v>9435211026</v>
      </c>
      <c r="N36" s="93" t="s">
        <v>166</v>
      </c>
      <c r="O36" s="94">
        <v>9613231045</v>
      </c>
      <c r="P36" s="74">
        <v>43201</v>
      </c>
      <c r="Q36" s="65" t="s">
        <v>118</v>
      </c>
      <c r="R36" s="67">
        <v>13</v>
      </c>
      <c r="S36" s="18" t="s">
        <v>85</v>
      </c>
      <c r="T36" s="18"/>
    </row>
    <row r="37" spans="1:20">
      <c r="A37" s="4">
        <v>33</v>
      </c>
      <c r="B37" s="17" t="s">
        <v>63</v>
      </c>
      <c r="C37" s="76" t="s">
        <v>167</v>
      </c>
      <c r="D37" s="125" t="s">
        <v>25</v>
      </c>
      <c r="E37" s="19">
        <v>9</v>
      </c>
      <c r="F37" s="48"/>
      <c r="G37" s="19">
        <v>17</v>
      </c>
      <c r="H37" s="19">
        <v>19</v>
      </c>
      <c r="I37" s="17">
        <f t="shared" si="4"/>
        <v>36</v>
      </c>
      <c r="J37" s="104">
        <v>8486643998</v>
      </c>
      <c r="K37" s="48" t="s">
        <v>149</v>
      </c>
      <c r="L37" s="110" t="s">
        <v>144</v>
      </c>
      <c r="M37" s="110">
        <v>9435211026</v>
      </c>
      <c r="N37" s="93" t="s">
        <v>166</v>
      </c>
      <c r="O37" s="94">
        <v>9613231045</v>
      </c>
      <c r="P37" s="74">
        <v>43201</v>
      </c>
      <c r="Q37" s="65" t="s">
        <v>118</v>
      </c>
      <c r="R37" s="67">
        <v>11</v>
      </c>
      <c r="S37" s="18" t="s">
        <v>85</v>
      </c>
      <c r="T37" s="18"/>
    </row>
    <row r="38" spans="1:20">
      <c r="A38" s="4">
        <v>34</v>
      </c>
      <c r="B38" s="17" t="s">
        <v>62</v>
      </c>
      <c r="C38" s="82" t="s">
        <v>168</v>
      </c>
      <c r="D38" s="126" t="s">
        <v>25</v>
      </c>
      <c r="E38" s="56"/>
      <c r="F38" s="17"/>
      <c r="G38" s="17">
        <v>23</v>
      </c>
      <c r="H38" s="17">
        <v>27</v>
      </c>
      <c r="I38" s="17">
        <f t="shared" si="4"/>
        <v>50</v>
      </c>
      <c r="J38" s="48"/>
      <c r="K38" s="48" t="s">
        <v>169</v>
      </c>
      <c r="L38" s="100" t="s">
        <v>158</v>
      </c>
      <c r="M38" s="100">
        <v>9954123845</v>
      </c>
      <c r="N38" s="48" t="s">
        <v>170</v>
      </c>
      <c r="O38" s="48">
        <v>9706622471</v>
      </c>
      <c r="P38" s="127">
        <v>43202</v>
      </c>
      <c r="Q38" s="128" t="s">
        <v>125</v>
      </c>
      <c r="R38" s="67">
        <v>13</v>
      </c>
      <c r="S38" s="18" t="s">
        <v>85</v>
      </c>
      <c r="T38" s="18"/>
    </row>
    <row r="39" spans="1:20">
      <c r="A39" s="4">
        <v>35</v>
      </c>
      <c r="B39" s="17" t="s">
        <v>62</v>
      </c>
      <c r="C39" s="82" t="s">
        <v>171</v>
      </c>
      <c r="D39" s="65" t="s">
        <v>25</v>
      </c>
      <c r="E39" s="68"/>
      <c r="F39" s="67"/>
      <c r="G39" s="106">
        <v>22</v>
      </c>
      <c r="H39" s="106">
        <v>32</v>
      </c>
      <c r="I39" s="69">
        <f t="shared" si="0"/>
        <v>54</v>
      </c>
      <c r="J39" s="65"/>
      <c r="K39" s="48" t="s">
        <v>169</v>
      </c>
      <c r="L39" s="100" t="s">
        <v>158</v>
      </c>
      <c r="M39" s="100">
        <v>9954123845</v>
      </c>
      <c r="N39" s="48" t="s">
        <v>170</v>
      </c>
      <c r="O39" s="48">
        <v>9706622471</v>
      </c>
      <c r="P39" s="129">
        <v>43202</v>
      </c>
      <c r="Q39" s="128" t="s">
        <v>125</v>
      </c>
      <c r="R39" s="67">
        <v>18</v>
      </c>
      <c r="S39" s="18" t="s">
        <v>85</v>
      </c>
      <c r="T39" s="18"/>
    </row>
    <row r="40" spans="1:20">
      <c r="A40" s="4">
        <v>36</v>
      </c>
      <c r="B40" s="17" t="s">
        <v>63</v>
      </c>
      <c r="C40" s="76" t="s">
        <v>172</v>
      </c>
      <c r="D40" s="65" t="s">
        <v>25</v>
      </c>
      <c r="E40" s="68"/>
      <c r="F40" s="67"/>
      <c r="G40" s="106">
        <v>23</v>
      </c>
      <c r="H40" s="106">
        <v>24</v>
      </c>
      <c r="I40" s="69">
        <f t="shared" si="0"/>
        <v>47</v>
      </c>
      <c r="J40" s="65"/>
      <c r="K40" s="67" t="s">
        <v>173</v>
      </c>
      <c r="L40" s="102" t="s">
        <v>174</v>
      </c>
      <c r="M40" s="102">
        <v>8761945492</v>
      </c>
      <c r="N40" s="100" t="s">
        <v>175</v>
      </c>
      <c r="O40" s="102">
        <v>9613419032</v>
      </c>
      <c r="P40" s="129">
        <v>43202</v>
      </c>
      <c r="Q40" s="128" t="s">
        <v>125</v>
      </c>
      <c r="R40" s="67">
        <v>19</v>
      </c>
      <c r="S40" s="18" t="s">
        <v>85</v>
      </c>
      <c r="T40" s="18"/>
    </row>
    <row r="41" spans="1:20">
      <c r="A41" s="4">
        <v>37</v>
      </c>
      <c r="B41" s="17" t="s">
        <v>63</v>
      </c>
      <c r="C41" s="76" t="s">
        <v>176</v>
      </c>
      <c r="D41" s="130" t="s">
        <v>25</v>
      </c>
      <c r="E41" s="101">
        <v>10</v>
      </c>
      <c r="F41" s="67"/>
      <c r="G41" s="68">
        <v>17</v>
      </c>
      <c r="H41" s="68">
        <v>16</v>
      </c>
      <c r="I41" s="69">
        <f t="shared" si="0"/>
        <v>33</v>
      </c>
      <c r="J41" s="131">
        <v>8822862545</v>
      </c>
      <c r="K41" s="67" t="s">
        <v>157</v>
      </c>
      <c r="L41" s="102" t="s">
        <v>174</v>
      </c>
      <c r="M41" s="102">
        <v>8761945492</v>
      </c>
      <c r="N41" s="100" t="s">
        <v>177</v>
      </c>
      <c r="O41" s="102">
        <v>8135899711</v>
      </c>
      <c r="P41" s="129">
        <v>43202</v>
      </c>
      <c r="Q41" s="128" t="s">
        <v>125</v>
      </c>
      <c r="R41" s="67">
        <v>13</v>
      </c>
      <c r="S41" s="18" t="s">
        <v>85</v>
      </c>
      <c r="T41" s="18"/>
    </row>
    <row r="42" spans="1:20">
      <c r="A42" s="4">
        <v>38</v>
      </c>
      <c r="B42" s="17" t="s">
        <v>62</v>
      </c>
      <c r="C42" s="76" t="s">
        <v>178</v>
      </c>
      <c r="D42" s="130" t="s">
        <v>25</v>
      </c>
      <c r="E42" s="105"/>
      <c r="F42" s="67"/>
      <c r="G42" s="19">
        <v>24</v>
      </c>
      <c r="H42" s="19">
        <v>28</v>
      </c>
      <c r="I42" s="17">
        <f t="shared" ref="I42:I50" si="5">+G42+H42</f>
        <v>52</v>
      </c>
      <c r="J42" s="104">
        <v>8486959503</v>
      </c>
      <c r="K42" s="48" t="s">
        <v>162</v>
      </c>
      <c r="L42" s="124" t="s">
        <v>90</v>
      </c>
      <c r="M42" s="124">
        <v>9859796231</v>
      </c>
      <c r="N42" s="93" t="s">
        <v>179</v>
      </c>
      <c r="O42" s="132">
        <v>919706473621</v>
      </c>
      <c r="P42" s="74">
        <v>43203</v>
      </c>
      <c r="Q42" s="65" t="s">
        <v>128</v>
      </c>
      <c r="R42" s="67">
        <v>14</v>
      </c>
      <c r="S42" s="18" t="s">
        <v>85</v>
      </c>
      <c r="T42" s="18"/>
    </row>
    <row r="43" spans="1:20">
      <c r="A43" s="4">
        <v>39</v>
      </c>
      <c r="B43" s="17" t="s">
        <v>62</v>
      </c>
      <c r="C43" s="82" t="s">
        <v>180</v>
      </c>
      <c r="D43" s="130" t="s">
        <v>25</v>
      </c>
      <c r="E43" s="105"/>
      <c r="F43" s="67"/>
      <c r="G43" s="19">
        <v>25</v>
      </c>
      <c r="H43" s="19">
        <v>26</v>
      </c>
      <c r="I43" s="17">
        <f t="shared" si="5"/>
        <v>51</v>
      </c>
      <c r="J43" s="104">
        <v>8876027026</v>
      </c>
      <c r="K43" s="48" t="s">
        <v>162</v>
      </c>
      <c r="L43" s="124" t="s">
        <v>90</v>
      </c>
      <c r="M43" s="124">
        <v>9859796231</v>
      </c>
      <c r="N43" s="93" t="s">
        <v>179</v>
      </c>
      <c r="O43" s="132">
        <v>919706473621</v>
      </c>
      <c r="P43" s="74">
        <v>43203</v>
      </c>
      <c r="Q43" s="65" t="s">
        <v>128</v>
      </c>
      <c r="R43" s="67">
        <v>10</v>
      </c>
      <c r="S43" s="18" t="s">
        <v>85</v>
      </c>
      <c r="T43" s="18"/>
    </row>
    <row r="44" spans="1:20">
      <c r="A44" s="4">
        <v>40</v>
      </c>
      <c r="B44" s="17" t="s">
        <v>63</v>
      </c>
      <c r="C44" s="76" t="s">
        <v>181</v>
      </c>
      <c r="D44" s="130" t="s">
        <v>25</v>
      </c>
      <c r="E44" s="19">
        <v>7</v>
      </c>
      <c r="F44" s="48"/>
      <c r="G44" s="19">
        <v>20</v>
      </c>
      <c r="H44" s="19">
        <v>22</v>
      </c>
      <c r="I44" s="17">
        <f t="shared" si="5"/>
        <v>42</v>
      </c>
      <c r="J44" s="104">
        <v>7896430532</v>
      </c>
      <c r="K44" s="48" t="s">
        <v>182</v>
      </c>
      <c r="L44" s="110" t="s">
        <v>174</v>
      </c>
      <c r="M44" s="110">
        <v>8761945492</v>
      </c>
      <c r="N44" s="93" t="s">
        <v>183</v>
      </c>
      <c r="O44" s="94">
        <v>9954545668</v>
      </c>
      <c r="P44" s="74">
        <v>43203</v>
      </c>
      <c r="Q44" s="65" t="s">
        <v>128</v>
      </c>
      <c r="R44" s="67">
        <v>14</v>
      </c>
      <c r="S44" s="18" t="s">
        <v>85</v>
      </c>
      <c r="T44" s="18"/>
    </row>
    <row r="45" spans="1:20">
      <c r="A45" s="4">
        <v>41</v>
      </c>
      <c r="B45" s="17" t="s">
        <v>63</v>
      </c>
      <c r="C45" s="133" t="s">
        <v>184</v>
      </c>
      <c r="D45" s="18" t="s">
        <v>25</v>
      </c>
      <c r="E45" s="19">
        <v>13</v>
      </c>
      <c r="F45" s="48"/>
      <c r="G45" s="19">
        <v>20</v>
      </c>
      <c r="H45" s="19">
        <v>30</v>
      </c>
      <c r="I45" s="17">
        <f t="shared" si="5"/>
        <v>50</v>
      </c>
      <c r="J45" s="48"/>
      <c r="K45" s="48" t="s">
        <v>162</v>
      </c>
      <c r="L45" s="124" t="s">
        <v>90</v>
      </c>
      <c r="M45" s="124">
        <v>9859796231</v>
      </c>
      <c r="N45" s="93" t="s">
        <v>179</v>
      </c>
      <c r="O45" s="132">
        <v>919706473621</v>
      </c>
      <c r="P45" s="74">
        <v>43203</v>
      </c>
      <c r="Q45" s="65" t="s">
        <v>128</v>
      </c>
      <c r="R45" s="67">
        <v>11</v>
      </c>
      <c r="S45" s="18" t="s">
        <v>85</v>
      </c>
      <c r="T45" s="18"/>
    </row>
    <row r="46" spans="1:20" ht="18.75">
      <c r="A46" s="4">
        <v>42</v>
      </c>
      <c r="B46" s="17" t="s">
        <v>62</v>
      </c>
      <c r="C46" s="82" t="s">
        <v>185</v>
      </c>
      <c r="D46" s="65" t="s">
        <v>23</v>
      </c>
      <c r="E46" s="134">
        <v>18110504502</v>
      </c>
      <c r="F46" s="67"/>
      <c r="G46" s="68">
        <v>20</v>
      </c>
      <c r="H46" s="68">
        <v>30</v>
      </c>
      <c r="I46" s="106">
        <f t="shared" si="5"/>
        <v>50</v>
      </c>
      <c r="J46" s="95" t="s">
        <v>186</v>
      </c>
      <c r="K46" s="67" t="s">
        <v>162</v>
      </c>
      <c r="L46" s="71" t="s">
        <v>90</v>
      </c>
      <c r="M46" s="135">
        <v>9859796231</v>
      </c>
      <c r="N46" s="78" t="s">
        <v>179</v>
      </c>
      <c r="O46" s="136">
        <v>919706473621</v>
      </c>
      <c r="P46" s="74">
        <v>43207</v>
      </c>
      <c r="Q46" s="65" t="s">
        <v>102</v>
      </c>
      <c r="R46" s="67">
        <v>13</v>
      </c>
      <c r="S46" s="18" t="s">
        <v>85</v>
      </c>
      <c r="T46" s="18"/>
    </row>
    <row r="47" spans="1:20" ht="18.75">
      <c r="A47" s="4">
        <v>43</v>
      </c>
      <c r="B47" s="17" t="s">
        <v>62</v>
      </c>
      <c r="C47" s="82" t="s">
        <v>187</v>
      </c>
      <c r="D47" s="65" t="s">
        <v>25</v>
      </c>
      <c r="E47" s="68">
        <v>13</v>
      </c>
      <c r="F47" s="67"/>
      <c r="G47" s="68">
        <v>20</v>
      </c>
      <c r="H47" s="68">
        <v>30</v>
      </c>
      <c r="I47" s="106">
        <f t="shared" si="5"/>
        <v>50</v>
      </c>
      <c r="J47" s="111"/>
      <c r="K47" s="67" t="s">
        <v>162</v>
      </c>
      <c r="L47" s="71" t="s">
        <v>90</v>
      </c>
      <c r="M47" s="135">
        <v>9859796231</v>
      </c>
      <c r="N47" s="78" t="s">
        <v>179</v>
      </c>
      <c r="O47" s="136">
        <v>919706473621</v>
      </c>
      <c r="P47" s="74">
        <v>43207</v>
      </c>
      <c r="Q47" s="65" t="s">
        <v>102</v>
      </c>
      <c r="R47" s="67">
        <v>18</v>
      </c>
      <c r="S47" s="18" t="s">
        <v>85</v>
      </c>
      <c r="T47" s="18"/>
    </row>
    <row r="48" spans="1:20">
      <c r="A48" s="4">
        <v>44</v>
      </c>
      <c r="B48" s="17" t="s">
        <v>63</v>
      </c>
      <c r="C48" s="76" t="s">
        <v>188</v>
      </c>
      <c r="D48" s="65" t="s">
        <v>23</v>
      </c>
      <c r="E48" s="66" t="s">
        <v>189</v>
      </c>
      <c r="F48" s="67" t="s">
        <v>88</v>
      </c>
      <c r="G48" s="48">
        <v>74</v>
      </c>
      <c r="H48" s="48">
        <v>57</v>
      </c>
      <c r="I48" s="17">
        <f t="shared" si="5"/>
        <v>131</v>
      </c>
      <c r="J48" s="137" t="s">
        <v>190</v>
      </c>
      <c r="K48" s="48" t="s">
        <v>89</v>
      </c>
      <c r="L48" s="102" t="s">
        <v>144</v>
      </c>
      <c r="M48" s="102">
        <v>9435211026</v>
      </c>
      <c r="N48" s="48" t="s">
        <v>191</v>
      </c>
      <c r="O48" s="48">
        <v>8876873642</v>
      </c>
      <c r="P48" s="74">
        <v>43207</v>
      </c>
      <c r="Q48" s="65" t="s">
        <v>102</v>
      </c>
      <c r="R48" s="67">
        <v>19</v>
      </c>
      <c r="S48" s="18" t="s">
        <v>85</v>
      </c>
      <c r="T48" s="18"/>
    </row>
    <row r="49" spans="1:20">
      <c r="A49" s="4">
        <v>45</v>
      </c>
      <c r="B49" s="17" t="s">
        <v>63</v>
      </c>
      <c r="C49" s="76" t="s">
        <v>192</v>
      </c>
      <c r="D49" s="138" t="s">
        <v>25</v>
      </c>
      <c r="E49" s="114"/>
      <c r="F49" s="115"/>
      <c r="G49" s="114">
        <v>18</v>
      </c>
      <c r="H49" s="114">
        <v>22</v>
      </c>
      <c r="I49" s="116">
        <f t="shared" si="5"/>
        <v>40</v>
      </c>
      <c r="J49" s="115">
        <v>9435119097</v>
      </c>
      <c r="K49" s="115" t="s">
        <v>89</v>
      </c>
      <c r="L49" s="117" t="s">
        <v>144</v>
      </c>
      <c r="M49" s="117">
        <v>9435211026</v>
      </c>
      <c r="N49" s="118" t="s">
        <v>91</v>
      </c>
      <c r="O49" s="79">
        <v>9577243284</v>
      </c>
      <c r="P49" s="74">
        <v>43207</v>
      </c>
      <c r="Q49" s="65" t="s">
        <v>102</v>
      </c>
      <c r="R49" s="67">
        <v>14</v>
      </c>
      <c r="S49" s="18" t="s">
        <v>85</v>
      </c>
      <c r="T49" s="18"/>
    </row>
    <row r="50" spans="1:20">
      <c r="A50" s="4">
        <v>46</v>
      </c>
      <c r="B50" s="17" t="s">
        <v>62</v>
      </c>
      <c r="C50" s="76" t="s">
        <v>193</v>
      </c>
      <c r="D50" s="65" t="s">
        <v>23</v>
      </c>
      <c r="E50" s="66" t="s">
        <v>194</v>
      </c>
      <c r="F50" s="48" t="s">
        <v>88</v>
      </c>
      <c r="G50" s="19">
        <v>49</v>
      </c>
      <c r="H50" s="19">
        <v>38</v>
      </c>
      <c r="I50" s="17">
        <f t="shared" si="5"/>
        <v>87</v>
      </c>
      <c r="J50" s="139" t="s">
        <v>195</v>
      </c>
      <c r="K50" s="48" t="s">
        <v>162</v>
      </c>
      <c r="L50" s="123" t="s">
        <v>134</v>
      </c>
      <c r="M50" s="123">
        <v>9577750298</v>
      </c>
      <c r="N50" s="93" t="s">
        <v>179</v>
      </c>
      <c r="O50" s="140">
        <v>919706473621</v>
      </c>
      <c r="P50" s="74">
        <v>43208</v>
      </c>
      <c r="Q50" s="65" t="s">
        <v>118</v>
      </c>
      <c r="R50" s="67">
        <v>13</v>
      </c>
      <c r="S50" s="18" t="s">
        <v>85</v>
      </c>
      <c r="T50" s="18"/>
    </row>
    <row r="51" spans="1:20">
      <c r="A51" s="4">
        <v>47</v>
      </c>
      <c r="B51" s="17" t="s">
        <v>63</v>
      </c>
      <c r="C51" s="76" t="s">
        <v>196</v>
      </c>
      <c r="D51" s="65" t="s">
        <v>23</v>
      </c>
      <c r="E51" s="141">
        <v>18110505003</v>
      </c>
      <c r="F51" s="67" t="s">
        <v>111</v>
      </c>
      <c r="G51" s="68">
        <v>76</v>
      </c>
      <c r="H51" s="68">
        <v>54</v>
      </c>
      <c r="I51" s="56">
        <f t="shared" ref="I51" si="6">G51+H51</f>
        <v>130</v>
      </c>
      <c r="J51" s="137" t="s">
        <v>190</v>
      </c>
      <c r="K51" s="67" t="s">
        <v>89</v>
      </c>
      <c r="L51" s="102" t="s">
        <v>144</v>
      </c>
      <c r="M51" s="102">
        <v>9435211026</v>
      </c>
      <c r="N51" s="48" t="s">
        <v>91</v>
      </c>
      <c r="O51" s="48">
        <v>9577243284</v>
      </c>
      <c r="P51" s="74">
        <v>43208</v>
      </c>
      <c r="Q51" s="65" t="s">
        <v>118</v>
      </c>
      <c r="R51" s="67">
        <v>15</v>
      </c>
      <c r="S51" s="18" t="s">
        <v>85</v>
      </c>
      <c r="T51" s="18"/>
    </row>
    <row r="52" spans="1:20">
      <c r="A52" s="4">
        <v>48</v>
      </c>
      <c r="B52" s="17" t="s">
        <v>62</v>
      </c>
      <c r="C52" s="82" t="s">
        <v>197</v>
      </c>
      <c r="D52" s="65" t="s">
        <v>23</v>
      </c>
      <c r="E52" s="66" t="s">
        <v>198</v>
      </c>
      <c r="F52" s="67"/>
      <c r="G52" s="68">
        <v>40</v>
      </c>
      <c r="H52" s="68">
        <v>30</v>
      </c>
      <c r="I52" s="69">
        <f t="shared" si="0"/>
        <v>70</v>
      </c>
      <c r="J52" s="142" t="s">
        <v>199</v>
      </c>
      <c r="K52" s="115" t="s">
        <v>200</v>
      </c>
      <c r="L52" s="117" t="s">
        <v>144</v>
      </c>
      <c r="M52" s="117">
        <v>9435211026</v>
      </c>
      <c r="N52" s="118" t="s">
        <v>201</v>
      </c>
      <c r="O52" s="79">
        <v>9706368844</v>
      </c>
      <c r="P52" s="74">
        <v>43210</v>
      </c>
      <c r="Q52" s="65" t="s">
        <v>128</v>
      </c>
      <c r="R52" s="67">
        <v>15</v>
      </c>
      <c r="S52" s="18" t="s">
        <v>85</v>
      </c>
      <c r="T52" s="18"/>
    </row>
    <row r="53" spans="1:20">
      <c r="A53" s="4">
        <v>49</v>
      </c>
      <c r="B53" s="17" t="s">
        <v>62</v>
      </c>
      <c r="C53" s="82" t="s">
        <v>202</v>
      </c>
      <c r="D53" s="18" t="s">
        <v>25</v>
      </c>
      <c r="E53" s="19">
        <v>2</v>
      </c>
      <c r="F53" s="48"/>
      <c r="G53" s="19">
        <v>16</v>
      </c>
      <c r="H53" s="19">
        <v>19</v>
      </c>
      <c r="I53" s="17">
        <f t="shared" ref="I53" si="7">+G53+H53</f>
        <v>35</v>
      </c>
      <c r="J53" s="48">
        <v>9577441327</v>
      </c>
      <c r="K53" s="48" t="s">
        <v>203</v>
      </c>
      <c r="L53" s="124" t="s">
        <v>90</v>
      </c>
      <c r="M53" s="124">
        <v>9859796231</v>
      </c>
      <c r="N53" s="93" t="s">
        <v>166</v>
      </c>
      <c r="O53" s="94">
        <v>9613231045</v>
      </c>
      <c r="P53" s="74">
        <v>43210</v>
      </c>
      <c r="Q53" s="65" t="s">
        <v>128</v>
      </c>
      <c r="R53" s="67">
        <v>22</v>
      </c>
      <c r="S53" s="18" t="s">
        <v>85</v>
      </c>
      <c r="T53" s="18"/>
    </row>
    <row r="54" spans="1:20">
      <c r="A54" s="4">
        <v>50</v>
      </c>
      <c r="B54" s="17" t="s">
        <v>63</v>
      </c>
      <c r="C54" s="76" t="s">
        <v>196</v>
      </c>
      <c r="D54" s="65" t="s">
        <v>23</v>
      </c>
      <c r="E54" s="141">
        <v>18110505003</v>
      </c>
      <c r="F54" s="67" t="s">
        <v>111</v>
      </c>
      <c r="G54" s="68">
        <v>76</v>
      </c>
      <c r="H54" s="68">
        <v>54</v>
      </c>
      <c r="I54" s="56">
        <f t="shared" ref="I54" si="8">G54+H54</f>
        <v>130</v>
      </c>
      <c r="J54" s="137" t="s">
        <v>190</v>
      </c>
      <c r="K54" s="67" t="s">
        <v>89</v>
      </c>
      <c r="L54" s="102" t="s">
        <v>144</v>
      </c>
      <c r="M54" s="102">
        <v>9435211026</v>
      </c>
      <c r="N54" s="48" t="s">
        <v>91</v>
      </c>
      <c r="O54" s="48">
        <v>9577243284</v>
      </c>
      <c r="P54" s="74">
        <v>43210</v>
      </c>
      <c r="Q54" s="65" t="s">
        <v>128</v>
      </c>
      <c r="R54" s="67">
        <v>13</v>
      </c>
      <c r="S54" s="18" t="s">
        <v>85</v>
      </c>
      <c r="T54" s="18"/>
    </row>
    <row r="55" spans="1:20">
      <c r="A55" s="4">
        <v>51</v>
      </c>
      <c r="B55" s="17" t="s">
        <v>63</v>
      </c>
      <c r="C55" s="76" t="s">
        <v>204</v>
      </c>
      <c r="D55" s="18" t="s">
        <v>25</v>
      </c>
      <c r="E55" s="19">
        <v>3</v>
      </c>
      <c r="F55" s="48"/>
      <c r="G55" s="19">
        <v>20</v>
      </c>
      <c r="H55" s="19">
        <v>13</v>
      </c>
      <c r="I55" s="17">
        <f t="shared" ref="I55:I57" si="9">+G55+H55</f>
        <v>33</v>
      </c>
      <c r="J55" s="104">
        <v>9706916580</v>
      </c>
      <c r="K55" s="48" t="s">
        <v>89</v>
      </c>
      <c r="L55" s="110" t="s">
        <v>144</v>
      </c>
      <c r="M55" s="110">
        <v>9435211026</v>
      </c>
      <c r="N55" s="93" t="s">
        <v>205</v>
      </c>
      <c r="O55" s="94">
        <v>9954608226</v>
      </c>
      <c r="P55" s="74">
        <v>43210</v>
      </c>
      <c r="Q55" s="65" t="s">
        <v>128</v>
      </c>
      <c r="R55" s="67">
        <v>12</v>
      </c>
      <c r="S55" s="18" t="s">
        <v>85</v>
      </c>
      <c r="T55" s="18"/>
    </row>
    <row r="56" spans="1:20">
      <c r="A56" s="4">
        <v>52</v>
      </c>
      <c r="B56" s="17" t="s">
        <v>62</v>
      </c>
      <c r="C56" s="82" t="s">
        <v>206</v>
      </c>
      <c r="D56" s="18" t="s">
        <v>23</v>
      </c>
      <c r="E56" s="19"/>
      <c r="F56" s="48" t="s">
        <v>88</v>
      </c>
      <c r="G56" s="19">
        <v>23</v>
      </c>
      <c r="H56" s="19">
        <v>21</v>
      </c>
      <c r="I56" s="17">
        <f t="shared" si="9"/>
        <v>44</v>
      </c>
      <c r="J56" s="143" t="s">
        <v>207</v>
      </c>
      <c r="K56" s="48" t="s">
        <v>208</v>
      </c>
      <c r="L56" s="94" t="s">
        <v>122</v>
      </c>
      <c r="M56" s="94">
        <v>9954611399</v>
      </c>
      <c r="N56" s="48" t="s">
        <v>123</v>
      </c>
      <c r="O56" s="48">
        <v>995487299</v>
      </c>
      <c r="P56" s="74">
        <v>43577</v>
      </c>
      <c r="Q56" s="65" t="s">
        <v>135</v>
      </c>
      <c r="R56" s="67">
        <v>11</v>
      </c>
      <c r="S56" s="18" t="s">
        <v>85</v>
      </c>
      <c r="T56" s="18"/>
    </row>
    <row r="57" spans="1:20">
      <c r="A57" s="4">
        <v>53</v>
      </c>
      <c r="B57" s="17" t="s">
        <v>62</v>
      </c>
      <c r="C57" s="82" t="s">
        <v>209</v>
      </c>
      <c r="D57" s="138" t="s">
        <v>25</v>
      </c>
      <c r="E57" s="114">
        <v>14</v>
      </c>
      <c r="F57" s="115"/>
      <c r="G57" s="114">
        <v>11</v>
      </c>
      <c r="H57" s="114">
        <v>9</v>
      </c>
      <c r="I57" s="116">
        <f t="shared" si="9"/>
        <v>20</v>
      </c>
      <c r="J57" s="131">
        <v>9707679529</v>
      </c>
      <c r="K57" s="115" t="s">
        <v>208</v>
      </c>
      <c r="L57" s="79" t="s">
        <v>122</v>
      </c>
      <c r="M57" s="79">
        <v>9954611399</v>
      </c>
      <c r="N57" s="115" t="s">
        <v>123</v>
      </c>
      <c r="O57" s="115">
        <v>995487299</v>
      </c>
      <c r="P57" s="74">
        <v>43577</v>
      </c>
      <c r="Q57" s="65" t="s">
        <v>135</v>
      </c>
      <c r="R57" s="67">
        <v>15</v>
      </c>
      <c r="S57" s="18" t="s">
        <v>85</v>
      </c>
      <c r="T57" s="18"/>
    </row>
    <row r="58" spans="1:20">
      <c r="A58" s="4">
        <v>54</v>
      </c>
      <c r="B58" s="17" t="s">
        <v>63</v>
      </c>
      <c r="C58" s="76" t="s">
        <v>210</v>
      </c>
      <c r="D58" s="65" t="s">
        <v>23</v>
      </c>
      <c r="E58" s="66" t="s">
        <v>211</v>
      </c>
      <c r="F58" s="67"/>
      <c r="G58" s="68">
        <v>90</v>
      </c>
      <c r="H58" s="68">
        <v>96</v>
      </c>
      <c r="I58" s="69">
        <f t="shared" si="0"/>
        <v>186</v>
      </c>
      <c r="J58" s="48"/>
      <c r="K58" s="48" t="s">
        <v>89</v>
      </c>
      <c r="L58" s="110" t="s">
        <v>144</v>
      </c>
      <c r="M58" s="110">
        <v>9435211026</v>
      </c>
      <c r="N58" s="93" t="s">
        <v>152</v>
      </c>
      <c r="O58" s="94">
        <v>7399909829</v>
      </c>
      <c r="P58" s="74">
        <v>43577</v>
      </c>
      <c r="Q58" s="65" t="s">
        <v>135</v>
      </c>
      <c r="R58" s="67">
        <v>13</v>
      </c>
      <c r="S58" s="18" t="s">
        <v>85</v>
      </c>
      <c r="T58" s="18"/>
    </row>
    <row r="59" spans="1:20">
      <c r="A59" s="4">
        <v>55</v>
      </c>
      <c r="B59" s="17" t="s">
        <v>63</v>
      </c>
      <c r="C59" s="76" t="s">
        <v>212</v>
      </c>
      <c r="D59" s="65" t="s">
        <v>25</v>
      </c>
      <c r="E59" s="19">
        <v>30</v>
      </c>
      <c r="F59" s="48"/>
      <c r="G59" s="19">
        <v>22</v>
      </c>
      <c r="H59" s="19">
        <v>18</v>
      </c>
      <c r="I59" s="17">
        <f t="shared" ref="I59:I61" si="10">+G59+H59</f>
        <v>40</v>
      </c>
      <c r="J59" s="104">
        <v>9706387765</v>
      </c>
      <c r="K59" s="48" t="s">
        <v>89</v>
      </c>
      <c r="L59" s="110" t="s">
        <v>144</v>
      </c>
      <c r="M59" s="110">
        <v>9435211026</v>
      </c>
      <c r="N59" s="93" t="s">
        <v>152</v>
      </c>
      <c r="O59" s="94">
        <v>7399909829</v>
      </c>
      <c r="P59" s="74">
        <v>43577</v>
      </c>
      <c r="Q59" s="65" t="s">
        <v>135</v>
      </c>
      <c r="R59" s="67">
        <v>23</v>
      </c>
      <c r="S59" s="18" t="s">
        <v>85</v>
      </c>
      <c r="T59" s="18"/>
    </row>
    <row r="60" spans="1:20">
      <c r="A60" s="4">
        <v>56</v>
      </c>
      <c r="B60" s="17" t="s">
        <v>62</v>
      </c>
      <c r="C60" s="82" t="s">
        <v>213</v>
      </c>
      <c r="D60" s="65" t="s">
        <v>23</v>
      </c>
      <c r="E60" s="134">
        <v>18110504501</v>
      </c>
      <c r="F60" s="67"/>
      <c r="G60" s="19">
        <v>84</v>
      </c>
      <c r="H60" s="19">
        <v>90</v>
      </c>
      <c r="I60" s="17">
        <f t="shared" si="10"/>
        <v>174</v>
      </c>
      <c r="J60" s="104">
        <v>9613008856</v>
      </c>
      <c r="K60" s="48" t="s">
        <v>162</v>
      </c>
      <c r="L60" s="124" t="s">
        <v>90</v>
      </c>
      <c r="M60" s="124">
        <v>9859796231</v>
      </c>
      <c r="N60" s="93" t="s">
        <v>163</v>
      </c>
      <c r="O60" s="94">
        <v>8402993640</v>
      </c>
      <c r="P60" s="74">
        <v>43578</v>
      </c>
      <c r="Q60" s="65" t="s">
        <v>93</v>
      </c>
      <c r="R60" s="67">
        <v>24</v>
      </c>
      <c r="S60" s="18" t="s">
        <v>85</v>
      </c>
      <c r="T60" s="18"/>
    </row>
    <row r="61" spans="1:20">
      <c r="A61" s="4">
        <v>57</v>
      </c>
      <c r="B61" s="17" t="s">
        <v>62</v>
      </c>
      <c r="C61" s="82" t="s">
        <v>214</v>
      </c>
      <c r="D61" s="18" t="s">
        <v>25</v>
      </c>
      <c r="E61" s="19">
        <v>4</v>
      </c>
      <c r="F61" s="48"/>
      <c r="G61" s="19">
        <v>30</v>
      </c>
      <c r="H61" s="19">
        <v>24</v>
      </c>
      <c r="I61" s="17">
        <f t="shared" si="10"/>
        <v>54</v>
      </c>
      <c r="J61" s="104">
        <v>9613008856</v>
      </c>
      <c r="K61" s="48" t="s">
        <v>162</v>
      </c>
      <c r="L61" s="124" t="s">
        <v>90</v>
      </c>
      <c r="M61" s="124">
        <v>9859796231</v>
      </c>
      <c r="N61" s="93" t="s">
        <v>163</v>
      </c>
      <c r="O61" s="94">
        <v>8402993640</v>
      </c>
      <c r="P61" s="74">
        <v>43578</v>
      </c>
      <c r="Q61" s="65" t="s">
        <v>93</v>
      </c>
      <c r="R61" s="67">
        <v>15</v>
      </c>
      <c r="S61" s="18" t="s">
        <v>85</v>
      </c>
      <c r="T61" s="18"/>
    </row>
    <row r="62" spans="1:20">
      <c r="A62" s="4">
        <v>58</v>
      </c>
      <c r="B62" s="17" t="s">
        <v>63</v>
      </c>
      <c r="C62" s="76" t="s">
        <v>210</v>
      </c>
      <c r="D62" s="65" t="s">
        <v>23</v>
      </c>
      <c r="E62" s="66" t="s">
        <v>211</v>
      </c>
      <c r="F62" s="67"/>
      <c r="G62" s="68">
        <v>90</v>
      </c>
      <c r="H62" s="68">
        <v>96</v>
      </c>
      <c r="I62" s="69">
        <f t="shared" si="0"/>
        <v>186</v>
      </c>
      <c r="J62" s="144"/>
      <c r="K62" s="48" t="s">
        <v>89</v>
      </c>
      <c r="L62" s="110" t="s">
        <v>144</v>
      </c>
      <c r="M62" s="110">
        <v>9435211026</v>
      </c>
      <c r="N62" s="93" t="s">
        <v>152</v>
      </c>
      <c r="O62" s="94">
        <v>7399909829</v>
      </c>
      <c r="P62" s="74">
        <v>43578</v>
      </c>
      <c r="Q62" s="65" t="s">
        <v>93</v>
      </c>
      <c r="R62" s="67">
        <v>12</v>
      </c>
      <c r="S62" s="18" t="s">
        <v>85</v>
      </c>
      <c r="T62" s="18"/>
    </row>
    <row r="63" spans="1:20" ht="18.75">
      <c r="A63" s="4">
        <v>59</v>
      </c>
      <c r="B63" s="17" t="s">
        <v>62</v>
      </c>
      <c r="C63" s="82" t="s">
        <v>215</v>
      </c>
      <c r="D63" s="65"/>
      <c r="E63" s="105"/>
      <c r="F63" s="67"/>
      <c r="G63" s="68">
        <v>156</v>
      </c>
      <c r="H63" s="68">
        <v>162</v>
      </c>
      <c r="I63" s="69">
        <f t="shared" si="0"/>
        <v>318</v>
      </c>
      <c r="J63" s="84"/>
      <c r="K63" s="67" t="s">
        <v>216</v>
      </c>
      <c r="L63" s="98" t="s">
        <v>217</v>
      </c>
      <c r="M63" s="145">
        <v>9706371427</v>
      </c>
      <c r="N63" s="146" t="s">
        <v>218</v>
      </c>
      <c r="O63" s="112">
        <v>9706617464</v>
      </c>
      <c r="P63" s="74">
        <v>43579</v>
      </c>
      <c r="Q63" s="67" t="s">
        <v>102</v>
      </c>
      <c r="R63" s="67">
        <v>25</v>
      </c>
      <c r="S63" s="18" t="s">
        <v>85</v>
      </c>
      <c r="T63" s="18"/>
    </row>
    <row r="64" spans="1:20" ht="18.75">
      <c r="A64" s="4">
        <v>60</v>
      </c>
      <c r="B64" s="17" t="s">
        <v>62</v>
      </c>
      <c r="C64" s="82" t="s">
        <v>219</v>
      </c>
      <c r="D64" s="65"/>
      <c r="E64" s="68"/>
      <c r="F64" s="67"/>
      <c r="G64" s="68">
        <v>156</v>
      </c>
      <c r="H64" s="68">
        <v>162</v>
      </c>
      <c r="I64" s="69">
        <f t="shared" si="0"/>
        <v>318</v>
      </c>
      <c r="J64" s="147"/>
      <c r="K64" s="67" t="s">
        <v>216</v>
      </c>
      <c r="L64" s="98" t="s">
        <v>217</v>
      </c>
      <c r="M64" s="145">
        <v>9706371427</v>
      </c>
      <c r="N64" s="146" t="s">
        <v>218</v>
      </c>
      <c r="O64" s="112">
        <v>9706617464</v>
      </c>
      <c r="P64" s="74">
        <v>43579</v>
      </c>
      <c r="Q64" s="67" t="s">
        <v>102</v>
      </c>
      <c r="R64" s="67">
        <v>24</v>
      </c>
      <c r="S64" s="18" t="s">
        <v>85</v>
      </c>
      <c r="T64" s="18"/>
    </row>
    <row r="65" spans="1:20">
      <c r="A65" s="4">
        <v>61</v>
      </c>
      <c r="B65" s="17" t="s">
        <v>63</v>
      </c>
      <c r="C65" s="76" t="s">
        <v>220</v>
      </c>
      <c r="D65" s="18" t="s">
        <v>23</v>
      </c>
      <c r="E65" s="19"/>
      <c r="F65" s="48" t="s">
        <v>88</v>
      </c>
      <c r="G65" s="19">
        <v>52</v>
      </c>
      <c r="H65" s="19">
        <v>62</v>
      </c>
      <c r="I65" s="17">
        <f t="shared" ref="I65:I84" si="11">+G65+H65</f>
        <v>114</v>
      </c>
      <c r="J65" s="48">
        <v>9401298551</v>
      </c>
      <c r="K65" s="48" t="s">
        <v>182</v>
      </c>
      <c r="L65" s="110" t="s">
        <v>221</v>
      </c>
      <c r="M65" s="110">
        <v>9859714367</v>
      </c>
      <c r="N65" s="148" t="s">
        <v>222</v>
      </c>
      <c r="O65" s="149" t="s">
        <v>223</v>
      </c>
      <c r="P65" s="74">
        <v>43579</v>
      </c>
      <c r="Q65" s="67" t="s">
        <v>102</v>
      </c>
      <c r="R65" s="67">
        <v>17</v>
      </c>
      <c r="S65" s="18" t="s">
        <v>85</v>
      </c>
      <c r="T65" s="18"/>
    </row>
    <row r="66" spans="1:20">
      <c r="A66" s="4">
        <v>62</v>
      </c>
      <c r="B66" s="17" t="s">
        <v>63</v>
      </c>
      <c r="C66" s="76" t="s">
        <v>224</v>
      </c>
      <c r="D66" s="18" t="s">
        <v>25</v>
      </c>
      <c r="E66" s="19">
        <v>8</v>
      </c>
      <c r="F66" s="48"/>
      <c r="G66" s="19">
        <v>20</v>
      </c>
      <c r="H66" s="19">
        <v>21</v>
      </c>
      <c r="I66" s="17">
        <f t="shared" si="11"/>
        <v>41</v>
      </c>
      <c r="J66" s="104">
        <v>7896145067</v>
      </c>
      <c r="K66" s="48" t="s">
        <v>182</v>
      </c>
      <c r="L66" s="110" t="s">
        <v>174</v>
      </c>
      <c r="M66" s="110">
        <v>8761945492</v>
      </c>
      <c r="N66" s="93" t="s">
        <v>183</v>
      </c>
      <c r="O66" s="94">
        <v>9954545668</v>
      </c>
      <c r="P66" s="74">
        <v>43579</v>
      </c>
      <c r="Q66" s="67" t="s">
        <v>102</v>
      </c>
      <c r="R66" s="67">
        <v>18</v>
      </c>
      <c r="S66" s="18" t="s">
        <v>85</v>
      </c>
      <c r="T66" s="18"/>
    </row>
    <row r="67" spans="1:20">
      <c r="A67" s="4">
        <v>63</v>
      </c>
      <c r="B67" s="17" t="s">
        <v>62</v>
      </c>
      <c r="C67" s="150" t="s">
        <v>225</v>
      </c>
      <c r="D67" s="65" t="s">
        <v>23</v>
      </c>
      <c r="E67" s="105">
        <v>18110510301</v>
      </c>
      <c r="F67" s="67" t="s">
        <v>88</v>
      </c>
      <c r="G67" s="68">
        <v>51</v>
      </c>
      <c r="H67" s="68">
        <v>38</v>
      </c>
      <c r="I67" s="106">
        <f t="shared" si="11"/>
        <v>89</v>
      </c>
      <c r="J67" s="84" t="s">
        <v>226</v>
      </c>
      <c r="K67" s="65" t="s">
        <v>227</v>
      </c>
      <c r="L67" s="151" t="s">
        <v>228</v>
      </c>
      <c r="M67" s="75">
        <v>9707875779</v>
      </c>
      <c r="N67" s="65"/>
      <c r="O67" s="65"/>
      <c r="P67" s="74">
        <v>43580</v>
      </c>
      <c r="Q67" s="65" t="s">
        <v>118</v>
      </c>
      <c r="R67" s="67">
        <v>19</v>
      </c>
      <c r="S67" s="18" t="s">
        <v>85</v>
      </c>
      <c r="T67" s="18"/>
    </row>
    <row r="68" spans="1:20">
      <c r="A68" s="4">
        <v>64</v>
      </c>
      <c r="B68" s="17" t="s">
        <v>62</v>
      </c>
      <c r="C68" s="152" t="s">
        <v>229</v>
      </c>
      <c r="D68" s="65" t="s">
        <v>25</v>
      </c>
      <c r="E68" s="68">
        <v>14</v>
      </c>
      <c r="F68" s="67"/>
      <c r="G68" s="68">
        <v>25</v>
      </c>
      <c r="H68" s="68">
        <v>26</v>
      </c>
      <c r="I68" s="106">
        <f t="shared" si="11"/>
        <v>51</v>
      </c>
      <c r="J68" s="153"/>
      <c r="K68" s="65" t="s">
        <v>227</v>
      </c>
      <c r="L68" s="151" t="s">
        <v>228</v>
      </c>
      <c r="M68" s="75">
        <v>9707875779</v>
      </c>
      <c r="N68" s="72" t="s">
        <v>230</v>
      </c>
      <c r="O68" s="73" t="s">
        <v>231</v>
      </c>
      <c r="P68" s="74">
        <v>43580</v>
      </c>
      <c r="Q68" s="65" t="s">
        <v>118</v>
      </c>
      <c r="R68" s="67">
        <v>16</v>
      </c>
      <c r="S68" s="18" t="s">
        <v>85</v>
      </c>
      <c r="T68" s="18"/>
    </row>
    <row r="69" spans="1:20">
      <c r="A69" s="4">
        <v>65</v>
      </c>
      <c r="B69" s="17" t="s">
        <v>63</v>
      </c>
      <c r="C69" s="150" t="s">
        <v>232</v>
      </c>
      <c r="D69" s="65" t="s">
        <v>23</v>
      </c>
      <c r="E69" s="105">
        <v>18110507301</v>
      </c>
      <c r="F69" s="67" t="s">
        <v>88</v>
      </c>
      <c r="G69" s="68">
        <v>102</v>
      </c>
      <c r="H69" s="68">
        <v>92</v>
      </c>
      <c r="I69" s="106">
        <f t="shared" si="11"/>
        <v>194</v>
      </c>
      <c r="J69" s="84" t="s">
        <v>233</v>
      </c>
      <c r="K69" s="65" t="s">
        <v>227</v>
      </c>
      <c r="L69" s="151" t="s">
        <v>228</v>
      </c>
      <c r="M69" s="75">
        <v>9707875779</v>
      </c>
      <c r="N69" s="154" t="s">
        <v>234</v>
      </c>
      <c r="O69" s="65">
        <v>9678668760</v>
      </c>
      <c r="P69" s="74">
        <v>43580</v>
      </c>
      <c r="Q69" s="65" t="s">
        <v>118</v>
      </c>
      <c r="R69" s="67">
        <v>17</v>
      </c>
      <c r="S69" s="18" t="s">
        <v>85</v>
      </c>
      <c r="T69" s="18"/>
    </row>
    <row r="70" spans="1:20">
      <c r="A70" s="4">
        <v>66</v>
      </c>
      <c r="B70" s="17" t="s">
        <v>63</v>
      </c>
      <c r="C70" s="153" t="s">
        <v>235</v>
      </c>
      <c r="D70" s="65" t="s">
        <v>25</v>
      </c>
      <c r="E70" s="68">
        <v>8</v>
      </c>
      <c r="F70" s="67"/>
      <c r="G70" s="68">
        <v>34</v>
      </c>
      <c r="H70" s="68">
        <v>26</v>
      </c>
      <c r="I70" s="106">
        <f t="shared" si="11"/>
        <v>60</v>
      </c>
      <c r="J70" s="155">
        <v>9957412412</v>
      </c>
      <c r="K70" s="65" t="s">
        <v>227</v>
      </c>
      <c r="L70" s="151" t="s">
        <v>228</v>
      </c>
      <c r="M70" s="75">
        <v>9707875779</v>
      </c>
      <c r="N70" s="154" t="s">
        <v>234</v>
      </c>
      <c r="O70" s="65">
        <v>9678668760</v>
      </c>
      <c r="P70" s="74">
        <v>43580</v>
      </c>
      <c r="Q70" s="65" t="s">
        <v>118</v>
      </c>
      <c r="R70" s="67">
        <v>16</v>
      </c>
      <c r="S70" s="18" t="s">
        <v>85</v>
      </c>
      <c r="T70" s="18"/>
    </row>
    <row r="71" spans="1:20">
      <c r="A71" s="4">
        <v>67</v>
      </c>
      <c r="B71" s="17" t="s">
        <v>63</v>
      </c>
      <c r="C71" s="150" t="s">
        <v>236</v>
      </c>
      <c r="D71" s="65" t="s">
        <v>23</v>
      </c>
      <c r="E71" s="105">
        <v>18110506603</v>
      </c>
      <c r="F71" s="67" t="s">
        <v>88</v>
      </c>
      <c r="G71" s="68">
        <v>30</v>
      </c>
      <c r="H71" s="68">
        <v>39</v>
      </c>
      <c r="I71" s="106">
        <f t="shared" si="11"/>
        <v>69</v>
      </c>
      <c r="J71" s="156" t="s">
        <v>237</v>
      </c>
      <c r="K71" s="65" t="s">
        <v>238</v>
      </c>
      <c r="L71" s="157" t="s">
        <v>239</v>
      </c>
      <c r="M71" s="98">
        <v>9954010400</v>
      </c>
      <c r="N71" s="72" t="s">
        <v>240</v>
      </c>
      <c r="O71" s="73" t="s">
        <v>241</v>
      </c>
      <c r="P71" s="74">
        <v>43581</v>
      </c>
      <c r="Q71" s="65" t="s">
        <v>125</v>
      </c>
      <c r="R71" s="67">
        <v>22</v>
      </c>
      <c r="S71" s="18" t="s">
        <v>85</v>
      </c>
      <c r="T71" s="18"/>
    </row>
    <row r="72" spans="1:20" ht="31.5">
      <c r="A72" s="4">
        <v>68</v>
      </c>
      <c r="B72" s="17" t="s">
        <v>63</v>
      </c>
      <c r="C72" s="151" t="s">
        <v>242</v>
      </c>
      <c r="D72" s="65" t="s">
        <v>25</v>
      </c>
      <c r="E72" s="68">
        <v>29</v>
      </c>
      <c r="F72" s="67"/>
      <c r="G72" s="68">
        <v>32</v>
      </c>
      <c r="H72" s="68">
        <v>45</v>
      </c>
      <c r="I72" s="106">
        <f t="shared" si="11"/>
        <v>77</v>
      </c>
      <c r="J72" s="158">
        <v>8822363787</v>
      </c>
      <c r="K72" s="65" t="s">
        <v>243</v>
      </c>
      <c r="L72" s="157" t="s">
        <v>239</v>
      </c>
      <c r="M72" s="98">
        <v>9954010400</v>
      </c>
      <c r="N72" s="72" t="s">
        <v>244</v>
      </c>
      <c r="O72" s="73" t="s">
        <v>245</v>
      </c>
      <c r="P72" s="74">
        <v>43581</v>
      </c>
      <c r="Q72" s="65" t="s">
        <v>125</v>
      </c>
      <c r="R72" s="67">
        <v>14</v>
      </c>
      <c r="S72" s="18" t="s">
        <v>85</v>
      </c>
      <c r="T72" s="18"/>
    </row>
    <row r="73" spans="1:20">
      <c r="A73" s="4">
        <v>69</v>
      </c>
      <c r="B73" s="17" t="s">
        <v>62</v>
      </c>
      <c r="C73" s="150" t="s">
        <v>246</v>
      </c>
      <c r="D73" s="65" t="s">
        <v>23</v>
      </c>
      <c r="E73" s="105">
        <v>18110506605</v>
      </c>
      <c r="F73" s="67" t="s">
        <v>88</v>
      </c>
      <c r="G73" s="68">
        <v>40</v>
      </c>
      <c r="H73" s="68">
        <v>48</v>
      </c>
      <c r="I73" s="106">
        <f t="shared" si="11"/>
        <v>88</v>
      </c>
      <c r="J73" s="156" t="s">
        <v>247</v>
      </c>
      <c r="K73" s="65" t="s">
        <v>238</v>
      </c>
      <c r="L73" s="157" t="s">
        <v>239</v>
      </c>
      <c r="M73" s="98">
        <v>9954010400</v>
      </c>
      <c r="N73" s="72" t="s">
        <v>248</v>
      </c>
      <c r="O73" s="73" t="s">
        <v>249</v>
      </c>
      <c r="P73" s="74">
        <v>43581</v>
      </c>
      <c r="Q73" s="65" t="s">
        <v>125</v>
      </c>
      <c r="R73" s="67">
        <v>20</v>
      </c>
      <c r="S73" s="18" t="s">
        <v>85</v>
      </c>
      <c r="T73" s="18"/>
    </row>
    <row r="74" spans="1:20">
      <c r="A74" s="4">
        <v>70</v>
      </c>
      <c r="B74" s="17" t="s">
        <v>62</v>
      </c>
      <c r="C74" s="151" t="s">
        <v>250</v>
      </c>
      <c r="D74" s="65" t="s">
        <v>25</v>
      </c>
      <c r="E74" s="68">
        <v>26</v>
      </c>
      <c r="F74" s="67"/>
      <c r="G74" s="68">
        <v>25</v>
      </c>
      <c r="H74" s="68">
        <v>18</v>
      </c>
      <c r="I74" s="106">
        <f t="shared" si="11"/>
        <v>43</v>
      </c>
      <c r="J74" s="158">
        <v>8822276699</v>
      </c>
      <c r="K74" s="65" t="s">
        <v>238</v>
      </c>
      <c r="L74" s="157" t="s">
        <v>239</v>
      </c>
      <c r="M74" s="98">
        <v>9954010400</v>
      </c>
      <c r="N74" s="72" t="s">
        <v>248</v>
      </c>
      <c r="O74" s="73" t="s">
        <v>249</v>
      </c>
      <c r="P74" s="74">
        <v>43581</v>
      </c>
      <c r="Q74" s="65" t="s">
        <v>125</v>
      </c>
      <c r="R74" s="67">
        <v>15</v>
      </c>
      <c r="S74" s="18" t="s">
        <v>85</v>
      </c>
      <c r="T74" s="18"/>
    </row>
    <row r="75" spans="1:20" ht="31.5">
      <c r="A75" s="4">
        <v>71</v>
      </c>
      <c r="B75" s="17" t="s">
        <v>63</v>
      </c>
      <c r="C75" s="150" t="s">
        <v>251</v>
      </c>
      <c r="D75" s="65" t="s">
        <v>23</v>
      </c>
      <c r="E75" s="105">
        <v>18110506602</v>
      </c>
      <c r="F75" s="67" t="s">
        <v>88</v>
      </c>
      <c r="G75" s="68">
        <v>40</v>
      </c>
      <c r="H75" s="68">
        <v>55</v>
      </c>
      <c r="I75" s="106">
        <f t="shared" si="11"/>
        <v>95</v>
      </c>
      <c r="J75" s="83" t="s">
        <v>252</v>
      </c>
      <c r="K75" s="65" t="s">
        <v>253</v>
      </c>
      <c r="L75" s="65" t="s">
        <v>254</v>
      </c>
      <c r="M75" s="67">
        <v>9954503290</v>
      </c>
      <c r="N75" s="72" t="s">
        <v>255</v>
      </c>
      <c r="O75" s="73" t="s">
        <v>256</v>
      </c>
      <c r="P75" s="74">
        <v>43582</v>
      </c>
      <c r="Q75" s="65" t="s">
        <v>128</v>
      </c>
      <c r="R75" s="67">
        <v>12</v>
      </c>
      <c r="S75" s="18" t="s">
        <v>85</v>
      </c>
      <c r="T75" s="18"/>
    </row>
    <row r="76" spans="1:20" ht="31.5">
      <c r="A76" s="4">
        <v>72</v>
      </c>
      <c r="B76" s="17" t="s">
        <v>63</v>
      </c>
      <c r="C76" s="159" t="s">
        <v>257</v>
      </c>
      <c r="D76" s="65" t="s">
        <v>25</v>
      </c>
      <c r="E76" s="68">
        <v>27</v>
      </c>
      <c r="F76" s="67"/>
      <c r="G76" s="68">
        <v>20</v>
      </c>
      <c r="H76" s="68">
        <v>20</v>
      </c>
      <c r="I76" s="106">
        <f t="shared" si="11"/>
        <v>40</v>
      </c>
      <c r="J76" s="147">
        <v>9707126323</v>
      </c>
      <c r="K76" s="65" t="s">
        <v>253</v>
      </c>
      <c r="L76" s="65" t="s">
        <v>254</v>
      </c>
      <c r="M76" s="67">
        <v>9954503290</v>
      </c>
      <c r="N76" s="72" t="s">
        <v>255</v>
      </c>
      <c r="O76" s="73" t="s">
        <v>256</v>
      </c>
      <c r="P76" s="74">
        <v>43582</v>
      </c>
      <c r="Q76" s="65" t="s">
        <v>128</v>
      </c>
      <c r="R76" s="67">
        <v>13</v>
      </c>
      <c r="S76" s="18" t="s">
        <v>85</v>
      </c>
      <c r="T76" s="18"/>
    </row>
    <row r="77" spans="1:20">
      <c r="A77" s="4">
        <v>73</v>
      </c>
      <c r="B77" s="17" t="s">
        <v>62</v>
      </c>
      <c r="C77" s="150" t="s">
        <v>258</v>
      </c>
      <c r="D77" s="65" t="s">
        <v>23</v>
      </c>
      <c r="E77" s="105">
        <v>18110507201</v>
      </c>
      <c r="F77" s="67" t="s">
        <v>88</v>
      </c>
      <c r="G77" s="68">
        <v>91</v>
      </c>
      <c r="H77" s="68">
        <v>49</v>
      </c>
      <c r="I77" s="106">
        <f t="shared" si="11"/>
        <v>140</v>
      </c>
      <c r="J77" s="84" t="s">
        <v>259</v>
      </c>
      <c r="K77" s="65" t="s">
        <v>260</v>
      </c>
      <c r="L77" s="151" t="s">
        <v>228</v>
      </c>
      <c r="M77" s="75">
        <v>9707875779</v>
      </c>
      <c r="N77" s="72" t="s">
        <v>230</v>
      </c>
      <c r="O77" s="73" t="s">
        <v>231</v>
      </c>
      <c r="P77" s="74">
        <v>43582</v>
      </c>
      <c r="Q77" s="65" t="s">
        <v>128</v>
      </c>
      <c r="R77" s="67">
        <v>14</v>
      </c>
      <c r="S77" s="18" t="s">
        <v>85</v>
      </c>
      <c r="T77" s="18"/>
    </row>
    <row r="78" spans="1:20">
      <c r="A78" s="4">
        <v>74</v>
      </c>
      <c r="B78" s="17" t="s">
        <v>62</v>
      </c>
      <c r="C78" s="160" t="s">
        <v>261</v>
      </c>
      <c r="D78" s="65" t="s">
        <v>25</v>
      </c>
      <c r="E78" s="68">
        <v>26</v>
      </c>
      <c r="F78" s="67"/>
      <c r="G78" s="68">
        <v>35</v>
      </c>
      <c r="H78" s="68">
        <v>32</v>
      </c>
      <c r="I78" s="106">
        <f t="shared" si="11"/>
        <v>67</v>
      </c>
      <c r="J78" s="144">
        <v>7896782805</v>
      </c>
      <c r="K78" s="65" t="s">
        <v>260</v>
      </c>
      <c r="L78" s="151" t="s">
        <v>228</v>
      </c>
      <c r="M78" s="75">
        <v>9707875779</v>
      </c>
      <c r="N78" s="72" t="s">
        <v>230</v>
      </c>
      <c r="O78" s="73" t="s">
        <v>231</v>
      </c>
      <c r="P78" s="74">
        <v>43582</v>
      </c>
      <c r="Q78" s="65" t="s">
        <v>128</v>
      </c>
      <c r="R78" s="67">
        <v>12</v>
      </c>
      <c r="S78" s="18" t="s">
        <v>85</v>
      </c>
      <c r="T78" s="18"/>
    </row>
    <row r="79" spans="1:20" ht="31.5">
      <c r="A79" s="4">
        <v>75</v>
      </c>
      <c r="B79" s="17" t="s">
        <v>63</v>
      </c>
      <c r="C79" s="150" t="s">
        <v>262</v>
      </c>
      <c r="D79" s="65" t="s">
        <v>23</v>
      </c>
      <c r="E79" s="105">
        <v>18110506604</v>
      </c>
      <c r="F79" s="67" t="s">
        <v>88</v>
      </c>
      <c r="G79" s="68">
        <v>67</v>
      </c>
      <c r="H79" s="68">
        <v>75</v>
      </c>
      <c r="I79" s="106">
        <f t="shared" si="11"/>
        <v>142</v>
      </c>
      <c r="J79" s="83" t="s">
        <v>263</v>
      </c>
      <c r="K79" s="65" t="s">
        <v>238</v>
      </c>
      <c r="L79" s="157" t="s">
        <v>239</v>
      </c>
      <c r="M79" s="98">
        <v>9954010400</v>
      </c>
      <c r="N79" s="72" t="s">
        <v>240</v>
      </c>
      <c r="O79" s="73" t="s">
        <v>241</v>
      </c>
      <c r="P79" s="74">
        <v>43584</v>
      </c>
      <c r="Q79" s="65" t="s">
        <v>135</v>
      </c>
      <c r="R79" s="67">
        <v>23</v>
      </c>
      <c r="S79" s="18" t="s">
        <v>85</v>
      </c>
      <c r="T79" s="18"/>
    </row>
    <row r="80" spans="1:20">
      <c r="A80" s="4">
        <v>76</v>
      </c>
      <c r="B80" s="17" t="s">
        <v>62</v>
      </c>
      <c r="C80" s="150" t="s">
        <v>264</v>
      </c>
      <c r="D80" s="65" t="s">
        <v>23</v>
      </c>
      <c r="E80" s="105">
        <v>18110506702</v>
      </c>
      <c r="F80" s="67" t="s">
        <v>88</v>
      </c>
      <c r="G80" s="68">
        <v>31</v>
      </c>
      <c r="H80" s="68">
        <v>20</v>
      </c>
      <c r="I80" s="106">
        <f t="shared" si="11"/>
        <v>51</v>
      </c>
      <c r="J80" s="84" t="s">
        <v>265</v>
      </c>
      <c r="K80" s="65" t="s">
        <v>266</v>
      </c>
      <c r="L80" s="161" t="s">
        <v>267</v>
      </c>
      <c r="M80" s="162" t="s">
        <v>268</v>
      </c>
      <c r="N80" s="65" t="s">
        <v>269</v>
      </c>
      <c r="O80" s="65">
        <v>9706893849</v>
      </c>
      <c r="P80" s="74">
        <v>43584</v>
      </c>
      <c r="Q80" s="65" t="s">
        <v>135</v>
      </c>
      <c r="R80" s="67">
        <v>15</v>
      </c>
      <c r="S80" s="18" t="s">
        <v>85</v>
      </c>
      <c r="T80" s="18"/>
    </row>
    <row r="81" spans="1:20">
      <c r="A81" s="4">
        <v>77</v>
      </c>
      <c r="B81" s="17" t="s">
        <v>63</v>
      </c>
      <c r="C81" s="150" t="s">
        <v>270</v>
      </c>
      <c r="D81" s="65" t="s">
        <v>23</v>
      </c>
      <c r="E81" s="105">
        <v>18110506404</v>
      </c>
      <c r="F81" s="67" t="s">
        <v>88</v>
      </c>
      <c r="G81" s="68">
        <v>23</v>
      </c>
      <c r="H81" s="68">
        <v>20</v>
      </c>
      <c r="I81" s="106">
        <f t="shared" si="11"/>
        <v>43</v>
      </c>
      <c r="J81" s="84" t="s">
        <v>271</v>
      </c>
      <c r="K81" s="65" t="s">
        <v>272</v>
      </c>
      <c r="L81" s="157" t="s">
        <v>239</v>
      </c>
      <c r="M81" s="98">
        <v>9954010400</v>
      </c>
      <c r="N81" s="72" t="s">
        <v>273</v>
      </c>
      <c r="O81" s="73" t="s">
        <v>274</v>
      </c>
      <c r="P81" s="74">
        <v>43585</v>
      </c>
      <c r="Q81" s="65" t="s">
        <v>93</v>
      </c>
      <c r="R81" s="67">
        <v>12</v>
      </c>
      <c r="S81" s="18" t="s">
        <v>85</v>
      </c>
      <c r="T81" s="18"/>
    </row>
    <row r="82" spans="1:20">
      <c r="A82" s="4">
        <v>78</v>
      </c>
      <c r="B82" s="17" t="s">
        <v>63</v>
      </c>
      <c r="C82" s="151" t="s">
        <v>275</v>
      </c>
      <c r="D82" s="65" t="s">
        <v>25</v>
      </c>
      <c r="E82" s="68">
        <v>16</v>
      </c>
      <c r="F82" s="67"/>
      <c r="G82" s="68"/>
      <c r="H82" s="68"/>
      <c r="I82" s="106">
        <f t="shared" si="11"/>
        <v>0</v>
      </c>
      <c r="J82" s="147">
        <v>7896788425</v>
      </c>
      <c r="K82" s="65" t="s">
        <v>238</v>
      </c>
      <c r="L82" s="157" t="s">
        <v>239</v>
      </c>
      <c r="M82" s="98">
        <v>9954010400</v>
      </c>
      <c r="N82" s="72" t="s">
        <v>248</v>
      </c>
      <c r="O82" s="73" t="s">
        <v>249</v>
      </c>
      <c r="P82" s="74">
        <v>43585</v>
      </c>
      <c r="Q82" s="65" t="s">
        <v>93</v>
      </c>
      <c r="R82" s="67">
        <v>24</v>
      </c>
      <c r="S82" s="18" t="s">
        <v>85</v>
      </c>
      <c r="T82" s="18"/>
    </row>
    <row r="83" spans="1:20">
      <c r="A83" s="4">
        <v>79</v>
      </c>
      <c r="B83" s="17" t="s">
        <v>62</v>
      </c>
      <c r="C83" s="150" t="s">
        <v>276</v>
      </c>
      <c r="D83" s="65" t="s">
        <v>23</v>
      </c>
      <c r="E83" s="105">
        <v>18110507001</v>
      </c>
      <c r="F83" s="67" t="s">
        <v>88</v>
      </c>
      <c r="G83" s="68">
        <v>81</v>
      </c>
      <c r="H83" s="68">
        <v>77</v>
      </c>
      <c r="I83" s="106">
        <f t="shared" si="11"/>
        <v>158</v>
      </c>
      <c r="J83" s="84" t="s">
        <v>277</v>
      </c>
      <c r="K83" s="65" t="s">
        <v>278</v>
      </c>
      <c r="L83" s="65" t="s">
        <v>254</v>
      </c>
      <c r="M83" s="67">
        <v>9954503290</v>
      </c>
      <c r="N83" s="72" t="s">
        <v>279</v>
      </c>
      <c r="O83" s="73" t="s">
        <v>280</v>
      </c>
      <c r="P83" s="74">
        <v>43585</v>
      </c>
      <c r="Q83" s="65" t="s">
        <v>93</v>
      </c>
      <c r="R83" s="67">
        <v>14</v>
      </c>
      <c r="S83" s="18" t="s">
        <v>85</v>
      </c>
      <c r="T83" s="18"/>
    </row>
    <row r="84" spans="1:20">
      <c r="A84" s="4">
        <v>80</v>
      </c>
      <c r="B84" s="17" t="s">
        <v>62</v>
      </c>
      <c r="C84" s="65" t="s">
        <v>278</v>
      </c>
      <c r="D84" s="65" t="s">
        <v>25</v>
      </c>
      <c r="E84" s="68">
        <v>34</v>
      </c>
      <c r="F84" s="67"/>
      <c r="G84" s="68">
        <v>32</v>
      </c>
      <c r="H84" s="68">
        <v>40</v>
      </c>
      <c r="I84" s="106">
        <f t="shared" si="11"/>
        <v>72</v>
      </c>
      <c r="J84" s="144">
        <v>7896661563</v>
      </c>
      <c r="K84" s="65" t="s">
        <v>278</v>
      </c>
      <c r="L84" s="65" t="s">
        <v>254</v>
      </c>
      <c r="M84" s="67">
        <v>9954503290</v>
      </c>
      <c r="N84" s="72" t="s">
        <v>279</v>
      </c>
      <c r="O84" s="73" t="s">
        <v>280</v>
      </c>
      <c r="P84" s="74">
        <v>43585</v>
      </c>
      <c r="Q84" s="65" t="s">
        <v>93</v>
      </c>
      <c r="R84" s="67">
        <v>15</v>
      </c>
      <c r="S84" s="18" t="s">
        <v>85</v>
      </c>
      <c r="T84" s="18"/>
    </row>
    <row r="85" spans="1:20">
      <c r="A85" s="4">
        <v>81</v>
      </c>
      <c r="B85" s="17"/>
      <c r="C85" s="18"/>
      <c r="D85" s="18"/>
      <c r="E85" s="19"/>
      <c r="F85" s="18"/>
      <c r="G85" s="19"/>
      <c r="H85" s="19"/>
      <c r="I85" s="56">
        <f t="shared" ref="I85:I133" si="12">SUM(G85:H85)</f>
        <v>0</v>
      </c>
      <c r="J85" s="18"/>
      <c r="K85" s="18"/>
      <c r="L85" s="18"/>
      <c r="M85" s="18"/>
      <c r="N85" s="18"/>
      <c r="O85" s="18"/>
      <c r="P85" s="24"/>
      <c r="Q85" s="18"/>
      <c r="R85" s="18"/>
      <c r="S85" s="18"/>
      <c r="T85" s="18"/>
    </row>
    <row r="86" spans="1:20">
      <c r="A86" s="4">
        <v>82</v>
      </c>
      <c r="B86" s="17"/>
      <c r="C86" s="18"/>
      <c r="D86" s="18"/>
      <c r="E86" s="19"/>
      <c r="F86" s="18"/>
      <c r="G86" s="19"/>
      <c r="H86" s="19"/>
      <c r="I86" s="56">
        <f t="shared" si="12"/>
        <v>0</v>
      </c>
      <c r="J86" s="18"/>
      <c r="K86" s="18"/>
      <c r="L86" s="18"/>
      <c r="M86" s="18"/>
      <c r="N86" s="18"/>
      <c r="O86" s="18"/>
      <c r="P86" s="24"/>
      <c r="Q86" s="18"/>
      <c r="R86" s="18"/>
      <c r="S86" s="18"/>
      <c r="T86" s="18"/>
    </row>
    <row r="87" spans="1:20">
      <c r="A87" s="4">
        <v>83</v>
      </c>
      <c r="B87" s="17"/>
      <c r="C87" s="18"/>
      <c r="D87" s="18"/>
      <c r="E87" s="19"/>
      <c r="F87" s="18"/>
      <c r="G87" s="19"/>
      <c r="H87" s="19"/>
      <c r="I87" s="56">
        <f t="shared" si="12"/>
        <v>0</v>
      </c>
      <c r="J87" s="18"/>
      <c r="K87" s="18"/>
      <c r="L87" s="18"/>
      <c r="M87" s="18"/>
      <c r="N87" s="18"/>
      <c r="O87" s="18"/>
      <c r="P87" s="24"/>
      <c r="Q87" s="18"/>
      <c r="R87" s="18"/>
      <c r="S87" s="18"/>
      <c r="T87" s="18"/>
    </row>
    <row r="88" spans="1:20">
      <c r="A88" s="4">
        <v>84</v>
      </c>
      <c r="B88" s="17"/>
      <c r="C88" s="18"/>
      <c r="D88" s="18"/>
      <c r="E88" s="19"/>
      <c r="F88" s="18"/>
      <c r="G88" s="19"/>
      <c r="H88" s="19"/>
      <c r="I88" s="56">
        <f t="shared" si="12"/>
        <v>0</v>
      </c>
      <c r="J88" s="18"/>
      <c r="K88" s="18"/>
      <c r="L88" s="18"/>
      <c r="M88" s="18"/>
      <c r="N88" s="18"/>
      <c r="O88" s="18"/>
      <c r="P88" s="24"/>
      <c r="Q88" s="18"/>
      <c r="R88" s="18"/>
      <c r="S88" s="18"/>
      <c r="T88" s="18"/>
    </row>
    <row r="89" spans="1:20">
      <c r="A89" s="4">
        <v>85</v>
      </c>
      <c r="B89" s="17"/>
      <c r="C89" s="18"/>
      <c r="D89" s="18"/>
      <c r="E89" s="19"/>
      <c r="F89" s="18"/>
      <c r="G89" s="19"/>
      <c r="H89" s="19"/>
      <c r="I89" s="56">
        <f t="shared" si="12"/>
        <v>0</v>
      </c>
      <c r="J89" s="18"/>
      <c r="K89" s="18"/>
      <c r="L89" s="18"/>
      <c r="M89" s="18"/>
      <c r="N89" s="18"/>
      <c r="O89" s="18"/>
      <c r="P89" s="24"/>
      <c r="Q89" s="18"/>
      <c r="R89" s="18"/>
      <c r="S89" s="18"/>
      <c r="T89" s="18"/>
    </row>
    <row r="90" spans="1:20">
      <c r="A90" s="4">
        <v>86</v>
      </c>
      <c r="B90" s="17"/>
      <c r="C90" s="18"/>
      <c r="D90" s="18"/>
      <c r="E90" s="19"/>
      <c r="F90" s="18"/>
      <c r="G90" s="19"/>
      <c r="H90" s="19"/>
      <c r="I90" s="56">
        <f t="shared" si="12"/>
        <v>0</v>
      </c>
      <c r="J90" s="18"/>
      <c r="K90" s="18"/>
      <c r="L90" s="18"/>
      <c r="M90" s="18"/>
      <c r="N90" s="18"/>
      <c r="O90" s="18"/>
      <c r="P90" s="24"/>
      <c r="Q90" s="18"/>
      <c r="R90" s="18"/>
      <c r="S90" s="18"/>
      <c r="T90" s="18"/>
    </row>
    <row r="91" spans="1:20">
      <c r="A91" s="4">
        <v>87</v>
      </c>
      <c r="B91" s="17"/>
      <c r="C91" s="18"/>
      <c r="D91" s="18"/>
      <c r="E91" s="19"/>
      <c r="F91" s="18"/>
      <c r="G91" s="19"/>
      <c r="H91" s="19"/>
      <c r="I91" s="56">
        <f t="shared" si="12"/>
        <v>0</v>
      </c>
      <c r="J91" s="18"/>
      <c r="K91" s="18"/>
      <c r="L91" s="18"/>
      <c r="M91" s="18"/>
      <c r="N91" s="18"/>
      <c r="O91" s="18"/>
      <c r="P91" s="24"/>
      <c r="Q91" s="18"/>
      <c r="R91" s="18"/>
      <c r="S91" s="18"/>
      <c r="T91" s="18"/>
    </row>
    <row r="92" spans="1:20">
      <c r="A92" s="4">
        <v>88</v>
      </c>
      <c r="B92" s="17"/>
      <c r="C92" s="18"/>
      <c r="D92" s="18"/>
      <c r="E92" s="19"/>
      <c r="F92" s="18"/>
      <c r="G92" s="19"/>
      <c r="H92" s="19"/>
      <c r="I92" s="56">
        <f t="shared" si="12"/>
        <v>0</v>
      </c>
      <c r="J92" s="18"/>
      <c r="K92" s="18"/>
      <c r="L92" s="18"/>
      <c r="M92" s="18"/>
      <c r="N92" s="18"/>
      <c r="O92" s="18"/>
      <c r="P92" s="24"/>
      <c r="Q92" s="18"/>
      <c r="R92" s="18"/>
      <c r="S92" s="18"/>
      <c r="T92" s="18"/>
    </row>
    <row r="93" spans="1:20">
      <c r="A93" s="4">
        <v>89</v>
      </c>
      <c r="B93" s="17"/>
      <c r="C93" s="18"/>
      <c r="D93" s="18"/>
      <c r="E93" s="19"/>
      <c r="F93" s="18"/>
      <c r="G93" s="19"/>
      <c r="H93" s="19"/>
      <c r="I93" s="56">
        <f t="shared" si="12"/>
        <v>0</v>
      </c>
      <c r="J93" s="18"/>
      <c r="K93" s="18"/>
      <c r="L93" s="18"/>
      <c r="M93" s="18"/>
      <c r="N93" s="18"/>
      <c r="O93" s="18"/>
      <c r="P93" s="24"/>
      <c r="Q93" s="18"/>
      <c r="R93" s="18"/>
      <c r="S93" s="18"/>
      <c r="T93" s="18"/>
    </row>
    <row r="94" spans="1:20">
      <c r="A94" s="4">
        <v>90</v>
      </c>
      <c r="B94" s="17"/>
      <c r="C94" s="18"/>
      <c r="D94" s="18"/>
      <c r="E94" s="19"/>
      <c r="F94" s="18"/>
      <c r="G94" s="19"/>
      <c r="H94" s="19"/>
      <c r="I94" s="56">
        <f t="shared" si="12"/>
        <v>0</v>
      </c>
      <c r="J94" s="18"/>
      <c r="K94" s="18"/>
      <c r="L94" s="18"/>
      <c r="M94" s="18"/>
      <c r="N94" s="18"/>
      <c r="O94" s="18"/>
      <c r="P94" s="24"/>
      <c r="Q94" s="18"/>
      <c r="R94" s="18"/>
      <c r="S94" s="18"/>
      <c r="T94" s="18"/>
    </row>
    <row r="95" spans="1:20">
      <c r="A95" s="4">
        <v>91</v>
      </c>
      <c r="B95" s="17"/>
      <c r="C95" s="18"/>
      <c r="D95" s="18"/>
      <c r="E95" s="19"/>
      <c r="F95" s="18"/>
      <c r="G95" s="19"/>
      <c r="H95" s="19"/>
      <c r="I95" s="56">
        <f t="shared" si="12"/>
        <v>0</v>
      </c>
      <c r="J95" s="18"/>
      <c r="K95" s="18"/>
      <c r="L95" s="18"/>
      <c r="M95" s="18"/>
      <c r="N95" s="18"/>
      <c r="O95" s="18"/>
      <c r="P95" s="24"/>
      <c r="Q95" s="18"/>
      <c r="R95" s="18"/>
      <c r="S95" s="18"/>
      <c r="T95" s="18"/>
    </row>
    <row r="96" spans="1:20">
      <c r="A96" s="4">
        <v>92</v>
      </c>
      <c r="B96" s="17"/>
      <c r="C96" s="18"/>
      <c r="D96" s="18"/>
      <c r="E96" s="19"/>
      <c r="F96" s="18"/>
      <c r="G96" s="19"/>
      <c r="H96" s="19"/>
      <c r="I96" s="56">
        <f t="shared" si="12"/>
        <v>0</v>
      </c>
      <c r="J96" s="18"/>
      <c r="K96" s="18"/>
      <c r="L96" s="18"/>
      <c r="M96" s="18"/>
      <c r="N96" s="18"/>
      <c r="O96" s="18"/>
      <c r="P96" s="24"/>
      <c r="Q96" s="18"/>
      <c r="R96" s="18"/>
      <c r="S96" s="18"/>
      <c r="T96" s="18"/>
    </row>
    <row r="97" spans="1:20">
      <c r="A97" s="4">
        <v>93</v>
      </c>
      <c r="B97" s="17"/>
      <c r="C97" s="18"/>
      <c r="D97" s="18"/>
      <c r="E97" s="19"/>
      <c r="F97" s="18"/>
      <c r="G97" s="19"/>
      <c r="H97" s="19"/>
      <c r="I97" s="56">
        <f t="shared" si="12"/>
        <v>0</v>
      </c>
      <c r="J97" s="18"/>
      <c r="K97" s="18"/>
      <c r="L97" s="18"/>
      <c r="M97" s="18"/>
      <c r="N97" s="18"/>
      <c r="O97" s="18"/>
      <c r="P97" s="24"/>
      <c r="Q97" s="18"/>
      <c r="R97" s="18"/>
      <c r="S97" s="18"/>
      <c r="T97" s="18"/>
    </row>
    <row r="98" spans="1:20">
      <c r="A98" s="4">
        <v>94</v>
      </c>
      <c r="B98" s="17"/>
      <c r="C98" s="18"/>
      <c r="D98" s="18"/>
      <c r="E98" s="19"/>
      <c r="F98" s="18"/>
      <c r="G98" s="19"/>
      <c r="H98" s="19"/>
      <c r="I98" s="56">
        <f t="shared" si="12"/>
        <v>0</v>
      </c>
      <c r="J98" s="18"/>
      <c r="K98" s="18"/>
      <c r="L98" s="18"/>
      <c r="M98" s="18"/>
      <c r="N98" s="18"/>
      <c r="O98" s="18"/>
      <c r="P98" s="24"/>
      <c r="Q98" s="18"/>
      <c r="R98" s="18"/>
      <c r="S98" s="18"/>
      <c r="T98" s="18"/>
    </row>
    <row r="99" spans="1:20">
      <c r="A99" s="4">
        <v>95</v>
      </c>
      <c r="B99" s="17"/>
      <c r="C99" s="18"/>
      <c r="D99" s="18"/>
      <c r="E99" s="19"/>
      <c r="F99" s="18"/>
      <c r="G99" s="19"/>
      <c r="H99" s="19"/>
      <c r="I99" s="56">
        <f t="shared" si="12"/>
        <v>0</v>
      </c>
      <c r="J99" s="18"/>
      <c r="K99" s="18"/>
      <c r="L99" s="18"/>
      <c r="M99" s="18"/>
      <c r="N99" s="18"/>
      <c r="O99" s="18"/>
      <c r="P99" s="24"/>
      <c r="Q99" s="18"/>
      <c r="R99" s="18"/>
      <c r="S99" s="18"/>
      <c r="T99" s="18"/>
    </row>
    <row r="100" spans="1:20">
      <c r="A100" s="4">
        <v>96</v>
      </c>
      <c r="B100" s="17"/>
      <c r="C100" s="18"/>
      <c r="D100" s="18"/>
      <c r="E100" s="19"/>
      <c r="F100" s="18"/>
      <c r="G100" s="19"/>
      <c r="H100" s="19"/>
      <c r="I100" s="56">
        <f t="shared" si="12"/>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12"/>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12"/>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12"/>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12"/>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12"/>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12"/>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12"/>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12"/>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12"/>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12"/>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12"/>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12"/>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12"/>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12"/>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12"/>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12"/>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12"/>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12"/>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12"/>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12"/>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12"/>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12"/>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12"/>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12"/>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12"/>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12"/>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12"/>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12"/>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12"/>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12"/>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12"/>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12"/>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12"/>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13">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13"/>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13"/>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13"/>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13"/>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13"/>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13"/>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13"/>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13"/>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13"/>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13"/>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13"/>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13"/>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13"/>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13"/>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13"/>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13"/>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13"/>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13"/>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13"/>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13"/>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13"/>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13"/>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13"/>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13"/>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13"/>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13"/>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13"/>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13"/>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13"/>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13"/>
        <v>0</v>
      </c>
      <c r="J164" s="18"/>
      <c r="K164" s="18"/>
      <c r="L164" s="18"/>
      <c r="M164" s="18"/>
      <c r="N164" s="18"/>
      <c r="O164" s="18"/>
      <c r="P164" s="24"/>
      <c r="Q164" s="18"/>
      <c r="R164" s="18"/>
      <c r="S164" s="18"/>
      <c r="T164" s="18"/>
    </row>
    <row r="165" spans="1:20">
      <c r="A165" s="3" t="s">
        <v>11</v>
      </c>
      <c r="B165" s="39"/>
      <c r="C165" s="3">
        <f>COUNTIFS(C5:C164,"*")</f>
        <v>80</v>
      </c>
      <c r="D165" s="3"/>
      <c r="E165" s="13"/>
      <c r="F165" s="3"/>
      <c r="G165" s="57">
        <f>SUM(G5:G164)</f>
        <v>4478</v>
      </c>
      <c r="H165" s="57">
        <f>SUM(H5:H164)</f>
        <v>4405</v>
      </c>
      <c r="I165" s="57">
        <f>SUM(I5:I164)</f>
        <v>8883</v>
      </c>
      <c r="J165" s="3"/>
      <c r="K165" s="7"/>
      <c r="L165" s="21"/>
      <c r="M165" s="21"/>
      <c r="N165" s="7"/>
      <c r="O165" s="7"/>
      <c r="P165" s="14"/>
      <c r="Q165" s="3"/>
      <c r="R165" s="3"/>
      <c r="S165" s="3"/>
      <c r="T165" s="12"/>
    </row>
    <row r="166" spans="1:20">
      <c r="A166" s="44" t="s">
        <v>62</v>
      </c>
      <c r="B166" s="10">
        <f>COUNTIF(B$5:B$164,"Team 1")</f>
        <v>40</v>
      </c>
      <c r="C166" s="44" t="s">
        <v>25</v>
      </c>
      <c r="D166" s="10">
        <f>COUNTIF(D5:D164,"Anganwadi")</f>
        <v>45</v>
      </c>
    </row>
    <row r="167" spans="1:20">
      <c r="A167" s="44" t="s">
        <v>63</v>
      </c>
      <c r="B167" s="10">
        <f>COUNTIF(B$6:B$164,"Team 2")</f>
        <v>40</v>
      </c>
      <c r="C167" s="44" t="s">
        <v>23</v>
      </c>
      <c r="D167" s="10">
        <f>COUNTIF(D5:D164,"School")</f>
        <v>33</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S91" sqref="S91:S93"/>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337" t="s">
        <v>70</v>
      </c>
      <c r="B1" s="337"/>
      <c r="C1" s="337"/>
      <c r="D1" s="55"/>
      <c r="E1" s="55"/>
      <c r="F1" s="55"/>
      <c r="G1" s="55"/>
      <c r="H1" s="55"/>
      <c r="I1" s="55"/>
      <c r="J1" s="55"/>
      <c r="K1" s="55"/>
      <c r="L1" s="55"/>
      <c r="M1" s="338"/>
      <c r="N1" s="338"/>
      <c r="O1" s="338"/>
      <c r="P1" s="338"/>
      <c r="Q1" s="338"/>
      <c r="R1" s="338"/>
      <c r="S1" s="338"/>
      <c r="T1" s="338"/>
    </row>
    <row r="2" spans="1:20">
      <c r="A2" s="331" t="s">
        <v>59</v>
      </c>
      <c r="B2" s="332"/>
      <c r="C2" s="332"/>
      <c r="D2" s="25">
        <v>43586</v>
      </c>
      <c r="E2" s="22"/>
      <c r="F2" s="22"/>
      <c r="G2" s="22"/>
      <c r="H2" s="22"/>
      <c r="I2" s="22"/>
      <c r="J2" s="22"/>
      <c r="K2" s="22"/>
      <c r="L2" s="22"/>
      <c r="M2" s="22"/>
      <c r="N2" s="22"/>
      <c r="O2" s="22"/>
      <c r="P2" s="22"/>
      <c r="Q2" s="22"/>
      <c r="R2" s="22"/>
      <c r="S2" s="22"/>
    </row>
    <row r="3" spans="1:20" ht="24" customHeight="1">
      <c r="A3" s="333" t="s">
        <v>14</v>
      </c>
      <c r="B3" s="329" t="s">
        <v>61</v>
      </c>
      <c r="C3" s="334" t="s">
        <v>7</v>
      </c>
      <c r="D3" s="334" t="s">
        <v>55</v>
      </c>
      <c r="E3" s="334" t="s">
        <v>16</v>
      </c>
      <c r="F3" s="335" t="s">
        <v>17</v>
      </c>
      <c r="G3" s="334" t="s">
        <v>8</v>
      </c>
      <c r="H3" s="334"/>
      <c r="I3" s="334"/>
      <c r="J3" s="334" t="s">
        <v>31</v>
      </c>
      <c r="K3" s="329" t="s">
        <v>33</v>
      </c>
      <c r="L3" s="329" t="s">
        <v>50</v>
      </c>
      <c r="M3" s="329" t="s">
        <v>51</v>
      </c>
      <c r="N3" s="329" t="s">
        <v>34</v>
      </c>
      <c r="O3" s="329" t="s">
        <v>35</v>
      </c>
      <c r="P3" s="333" t="s">
        <v>54</v>
      </c>
      <c r="Q3" s="334" t="s">
        <v>52</v>
      </c>
      <c r="R3" s="334" t="s">
        <v>32</v>
      </c>
      <c r="S3" s="334" t="s">
        <v>53</v>
      </c>
      <c r="T3" s="334" t="s">
        <v>13</v>
      </c>
    </row>
    <row r="4" spans="1:20" ht="25.5" customHeight="1">
      <c r="A4" s="333"/>
      <c r="B4" s="336"/>
      <c r="C4" s="334"/>
      <c r="D4" s="334"/>
      <c r="E4" s="334"/>
      <c r="F4" s="335"/>
      <c r="G4" s="23" t="s">
        <v>9</v>
      </c>
      <c r="H4" s="23" t="s">
        <v>10</v>
      </c>
      <c r="I4" s="23" t="s">
        <v>11</v>
      </c>
      <c r="J4" s="334"/>
      <c r="K4" s="330"/>
      <c r="L4" s="330"/>
      <c r="M4" s="330"/>
      <c r="N4" s="330"/>
      <c r="O4" s="330"/>
      <c r="P4" s="333"/>
      <c r="Q4" s="333"/>
      <c r="R4" s="334"/>
      <c r="S4" s="334"/>
      <c r="T4" s="334"/>
    </row>
    <row r="5" spans="1:20">
      <c r="A5" s="4">
        <v>1</v>
      </c>
      <c r="B5" s="20" t="s">
        <v>62</v>
      </c>
      <c r="C5" s="64" t="s">
        <v>281</v>
      </c>
      <c r="D5" s="65" t="s">
        <v>23</v>
      </c>
      <c r="E5" s="101">
        <v>18110506804</v>
      </c>
      <c r="F5" s="67" t="s">
        <v>113</v>
      </c>
      <c r="G5" s="68">
        <v>230</v>
      </c>
      <c r="H5" s="68">
        <v>245</v>
      </c>
      <c r="I5" s="58">
        <f>SUM(G5:H5)</f>
        <v>475</v>
      </c>
      <c r="J5" s="83" t="s">
        <v>361</v>
      </c>
      <c r="K5" s="65" t="s">
        <v>216</v>
      </c>
      <c r="L5" s="98" t="s">
        <v>217</v>
      </c>
      <c r="M5" s="98">
        <v>9706371427</v>
      </c>
      <c r="N5" s="78" t="s">
        <v>362</v>
      </c>
      <c r="O5" s="97">
        <v>8822213351</v>
      </c>
      <c r="P5" s="183">
        <v>43587</v>
      </c>
      <c r="Q5" s="65" t="s">
        <v>118</v>
      </c>
      <c r="R5" s="67">
        <v>6</v>
      </c>
      <c r="S5" s="18" t="s">
        <v>85</v>
      </c>
      <c r="T5" s="48"/>
    </row>
    <row r="6" spans="1:20" ht="18">
      <c r="A6" s="4">
        <v>2</v>
      </c>
      <c r="B6" s="20" t="s">
        <v>63</v>
      </c>
      <c r="C6" s="151" t="s">
        <v>282</v>
      </c>
      <c r="D6" s="65" t="s">
        <v>23</v>
      </c>
      <c r="E6" s="141">
        <v>18110613101</v>
      </c>
      <c r="F6" s="67" t="s">
        <v>113</v>
      </c>
      <c r="G6" s="68">
        <v>220</v>
      </c>
      <c r="H6" s="68">
        <v>245</v>
      </c>
      <c r="I6" s="58">
        <f t="shared" ref="I6:I69" si="0">SUM(G6:H6)</f>
        <v>465</v>
      </c>
      <c r="J6" s="184"/>
      <c r="K6" s="18" t="s">
        <v>363</v>
      </c>
      <c r="L6" s="102" t="s">
        <v>364</v>
      </c>
      <c r="M6" s="102">
        <v>9678971627</v>
      </c>
      <c r="N6" s="102" t="s">
        <v>365</v>
      </c>
      <c r="O6" s="102">
        <v>7896431190</v>
      </c>
      <c r="P6" s="183">
        <v>43587</v>
      </c>
      <c r="Q6" s="65" t="s">
        <v>118</v>
      </c>
      <c r="R6" s="67">
        <v>14</v>
      </c>
      <c r="S6" s="18" t="s">
        <v>85</v>
      </c>
      <c r="T6" s="48"/>
    </row>
    <row r="7" spans="1:20">
      <c r="A7" s="4">
        <v>3</v>
      </c>
      <c r="B7" s="20" t="s">
        <v>62</v>
      </c>
      <c r="C7" s="64" t="s">
        <v>281</v>
      </c>
      <c r="D7" s="65" t="s">
        <v>23</v>
      </c>
      <c r="E7" s="101">
        <v>18110506804</v>
      </c>
      <c r="F7" s="67" t="s">
        <v>113</v>
      </c>
      <c r="G7" s="68">
        <v>230</v>
      </c>
      <c r="H7" s="68">
        <v>245</v>
      </c>
      <c r="I7" s="58">
        <f t="shared" si="0"/>
        <v>475</v>
      </c>
      <c r="J7" s="83" t="s">
        <v>361</v>
      </c>
      <c r="K7" s="65" t="s">
        <v>216</v>
      </c>
      <c r="L7" s="98" t="s">
        <v>217</v>
      </c>
      <c r="M7" s="98">
        <v>9706371427</v>
      </c>
      <c r="N7" s="78" t="s">
        <v>362</v>
      </c>
      <c r="O7" s="97">
        <v>8822213351</v>
      </c>
      <c r="P7" s="183">
        <v>43588</v>
      </c>
      <c r="Q7" s="74" t="s">
        <v>125</v>
      </c>
      <c r="R7" s="67">
        <v>6</v>
      </c>
      <c r="S7" s="18" t="s">
        <v>85</v>
      </c>
      <c r="T7" s="48"/>
    </row>
    <row r="8" spans="1:20" ht="18.75">
      <c r="A8" s="4">
        <v>4</v>
      </c>
      <c r="B8" s="20" t="s">
        <v>62</v>
      </c>
      <c r="C8" s="82" t="s">
        <v>283</v>
      </c>
      <c r="D8" s="65" t="s">
        <v>25</v>
      </c>
      <c r="E8" s="68">
        <v>9</v>
      </c>
      <c r="F8" s="67"/>
      <c r="G8" s="68">
        <v>35</v>
      </c>
      <c r="H8" s="68">
        <v>42</v>
      </c>
      <c r="I8" s="58">
        <f t="shared" si="0"/>
        <v>77</v>
      </c>
      <c r="J8" s="131">
        <v>8720426612</v>
      </c>
      <c r="K8" s="65" t="s">
        <v>216</v>
      </c>
      <c r="L8" s="98" t="s">
        <v>217</v>
      </c>
      <c r="M8" s="145">
        <v>9706371427</v>
      </c>
      <c r="N8" s="146" t="s">
        <v>218</v>
      </c>
      <c r="O8" s="112">
        <v>9706617464</v>
      </c>
      <c r="P8" s="183">
        <v>43588</v>
      </c>
      <c r="Q8" s="74" t="s">
        <v>125</v>
      </c>
      <c r="R8" s="67">
        <v>5</v>
      </c>
      <c r="S8" s="18" t="s">
        <v>85</v>
      </c>
      <c r="T8" s="48"/>
    </row>
    <row r="9" spans="1:20" ht="18">
      <c r="A9" s="4">
        <v>5</v>
      </c>
      <c r="B9" s="20" t="s">
        <v>63</v>
      </c>
      <c r="C9" s="151" t="s">
        <v>282</v>
      </c>
      <c r="D9" s="65" t="s">
        <v>23</v>
      </c>
      <c r="E9" s="141">
        <v>18110613101</v>
      </c>
      <c r="F9" s="67" t="s">
        <v>113</v>
      </c>
      <c r="G9" s="68">
        <v>220</v>
      </c>
      <c r="H9" s="68">
        <v>245</v>
      </c>
      <c r="I9" s="58">
        <f t="shared" si="0"/>
        <v>465</v>
      </c>
      <c r="J9" s="184"/>
      <c r="K9" s="18" t="s">
        <v>363</v>
      </c>
      <c r="L9" s="102" t="s">
        <v>364</v>
      </c>
      <c r="M9" s="102">
        <v>9678971627</v>
      </c>
      <c r="N9" s="102" t="s">
        <v>365</v>
      </c>
      <c r="O9" s="102">
        <v>7896431190</v>
      </c>
      <c r="P9" s="183">
        <v>43588</v>
      </c>
      <c r="Q9" s="74" t="s">
        <v>125</v>
      </c>
      <c r="R9" s="67">
        <v>16</v>
      </c>
      <c r="S9" s="18" t="s">
        <v>85</v>
      </c>
      <c r="T9" s="48"/>
    </row>
    <row r="10" spans="1:20">
      <c r="A10" s="4">
        <v>6</v>
      </c>
      <c r="B10" s="20" t="s">
        <v>62</v>
      </c>
      <c r="C10" s="64" t="s">
        <v>281</v>
      </c>
      <c r="D10" s="65" t="s">
        <v>23</v>
      </c>
      <c r="E10" s="101">
        <v>18110506804</v>
      </c>
      <c r="F10" s="67" t="s">
        <v>113</v>
      </c>
      <c r="G10" s="68">
        <v>230</v>
      </c>
      <c r="H10" s="68">
        <v>245</v>
      </c>
      <c r="I10" s="58">
        <f t="shared" si="0"/>
        <v>475</v>
      </c>
      <c r="J10" s="83" t="s">
        <v>361</v>
      </c>
      <c r="K10" s="65" t="s">
        <v>216</v>
      </c>
      <c r="L10" s="98" t="s">
        <v>217</v>
      </c>
      <c r="M10" s="98">
        <v>9706371427</v>
      </c>
      <c r="N10" s="78" t="s">
        <v>362</v>
      </c>
      <c r="O10" s="97">
        <v>8822213351</v>
      </c>
      <c r="P10" s="183">
        <v>43589</v>
      </c>
      <c r="Q10" s="65" t="s">
        <v>128</v>
      </c>
      <c r="R10" s="67">
        <v>18</v>
      </c>
      <c r="S10" s="18" t="s">
        <v>85</v>
      </c>
      <c r="T10" s="48"/>
    </row>
    <row r="11" spans="1:20" ht="18.75">
      <c r="A11" s="4">
        <v>7</v>
      </c>
      <c r="B11" s="20" t="s">
        <v>62</v>
      </c>
      <c r="C11" s="82" t="s">
        <v>284</v>
      </c>
      <c r="D11" s="65" t="s">
        <v>25</v>
      </c>
      <c r="E11" s="163">
        <v>10</v>
      </c>
      <c r="F11" s="67"/>
      <c r="G11" s="68">
        <v>22</v>
      </c>
      <c r="H11" s="68">
        <v>31</v>
      </c>
      <c r="I11" s="58">
        <f t="shared" si="0"/>
        <v>53</v>
      </c>
      <c r="J11" s="131">
        <v>8876245023</v>
      </c>
      <c r="K11" s="65" t="s">
        <v>216</v>
      </c>
      <c r="L11" s="98" t="s">
        <v>217</v>
      </c>
      <c r="M11" s="145">
        <v>9706371427</v>
      </c>
      <c r="N11" s="146" t="s">
        <v>218</v>
      </c>
      <c r="O11" s="112">
        <v>9706617464</v>
      </c>
      <c r="P11" s="183">
        <v>43589</v>
      </c>
      <c r="Q11" s="65" t="s">
        <v>128</v>
      </c>
      <c r="R11" s="67">
        <v>6</v>
      </c>
      <c r="S11" s="18" t="s">
        <v>85</v>
      </c>
      <c r="T11" s="48"/>
    </row>
    <row r="12" spans="1:20" ht="18">
      <c r="A12" s="4">
        <v>8</v>
      </c>
      <c r="B12" s="20" t="s">
        <v>63</v>
      </c>
      <c r="C12" s="151" t="s">
        <v>282</v>
      </c>
      <c r="D12" s="65" t="s">
        <v>23</v>
      </c>
      <c r="E12" s="141">
        <v>18110613101</v>
      </c>
      <c r="F12" s="67" t="s">
        <v>113</v>
      </c>
      <c r="G12" s="68">
        <v>220</v>
      </c>
      <c r="H12" s="68">
        <v>245</v>
      </c>
      <c r="I12" s="58">
        <f t="shared" si="0"/>
        <v>465</v>
      </c>
      <c r="J12" s="184"/>
      <c r="K12" s="18" t="s">
        <v>363</v>
      </c>
      <c r="L12" s="102" t="s">
        <v>364</v>
      </c>
      <c r="M12" s="102">
        <v>9678971627</v>
      </c>
      <c r="N12" s="102" t="s">
        <v>365</v>
      </c>
      <c r="O12" s="102">
        <v>7896431190</v>
      </c>
      <c r="P12" s="183">
        <v>43589</v>
      </c>
      <c r="Q12" s="65" t="s">
        <v>128</v>
      </c>
      <c r="R12" s="67">
        <v>15</v>
      </c>
      <c r="S12" s="18" t="s">
        <v>85</v>
      </c>
      <c r="T12" s="48"/>
    </row>
    <row r="13" spans="1:20">
      <c r="A13" s="4">
        <v>9</v>
      </c>
      <c r="B13" s="20" t="s">
        <v>63</v>
      </c>
      <c r="C13" s="18" t="s">
        <v>285</v>
      </c>
      <c r="D13" s="18" t="s">
        <v>25</v>
      </c>
      <c r="E13" s="141">
        <v>18110505803</v>
      </c>
      <c r="F13" s="18"/>
      <c r="G13" s="68">
        <v>41</v>
      </c>
      <c r="H13" s="68">
        <v>42</v>
      </c>
      <c r="I13" s="58">
        <f t="shared" si="0"/>
        <v>83</v>
      </c>
      <c r="J13" s="185" t="s">
        <v>366</v>
      </c>
      <c r="K13" s="18" t="s">
        <v>363</v>
      </c>
      <c r="L13" s="102" t="s">
        <v>364</v>
      </c>
      <c r="M13" s="102">
        <v>9678971627</v>
      </c>
      <c r="N13" s="102" t="s">
        <v>365</v>
      </c>
      <c r="O13" s="102">
        <v>7896431190</v>
      </c>
      <c r="P13" s="183">
        <v>43589</v>
      </c>
      <c r="Q13" s="65" t="s">
        <v>128</v>
      </c>
      <c r="R13" s="67">
        <v>14</v>
      </c>
      <c r="S13" s="18" t="s">
        <v>85</v>
      </c>
      <c r="T13" s="48"/>
    </row>
    <row r="14" spans="1:20">
      <c r="A14" s="4">
        <v>10</v>
      </c>
      <c r="B14" s="20" t="s">
        <v>62</v>
      </c>
      <c r="C14" s="64" t="s">
        <v>281</v>
      </c>
      <c r="D14" s="65" t="s">
        <v>23</v>
      </c>
      <c r="E14" s="101">
        <v>18110506804</v>
      </c>
      <c r="F14" s="67" t="s">
        <v>113</v>
      </c>
      <c r="G14" s="68">
        <v>230</v>
      </c>
      <c r="H14" s="68">
        <v>245</v>
      </c>
      <c r="I14" s="58">
        <f t="shared" si="0"/>
        <v>475</v>
      </c>
      <c r="J14" s="83" t="s">
        <v>361</v>
      </c>
      <c r="K14" s="65" t="s">
        <v>216</v>
      </c>
      <c r="L14" s="98" t="s">
        <v>217</v>
      </c>
      <c r="M14" s="98">
        <v>9706371427</v>
      </c>
      <c r="N14" s="78" t="s">
        <v>362</v>
      </c>
      <c r="O14" s="97">
        <v>8822213351</v>
      </c>
      <c r="P14" s="183">
        <v>43591</v>
      </c>
      <c r="Q14" s="65" t="s">
        <v>135</v>
      </c>
      <c r="R14" s="67">
        <v>6</v>
      </c>
      <c r="S14" s="18" t="s">
        <v>85</v>
      </c>
      <c r="T14" s="48"/>
    </row>
    <row r="15" spans="1:20" ht="18.75">
      <c r="A15" s="4">
        <v>11</v>
      </c>
      <c r="B15" s="20" t="s">
        <v>62</v>
      </c>
      <c r="C15" s="82" t="s">
        <v>286</v>
      </c>
      <c r="D15" s="65" t="s">
        <v>25</v>
      </c>
      <c r="E15" s="105">
        <v>11</v>
      </c>
      <c r="F15" s="67"/>
      <c r="G15" s="68">
        <v>23</v>
      </c>
      <c r="H15" s="68">
        <v>26</v>
      </c>
      <c r="I15" s="58">
        <f t="shared" si="0"/>
        <v>49</v>
      </c>
      <c r="J15" s="131">
        <v>8876245023</v>
      </c>
      <c r="K15" s="65" t="s">
        <v>216</v>
      </c>
      <c r="L15" s="98" t="s">
        <v>217</v>
      </c>
      <c r="M15" s="145">
        <v>9706371427</v>
      </c>
      <c r="N15" s="146" t="s">
        <v>218</v>
      </c>
      <c r="O15" s="112">
        <v>9706617464</v>
      </c>
      <c r="P15" s="183">
        <v>43591</v>
      </c>
      <c r="Q15" s="65" t="s">
        <v>135</v>
      </c>
      <c r="R15" s="67">
        <v>5</v>
      </c>
      <c r="S15" s="18" t="s">
        <v>85</v>
      </c>
      <c r="T15" s="48"/>
    </row>
    <row r="16" spans="1:20">
      <c r="A16" s="4">
        <v>12</v>
      </c>
      <c r="B16" s="20" t="s">
        <v>62</v>
      </c>
      <c r="C16" s="82" t="s">
        <v>287</v>
      </c>
      <c r="D16" s="18" t="s">
        <v>23</v>
      </c>
      <c r="E16" s="164">
        <v>18110508002</v>
      </c>
      <c r="F16" s="48" t="s">
        <v>113</v>
      </c>
      <c r="G16" s="19">
        <v>85</v>
      </c>
      <c r="H16" s="19">
        <v>89</v>
      </c>
      <c r="I16" s="58">
        <f t="shared" si="0"/>
        <v>174</v>
      </c>
      <c r="J16" s="95" t="s">
        <v>367</v>
      </c>
      <c r="K16" s="18" t="s">
        <v>216</v>
      </c>
      <c r="L16" s="110" t="s">
        <v>217</v>
      </c>
      <c r="M16" s="110">
        <v>9706371427</v>
      </c>
      <c r="N16" s="93" t="s">
        <v>368</v>
      </c>
      <c r="O16" s="94">
        <v>8473859295</v>
      </c>
      <c r="P16" s="183">
        <v>43592</v>
      </c>
      <c r="Q16" s="65" t="s">
        <v>93</v>
      </c>
      <c r="R16" s="67">
        <v>4</v>
      </c>
      <c r="S16" s="18" t="s">
        <v>85</v>
      </c>
      <c r="T16" s="48"/>
    </row>
    <row r="17" spans="1:20">
      <c r="A17" s="4">
        <v>13</v>
      </c>
      <c r="B17" s="20" t="s">
        <v>62</v>
      </c>
      <c r="C17" s="82" t="s">
        <v>288</v>
      </c>
      <c r="D17" s="18" t="s">
        <v>25</v>
      </c>
      <c r="E17" s="19">
        <v>24</v>
      </c>
      <c r="F17" s="18"/>
      <c r="G17" s="19">
        <v>18</v>
      </c>
      <c r="H17" s="19">
        <v>10</v>
      </c>
      <c r="I17" s="58">
        <f t="shared" si="0"/>
        <v>28</v>
      </c>
      <c r="J17" s="186">
        <v>8876675063</v>
      </c>
      <c r="K17" s="18" t="s">
        <v>216</v>
      </c>
      <c r="L17" s="110" t="s">
        <v>369</v>
      </c>
      <c r="M17" s="110">
        <v>8876635103</v>
      </c>
      <c r="N17" s="93" t="s">
        <v>370</v>
      </c>
      <c r="O17" s="94" t="s">
        <v>371</v>
      </c>
      <c r="P17" s="183">
        <v>43592</v>
      </c>
      <c r="Q17" s="65" t="s">
        <v>93</v>
      </c>
      <c r="R17" s="67">
        <v>5</v>
      </c>
      <c r="S17" s="18" t="s">
        <v>85</v>
      </c>
      <c r="T17" s="48"/>
    </row>
    <row r="18" spans="1:20">
      <c r="A18" s="4">
        <v>14</v>
      </c>
      <c r="B18" s="20" t="s">
        <v>63</v>
      </c>
      <c r="C18" s="76" t="s">
        <v>289</v>
      </c>
      <c r="D18" s="18" t="s">
        <v>23</v>
      </c>
      <c r="E18" s="165">
        <v>18110512701</v>
      </c>
      <c r="F18" s="48" t="s">
        <v>88</v>
      </c>
      <c r="G18" s="19">
        <v>30</v>
      </c>
      <c r="H18" s="19">
        <v>35</v>
      </c>
      <c r="I18" s="58">
        <f t="shared" si="0"/>
        <v>65</v>
      </c>
      <c r="J18" s="95" t="s">
        <v>372</v>
      </c>
      <c r="K18" s="18" t="s">
        <v>182</v>
      </c>
      <c r="L18" s="110" t="s">
        <v>174</v>
      </c>
      <c r="M18" s="110">
        <v>8761945492</v>
      </c>
      <c r="N18" s="93" t="s">
        <v>222</v>
      </c>
      <c r="O18" s="187" t="s">
        <v>223</v>
      </c>
      <c r="P18" s="183">
        <v>43592</v>
      </c>
      <c r="Q18" s="65" t="s">
        <v>93</v>
      </c>
      <c r="R18" s="67">
        <v>13</v>
      </c>
      <c r="S18" s="18" t="s">
        <v>85</v>
      </c>
      <c r="T18" s="48"/>
    </row>
    <row r="19" spans="1:20" ht="18">
      <c r="A19" s="4">
        <v>15</v>
      </c>
      <c r="B19" s="20" t="s">
        <v>63</v>
      </c>
      <c r="C19" s="76" t="s">
        <v>290</v>
      </c>
      <c r="D19" s="18" t="s">
        <v>25</v>
      </c>
      <c r="E19" s="19"/>
      <c r="F19" s="18"/>
      <c r="G19" s="19">
        <v>23</v>
      </c>
      <c r="H19" s="19">
        <v>26</v>
      </c>
      <c r="I19" s="58">
        <f t="shared" si="0"/>
        <v>49</v>
      </c>
      <c r="J19" s="111">
        <v>9859203665</v>
      </c>
      <c r="K19" s="18" t="s">
        <v>157</v>
      </c>
      <c r="L19" s="100" t="s">
        <v>158</v>
      </c>
      <c r="M19" s="92">
        <v>9954123845</v>
      </c>
      <c r="N19" s="48" t="s">
        <v>159</v>
      </c>
      <c r="O19" s="92">
        <v>9577145559</v>
      </c>
      <c r="P19" s="183">
        <v>43592</v>
      </c>
      <c r="Q19" s="65" t="s">
        <v>93</v>
      </c>
      <c r="R19" s="67">
        <v>11</v>
      </c>
      <c r="S19" s="18" t="s">
        <v>85</v>
      </c>
      <c r="T19" s="48"/>
    </row>
    <row r="20" spans="1:20" ht="18.75">
      <c r="A20" s="4">
        <v>16</v>
      </c>
      <c r="B20" s="20" t="s">
        <v>62</v>
      </c>
      <c r="C20" s="82" t="s">
        <v>291</v>
      </c>
      <c r="D20" s="65" t="s">
        <v>23</v>
      </c>
      <c r="E20" s="105">
        <v>18110612704</v>
      </c>
      <c r="F20" s="67" t="s">
        <v>88</v>
      </c>
      <c r="G20" s="68">
        <v>56</v>
      </c>
      <c r="H20" s="68">
        <v>51</v>
      </c>
      <c r="I20" s="58">
        <f t="shared" si="0"/>
        <v>107</v>
      </c>
      <c r="J20" s="107" t="s">
        <v>373</v>
      </c>
      <c r="K20" s="65" t="s">
        <v>374</v>
      </c>
      <c r="L20" s="98" t="s">
        <v>375</v>
      </c>
      <c r="M20" s="98">
        <v>9435182783</v>
      </c>
      <c r="N20" s="72" t="s">
        <v>376</v>
      </c>
      <c r="O20" s="73" t="s">
        <v>377</v>
      </c>
      <c r="P20" s="183">
        <v>43593</v>
      </c>
      <c r="Q20" s="67" t="s">
        <v>102</v>
      </c>
      <c r="R20" s="109">
        <v>12</v>
      </c>
      <c r="S20" s="18" t="s">
        <v>85</v>
      </c>
      <c r="T20" s="48"/>
    </row>
    <row r="21" spans="1:20">
      <c r="A21" s="4">
        <v>17</v>
      </c>
      <c r="B21" s="20" t="s">
        <v>62</v>
      </c>
      <c r="C21" s="82" t="s">
        <v>292</v>
      </c>
      <c r="D21" s="65" t="s">
        <v>25</v>
      </c>
      <c r="E21" s="105"/>
      <c r="F21" s="67"/>
      <c r="G21" s="68">
        <v>26</v>
      </c>
      <c r="H21" s="68">
        <v>31</v>
      </c>
      <c r="I21" s="58">
        <f t="shared" si="0"/>
        <v>57</v>
      </c>
      <c r="J21" s="188" t="s">
        <v>378</v>
      </c>
      <c r="K21" s="65" t="s">
        <v>374</v>
      </c>
      <c r="L21" s="98" t="s">
        <v>375</v>
      </c>
      <c r="M21" s="98">
        <v>9435182783</v>
      </c>
      <c r="N21" s="72" t="s">
        <v>376</v>
      </c>
      <c r="O21" s="73" t="s">
        <v>377</v>
      </c>
      <c r="P21" s="183">
        <v>43593</v>
      </c>
      <c r="Q21" s="67" t="s">
        <v>102</v>
      </c>
      <c r="R21" s="67">
        <v>14</v>
      </c>
      <c r="S21" s="18" t="s">
        <v>85</v>
      </c>
      <c r="T21" s="48"/>
    </row>
    <row r="22" spans="1:20" ht="18.75">
      <c r="A22" s="4">
        <v>18</v>
      </c>
      <c r="B22" s="20" t="s">
        <v>63</v>
      </c>
      <c r="C22" s="76" t="s">
        <v>293</v>
      </c>
      <c r="D22" s="65" t="s">
        <v>23</v>
      </c>
      <c r="E22" s="105">
        <v>18110500601</v>
      </c>
      <c r="F22" s="67" t="s">
        <v>88</v>
      </c>
      <c r="G22" s="68">
        <v>26</v>
      </c>
      <c r="H22" s="68">
        <v>30</v>
      </c>
      <c r="I22" s="58">
        <f t="shared" si="0"/>
        <v>56</v>
      </c>
      <c r="J22" s="107" t="s">
        <v>379</v>
      </c>
      <c r="K22" s="65" t="s">
        <v>380</v>
      </c>
      <c r="L22" s="98" t="s">
        <v>381</v>
      </c>
      <c r="M22" s="98">
        <v>9401450938</v>
      </c>
      <c r="N22" s="78" t="s">
        <v>123</v>
      </c>
      <c r="O22" s="97">
        <v>9954587299</v>
      </c>
      <c r="P22" s="183">
        <v>43593</v>
      </c>
      <c r="Q22" s="67" t="s">
        <v>102</v>
      </c>
      <c r="R22" s="67">
        <v>11</v>
      </c>
      <c r="S22" s="18" t="s">
        <v>85</v>
      </c>
      <c r="T22" s="48"/>
    </row>
    <row r="23" spans="1:20">
      <c r="A23" s="4">
        <v>19</v>
      </c>
      <c r="B23" s="20" t="s">
        <v>63</v>
      </c>
      <c r="C23" s="76" t="s">
        <v>294</v>
      </c>
      <c r="D23" s="18" t="s">
        <v>25</v>
      </c>
      <c r="E23" s="19">
        <v>20</v>
      </c>
      <c r="F23" s="48"/>
      <c r="G23" s="19">
        <v>32</v>
      </c>
      <c r="H23" s="19">
        <v>28</v>
      </c>
      <c r="I23" s="58">
        <f t="shared" si="0"/>
        <v>60</v>
      </c>
      <c r="J23" s="131">
        <v>7846662113</v>
      </c>
      <c r="K23" s="65" t="s">
        <v>380</v>
      </c>
      <c r="L23" s="98" t="s">
        <v>381</v>
      </c>
      <c r="M23" s="98">
        <v>9401450938</v>
      </c>
      <c r="N23" s="78" t="s">
        <v>123</v>
      </c>
      <c r="O23" s="97">
        <v>9954587299</v>
      </c>
      <c r="P23" s="183">
        <v>43593</v>
      </c>
      <c r="Q23" s="67" t="s">
        <v>102</v>
      </c>
      <c r="R23" s="48">
        <v>12</v>
      </c>
      <c r="S23" s="18" t="s">
        <v>85</v>
      </c>
      <c r="T23" s="48"/>
    </row>
    <row r="24" spans="1:20">
      <c r="A24" s="4">
        <v>20</v>
      </c>
      <c r="B24" s="20" t="s">
        <v>62</v>
      </c>
      <c r="C24" s="64" t="s">
        <v>281</v>
      </c>
      <c r="D24" s="65" t="s">
        <v>23</v>
      </c>
      <c r="E24" s="101">
        <v>18110506804</v>
      </c>
      <c r="F24" s="67" t="s">
        <v>113</v>
      </c>
      <c r="G24" s="68">
        <v>230</v>
      </c>
      <c r="H24" s="68">
        <v>245</v>
      </c>
      <c r="I24" s="58">
        <f t="shared" si="0"/>
        <v>475</v>
      </c>
      <c r="J24" s="83" t="s">
        <v>361</v>
      </c>
      <c r="K24" s="65" t="s">
        <v>216</v>
      </c>
      <c r="L24" s="98" t="s">
        <v>217</v>
      </c>
      <c r="M24" s="98">
        <v>9706371427</v>
      </c>
      <c r="N24" s="78" t="s">
        <v>362</v>
      </c>
      <c r="O24" s="97">
        <v>8822213351</v>
      </c>
      <c r="P24" s="183">
        <v>43594</v>
      </c>
      <c r="Q24" s="67" t="s">
        <v>118</v>
      </c>
      <c r="R24" s="67">
        <v>10</v>
      </c>
      <c r="S24" s="18" t="s">
        <v>85</v>
      </c>
      <c r="T24" s="48"/>
    </row>
    <row r="25" spans="1:20">
      <c r="A25" s="4">
        <v>21</v>
      </c>
      <c r="B25" s="20" t="s">
        <v>63</v>
      </c>
      <c r="C25" s="76" t="s">
        <v>295</v>
      </c>
      <c r="D25" s="18" t="s">
        <v>23</v>
      </c>
      <c r="E25" s="165">
        <v>18110505502</v>
      </c>
      <c r="F25" s="48" t="s">
        <v>88</v>
      </c>
      <c r="G25" s="19">
        <v>43</v>
      </c>
      <c r="H25" s="19">
        <v>56</v>
      </c>
      <c r="I25" s="58">
        <f t="shared" si="0"/>
        <v>99</v>
      </c>
      <c r="J25" s="139" t="s">
        <v>382</v>
      </c>
      <c r="K25" s="18" t="s">
        <v>383</v>
      </c>
      <c r="L25" s="123" t="s">
        <v>384</v>
      </c>
      <c r="M25" s="123">
        <v>9957505910</v>
      </c>
      <c r="N25" s="189" t="s">
        <v>385</v>
      </c>
      <c r="O25" s="190" t="s">
        <v>386</v>
      </c>
      <c r="P25" s="183">
        <v>43594</v>
      </c>
      <c r="Q25" s="67" t="s">
        <v>118</v>
      </c>
      <c r="R25" s="67">
        <v>13</v>
      </c>
      <c r="S25" s="18" t="s">
        <v>85</v>
      </c>
      <c r="T25" s="48"/>
    </row>
    <row r="26" spans="1:20" ht="18.75">
      <c r="A26" s="4">
        <v>22</v>
      </c>
      <c r="B26" s="20" t="s">
        <v>62</v>
      </c>
      <c r="C26" s="82" t="s">
        <v>296</v>
      </c>
      <c r="D26" s="65" t="s">
        <v>25</v>
      </c>
      <c r="E26" s="163">
        <v>8</v>
      </c>
      <c r="F26" s="67"/>
      <c r="G26" s="68">
        <v>22</v>
      </c>
      <c r="H26" s="68">
        <v>31</v>
      </c>
      <c r="I26" s="58">
        <f t="shared" si="0"/>
        <v>53</v>
      </c>
      <c r="J26" s="131">
        <v>9706989636</v>
      </c>
      <c r="K26" s="65" t="s">
        <v>216</v>
      </c>
      <c r="L26" s="98" t="s">
        <v>217</v>
      </c>
      <c r="M26" s="145">
        <v>9706371427</v>
      </c>
      <c r="N26" s="146" t="s">
        <v>218</v>
      </c>
      <c r="O26" s="112">
        <v>9706617464</v>
      </c>
      <c r="P26" s="183">
        <v>43595</v>
      </c>
      <c r="Q26" s="67" t="s">
        <v>125</v>
      </c>
      <c r="R26" s="67">
        <v>7</v>
      </c>
      <c r="S26" s="18" t="s">
        <v>85</v>
      </c>
      <c r="T26" s="48"/>
    </row>
    <row r="27" spans="1:20" ht="18.75">
      <c r="A27" s="4">
        <v>23</v>
      </c>
      <c r="B27" s="20" t="s">
        <v>62</v>
      </c>
      <c r="C27" s="82" t="s">
        <v>297</v>
      </c>
      <c r="D27" s="65" t="s">
        <v>25</v>
      </c>
      <c r="E27" s="68">
        <v>9</v>
      </c>
      <c r="F27" s="67"/>
      <c r="G27" s="68">
        <v>33</v>
      </c>
      <c r="H27" s="68">
        <v>37</v>
      </c>
      <c r="I27" s="58">
        <f t="shared" si="0"/>
        <v>70</v>
      </c>
      <c r="J27" s="131">
        <v>8720426612</v>
      </c>
      <c r="K27" s="65" t="s">
        <v>216</v>
      </c>
      <c r="L27" s="98" t="s">
        <v>217</v>
      </c>
      <c r="M27" s="145">
        <v>9706371427</v>
      </c>
      <c r="N27" s="146" t="s">
        <v>218</v>
      </c>
      <c r="O27" s="112">
        <v>9706617464</v>
      </c>
      <c r="P27" s="183">
        <v>43595</v>
      </c>
      <c r="Q27" s="67" t="s">
        <v>125</v>
      </c>
      <c r="R27" s="67">
        <v>8</v>
      </c>
      <c r="S27" s="18" t="s">
        <v>85</v>
      </c>
      <c r="T27" s="48"/>
    </row>
    <row r="28" spans="1:20">
      <c r="A28" s="4">
        <v>24</v>
      </c>
      <c r="B28" s="20" t="s">
        <v>63</v>
      </c>
      <c r="C28" s="76" t="s">
        <v>298</v>
      </c>
      <c r="D28" s="65" t="s">
        <v>23</v>
      </c>
      <c r="E28" s="134">
        <v>18110503101</v>
      </c>
      <c r="F28" s="67" t="s">
        <v>299</v>
      </c>
      <c r="G28" s="68">
        <v>68</v>
      </c>
      <c r="H28" s="68">
        <v>76</v>
      </c>
      <c r="I28" s="58">
        <f t="shared" si="0"/>
        <v>144</v>
      </c>
      <c r="J28" s="188" t="s">
        <v>387</v>
      </c>
      <c r="K28" s="48" t="s">
        <v>182</v>
      </c>
      <c r="L28" s="110" t="s">
        <v>174</v>
      </c>
      <c r="M28" s="110">
        <v>8761945492</v>
      </c>
      <c r="N28" s="93" t="s">
        <v>388</v>
      </c>
      <c r="O28" s="94">
        <v>9613419032</v>
      </c>
      <c r="P28" s="183">
        <v>43595</v>
      </c>
      <c r="Q28" s="67" t="s">
        <v>125</v>
      </c>
      <c r="R28" s="67">
        <v>14</v>
      </c>
      <c r="S28" s="18" t="s">
        <v>85</v>
      </c>
      <c r="T28" s="48"/>
    </row>
    <row r="29" spans="1:20">
      <c r="A29" s="4">
        <v>25</v>
      </c>
      <c r="B29" s="20" t="s">
        <v>63</v>
      </c>
      <c r="C29" s="76" t="s">
        <v>300</v>
      </c>
      <c r="D29" s="18" t="s">
        <v>25</v>
      </c>
      <c r="E29" s="19">
        <v>11</v>
      </c>
      <c r="F29" s="18"/>
      <c r="G29" s="19">
        <v>19</v>
      </c>
      <c r="H29" s="19">
        <v>21</v>
      </c>
      <c r="I29" s="58">
        <f t="shared" si="0"/>
        <v>40</v>
      </c>
      <c r="J29" s="104">
        <v>9864830558</v>
      </c>
      <c r="K29" s="48" t="s">
        <v>182</v>
      </c>
      <c r="L29" s="110" t="s">
        <v>174</v>
      </c>
      <c r="M29" s="110">
        <v>8761945492</v>
      </c>
      <c r="N29" s="93" t="s">
        <v>388</v>
      </c>
      <c r="O29" s="94">
        <v>9613419032</v>
      </c>
      <c r="P29" s="183">
        <v>43595</v>
      </c>
      <c r="Q29" s="67" t="s">
        <v>125</v>
      </c>
      <c r="R29" s="67">
        <v>13</v>
      </c>
      <c r="S29" s="18" t="s">
        <v>85</v>
      </c>
      <c r="T29" s="48"/>
    </row>
    <row r="30" spans="1:20">
      <c r="A30" s="4">
        <v>26</v>
      </c>
      <c r="B30" s="20" t="s">
        <v>62</v>
      </c>
      <c r="C30" s="166" t="s">
        <v>301</v>
      </c>
      <c r="D30" s="18" t="s">
        <v>23</v>
      </c>
      <c r="E30" s="165">
        <v>18110515801</v>
      </c>
      <c r="F30" s="48" t="s">
        <v>88</v>
      </c>
      <c r="G30" s="19">
        <v>16</v>
      </c>
      <c r="H30" s="19">
        <v>18</v>
      </c>
      <c r="I30" s="58">
        <f t="shared" si="0"/>
        <v>34</v>
      </c>
      <c r="J30" s="139" t="s">
        <v>389</v>
      </c>
      <c r="K30" s="18" t="s">
        <v>374</v>
      </c>
      <c r="L30" s="110" t="s">
        <v>390</v>
      </c>
      <c r="M30" s="110">
        <v>9854718571</v>
      </c>
      <c r="N30" s="93" t="s">
        <v>391</v>
      </c>
      <c r="O30" s="94">
        <v>8473859294</v>
      </c>
      <c r="P30" s="183">
        <v>43596</v>
      </c>
      <c r="Q30" s="67" t="s">
        <v>128</v>
      </c>
      <c r="R30" s="67">
        <v>18</v>
      </c>
      <c r="S30" s="18" t="s">
        <v>85</v>
      </c>
      <c r="T30" s="48"/>
    </row>
    <row r="31" spans="1:20">
      <c r="A31" s="4">
        <v>27</v>
      </c>
      <c r="B31" s="20" t="s">
        <v>62</v>
      </c>
      <c r="C31" s="167" t="s">
        <v>302</v>
      </c>
      <c r="D31" s="18" t="s">
        <v>25</v>
      </c>
      <c r="E31" s="19">
        <v>12</v>
      </c>
      <c r="F31" s="48"/>
      <c r="G31" s="19">
        <v>12</v>
      </c>
      <c r="H31" s="19">
        <v>13</v>
      </c>
      <c r="I31" s="58">
        <f t="shared" si="0"/>
        <v>25</v>
      </c>
      <c r="J31" s="104">
        <v>9508781121</v>
      </c>
      <c r="K31" s="18" t="s">
        <v>374</v>
      </c>
      <c r="L31" s="110" t="s">
        <v>390</v>
      </c>
      <c r="M31" s="110">
        <v>9854718571</v>
      </c>
      <c r="N31" s="93" t="s">
        <v>391</v>
      </c>
      <c r="O31" s="94">
        <v>8473859294</v>
      </c>
      <c r="P31" s="183">
        <v>43596</v>
      </c>
      <c r="Q31" s="67" t="s">
        <v>128</v>
      </c>
      <c r="R31" s="67">
        <v>17</v>
      </c>
      <c r="S31" s="18" t="s">
        <v>85</v>
      </c>
      <c r="T31" s="48"/>
    </row>
    <row r="32" spans="1:20">
      <c r="A32" s="4">
        <v>28</v>
      </c>
      <c r="B32" s="20" t="s">
        <v>63</v>
      </c>
      <c r="C32" s="76" t="s">
        <v>303</v>
      </c>
      <c r="D32" s="18" t="s">
        <v>23</v>
      </c>
      <c r="E32" s="165">
        <v>18110502801</v>
      </c>
      <c r="F32" s="48" t="s">
        <v>88</v>
      </c>
      <c r="G32" s="19">
        <v>34</v>
      </c>
      <c r="H32" s="19">
        <v>36</v>
      </c>
      <c r="I32" s="58">
        <f t="shared" si="0"/>
        <v>70</v>
      </c>
      <c r="J32" s="143" t="s">
        <v>392</v>
      </c>
      <c r="K32" s="18" t="s">
        <v>393</v>
      </c>
      <c r="L32" s="110" t="s">
        <v>394</v>
      </c>
      <c r="M32" s="110">
        <v>9401450933</v>
      </c>
      <c r="N32" s="93" t="s">
        <v>395</v>
      </c>
      <c r="O32" s="93">
        <v>8472947584</v>
      </c>
      <c r="P32" s="183">
        <v>43596</v>
      </c>
      <c r="Q32" s="67" t="s">
        <v>128</v>
      </c>
      <c r="R32" s="67">
        <v>22</v>
      </c>
      <c r="S32" s="18" t="s">
        <v>85</v>
      </c>
      <c r="T32" s="48"/>
    </row>
    <row r="33" spans="1:20">
      <c r="A33" s="4">
        <v>29</v>
      </c>
      <c r="B33" s="20" t="s">
        <v>63</v>
      </c>
      <c r="C33" s="76" t="s">
        <v>304</v>
      </c>
      <c r="D33" s="18" t="s">
        <v>25</v>
      </c>
      <c r="E33" s="19">
        <v>33</v>
      </c>
      <c r="F33" s="48"/>
      <c r="G33" s="19">
        <v>21</v>
      </c>
      <c r="H33" s="19">
        <v>26</v>
      </c>
      <c r="I33" s="58">
        <f t="shared" si="0"/>
        <v>47</v>
      </c>
      <c r="J33" s="104">
        <v>7896430585</v>
      </c>
      <c r="K33" s="18" t="s">
        <v>393</v>
      </c>
      <c r="L33" s="110" t="s">
        <v>394</v>
      </c>
      <c r="M33" s="110">
        <v>9401450933</v>
      </c>
      <c r="N33" s="93" t="s">
        <v>395</v>
      </c>
      <c r="O33" s="93">
        <v>8472947584</v>
      </c>
      <c r="P33" s="183">
        <v>43596</v>
      </c>
      <c r="Q33" s="67" t="s">
        <v>128</v>
      </c>
      <c r="R33" s="67">
        <v>23</v>
      </c>
      <c r="S33" s="18" t="s">
        <v>85</v>
      </c>
      <c r="T33" s="48"/>
    </row>
    <row r="34" spans="1:20" ht="18">
      <c r="A34" s="4">
        <v>30</v>
      </c>
      <c r="B34" s="20" t="s">
        <v>62</v>
      </c>
      <c r="C34" s="82" t="s">
        <v>305</v>
      </c>
      <c r="D34" s="65" t="s">
        <v>23</v>
      </c>
      <c r="E34" s="105"/>
      <c r="F34" s="67" t="s">
        <v>88</v>
      </c>
      <c r="G34" s="68">
        <v>78</v>
      </c>
      <c r="H34" s="68">
        <v>84</v>
      </c>
      <c r="I34" s="58">
        <f t="shared" si="0"/>
        <v>162</v>
      </c>
      <c r="J34" s="191"/>
      <c r="K34" s="65" t="s">
        <v>374</v>
      </c>
      <c r="L34" s="98" t="s">
        <v>375</v>
      </c>
      <c r="M34" s="98">
        <v>9435182783</v>
      </c>
      <c r="N34" s="146" t="s">
        <v>376</v>
      </c>
      <c r="O34" s="73" t="s">
        <v>377</v>
      </c>
      <c r="P34" s="183">
        <v>43598</v>
      </c>
      <c r="Q34" s="67" t="s">
        <v>135</v>
      </c>
      <c r="R34" s="67">
        <v>11</v>
      </c>
      <c r="S34" s="18" t="s">
        <v>85</v>
      </c>
      <c r="T34" s="48"/>
    </row>
    <row r="35" spans="1:20" ht="18">
      <c r="A35" s="4">
        <v>31</v>
      </c>
      <c r="B35" s="20" t="s">
        <v>62</v>
      </c>
      <c r="C35" s="82" t="s">
        <v>306</v>
      </c>
      <c r="D35" s="65" t="s">
        <v>25</v>
      </c>
      <c r="E35" s="68">
        <v>23</v>
      </c>
      <c r="F35" s="67"/>
      <c r="G35" s="68">
        <v>22</v>
      </c>
      <c r="H35" s="68">
        <v>26</v>
      </c>
      <c r="I35" s="58">
        <f t="shared" si="0"/>
        <v>48</v>
      </c>
      <c r="J35" s="184"/>
      <c r="K35" s="65" t="s">
        <v>374</v>
      </c>
      <c r="L35" s="98" t="s">
        <v>375</v>
      </c>
      <c r="M35" s="98">
        <v>9435182783</v>
      </c>
      <c r="N35" s="146" t="s">
        <v>376</v>
      </c>
      <c r="O35" s="73" t="s">
        <v>377</v>
      </c>
      <c r="P35" s="183">
        <v>43598</v>
      </c>
      <c r="Q35" s="67" t="s">
        <v>135</v>
      </c>
      <c r="R35" s="67">
        <v>13</v>
      </c>
      <c r="S35" s="18" t="s">
        <v>85</v>
      </c>
      <c r="T35" s="48"/>
    </row>
    <row r="36" spans="1:20" ht="18.75">
      <c r="A36" s="4">
        <v>32</v>
      </c>
      <c r="B36" s="20" t="s">
        <v>63</v>
      </c>
      <c r="C36" s="168" t="s">
        <v>307</v>
      </c>
      <c r="D36" s="65" t="s">
        <v>23</v>
      </c>
      <c r="E36" s="169" t="s">
        <v>308</v>
      </c>
      <c r="F36" s="67" t="s">
        <v>88</v>
      </c>
      <c r="G36" s="68">
        <v>68</v>
      </c>
      <c r="H36" s="68">
        <v>74</v>
      </c>
      <c r="I36" s="58">
        <f t="shared" si="0"/>
        <v>142</v>
      </c>
      <c r="J36" s="107" t="s">
        <v>207</v>
      </c>
      <c r="K36" s="65" t="s">
        <v>208</v>
      </c>
      <c r="L36" s="97" t="s">
        <v>122</v>
      </c>
      <c r="M36" s="192">
        <v>9954611399</v>
      </c>
      <c r="N36" s="67" t="s">
        <v>123</v>
      </c>
      <c r="O36" s="67">
        <v>995487299</v>
      </c>
      <c r="P36" s="183">
        <v>43598</v>
      </c>
      <c r="Q36" s="67" t="s">
        <v>135</v>
      </c>
      <c r="R36" s="67">
        <v>12</v>
      </c>
      <c r="S36" s="18" t="s">
        <v>85</v>
      </c>
      <c r="T36" s="18"/>
    </row>
    <row r="37" spans="1:20" ht="18">
      <c r="A37" s="4">
        <v>33</v>
      </c>
      <c r="B37" s="20" t="s">
        <v>63</v>
      </c>
      <c r="C37" s="151" t="s">
        <v>309</v>
      </c>
      <c r="D37" s="65" t="s">
        <v>25</v>
      </c>
      <c r="E37" s="68">
        <v>14</v>
      </c>
      <c r="F37" s="67"/>
      <c r="G37" s="68">
        <v>11</v>
      </c>
      <c r="H37" s="68">
        <v>9</v>
      </c>
      <c r="I37" s="58">
        <f t="shared" si="0"/>
        <v>20</v>
      </c>
      <c r="J37" s="184">
        <v>9707679529</v>
      </c>
      <c r="K37" s="65" t="s">
        <v>208</v>
      </c>
      <c r="L37" s="97" t="s">
        <v>122</v>
      </c>
      <c r="M37" s="192">
        <v>9954611399</v>
      </c>
      <c r="N37" s="67" t="s">
        <v>123</v>
      </c>
      <c r="O37" s="67">
        <v>995487299</v>
      </c>
      <c r="P37" s="183">
        <v>43598</v>
      </c>
      <c r="Q37" s="67" t="s">
        <v>135</v>
      </c>
      <c r="R37" s="67">
        <v>11</v>
      </c>
      <c r="S37" s="18" t="s">
        <v>85</v>
      </c>
      <c r="T37" s="18"/>
    </row>
    <row r="38" spans="1:20">
      <c r="A38" s="4">
        <v>34</v>
      </c>
      <c r="B38" s="20" t="s">
        <v>62</v>
      </c>
      <c r="C38" s="76" t="s">
        <v>310</v>
      </c>
      <c r="D38" s="18" t="s">
        <v>23</v>
      </c>
      <c r="E38" s="134">
        <v>18110612401</v>
      </c>
      <c r="F38" s="48" t="s">
        <v>111</v>
      </c>
      <c r="G38" s="48">
        <v>213</v>
      </c>
      <c r="H38" s="48">
        <v>245</v>
      </c>
      <c r="I38" s="58">
        <f t="shared" si="0"/>
        <v>458</v>
      </c>
      <c r="J38" s="95" t="s">
        <v>396</v>
      </c>
      <c r="K38" s="48" t="s">
        <v>397</v>
      </c>
      <c r="L38" s="193" t="s">
        <v>398</v>
      </c>
      <c r="M38" s="194">
        <v>8486252404</v>
      </c>
      <c r="N38" s="195" t="s">
        <v>399</v>
      </c>
      <c r="O38" s="195">
        <v>8486358582</v>
      </c>
      <c r="P38" s="183">
        <v>43599</v>
      </c>
      <c r="Q38" s="67" t="s">
        <v>93</v>
      </c>
      <c r="R38" s="67">
        <v>2</v>
      </c>
      <c r="S38" s="18" t="s">
        <v>85</v>
      </c>
      <c r="T38" s="18"/>
    </row>
    <row r="39" spans="1:20">
      <c r="A39" s="4">
        <v>35</v>
      </c>
      <c r="B39" s="20" t="s">
        <v>62</v>
      </c>
      <c r="C39" s="76" t="s">
        <v>311</v>
      </c>
      <c r="D39" s="65" t="s">
        <v>25</v>
      </c>
      <c r="E39" s="68">
        <v>13</v>
      </c>
      <c r="F39" s="67"/>
      <c r="G39" s="68"/>
      <c r="H39" s="68"/>
      <c r="I39" s="58">
        <f t="shared" si="0"/>
        <v>0</v>
      </c>
      <c r="J39" s="102">
        <v>9854776774</v>
      </c>
      <c r="K39" s="48" t="s">
        <v>397</v>
      </c>
      <c r="L39" s="193" t="s">
        <v>398</v>
      </c>
      <c r="M39" s="194">
        <v>8486252404</v>
      </c>
      <c r="N39" s="195" t="s">
        <v>399</v>
      </c>
      <c r="O39" s="195">
        <v>8486358582</v>
      </c>
      <c r="P39" s="183">
        <v>43599</v>
      </c>
      <c r="Q39" s="67" t="s">
        <v>93</v>
      </c>
      <c r="R39" s="67">
        <v>4</v>
      </c>
      <c r="S39" s="18" t="s">
        <v>85</v>
      </c>
      <c r="T39" s="18"/>
    </row>
    <row r="40" spans="1:20">
      <c r="A40" s="4">
        <v>36</v>
      </c>
      <c r="B40" s="20" t="s">
        <v>63</v>
      </c>
      <c r="C40" s="76" t="s">
        <v>312</v>
      </c>
      <c r="D40" s="65" t="s">
        <v>23</v>
      </c>
      <c r="E40" s="141">
        <v>18110506303</v>
      </c>
      <c r="F40" s="67" t="s">
        <v>111</v>
      </c>
      <c r="G40" s="68">
        <v>142</v>
      </c>
      <c r="H40" s="68">
        <v>128</v>
      </c>
      <c r="I40" s="58">
        <f t="shared" si="0"/>
        <v>270</v>
      </c>
      <c r="J40" s="67">
        <v>9435382652</v>
      </c>
      <c r="K40" s="67" t="s">
        <v>400</v>
      </c>
      <c r="L40" s="92" t="s">
        <v>401</v>
      </c>
      <c r="M40" s="92">
        <v>9435505513</v>
      </c>
      <c r="N40" s="67" t="s">
        <v>402</v>
      </c>
      <c r="O40" s="67">
        <v>8876637172</v>
      </c>
      <c r="P40" s="183">
        <v>43599</v>
      </c>
      <c r="Q40" s="67" t="s">
        <v>93</v>
      </c>
      <c r="R40" s="67">
        <v>5</v>
      </c>
      <c r="S40" s="18" t="s">
        <v>85</v>
      </c>
      <c r="T40" s="18"/>
    </row>
    <row r="41" spans="1:20" ht="33">
      <c r="A41" s="4">
        <v>37</v>
      </c>
      <c r="B41" s="20" t="s">
        <v>63</v>
      </c>
      <c r="C41" s="108" t="s">
        <v>313</v>
      </c>
      <c r="D41" s="133" t="s">
        <v>25</v>
      </c>
      <c r="E41" s="19">
        <v>33</v>
      </c>
      <c r="F41" s="48"/>
      <c r="G41" s="19">
        <v>11</v>
      </c>
      <c r="H41" s="19">
        <v>12</v>
      </c>
      <c r="I41" s="58">
        <f t="shared" si="0"/>
        <v>23</v>
      </c>
      <c r="J41" s="104">
        <v>9854448293</v>
      </c>
      <c r="K41" s="18" t="s">
        <v>403</v>
      </c>
      <c r="L41" s="123" t="s">
        <v>384</v>
      </c>
      <c r="M41" s="123">
        <v>9957505910</v>
      </c>
      <c r="N41" s="189" t="s">
        <v>385</v>
      </c>
      <c r="O41" s="196" t="s">
        <v>386</v>
      </c>
      <c r="P41" s="183">
        <v>43599</v>
      </c>
      <c r="Q41" s="67" t="s">
        <v>93</v>
      </c>
      <c r="R41" s="67">
        <v>7</v>
      </c>
      <c r="S41" s="18" t="s">
        <v>85</v>
      </c>
      <c r="T41" s="18"/>
    </row>
    <row r="42" spans="1:20">
      <c r="A42" s="4">
        <v>38</v>
      </c>
      <c r="B42" s="20" t="s">
        <v>62</v>
      </c>
      <c r="C42" s="76" t="s">
        <v>310</v>
      </c>
      <c r="D42" s="65" t="s">
        <v>23</v>
      </c>
      <c r="E42" s="134">
        <v>18110612401</v>
      </c>
      <c r="F42" s="67" t="s">
        <v>111</v>
      </c>
      <c r="G42" s="48">
        <v>213</v>
      </c>
      <c r="H42" s="48">
        <v>245</v>
      </c>
      <c r="I42" s="58">
        <f t="shared" si="0"/>
        <v>458</v>
      </c>
      <c r="J42" s="95" t="s">
        <v>396</v>
      </c>
      <c r="K42" s="48" t="s">
        <v>397</v>
      </c>
      <c r="L42" s="193" t="s">
        <v>398</v>
      </c>
      <c r="M42" s="194">
        <v>8486252404</v>
      </c>
      <c r="N42" s="195" t="s">
        <v>399</v>
      </c>
      <c r="O42" s="195">
        <v>8486358582</v>
      </c>
      <c r="P42" s="183">
        <v>43600</v>
      </c>
      <c r="Q42" s="67" t="s">
        <v>102</v>
      </c>
      <c r="R42" s="67">
        <v>4</v>
      </c>
      <c r="S42" s="18" t="s">
        <v>85</v>
      </c>
      <c r="T42" s="18"/>
    </row>
    <row r="43" spans="1:20">
      <c r="A43" s="4">
        <v>39</v>
      </c>
      <c r="B43" s="20" t="s">
        <v>62</v>
      </c>
      <c r="C43" s="76" t="s">
        <v>314</v>
      </c>
      <c r="D43" s="65" t="s">
        <v>25</v>
      </c>
      <c r="E43" s="68"/>
      <c r="F43" s="67"/>
      <c r="G43" s="170">
        <v>45</v>
      </c>
      <c r="H43" s="170">
        <v>38</v>
      </c>
      <c r="I43" s="58">
        <f t="shared" si="0"/>
        <v>83</v>
      </c>
      <c r="J43" s="197"/>
      <c r="K43" s="48" t="s">
        <v>397</v>
      </c>
      <c r="L43" s="193" t="s">
        <v>398</v>
      </c>
      <c r="M43" s="194">
        <v>8486252404</v>
      </c>
      <c r="N43" s="195" t="s">
        <v>399</v>
      </c>
      <c r="O43" s="195">
        <v>8486358582</v>
      </c>
      <c r="P43" s="183">
        <v>43600</v>
      </c>
      <c r="Q43" s="67" t="s">
        <v>102</v>
      </c>
      <c r="R43" s="67">
        <v>4</v>
      </c>
      <c r="S43" s="18" t="s">
        <v>85</v>
      </c>
      <c r="T43" s="18"/>
    </row>
    <row r="44" spans="1:20">
      <c r="A44" s="4">
        <v>40</v>
      </c>
      <c r="B44" s="20" t="s">
        <v>63</v>
      </c>
      <c r="C44" s="76" t="s">
        <v>312</v>
      </c>
      <c r="D44" s="65" t="s">
        <v>23</v>
      </c>
      <c r="E44" s="141">
        <v>18110506303</v>
      </c>
      <c r="F44" s="67" t="s">
        <v>111</v>
      </c>
      <c r="G44" s="68">
        <v>142</v>
      </c>
      <c r="H44" s="68">
        <v>128</v>
      </c>
      <c r="I44" s="58">
        <f t="shared" si="0"/>
        <v>270</v>
      </c>
      <c r="J44" s="67">
        <v>9435382652</v>
      </c>
      <c r="K44" s="67" t="s">
        <v>400</v>
      </c>
      <c r="L44" s="92" t="s">
        <v>401</v>
      </c>
      <c r="M44" s="92">
        <v>9435505513</v>
      </c>
      <c r="N44" s="67" t="s">
        <v>402</v>
      </c>
      <c r="O44" s="67">
        <v>8876637172</v>
      </c>
      <c r="P44" s="183">
        <v>43600</v>
      </c>
      <c r="Q44" s="67" t="s">
        <v>102</v>
      </c>
      <c r="R44" s="67">
        <v>5</v>
      </c>
      <c r="S44" s="18" t="s">
        <v>85</v>
      </c>
      <c r="T44" s="18"/>
    </row>
    <row r="45" spans="1:20" ht="33">
      <c r="A45" s="4">
        <v>41</v>
      </c>
      <c r="B45" s="20" t="s">
        <v>63</v>
      </c>
      <c r="C45" s="108" t="s">
        <v>315</v>
      </c>
      <c r="D45" s="65" t="s">
        <v>25</v>
      </c>
      <c r="E45" s="68">
        <v>32</v>
      </c>
      <c r="F45" s="67"/>
      <c r="G45" s="68">
        <v>13</v>
      </c>
      <c r="H45" s="68">
        <v>24</v>
      </c>
      <c r="I45" s="58">
        <f t="shared" si="0"/>
        <v>37</v>
      </c>
      <c r="J45" s="131">
        <v>8876096708</v>
      </c>
      <c r="K45" s="18" t="s">
        <v>403</v>
      </c>
      <c r="L45" s="123" t="s">
        <v>384</v>
      </c>
      <c r="M45" s="123">
        <v>9957505910</v>
      </c>
      <c r="N45" s="189" t="s">
        <v>385</v>
      </c>
      <c r="O45" s="196" t="s">
        <v>386</v>
      </c>
      <c r="P45" s="183">
        <v>43600</v>
      </c>
      <c r="Q45" s="67" t="s">
        <v>102</v>
      </c>
      <c r="R45" s="67">
        <v>5</v>
      </c>
      <c r="S45" s="18" t="s">
        <v>85</v>
      </c>
      <c r="T45" s="18"/>
    </row>
    <row r="46" spans="1:20">
      <c r="A46" s="4">
        <v>42</v>
      </c>
      <c r="B46" s="20" t="s">
        <v>62</v>
      </c>
      <c r="C46" s="76" t="s">
        <v>310</v>
      </c>
      <c r="D46" s="65" t="s">
        <v>23</v>
      </c>
      <c r="E46" s="134">
        <v>18110612401</v>
      </c>
      <c r="F46" s="67" t="s">
        <v>111</v>
      </c>
      <c r="G46" s="48">
        <v>213</v>
      </c>
      <c r="H46" s="48">
        <v>245</v>
      </c>
      <c r="I46" s="58">
        <f t="shared" si="0"/>
        <v>458</v>
      </c>
      <c r="J46" s="95" t="s">
        <v>396</v>
      </c>
      <c r="K46" s="48" t="s">
        <v>397</v>
      </c>
      <c r="L46" s="193" t="s">
        <v>398</v>
      </c>
      <c r="M46" s="194">
        <v>8486252404</v>
      </c>
      <c r="N46" s="195" t="s">
        <v>399</v>
      </c>
      <c r="O46" s="195">
        <v>8486358582</v>
      </c>
      <c r="P46" s="183">
        <v>43601</v>
      </c>
      <c r="Q46" s="67" t="s">
        <v>118</v>
      </c>
      <c r="R46" s="67">
        <v>13</v>
      </c>
      <c r="S46" s="18" t="s">
        <v>85</v>
      </c>
      <c r="T46" s="18"/>
    </row>
    <row r="47" spans="1:20">
      <c r="A47" s="4">
        <v>43</v>
      </c>
      <c r="B47" s="20" t="s">
        <v>63</v>
      </c>
      <c r="C47" s="76" t="s">
        <v>312</v>
      </c>
      <c r="D47" s="65" t="s">
        <v>23</v>
      </c>
      <c r="E47" s="141">
        <v>18110506303</v>
      </c>
      <c r="F47" s="67" t="s">
        <v>111</v>
      </c>
      <c r="G47" s="68">
        <v>142</v>
      </c>
      <c r="H47" s="68">
        <v>128</v>
      </c>
      <c r="I47" s="58">
        <f t="shared" si="0"/>
        <v>270</v>
      </c>
      <c r="J47" s="67">
        <v>9435382652</v>
      </c>
      <c r="K47" s="67" t="s">
        <v>400</v>
      </c>
      <c r="L47" s="92" t="s">
        <v>401</v>
      </c>
      <c r="M47" s="92">
        <v>9435505513</v>
      </c>
      <c r="N47" s="67" t="s">
        <v>402</v>
      </c>
      <c r="O47" s="67">
        <v>8876637172</v>
      </c>
      <c r="P47" s="183">
        <v>43601</v>
      </c>
      <c r="Q47" s="67" t="s">
        <v>118</v>
      </c>
      <c r="R47" s="67">
        <v>14</v>
      </c>
      <c r="S47" s="18" t="s">
        <v>85</v>
      </c>
      <c r="T47" s="18"/>
    </row>
    <row r="48" spans="1:20">
      <c r="A48" s="4">
        <v>44</v>
      </c>
      <c r="B48" s="20" t="s">
        <v>62</v>
      </c>
      <c r="C48" s="82" t="s">
        <v>310</v>
      </c>
      <c r="D48" s="65" t="s">
        <v>23</v>
      </c>
      <c r="E48" s="134">
        <v>18110612401</v>
      </c>
      <c r="F48" s="67" t="s">
        <v>111</v>
      </c>
      <c r="G48" s="48">
        <v>213</v>
      </c>
      <c r="H48" s="48">
        <v>245</v>
      </c>
      <c r="I48" s="58">
        <f t="shared" si="0"/>
        <v>458</v>
      </c>
      <c r="J48" s="95" t="s">
        <v>396</v>
      </c>
      <c r="K48" s="48" t="s">
        <v>397</v>
      </c>
      <c r="L48" s="193" t="s">
        <v>398</v>
      </c>
      <c r="M48" s="194">
        <v>8486252404</v>
      </c>
      <c r="N48" s="195" t="s">
        <v>399</v>
      </c>
      <c r="O48" s="195">
        <v>8486358582</v>
      </c>
      <c r="P48" s="183">
        <v>43602</v>
      </c>
      <c r="Q48" s="67" t="s">
        <v>125</v>
      </c>
      <c r="R48" s="67">
        <v>8</v>
      </c>
      <c r="S48" s="18" t="s">
        <v>85</v>
      </c>
      <c r="T48" s="18"/>
    </row>
    <row r="49" spans="1:20">
      <c r="A49" s="4">
        <v>45</v>
      </c>
      <c r="B49" s="20" t="s">
        <v>62</v>
      </c>
      <c r="C49" s="160" t="s">
        <v>316</v>
      </c>
      <c r="D49" s="65" t="s">
        <v>25</v>
      </c>
      <c r="E49" s="68"/>
      <c r="F49" s="65"/>
      <c r="G49" s="67">
        <v>11</v>
      </c>
      <c r="H49" s="67">
        <v>13</v>
      </c>
      <c r="I49" s="58">
        <f t="shared" si="0"/>
        <v>24</v>
      </c>
      <c r="J49" s="98">
        <v>8474099818</v>
      </c>
      <c r="K49" s="67" t="s">
        <v>404</v>
      </c>
      <c r="L49" s="67" t="s">
        <v>405</v>
      </c>
      <c r="M49" s="97">
        <v>9508241240</v>
      </c>
      <c r="N49" s="65" t="s">
        <v>406</v>
      </c>
      <c r="O49" s="198">
        <v>9859693533</v>
      </c>
      <c r="P49" s="183">
        <v>43602</v>
      </c>
      <c r="Q49" s="67" t="s">
        <v>125</v>
      </c>
      <c r="R49" s="67">
        <v>9</v>
      </c>
      <c r="S49" s="18" t="s">
        <v>85</v>
      </c>
      <c r="T49" s="18"/>
    </row>
    <row r="50" spans="1:20">
      <c r="A50" s="4">
        <v>46</v>
      </c>
      <c r="B50" s="20" t="s">
        <v>63</v>
      </c>
      <c r="C50" s="76" t="s">
        <v>317</v>
      </c>
      <c r="D50" s="65" t="s">
        <v>23</v>
      </c>
      <c r="E50" s="105">
        <v>18110502902</v>
      </c>
      <c r="F50" s="67" t="s">
        <v>88</v>
      </c>
      <c r="G50" s="68">
        <v>23</v>
      </c>
      <c r="H50" s="68">
        <v>25</v>
      </c>
      <c r="I50" s="58">
        <f t="shared" si="0"/>
        <v>48</v>
      </c>
      <c r="J50" s="84" t="s">
        <v>407</v>
      </c>
      <c r="K50" s="67" t="s">
        <v>115</v>
      </c>
      <c r="L50" s="65" t="s">
        <v>408</v>
      </c>
      <c r="M50" s="162" t="s">
        <v>409</v>
      </c>
      <c r="N50" s="154" t="s">
        <v>410</v>
      </c>
      <c r="O50" s="198">
        <v>9707744582</v>
      </c>
      <c r="P50" s="183">
        <v>43602</v>
      </c>
      <c r="Q50" s="67" t="s">
        <v>125</v>
      </c>
      <c r="R50" s="67">
        <v>11</v>
      </c>
      <c r="S50" s="18" t="s">
        <v>85</v>
      </c>
      <c r="T50" s="18"/>
    </row>
    <row r="51" spans="1:20">
      <c r="A51" s="4">
        <v>47</v>
      </c>
      <c r="B51" s="20" t="s">
        <v>63</v>
      </c>
      <c r="C51" s="76" t="s">
        <v>318</v>
      </c>
      <c r="D51" s="18" t="s">
        <v>25</v>
      </c>
      <c r="E51" s="19">
        <v>29</v>
      </c>
      <c r="F51" s="18"/>
      <c r="G51" s="19">
        <v>18</v>
      </c>
      <c r="H51" s="19">
        <v>22</v>
      </c>
      <c r="I51" s="58">
        <f t="shared" si="0"/>
        <v>40</v>
      </c>
      <c r="J51" s="104">
        <v>9854558694</v>
      </c>
      <c r="K51" s="48" t="s">
        <v>411</v>
      </c>
      <c r="L51" s="110" t="s">
        <v>174</v>
      </c>
      <c r="M51" s="110">
        <v>8761945492</v>
      </c>
      <c r="N51" s="93" t="s">
        <v>222</v>
      </c>
      <c r="O51" s="199" t="s">
        <v>223</v>
      </c>
      <c r="P51" s="183">
        <v>43602</v>
      </c>
      <c r="Q51" s="67" t="s">
        <v>125</v>
      </c>
      <c r="R51" s="67">
        <v>12</v>
      </c>
      <c r="S51" s="18" t="s">
        <v>85</v>
      </c>
      <c r="T51" s="18"/>
    </row>
    <row r="52" spans="1:20">
      <c r="A52" s="4">
        <v>48</v>
      </c>
      <c r="B52" s="20" t="s">
        <v>62</v>
      </c>
      <c r="C52" s="76" t="s">
        <v>319</v>
      </c>
      <c r="D52" s="18" t="s">
        <v>25</v>
      </c>
      <c r="E52" s="164">
        <v>18110508002</v>
      </c>
      <c r="F52" s="48" t="s">
        <v>88</v>
      </c>
      <c r="G52" s="19">
        <v>85</v>
      </c>
      <c r="H52" s="19">
        <v>89</v>
      </c>
      <c r="I52" s="58">
        <f t="shared" si="0"/>
        <v>174</v>
      </c>
      <c r="J52" s="95" t="s">
        <v>367</v>
      </c>
      <c r="K52" s="48" t="s">
        <v>216</v>
      </c>
      <c r="L52" s="110" t="s">
        <v>217</v>
      </c>
      <c r="M52" s="110">
        <v>9706371427</v>
      </c>
      <c r="N52" s="93" t="s">
        <v>368</v>
      </c>
      <c r="O52" s="94">
        <v>8473859295</v>
      </c>
      <c r="P52" s="183">
        <v>43240</v>
      </c>
      <c r="Q52" s="67" t="s">
        <v>135</v>
      </c>
      <c r="R52" s="67">
        <v>6</v>
      </c>
      <c r="S52" s="18" t="s">
        <v>85</v>
      </c>
      <c r="T52" s="18"/>
    </row>
    <row r="53" spans="1:20" ht="18.75">
      <c r="A53" s="4">
        <v>49</v>
      </c>
      <c r="B53" s="20" t="s">
        <v>62</v>
      </c>
      <c r="C53" s="76" t="s">
        <v>320</v>
      </c>
      <c r="D53" s="65" t="s">
        <v>25</v>
      </c>
      <c r="E53" s="68">
        <v>12</v>
      </c>
      <c r="F53" s="67"/>
      <c r="G53" s="68">
        <v>12</v>
      </c>
      <c r="H53" s="68">
        <v>10</v>
      </c>
      <c r="I53" s="58">
        <f t="shared" si="0"/>
        <v>22</v>
      </c>
      <c r="J53" s="145">
        <v>9435382555</v>
      </c>
      <c r="K53" s="67" t="s">
        <v>216</v>
      </c>
      <c r="L53" s="98" t="s">
        <v>217</v>
      </c>
      <c r="M53" s="145">
        <v>9706371427</v>
      </c>
      <c r="N53" s="78" t="s">
        <v>368</v>
      </c>
      <c r="O53" s="97">
        <v>8473859295</v>
      </c>
      <c r="P53" s="183">
        <v>43240</v>
      </c>
      <c r="Q53" s="67" t="s">
        <v>135</v>
      </c>
      <c r="R53" s="67">
        <v>5</v>
      </c>
      <c r="S53" s="18" t="s">
        <v>85</v>
      </c>
      <c r="T53" s="18"/>
    </row>
    <row r="54" spans="1:20" ht="33">
      <c r="A54" s="4">
        <v>50</v>
      </c>
      <c r="B54" s="20" t="s">
        <v>63</v>
      </c>
      <c r="C54" s="166" t="s">
        <v>321</v>
      </c>
      <c r="D54" s="18" t="s">
        <v>23</v>
      </c>
      <c r="E54" s="165">
        <v>18110509201</v>
      </c>
      <c r="F54" s="48" t="s">
        <v>88</v>
      </c>
      <c r="G54" s="19">
        <v>40</v>
      </c>
      <c r="H54" s="19">
        <v>43</v>
      </c>
      <c r="I54" s="58">
        <f t="shared" si="0"/>
        <v>83</v>
      </c>
      <c r="J54" s="143" t="s">
        <v>412</v>
      </c>
      <c r="K54" s="18" t="s">
        <v>413</v>
      </c>
      <c r="L54" s="110" t="s">
        <v>414</v>
      </c>
      <c r="M54" s="110">
        <v>8761969838</v>
      </c>
      <c r="N54" s="93" t="s">
        <v>415</v>
      </c>
      <c r="O54" s="93" t="s">
        <v>416</v>
      </c>
      <c r="P54" s="183">
        <v>43240</v>
      </c>
      <c r="Q54" s="67" t="s">
        <v>135</v>
      </c>
      <c r="R54" s="67">
        <v>24</v>
      </c>
      <c r="S54" s="18" t="s">
        <v>85</v>
      </c>
      <c r="T54" s="18"/>
    </row>
    <row r="55" spans="1:20" ht="33">
      <c r="A55" s="4">
        <v>51</v>
      </c>
      <c r="B55" s="20" t="s">
        <v>63</v>
      </c>
      <c r="C55" s="171" t="s">
        <v>322</v>
      </c>
      <c r="D55" s="18" t="s">
        <v>25</v>
      </c>
      <c r="E55" s="19">
        <v>30</v>
      </c>
      <c r="F55" s="48"/>
      <c r="G55" s="19">
        <v>17</v>
      </c>
      <c r="H55" s="19">
        <v>21</v>
      </c>
      <c r="I55" s="58">
        <f t="shared" si="0"/>
        <v>38</v>
      </c>
      <c r="J55" s="200">
        <v>8011386618</v>
      </c>
      <c r="K55" s="18" t="s">
        <v>413</v>
      </c>
      <c r="L55" s="110" t="s">
        <v>414</v>
      </c>
      <c r="M55" s="110">
        <v>8761969838</v>
      </c>
      <c r="N55" s="93" t="s">
        <v>415</v>
      </c>
      <c r="O55" s="93" t="s">
        <v>416</v>
      </c>
      <c r="P55" s="183">
        <v>43240</v>
      </c>
      <c r="Q55" s="67" t="s">
        <v>135</v>
      </c>
      <c r="R55" s="67">
        <v>26</v>
      </c>
      <c r="S55" s="18" t="s">
        <v>85</v>
      </c>
      <c r="T55" s="18"/>
    </row>
    <row r="56" spans="1:20">
      <c r="A56" s="4">
        <v>52</v>
      </c>
      <c r="B56" s="20" t="s">
        <v>62</v>
      </c>
      <c r="C56" s="172" t="s">
        <v>323</v>
      </c>
      <c r="D56" s="138" t="s">
        <v>23</v>
      </c>
      <c r="E56" s="134">
        <v>18110612501</v>
      </c>
      <c r="F56" s="115" t="s">
        <v>88</v>
      </c>
      <c r="G56" s="114">
        <v>78</v>
      </c>
      <c r="H56" s="114">
        <v>81</v>
      </c>
      <c r="I56" s="58">
        <f t="shared" si="0"/>
        <v>159</v>
      </c>
      <c r="J56" s="142" t="s">
        <v>417</v>
      </c>
      <c r="K56" s="115" t="s">
        <v>374</v>
      </c>
      <c r="L56" s="117" t="s">
        <v>375</v>
      </c>
      <c r="M56" s="117">
        <v>9435182728</v>
      </c>
      <c r="N56" s="117" t="s">
        <v>418</v>
      </c>
      <c r="O56" s="117">
        <v>9859385216</v>
      </c>
      <c r="P56" s="183">
        <v>43606</v>
      </c>
      <c r="Q56" s="65" t="s">
        <v>93</v>
      </c>
      <c r="R56" s="67">
        <v>10</v>
      </c>
      <c r="S56" s="18" t="s">
        <v>85</v>
      </c>
      <c r="T56" s="18"/>
    </row>
    <row r="57" spans="1:20" ht="18">
      <c r="A57" s="4">
        <v>53</v>
      </c>
      <c r="B57" s="20" t="s">
        <v>62</v>
      </c>
      <c r="C57" s="76" t="s">
        <v>324</v>
      </c>
      <c r="D57" s="65" t="s">
        <v>25</v>
      </c>
      <c r="E57" s="68"/>
      <c r="F57" s="67"/>
      <c r="G57" s="68">
        <v>37</v>
      </c>
      <c r="H57" s="68">
        <v>32</v>
      </c>
      <c r="I57" s="58">
        <f t="shared" si="0"/>
        <v>69</v>
      </c>
      <c r="J57" s="184"/>
      <c r="K57" s="115" t="s">
        <v>374</v>
      </c>
      <c r="L57" s="117" t="s">
        <v>375</v>
      </c>
      <c r="M57" s="117">
        <v>9435182728</v>
      </c>
      <c r="N57" s="117" t="s">
        <v>418</v>
      </c>
      <c r="O57" s="117">
        <v>9859385216</v>
      </c>
      <c r="P57" s="183">
        <v>43606</v>
      </c>
      <c r="Q57" s="65" t="s">
        <v>93</v>
      </c>
      <c r="R57" s="67">
        <v>11</v>
      </c>
      <c r="S57" s="18" t="s">
        <v>85</v>
      </c>
      <c r="T57" s="18"/>
    </row>
    <row r="58" spans="1:20">
      <c r="A58" s="4">
        <v>54</v>
      </c>
      <c r="B58" s="20" t="s">
        <v>63</v>
      </c>
      <c r="C58" s="173" t="s">
        <v>325</v>
      </c>
      <c r="D58" s="65" t="s">
        <v>23</v>
      </c>
      <c r="E58" s="163">
        <v>18110514501</v>
      </c>
      <c r="F58" s="67" t="s">
        <v>88</v>
      </c>
      <c r="G58" s="68">
        <v>53</v>
      </c>
      <c r="H58" s="68">
        <v>37</v>
      </c>
      <c r="I58" s="58">
        <f t="shared" si="0"/>
        <v>90</v>
      </c>
      <c r="J58" s="84" t="s">
        <v>419</v>
      </c>
      <c r="K58" s="65" t="s">
        <v>420</v>
      </c>
      <c r="L58" s="157" t="s">
        <v>421</v>
      </c>
      <c r="M58" s="98">
        <v>9435417983</v>
      </c>
      <c r="N58" s="154" t="s">
        <v>422</v>
      </c>
      <c r="O58" s="67">
        <v>9954809230</v>
      </c>
      <c r="P58" s="183">
        <v>43606</v>
      </c>
      <c r="Q58" s="65" t="s">
        <v>93</v>
      </c>
      <c r="R58" s="67">
        <v>28</v>
      </c>
      <c r="S58" s="18" t="s">
        <v>85</v>
      </c>
      <c r="T58" s="18"/>
    </row>
    <row r="59" spans="1:20">
      <c r="A59" s="4">
        <v>55</v>
      </c>
      <c r="B59" s="20" t="s">
        <v>63</v>
      </c>
      <c r="C59" s="174" t="s">
        <v>326</v>
      </c>
      <c r="D59" s="18" t="s">
        <v>23</v>
      </c>
      <c r="E59" s="175">
        <v>18110515201</v>
      </c>
      <c r="F59" s="48" t="s">
        <v>88</v>
      </c>
      <c r="G59" s="19">
        <v>40</v>
      </c>
      <c r="H59" s="19">
        <v>45</v>
      </c>
      <c r="I59" s="58">
        <f t="shared" si="0"/>
        <v>85</v>
      </c>
      <c r="J59" s="143" t="s">
        <v>423</v>
      </c>
      <c r="K59" s="18" t="s">
        <v>424</v>
      </c>
      <c r="L59" s="110" t="s">
        <v>421</v>
      </c>
      <c r="M59" s="110">
        <v>9435417983</v>
      </c>
      <c r="N59" s="148" t="s">
        <v>425</v>
      </c>
      <c r="O59" s="196" t="s">
        <v>426</v>
      </c>
      <c r="P59" s="183">
        <v>43606</v>
      </c>
      <c r="Q59" s="65" t="s">
        <v>93</v>
      </c>
      <c r="R59" s="67">
        <v>29</v>
      </c>
      <c r="S59" s="18" t="s">
        <v>85</v>
      </c>
      <c r="T59" s="18"/>
    </row>
    <row r="60" spans="1:20">
      <c r="A60" s="4">
        <v>56</v>
      </c>
      <c r="B60" s="20" t="s">
        <v>62</v>
      </c>
      <c r="C60" s="176" t="s">
        <v>327</v>
      </c>
      <c r="D60" s="18" t="s">
        <v>23</v>
      </c>
      <c r="E60" s="164">
        <v>18110612303</v>
      </c>
      <c r="F60" s="48" t="s">
        <v>111</v>
      </c>
      <c r="G60" s="19">
        <v>100</v>
      </c>
      <c r="H60" s="19">
        <v>85</v>
      </c>
      <c r="I60" s="58">
        <f t="shared" si="0"/>
        <v>185</v>
      </c>
      <c r="J60" s="95" t="s">
        <v>373</v>
      </c>
      <c r="K60" s="48" t="s">
        <v>397</v>
      </c>
      <c r="L60" s="123" t="s">
        <v>427</v>
      </c>
      <c r="M60" s="123">
        <v>9859359480</v>
      </c>
      <c r="N60" s="189" t="s">
        <v>428</v>
      </c>
      <c r="O60" s="196">
        <v>8486358582</v>
      </c>
      <c r="P60" s="183">
        <v>43242</v>
      </c>
      <c r="Q60" s="65" t="s">
        <v>102</v>
      </c>
      <c r="R60" s="67">
        <v>6</v>
      </c>
      <c r="S60" s="18" t="s">
        <v>85</v>
      </c>
      <c r="T60" s="18"/>
    </row>
    <row r="61" spans="1:20">
      <c r="A61" s="4">
        <v>57</v>
      </c>
      <c r="B61" s="20" t="s">
        <v>62</v>
      </c>
      <c r="C61" s="76" t="s">
        <v>328</v>
      </c>
      <c r="D61" s="65" t="s">
        <v>25</v>
      </c>
      <c r="E61" s="68">
        <v>31</v>
      </c>
      <c r="F61" s="67"/>
      <c r="G61" s="106">
        <v>22</v>
      </c>
      <c r="H61" s="106">
        <v>21</v>
      </c>
      <c r="I61" s="58">
        <f t="shared" si="0"/>
        <v>43</v>
      </c>
      <c r="J61" s="98">
        <v>8723996308</v>
      </c>
      <c r="K61" s="65" t="s">
        <v>374</v>
      </c>
      <c r="L61" s="96" t="s">
        <v>429</v>
      </c>
      <c r="M61" s="97">
        <v>9401450937</v>
      </c>
      <c r="N61" s="65" t="s">
        <v>430</v>
      </c>
      <c r="O61" s="198">
        <v>9859571525</v>
      </c>
      <c r="P61" s="183">
        <v>43242</v>
      </c>
      <c r="Q61" s="65" t="s">
        <v>102</v>
      </c>
      <c r="R61" s="67">
        <v>6</v>
      </c>
      <c r="S61" s="18" t="s">
        <v>85</v>
      </c>
      <c r="T61" s="18"/>
    </row>
    <row r="62" spans="1:20">
      <c r="A62" s="4">
        <v>58</v>
      </c>
      <c r="B62" s="20" t="s">
        <v>63</v>
      </c>
      <c r="C62" s="174" t="s">
        <v>329</v>
      </c>
      <c r="D62" s="18" t="s">
        <v>23</v>
      </c>
      <c r="E62" s="175">
        <v>18110504401</v>
      </c>
      <c r="F62" s="48" t="s">
        <v>88</v>
      </c>
      <c r="G62" s="19">
        <v>89</v>
      </c>
      <c r="H62" s="19">
        <v>76</v>
      </c>
      <c r="I62" s="58">
        <f t="shared" si="0"/>
        <v>165</v>
      </c>
      <c r="J62" s="143" t="s">
        <v>431</v>
      </c>
      <c r="K62" s="18" t="s">
        <v>432</v>
      </c>
      <c r="L62" s="201" t="s">
        <v>421</v>
      </c>
      <c r="M62" s="110">
        <v>9435417983</v>
      </c>
      <c r="N62" s="48" t="s">
        <v>422</v>
      </c>
      <c r="O62" s="202">
        <v>9954809230</v>
      </c>
      <c r="P62" s="183">
        <v>43242</v>
      </c>
      <c r="Q62" s="65" t="s">
        <v>102</v>
      </c>
      <c r="R62" s="67">
        <v>8</v>
      </c>
      <c r="S62" s="18" t="s">
        <v>85</v>
      </c>
      <c r="T62" s="18"/>
    </row>
    <row r="63" spans="1:20">
      <c r="A63" s="4">
        <v>59</v>
      </c>
      <c r="B63" s="20" t="s">
        <v>62</v>
      </c>
      <c r="C63" s="76" t="s">
        <v>330</v>
      </c>
      <c r="D63" s="18" t="s">
        <v>23</v>
      </c>
      <c r="E63" s="164">
        <v>18110612303</v>
      </c>
      <c r="F63" s="48" t="s">
        <v>111</v>
      </c>
      <c r="G63" s="19">
        <v>100</v>
      </c>
      <c r="H63" s="19">
        <v>85</v>
      </c>
      <c r="I63" s="58">
        <f t="shared" si="0"/>
        <v>185</v>
      </c>
      <c r="J63" s="95" t="s">
        <v>373</v>
      </c>
      <c r="K63" s="48" t="s">
        <v>397</v>
      </c>
      <c r="L63" s="123" t="s">
        <v>427</v>
      </c>
      <c r="M63" s="123">
        <v>9859359480</v>
      </c>
      <c r="N63" s="189" t="s">
        <v>428</v>
      </c>
      <c r="O63" s="196">
        <v>8486358582</v>
      </c>
      <c r="P63" s="183">
        <v>43608</v>
      </c>
      <c r="Q63" s="65" t="s">
        <v>118</v>
      </c>
      <c r="R63" s="67">
        <v>9</v>
      </c>
      <c r="S63" s="18" t="s">
        <v>85</v>
      </c>
      <c r="T63" s="18"/>
    </row>
    <row r="64" spans="1:20">
      <c r="A64" s="4">
        <v>60</v>
      </c>
      <c r="B64" s="20" t="s">
        <v>62</v>
      </c>
      <c r="C64" s="160" t="s">
        <v>316</v>
      </c>
      <c r="D64" s="65" t="s">
        <v>25</v>
      </c>
      <c r="E64" s="68"/>
      <c r="F64" s="65"/>
      <c r="G64" s="67">
        <v>11</v>
      </c>
      <c r="H64" s="67">
        <v>13</v>
      </c>
      <c r="I64" s="58">
        <f t="shared" si="0"/>
        <v>24</v>
      </c>
      <c r="J64" s="98">
        <v>8474099818</v>
      </c>
      <c r="K64" s="67" t="s">
        <v>404</v>
      </c>
      <c r="L64" s="65" t="s">
        <v>405</v>
      </c>
      <c r="M64" s="97">
        <v>9508241240</v>
      </c>
      <c r="N64" s="67" t="s">
        <v>406</v>
      </c>
      <c r="O64" s="67">
        <v>9859693533</v>
      </c>
      <c r="P64" s="183">
        <v>43608</v>
      </c>
      <c r="Q64" s="65" t="s">
        <v>118</v>
      </c>
      <c r="R64" s="67">
        <v>7</v>
      </c>
      <c r="S64" s="18" t="s">
        <v>85</v>
      </c>
      <c r="T64" s="18"/>
    </row>
    <row r="65" spans="1:20">
      <c r="A65" s="4">
        <v>61</v>
      </c>
      <c r="B65" s="20" t="s">
        <v>62</v>
      </c>
      <c r="C65" s="160" t="s">
        <v>331</v>
      </c>
      <c r="D65" s="65" t="s">
        <v>25</v>
      </c>
      <c r="E65" s="68"/>
      <c r="F65" s="65"/>
      <c r="G65" s="68">
        <v>22</v>
      </c>
      <c r="H65" s="68">
        <v>15</v>
      </c>
      <c r="I65" s="58">
        <f t="shared" si="0"/>
        <v>37</v>
      </c>
      <c r="J65" s="98">
        <v>9577160716</v>
      </c>
      <c r="K65" s="67" t="s">
        <v>404</v>
      </c>
      <c r="L65" s="65" t="s">
        <v>405</v>
      </c>
      <c r="M65" s="97">
        <v>9508241240</v>
      </c>
      <c r="N65" s="67" t="s">
        <v>406</v>
      </c>
      <c r="O65" s="67">
        <v>9859693533</v>
      </c>
      <c r="P65" s="183">
        <v>43608</v>
      </c>
      <c r="Q65" s="65" t="s">
        <v>118</v>
      </c>
      <c r="R65" s="67">
        <v>8</v>
      </c>
      <c r="S65" s="18" t="s">
        <v>85</v>
      </c>
      <c r="T65" s="18"/>
    </row>
    <row r="66" spans="1:20">
      <c r="A66" s="4">
        <v>62</v>
      </c>
      <c r="B66" s="20" t="s">
        <v>63</v>
      </c>
      <c r="C66" s="65" t="s">
        <v>332</v>
      </c>
      <c r="D66" s="65" t="s">
        <v>23</v>
      </c>
      <c r="E66" s="105">
        <v>18110512301</v>
      </c>
      <c r="F66" s="67" t="s">
        <v>88</v>
      </c>
      <c r="G66" s="68">
        <v>118</v>
      </c>
      <c r="H66" s="68">
        <v>123</v>
      </c>
      <c r="I66" s="58">
        <f t="shared" si="0"/>
        <v>241</v>
      </c>
      <c r="J66" s="84" t="s">
        <v>433</v>
      </c>
      <c r="K66" s="67" t="s">
        <v>434</v>
      </c>
      <c r="L66" s="96" t="s">
        <v>435</v>
      </c>
      <c r="M66" s="97" t="s">
        <v>436</v>
      </c>
      <c r="N66" s="67" t="s">
        <v>437</v>
      </c>
      <c r="O66" s="67">
        <v>9859677081</v>
      </c>
      <c r="P66" s="183">
        <v>43608</v>
      </c>
      <c r="Q66" s="65" t="s">
        <v>118</v>
      </c>
      <c r="R66" s="67">
        <v>9</v>
      </c>
      <c r="S66" s="18" t="s">
        <v>85</v>
      </c>
      <c r="T66" s="18"/>
    </row>
    <row r="67" spans="1:20">
      <c r="A67" s="4">
        <v>63</v>
      </c>
      <c r="B67" s="20" t="s">
        <v>63</v>
      </c>
      <c r="C67" s="177" t="s">
        <v>333</v>
      </c>
      <c r="D67" s="65" t="s">
        <v>25</v>
      </c>
      <c r="E67" s="68">
        <v>14</v>
      </c>
      <c r="F67" s="65"/>
      <c r="G67" s="68">
        <v>26</v>
      </c>
      <c r="H67" s="68">
        <v>23</v>
      </c>
      <c r="I67" s="58">
        <f t="shared" si="0"/>
        <v>49</v>
      </c>
      <c r="J67" s="98">
        <v>7399569430</v>
      </c>
      <c r="K67" s="67" t="s">
        <v>434</v>
      </c>
      <c r="L67" s="96" t="s">
        <v>435</v>
      </c>
      <c r="M67" s="97" t="s">
        <v>436</v>
      </c>
      <c r="N67" s="67" t="s">
        <v>437</v>
      </c>
      <c r="O67" s="67">
        <v>9859677081</v>
      </c>
      <c r="P67" s="183">
        <v>43608</v>
      </c>
      <c r="Q67" s="65" t="s">
        <v>118</v>
      </c>
      <c r="R67" s="67">
        <v>10</v>
      </c>
      <c r="S67" s="18" t="s">
        <v>85</v>
      </c>
      <c r="T67" s="18"/>
    </row>
    <row r="68" spans="1:20">
      <c r="A68" s="4">
        <v>64</v>
      </c>
      <c r="B68" s="20" t="s">
        <v>63</v>
      </c>
      <c r="C68" s="177" t="s">
        <v>334</v>
      </c>
      <c r="D68" s="65" t="s">
        <v>25</v>
      </c>
      <c r="E68" s="68">
        <v>5</v>
      </c>
      <c r="F68" s="65"/>
      <c r="G68" s="68">
        <v>21</v>
      </c>
      <c r="H68" s="68">
        <v>19</v>
      </c>
      <c r="I68" s="58">
        <f t="shared" si="0"/>
        <v>40</v>
      </c>
      <c r="J68" s="98">
        <v>9854147204</v>
      </c>
      <c r="K68" s="67" t="s">
        <v>434</v>
      </c>
      <c r="L68" s="96" t="s">
        <v>435</v>
      </c>
      <c r="M68" s="97" t="s">
        <v>436</v>
      </c>
      <c r="N68" s="67" t="s">
        <v>437</v>
      </c>
      <c r="O68" s="67">
        <v>9859677081</v>
      </c>
      <c r="P68" s="183">
        <v>43608</v>
      </c>
      <c r="Q68" s="65" t="s">
        <v>118</v>
      </c>
      <c r="R68" s="67">
        <v>4</v>
      </c>
      <c r="S68" s="18" t="s">
        <v>85</v>
      </c>
      <c r="T68" s="18"/>
    </row>
    <row r="69" spans="1:20">
      <c r="A69" s="4">
        <v>65</v>
      </c>
      <c r="B69" s="20" t="s">
        <v>62</v>
      </c>
      <c r="C69" s="76" t="s">
        <v>335</v>
      </c>
      <c r="D69" s="65" t="s">
        <v>23</v>
      </c>
      <c r="E69" s="68"/>
      <c r="F69" s="67" t="s">
        <v>88</v>
      </c>
      <c r="G69" s="68">
        <v>112</v>
      </c>
      <c r="H69" s="68">
        <v>89</v>
      </c>
      <c r="I69" s="58">
        <f t="shared" si="0"/>
        <v>201</v>
      </c>
      <c r="J69" s="83" t="s">
        <v>438</v>
      </c>
      <c r="K69" s="67" t="s">
        <v>439</v>
      </c>
      <c r="L69" s="203" t="s">
        <v>440</v>
      </c>
      <c r="M69" s="97">
        <v>9401450937</v>
      </c>
      <c r="N69" s="67" t="s">
        <v>441</v>
      </c>
      <c r="O69" s="67">
        <v>995469157</v>
      </c>
      <c r="P69" s="183">
        <v>43609</v>
      </c>
      <c r="Q69" s="65" t="s">
        <v>125</v>
      </c>
      <c r="R69" s="67">
        <v>5</v>
      </c>
      <c r="S69" s="18" t="s">
        <v>85</v>
      </c>
      <c r="T69" s="18"/>
    </row>
    <row r="70" spans="1:20">
      <c r="A70" s="4">
        <v>66</v>
      </c>
      <c r="B70" s="20" t="s">
        <v>63</v>
      </c>
      <c r="C70" s="76" t="s">
        <v>336</v>
      </c>
      <c r="D70" s="65" t="s">
        <v>23</v>
      </c>
      <c r="E70" s="141">
        <v>18110506402</v>
      </c>
      <c r="F70" s="67" t="s">
        <v>113</v>
      </c>
      <c r="G70" s="68">
        <v>172</v>
      </c>
      <c r="H70" s="68">
        <v>185</v>
      </c>
      <c r="I70" s="58">
        <f t="shared" ref="I70:I133" si="1">SUM(G70:H70)</f>
        <v>357</v>
      </c>
      <c r="J70" s="95" t="s">
        <v>442</v>
      </c>
      <c r="K70" s="67" t="s">
        <v>400</v>
      </c>
      <c r="L70" s="92" t="s">
        <v>401</v>
      </c>
      <c r="M70" s="92">
        <v>9435505513</v>
      </c>
      <c r="N70" s="67" t="s">
        <v>443</v>
      </c>
      <c r="O70" s="67">
        <v>9957702377</v>
      </c>
      <c r="P70" s="183">
        <v>43609</v>
      </c>
      <c r="Q70" s="65" t="s">
        <v>125</v>
      </c>
      <c r="R70" s="67">
        <v>9</v>
      </c>
      <c r="S70" s="18" t="s">
        <v>85</v>
      </c>
      <c r="T70" s="18"/>
    </row>
    <row r="71" spans="1:20">
      <c r="A71" s="4">
        <v>67</v>
      </c>
      <c r="B71" s="20" t="s">
        <v>62</v>
      </c>
      <c r="C71" s="65" t="s">
        <v>337</v>
      </c>
      <c r="D71" s="65" t="s">
        <v>23</v>
      </c>
      <c r="E71" s="134">
        <v>18110511004</v>
      </c>
      <c r="F71" s="67" t="s">
        <v>88</v>
      </c>
      <c r="G71" s="68">
        <v>112</v>
      </c>
      <c r="H71" s="68">
        <v>89</v>
      </c>
      <c r="I71" s="58">
        <f t="shared" si="1"/>
        <v>201</v>
      </c>
      <c r="J71" s="83" t="s">
        <v>438</v>
      </c>
      <c r="K71" s="67" t="s">
        <v>439</v>
      </c>
      <c r="L71" s="203" t="s">
        <v>440</v>
      </c>
      <c r="M71" s="97">
        <v>9401450937</v>
      </c>
      <c r="N71" s="67" t="s">
        <v>441</v>
      </c>
      <c r="O71" s="67">
        <v>995469157</v>
      </c>
      <c r="P71" s="183">
        <v>43610</v>
      </c>
      <c r="Q71" s="65" t="s">
        <v>128</v>
      </c>
      <c r="R71" s="67">
        <v>8</v>
      </c>
      <c r="S71" s="18" t="s">
        <v>85</v>
      </c>
      <c r="T71" s="18"/>
    </row>
    <row r="72" spans="1:20">
      <c r="A72" s="4">
        <v>68</v>
      </c>
      <c r="B72" s="20" t="s">
        <v>62</v>
      </c>
      <c r="C72" s="65" t="s">
        <v>338</v>
      </c>
      <c r="D72" s="65" t="s">
        <v>25</v>
      </c>
      <c r="E72" s="68">
        <v>16</v>
      </c>
      <c r="F72" s="67"/>
      <c r="G72" s="67">
        <v>24</v>
      </c>
      <c r="H72" s="67">
        <v>31</v>
      </c>
      <c r="I72" s="58">
        <f t="shared" si="1"/>
        <v>55</v>
      </c>
      <c r="J72" s="65"/>
      <c r="K72" s="67" t="s">
        <v>439</v>
      </c>
      <c r="L72" s="203" t="s">
        <v>440</v>
      </c>
      <c r="M72" s="97">
        <v>9401450937</v>
      </c>
      <c r="N72" s="67" t="s">
        <v>441</v>
      </c>
      <c r="O72" s="67">
        <v>995469157</v>
      </c>
      <c r="P72" s="183">
        <v>43610</v>
      </c>
      <c r="Q72" s="65" t="s">
        <v>128</v>
      </c>
      <c r="R72" s="67">
        <v>8</v>
      </c>
      <c r="S72" s="18" t="s">
        <v>85</v>
      </c>
      <c r="T72" s="18"/>
    </row>
    <row r="73" spans="1:20">
      <c r="A73" s="4">
        <v>69</v>
      </c>
      <c r="B73" s="20" t="s">
        <v>63</v>
      </c>
      <c r="C73" s="76" t="s">
        <v>339</v>
      </c>
      <c r="D73" s="65" t="s">
        <v>23</v>
      </c>
      <c r="E73" s="105"/>
      <c r="F73" s="67" t="s">
        <v>88</v>
      </c>
      <c r="G73" s="68">
        <v>28</v>
      </c>
      <c r="H73" s="68">
        <v>35</v>
      </c>
      <c r="I73" s="58">
        <f t="shared" si="1"/>
        <v>63</v>
      </c>
      <c r="J73" s="67">
        <v>9954505057</v>
      </c>
      <c r="K73" s="67" t="s">
        <v>400</v>
      </c>
      <c r="L73" s="92" t="s">
        <v>401</v>
      </c>
      <c r="M73" s="92">
        <v>9435505513</v>
      </c>
      <c r="N73" s="67" t="s">
        <v>402</v>
      </c>
      <c r="O73" s="67">
        <v>8876637172</v>
      </c>
      <c r="P73" s="183">
        <v>43610</v>
      </c>
      <c r="Q73" s="65" t="s">
        <v>128</v>
      </c>
      <c r="R73" s="67">
        <v>9</v>
      </c>
      <c r="S73" s="18" t="s">
        <v>85</v>
      </c>
      <c r="T73" s="18"/>
    </row>
    <row r="74" spans="1:20" ht="18.75">
      <c r="A74" s="4">
        <v>70</v>
      </c>
      <c r="B74" s="20" t="s">
        <v>63</v>
      </c>
      <c r="C74" s="76" t="s">
        <v>340</v>
      </c>
      <c r="D74" s="65" t="s">
        <v>25</v>
      </c>
      <c r="E74" s="105"/>
      <c r="F74" s="67"/>
      <c r="G74" s="68">
        <v>25</v>
      </c>
      <c r="H74" s="68">
        <v>32</v>
      </c>
      <c r="I74" s="58">
        <f t="shared" si="1"/>
        <v>57</v>
      </c>
      <c r="J74" s="204">
        <v>9954720850</v>
      </c>
      <c r="K74" s="67" t="s">
        <v>400</v>
      </c>
      <c r="L74" s="98" t="s">
        <v>444</v>
      </c>
      <c r="M74" s="145">
        <v>8011970634</v>
      </c>
      <c r="N74" s="78" t="s">
        <v>445</v>
      </c>
      <c r="O74" s="97">
        <v>8473982572</v>
      </c>
      <c r="P74" s="183">
        <v>43610</v>
      </c>
      <c r="Q74" s="65" t="s">
        <v>128</v>
      </c>
      <c r="R74" s="67">
        <v>9</v>
      </c>
      <c r="S74" s="18" t="s">
        <v>85</v>
      </c>
      <c r="T74" s="18"/>
    </row>
    <row r="75" spans="1:20">
      <c r="A75" s="4">
        <v>71</v>
      </c>
      <c r="B75" s="20" t="s">
        <v>62</v>
      </c>
      <c r="C75" s="82" t="s">
        <v>341</v>
      </c>
      <c r="D75" s="65" t="s">
        <v>23</v>
      </c>
      <c r="E75" s="68"/>
      <c r="F75" s="67" t="s">
        <v>88</v>
      </c>
      <c r="G75" s="68">
        <v>72</v>
      </c>
      <c r="H75" s="68">
        <v>61</v>
      </c>
      <c r="I75" s="58">
        <f t="shared" si="1"/>
        <v>133</v>
      </c>
      <c r="J75" s="84"/>
      <c r="K75" s="65" t="s">
        <v>446</v>
      </c>
      <c r="L75" s="96" t="s">
        <v>134</v>
      </c>
      <c r="M75" s="97">
        <v>9859359480</v>
      </c>
      <c r="N75" s="67" t="s">
        <v>410</v>
      </c>
      <c r="O75" s="67">
        <v>9707744582</v>
      </c>
      <c r="P75" s="183">
        <v>43612</v>
      </c>
      <c r="Q75" s="65" t="s">
        <v>135</v>
      </c>
      <c r="R75" s="67">
        <v>11</v>
      </c>
      <c r="S75" s="18" t="s">
        <v>85</v>
      </c>
      <c r="T75" s="18"/>
    </row>
    <row r="76" spans="1:20">
      <c r="A76" s="4">
        <v>72</v>
      </c>
      <c r="B76" s="20" t="s">
        <v>62</v>
      </c>
      <c r="C76" s="82" t="s">
        <v>342</v>
      </c>
      <c r="D76" s="65" t="s">
        <v>25</v>
      </c>
      <c r="E76" s="105"/>
      <c r="F76" s="67"/>
      <c r="G76" s="68">
        <v>38</v>
      </c>
      <c r="H76" s="68">
        <v>52</v>
      </c>
      <c r="I76" s="58">
        <f t="shared" si="1"/>
        <v>90</v>
      </c>
      <c r="J76" s="84" t="s">
        <v>447</v>
      </c>
      <c r="K76" s="65" t="s">
        <v>446</v>
      </c>
      <c r="L76" s="96" t="s">
        <v>134</v>
      </c>
      <c r="M76" s="97">
        <v>9859359480</v>
      </c>
      <c r="N76" s="67" t="s">
        <v>410</v>
      </c>
      <c r="O76" s="67">
        <v>9707744582</v>
      </c>
      <c r="P76" s="183">
        <v>43612</v>
      </c>
      <c r="Q76" s="65" t="s">
        <v>135</v>
      </c>
      <c r="R76" s="67">
        <v>9</v>
      </c>
      <c r="S76" s="18" t="s">
        <v>85</v>
      </c>
      <c r="T76" s="18"/>
    </row>
    <row r="77" spans="1:20">
      <c r="A77" s="4">
        <v>73</v>
      </c>
      <c r="B77" s="20" t="s">
        <v>63</v>
      </c>
      <c r="C77" s="76" t="s">
        <v>343</v>
      </c>
      <c r="D77" s="18" t="s">
        <v>23</v>
      </c>
      <c r="E77" s="165">
        <v>18110506201</v>
      </c>
      <c r="F77" s="48" t="s">
        <v>88</v>
      </c>
      <c r="G77" s="19">
        <v>31</v>
      </c>
      <c r="H77" s="19">
        <v>20</v>
      </c>
      <c r="I77" s="58">
        <f t="shared" si="1"/>
        <v>51</v>
      </c>
      <c r="J77" s="143" t="s">
        <v>448</v>
      </c>
      <c r="K77" s="48" t="s">
        <v>449</v>
      </c>
      <c r="L77" s="110" t="s">
        <v>444</v>
      </c>
      <c r="M77" s="110">
        <v>8011970634</v>
      </c>
      <c r="N77" s="93" t="s">
        <v>450</v>
      </c>
      <c r="O77" s="94" t="s">
        <v>451</v>
      </c>
      <c r="P77" s="183">
        <v>43612</v>
      </c>
      <c r="Q77" s="65" t="s">
        <v>135</v>
      </c>
      <c r="R77" s="67">
        <v>10</v>
      </c>
      <c r="S77" s="18" t="s">
        <v>85</v>
      </c>
      <c r="T77" s="18"/>
    </row>
    <row r="78" spans="1:20">
      <c r="A78" s="4">
        <v>74</v>
      </c>
      <c r="B78" s="20" t="s">
        <v>63</v>
      </c>
      <c r="C78" s="76" t="s">
        <v>344</v>
      </c>
      <c r="D78" s="18" t="s">
        <v>25</v>
      </c>
      <c r="E78" s="19">
        <v>22</v>
      </c>
      <c r="F78" s="48"/>
      <c r="G78" s="19">
        <v>20</v>
      </c>
      <c r="H78" s="19">
        <v>22</v>
      </c>
      <c r="I78" s="58">
        <f t="shared" si="1"/>
        <v>42</v>
      </c>
      <c r="J78" s="104">
        <v>9678395856</v>
      </c>
      <c r="K78" s="48" t="s">
        <v>449</v>
      </c>
      <c r="L78" s="110" t="s">
        <v>444</v>
      </c>
      <c r="M78" s="110">
        <v>8011970634</v>
      </c>
      <c r="N78" s="93" t="s">
        <v>450</v>
      </c>
      <c r="O78" s="94" t="s">
        <v>451</v>
      </c>
      <c r="P78" s="183">
        <v>43612</v>
      </c>
      <c r="Q78" s="65" t="s">
        <v>135</v>
      </c>
      <c r="R78" s="67">
        <v>12</v>
      </c>
      <c r="S78" s="18" t="s">
        <v>85</v>
      </c>
      <c r="T78" s="18"/>
    </row>
    <row r="79" spans="1:20">
      <c r="A79" s="4">
        <v>75</v>
      </c>
      <c r="B79" s="20" t="s">
        <v>62</v>
      </c>
      <c r="C79" s="166" t="s">
        <v>345</v>
      </c>
      <c r="D79" s="18" t="s">
        <v>23</v>
      </c>
      <c r="E79" s="19"/>
      <c r="F79" s="48" t="s">
        <v>88</v>
      </c>
      <c r="G79" s="19">
        <v>71</v>
      </c>
      <c r="H79" s="19">
        <v>83</v>
      </c>
      <c r="I79" s="58">
        <f t="shared" si="1"/>
        <v>154</v>
      </c>
      <c r="J79" s="143" t="s">
        <v>447</v>
      </c>
      <c r="K79" s="18" t="s">
        <v>446</v>
      </c>
      <c r="L79" s="94" t="s">
        <v>134</v>
      </c>
      <c r="M79" s="94">
        <v>9859359480</v>
      </c>
      <c r="N79" s="48" t="s">
        <v>410</v>
      </c>
      <c r="O79" s="97"/>
      <c r="P79" s="183">
        <v>43613</v>
      </c>
      <c r="Q79" s="65" t="s">
        <v>93</v>
      </c>
      <c r="R79" s="67">
        <v>10</v>
      </c>
      <c r="S79" s="18" t="s">
        <v>85</v>
      </c>
      <c r="T79" s="18"/>
    </row>
    <row r="80" spans="1:20">
      <c r="A80" s="4">
        <v>76</v>
      </c>
      <c r="B80" s="20" t="s">
        <v>63</v>
      </c>
      <c r="C80" s="82" t="s">
        <v>346</v>
      </c>
      <c r="D80" s="18" t="s">
        <v>23</v>
      </c>
      <c r="E80" s="165">
        <v>18110515801</v>
      </c>
      <c r="F80" s="48" t="s">
        <v>88</v>
      </c>
      <c r="G80" s="19">
        <v>16</v>
      </c>
      <c r="H80" s="19">
        <v>18</v>
      </c>
      <c r="I80" s="58">
        <f t="shared" si="1"/>
        <v>34</v>
      </c>
      <c r="J80" s="139" t="s">
        <v>389</v>
      </c>
      <c r="K80" s="48" t="s">
        <v>374</v>
      </c>
      <c r="L80" s="110" t="s">
        <v>390</v>
      </c>
      <c r="M80" s="110">
        <v>9854718571</v>
      </c>
      <c r="N80" s="93" t="s">
        <v>391</v>
      </c>
      <c r="O80" s="94">
        <v>8473859294</v>
      </c>
      <c r="P80" s="183">
        <v>43613</v>
      </c>
      <c r="Q80" s="65" t="s">
        <v>93</v>
      </c>
      <c r="R80" s="48">
        <v>11</v>
      </c>
      <c r="S80" s="18" t="s">
        <v>85</v>
      </c>
      <c r="T80" s="18"/>
    </row>
    <row r="81" spans="1:20">
      <c r="A81" s="4">
        <v>77</v>
      </c>
      <c r="B81" s="20" t="s">
        <v>63</v>
      </c>
      <c r="C81" s="82" t="s">
        <v>347</v>
      </c>
      <c r="D81" s="65" t="s">
        <v>25</v>
      </c>
      <c r="E81" s="19">
        <v>12</v>
      </c>
      <c r="F81" s="18"/>
      <c r="G81" s="19">
        <v>12</v>
      </c>
      <c r="H81" s="19">
        <v>13</v>
      </c>
      <c r="I81" s="58">
        <f t="shared" si="1"/>
        <v>25</v>
      </c>
      <c r="J81" s="104">
        <v>9508781121</v>
      </c>
      <c r="K81" s="48" t="s">
        <v>374</v>
      </c>
      <c r="L81" s="110" t="s">
        <v>390</v>
      </c>
      <c r="M81" s="110">
        <v>9854718571</v>
      </c>
      <c r="N81" s="93" t="s">
        <v>391</v>
      </c>
      <c r="O81" s="94">
        <v>8473859294</v>
      </c>
      <c r="P81" s="183">
        <v>43613</v>
      </c>
      <c r="Q81" s="65" t="s">
        <v>93</v>
      </c>
      <c r="R81" s="67">
        <v>8</v>
      </c>
      <c r="S81" s="18" t="s">
        <v>85</v>
      </c>
      <c r="T81" s="18"/>
    </row>
    <row r="82" spans="1:20">
      <c r="A82" s="4">
        <v>78</v>
      </c>
      <c r="B82" s="20" t="s">
        <v>62</v>
      </c>
      <c r="C82" s="82" t="s">
        <v>348</v>
      </c>
      <c r="D82" s="18" t="s">
        <v>23</v>
      </c>
      <c r="E82" s="165">
        <v>18110511701</v>
      </c>
      <c r="F82" s="48" t="s">
        <v>111</v>
      </c>
      <c r="G82" s="19">
        <v>145</v>
      </c>
      <c r="H82" s="19">
        <v>155</v>
      </c>
      <c r="I82" s="58">
        <f t="shared" si="1"/>
        <v>300</v>
      </c>
      <c r="J82" s="143" t="s">
        <v>452</v>
      </c>
      <c r="K82" s="48" t="s">
        <v>374</v>
      </c>
      <c r="L82" s="110" t="s">
        <v>375</v>
      </c>
      <c r="M82" s="110">
        <v>9435182782</v>
      </c>
      <c r="N82" s="93" t="s">
        <v>391</v>
      </c>
      <c r="O82" s="94">
        <v>8473859294</v>
      </c>
      <c r="P82" s="183">
        <v>43614</v>
      </c>
      <c r="Q82" s="65" t="s">
        <v>102</v>
      </c>
      <c r="R82" s="67">
        <v>9</v>
      </c>
      <c r="S82" s="18" t="s">
        <v>85</v>
      </c>
      <c r="T82" s="18"/>
    </row>
    <row r="83" spans="1:20">
      <c r="A83" s="4">
        <v>79</v>
      </c>
      <c r="B83" s="20" t="s">
        <v>62</v>
      </c>
      <c r="C83" s="18" t="s">
        <v>349</v>
      </c>
      <c r="D83" s="18" t="s">
        <v>23</v>
      </c>
      <c r="E83" s="134">
        <v>18110501101</v>
      </c>
      <c r="F83" s="48" t="s">
        <v>88</v>
      </c>
      <c r="G83" s="19">
        <v>84</v>
      </c>
      <c r="H83" s="19">
        <v>67</v>
      </c>
      <c r="I83" s="58">
        <f t="shared" si="1"/>
        <v>151</v>
      </c>
      <c r="J83" s="95" t="s">
        <v>453</v>
      </c>
      <c r="K83" s="18" t="s">
        <v>454</v>
      </c>
      <c r="L83" s="205" t="s">
        <v>455</v>
      </c>
      <c r="M83" s="187" t="s">
        <v>456</v>
      </c>
      <c r="N83" s="76" t="s">
        <v>457</v>
      </c>
      <c r="O83" s="206">
        <v>9508447483</v>
      </c>
      <c r="P83" s="183">
        <v>43614</v>
      </c>
      <c r="Q83" s="65" t="s">
        <v>102</v>
      </c>
      <c r="R83" s="67">
        <v>8</v>
      </c>
      <c r="S83" s="18" t="s">
        <v>85</v>
      </c>
      <c r="T83" s="18"/>
    </row>
    <row r="84" spans="1:20">
      <c r="A84" s="4">
        <v>80</v>
      </c>
      <c r="B84" s="20" t="s">
        <v>63</v>
      </c>
      <c r="C84" s="76" t="s">
        <v>350</v>
      </c>
      <c r="D84" s="65" t="s">
        <v>23</v>
      </c>
      <c r="E84" s="68"/>
      <c r="F84" s="67" t="s">
        <v>111</v>
      </c>
      <c r="G84" s="67">
        <v>92</v>
      </c>
      <c r="H84" s="67">
        <v>84</v>
      </c>
      <c r="I84" s="58">
        <f t="shared" si="1"/>
        <v>176</v>
      </c>
      <c r="J84" s="67">
        <v>9954545775</v>
      </c>
      <c r="K84" s="67" t="s">
        <v>393</v>
      </c>
      <c r="L84" s="92" t="s">
        <v>394</v>
      </c>
      <c r="M84" s="92">
        <v>9401450933</v>
      </c>
      <c r="N84" s="67" t="s">
        <v>458</v>
      </c>
      <c r="O84" s="67">
        <v>9859869743</v>
      </c>
      <c r="P84" s="183">
        <v>43614</v>
      </c>
      <c r="Q84" s="65" t="s">
        <v>102</v>
      </c>
      <c r="R84" s="48">
        <v>9</v>
      </c>
      <c r="S84" s="18" t="s">
        <v>85</v>
      </c>
      <c r="T84" s="18"/>
    </row>
    <row r="85" spans="1:20">
      <c r="A85" s="4">
        <v>81</v>
      </c>
      <c r="B85" s="20" t="s">
        <v>63</v>
      </c>
      <c r="C85" s="76" t="s">
        <v>351</v>
      </c>
      <c r="D85" s="65" t="s">
        <v>25</v>
      </c>
      <c r="E85" s="68">
        <v>3</v>
      </c>
      <c r="F85" s="67"/>
      <c r="G85" s="67">
        <v>33</v>
      </c>
      <c r="H85" s="67">
        <v>28</v>
      </c>
      <c r="I85" s="58">
        <f t="shared" si="1"/>
        <v>61</v>
      </c>
      <c r="J85" s="147">
        <v>9778118525</v>
      </c>
      <c r="K85" s="67" t="s">
        <v>393</v>
      </c>
      <c r="L85" s="92" t="s">
        <v>394</v>
      </c>
      <c r="M85" s="92">
        <v>9401450933</v>
      </c>
      <c r="N85" s="67" t="s">
        <v>458</v>
      </c>
      <c r="O85" s="67">
        <v>9859869743</v>
      </c>
      <c r="P85" s="183">
        <v>43614</v>
      </c>
      <c r="Q85" s="65" t="s">
        <v>102</v>
      </c>
      <c r="R85" s="48">
        <v>14</v>
      </c>
      <c r="S85" s="18" t="s">
        <v>85</v>
      </c>
      <c r="T85" s="18"/>
    </row>
    <row r="86" spans="1:20">
      <c r="A86" s="4">
        <v>82</v>
      </c>
      <c r="B86" s="20" t="s">
        <v>62</v>
      </c>
      <c r="C86" s="178" t="s">
        <v>352</v>
      </c>
      <c r="D86" s="138" t="s">
        <v>23</v>
      </c>
      <c r="E86" s="179">
        <v>18110504201</v>
      </c>
      <c r="F86" s="115" t="s">
        <v>88</v>
      </c>
      <c r="G86" s="114">
        <v>30</v>
      </c>
      <c r="H86" s="114">
        <v>31</v>
      </c>
      <c r="I86" s="58">
        <f t="shared" si="1"/>
        <v>61</v>
      </c>
      <c r="J86" s="142" t="s">
        <v>459</v>
      </c>
      <c r="K86" s="115" t="s">
        <v>460</v>
      </c>
      <c r="L86" s="207" t="s">
        <v>461</v>
      </c>
      <c r="M86" s="207">
        <v>9435682693</v>
      </c>
      <c r="N86" s="118" t="s">
        <v>462</v>
      </c>
      <c r="O86" s="79" t="s">
        <v>463</v>
      </c>
      <c r="P86" s="183">
        <v>43615</v>
      </c>
      <c r="Q86" s="65" t="s">
        <v>118</v>
      </c>
      <c r="R86" s="48">
        <v>12</v>
      </c>
      <c r="S86" s="18" t="s">
        <v>85</v>
      </c>
      <c r="T86" s="18"/>
    </row>
    <row r="87" spans="1:20">
      <c r="A87" s="4">
        <v>83</v>
      </c>
      <c r="B87" s="20" t="s">
        <v>62</v>
      </c>
      <c r="C87" s="180" t="s">
        <v>353</v>
      </c>
      <c r="D87" s="18" t="s">
        <v>25</v>
      </c>
      <c r="E87" s="19">
        <v>27</v>
      </c>
      <c r="F87" s="18"/>
      <c r="G87" s="17">
        <v>38</v>
      </c>
      <c r="H87" s="17">
        <v>32</v>
      </c>
      <c r="I87" s="58">
        <f t="shared" si="1"/>
        <v>70</v>
      </c>
      <c r="J87" s="131">
        <v>8811918049</v>
      </c>
      <c r="K87" s="48" t="s">
        <v>464</v>
      </c>
      <c r="L87" s="102" t="s">
        <v>465</v>
      </c>
      <c r="M87" s="100">
        <v>9859724232</v>
      </c>
      <c r="N87" s="48" t="s">
        <v>466</v>
      </c>
      <c r="O87" s="48">
        <v>9678434145</v>
      </c>
      <c r="P87" s="183">
        <v>43615</v>
      </c>
      <c r="Q87" s="65" t="s">
        <v>118</v>
      </c>
      <c r="R87" s="48">
        <v>13</v>
      </c>
      <c r="S87" s="18" t="s">
        <v>85</v>
      </c>
      <c r="T87" s="18"/>
    </row>
    <row r="88" spans="1:20">
      <c r="A88" s="4">
        <v>84</v>
      </c>
      <c r="B88" s="20" t="s">
        <v>63</v>
      </c>
      <c r="C88" s="76" t="s">
        <v>354</v>
      </c>
      <c r="D88" s="65" t="s">
        <v>23</v>
      </c>
      <c r="E88" s="134">
        <v>18110506301</v>
      </c>
      <c r="F88" s="67" t="s">
        <v>88</v>
      </c>
      <c r="G88" s="17">
        <v>36</v>
      </c>
      <c r="H88" s="17">
        <v>36</v>
      </c>
      <c r="I88" s="58">
        <f t="shared" si="1"/>
        <v>72</v>
      </c>
      <c r="J88" s="188" t="s">
        <v>467</v>
      </c>
      <c r="K88" s="48" t="s">
        <v>454</v>
      </c>
      <c r="L88" s="102" t="s">
        <v>468</v>
      </c>
      <c r="M88" s="102">
        <v>9957943827</v>
      </c>
      <c r="N88" s="48" t="s">
        <v>469</v>
      </c>
      <c r="O88" s="48">
        <v>7896651166</v>
      </c>
      <c r="P88" s="183">
        <v>43615</v>
      </c>
      <c r="Q88" s="65" t="s">
        <v>118</v>
      </c>
      <c r="R88" s="48">
        <v>18</v>
      </c>
      <c r="S88" s="18" t="s">
        <v>85</v>
      </c>
      <c r="T88" s="18"/>
    </row>
    <row r="89" spans="1:20">
      <c r="A89" s="4">
        <v>85</v>
      </c>
      <c r="B89" s="20" t="s">
        <v>63</v>
      </c>
      <c r="C89" s="76" t="s">
        <v>355</v>
      </c>
      <c r="D89" s="65" t="s">
        <v>25</v>
      </c>
      <c r="E89" s="105">
        <v>29</v>
      </c>
      <c r="F89" s="67"/>
      <c r="G89" s="17">
        <v>9</v>
      </c>
      <c r="H89" s="17">
        <v>11</v>
      </c>
      <c r="I89" s="58">
        <f t="shared" si="1"/>
        <v>20</v>
      </c>
      <c r="J89" s="131">
        <v>8876248778</v>
      </c>
      <c r="K89" s="48" t="s">
        <v>454</v>
      </c>
      <c r="L89" s="102" t="s">
        <v>468</v>
      </c>
      <c r="M89" s="102">
        <v>9957943827</v>
      </c>
      <c r="N89" s="48" t="s">
        <v>469</v>
      </c>
      <c r="O89" s="48">
        <v>7896651166</v>
      </c>
      <c r="P89" s="183">
        <v>43615</v>
      </c>
      <c r="Q89" s="65" t="s">
        <v>118</v>
      </c>
      <c r="R89" s="48">
        <v>14</v>
      </c>
      <c r="S89" s="18" t="s">
        <v>85</v>
      </c>
      <c r="T89" s="18"/>
    </row>
    <row r="90" spans="1:20" ht="30">
      <c r="A90" s="4">
        <v>86</v>
      </c>
      <c r="B90" s="20" t="s">
        <v>62</v>
      </c>
      <c r="C90" s="18" t="s">
        <v>356</v>
      </c>
      <c r="D90" s="18" t="s">
        <v>25</v>
      </c>
      <c r="E90" s="19">
        <v>21</v>
      </c>
      <c r="F90" s="48"/>
      <c r="G90" s="19">
        <v>17</v>
      </c>
      <c r="H90" s="19">
        <v>19</v>
      </c>
      <c r="I90" s="58">
        <f t="shared" si="1"/>
        <v>36</v>
      </c>
      <c r="J90" s="143" t="s">
        <v>470</v>
      </c>
      <c r="K90" s="48" t="s">
        <v>471</v>
      </c>
      <c r="L90" s="208" t="s">
        <v>472</v>
      </c>
      <c r="M90" s="208">
        <v>98549812946</v>
      </c>
      <c r="N90" s="209" t="s">
        <v>473</v>
      </c>
      <c r="O90" s="209">
        <v>8812830293</v>
      </c>
      <c r="P90" s="210">
        <v>43616</v>
      </c>
      <c r="Q90" s="18" t="s">
        <v>125</v>
      </c>
      <c r="R90" s="48">
        <v>15</v>
      </c>
      <c r="S90" s="18" t="s">
        <v>85</v>
      </c>
      <c r="T90" s="18"/>
    </row>
    <row r="91" spans="1:20" ht="30">
      <c r="A91" s="4">
        <v>87</v>
      </c>
      <c r="B91" s="20" t="s">
        <v>62</v>
      </c>
      <c r="C91" s="181" t="s">
        <v>357</v>
      </c>
      <c r="D91" s="18" t="s">
        <v>25</v>
      </c>
      <c r="E91" s="19">
        <v>10</v>
      </c>
      <c r="F91" s="48"/>
      <c r="G91" s="48">
        <v>23</v>
      </c>
      <c r="H91" s="48">
        <v>27</v>
      </c>
      <c r="I91" s="58">
        <f t="shared" si="1"/>
        <v>50</v>
      </c>
      <c r="J91" s="186">
        <v>8599062411</v>
      </c>
      <c r="K91" s="48" t="s">
        <v>471</v>
      </c>
      <c r="L91" s="208" t="s">
        <v>472</v>
      </c>
      <c r="M91" s="208">
        <v>98549812946</v>
      </c>
      <c r="N91" s="209" t="s">
        <v>473</v>
      </c>
      <c r="O91" s="209">
        <v>8812830293</v>
      </c>
      <c r="P91" s="210">
        <v>43616</v>
      </c>
      <c r="Q91" s="18" t="s">
        <v>125</v>
      </c>
      <c r="R91" s="48">
        <v>14</v>
      </c>
      <c r="S91" s="18" t="s">
        <v>85</v>
      </c>
      <c r="T91" s="18"/>
    </row>
    <row r="92" spans="1:20">
      <c r="A92" s="4">
        <v>88</v>
      </c>
      <c r="B92" s="20" t="s">
        <v>63</v>
      </c>
      <c r="C92" s="76" t="s">
        <v>358</v>
      </c>
      <c r="D92" s="182" t="s">
        <v>23</v>
      </c>
      <c r="E92" s="169" t="s">
        <v>359</v>
      </c>
      <c r="F92" s="52" t="s">
        <v>88</v>
      </c>
      <c r="G92" s="52">
        <v>76</v>
      </c>
      <c r="H92" s="52">
        <v>82</v>
      </c>
      <c r="I92" s="58">
        <f t="shared" si="1"/>
        <v>158</v>
      </c>
      <c r="J92" s="20"/>
      <c r="K92" s="48" t="s">
        <v>182</v>
      </c>
      <c r="L92" s="110" t="s">
        <v>174</v>
      </c>
      <c r="M92" s="110">
        <v>8761945492</v>
      </c>
      <c r="N92" s="93" t="s">
        <v>177</v>
      </c>
      <c r="O92" s="94">
        <v>9954514430</v>
      </c>
      <c r="P92" s="210">
        <v>43616</v>
      </c>
      <c r="Q92" s="18" t="s">
        <v>125</v>
      </c>
      <c r="R92" s="20">
        <v>20</v>
      </c>
      <c r="S92" s="18" t="s">
        <v>85</v>
      </c>
      <c r="T92" s="18"/>
    </row>
    <row r="93" spans="1:20">
      <c r="A93" s="4">
        <v>89</v>
      </c>
      <c r="B93" s="20" t="s">
        <v>63</v>
      </c>
      <c r="C93" s="167" t="s">
        <v>360</v>
      </c>
      <c r="D93" s="18" t="s">
        <v>25</v>
      </c>
      <c r="E93" s="19">
        <v>30</v>
      </c>
      <c r="F93" s="18"/>
      <c r="G93" s="19">
        <v>14</v>
      </c>
      <c r="H93" s="19">
        <v>16</v>
      </c>
      <c r="I93" s="58">
        <f t="shared" si="1"/>
        <v>30</v>
      </c>
      <c r="J93" s="104">
        <v>9531021618</v>
      </c>
      <c r="K93" s="48" t="s">
        <v>182</v>
      </c>
      <c r="L93" s="110" t="s">
        <v>174</v>
      </c>
      <c r="M93" s="110">
        <v>8761945492</v>
      </c>
      <c r="N93" s="93" t="s">
        <v>177</v>
      </c>
      <c r="O93" s="94">
        <v>9954514430</v>
      </c>
      <c r="P93" s="210">
        <v>43616</v>
      </c>
      <c r="Q93" s="18" t="s">
        <v>125</v>
      </c>
      <c r="R93" s="20">
        <v>21</v>
      </c>
      <c r="S93" s="18" t="s">
        <v>85</v>
      </c>
      <c r="T93" s="18"/>
    </row>
    <row r="94" spans="1:20">
      <c r="A94" s="4">
        <v>90</v>
      </c>
      <c r="B94" s="17"/>
      <c r="C94" s="18"/>
      <c r="D94" s="18"/>
      <c r="E94" s="19"/>
      <c r="F94" s="18"/>
      <c r="G94" s="19"/>
      <c r="H94" s="19"/>
      <c r="I94" s="58">
        <f t="shared" si="1"/>
        <v>0</v>
      </c>
      <c r="J94" s="18"/>
      <c r="K94" s="18"/>
      <c r="L94" s="18"/>
      <c r="M94" s="18"/>
      <c r="N94" s="18"/>
      <c r="O94" s="18"/>
      <c r="P94" s="24"/>
      <c r="Q94" s="18"/>
      <c r="R94" s="18"/>
      <c r="S94" s="18"/>
      <c r="T94" s="18"/>
    </row>
    <row r="95" spans="1:20">
      <c r="A95" s="4">
        <v>91</v>
      </c>
      <c r="B95" s="17"/>
      <c r="C95" s="18"/>
      <c r="D95" s="18"/>
      <c r="E95" s="19"/>
      <c r="F95" s="18"/>
      <c r="G95" s="19"/>
      <c r="H95" s="19"/>
      <c r="I95" s="58">
        <f t="shared" si="1"/>
        <v>0</v>
      </c>
      <c r="J95" s="18"/>
      <c r="K95" s="18"/>
      <c r="L95" s="18"/>
      <c r="M95" s="18"/>
      <c r="N95" s="18"/>
      <c r="O95" s="18"/>
      <c r="P95" s="24"/>
      <c r="Q95" s="18"/>
      <c r="R95" s="18"/>
      <c r="S95" s="18"/>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89</v>
      </c>
      <c r="D165" s="21"/>
      <c r="E165" s="13"/>
      <c r="F165" s="21"/>
      <c r="G165" s="59">
        <f>SUM(G5:G164)</f>
        <v>6274</v>
      </c>
      <c r="H165" s="59">
        <f>SUM(H5:H164)</f>
        <v>6542</v>
      </c>
      <c r="I165" s="59">
        <f>SUM(I5:I164)</f>
        <v>12816</v>
      </c>
      <c r="J165" s="21"/>
      <c r="K165" s="21"/>
      <c r="L165" s="21"/>
      <c r="M165" s="21"/>
      <c r="N165" s="21"/>
      <c r="O165" s="21"/>
      <c r="P165" s="14"/>
      <c r="Q165" s="21"/>
      <c r="R165" s="21"/>
      <c r="S165" s="21"/>
      <c r="T165" s="12"/>
    </row>
    <row r="166" spans="1:20">
      <c r="A166" s="44" t="s">
        <v>62</v>
      </c>
      <c r="B166" s="10">
        <f>COUNTIF(B$5:B$164,"Team 1")</f>
        <v>46</v>
      </c>
      <c r="C166" s="44" t="s">
        <v>25</v>
      </c>
      <c r="D166" s="10">
        <f>COUNTIF(D5:D164,"Anganwadi")</f>
        <v>41</v>
      </c>
    </row>
    <row r="167" spans="1:20">
      <c r="A167" s="44" t="s">
        <v>63</v>
      </c>
      <c r="B167" s="10">
        <f>COUNTIF(B$6:B$164,"Team 2")</f>
        <v>43</v>
      </c>
      <c r="C167" s="44" t="s">
        <v>23</v>
      </c>
      <c r="D167" s="10">
        <f>COUNTIF(D5:D164,"School")</f>
        <v>48</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U10" sqref="U10"/>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337" t="s">
        <v>70</v>
      </c>
      <c r="B1" s="337"/>
      <c r="C1" s="337"/>
      <c r="D1" s="55"/>
      <c r="E1" s="55"/>
      <c r="F1" s="55"/>
      <c r="G1" s="55"/>
      <c r="H1" s="55"/>
      <c r="I1" s="55"/>
      <c r="J1" s="55"/>
      <c r="K1" s="55"/>
      <c r="L1" s="55"/>
      <c r="M1" s="338"/>
      <c r="N1" s="338"/>
      <c r="O1" s="338"/>
      <c r="P1" s="338"/>
      <c r="Q1" s="338"/>
      <c r="R1" s="338"/>
      <c r="S1" s="338"/>
      <c r="T1" s="338"/>
    </row>
    <row r="2" spans="1:20">
      <c r="A2" s="331" t="s">
        <v>59</v>
      </c>
      <c r="B2" s="332"/>
      <c r="C2" s="332"/>
      <c r="D2" s="25">
        <v>43617</v>
      </c>
      <c r="E2" s="22"/>
      <c r="F2" s="22"/>
      <c r="G2" s="22"/>
      <c r="H2" s="22"/>
      <c r="I2" s="22"/>
      <c r="J2" s="22"/>
      <c r="K2" s="22"/>
      <c r="L2" s="22"/>
      <c r="M2" s="22"/>
      <c r="N2" s="22"/>
      <c r="O2" s="22"/>
      <c r="P2" s="22"/>
      <c r="Q2" s="22"/>
      <c r="R2" s="22"/>
      <c r="S2" s="22"/>
    </row>
    <row r="3" spans="1:20" ht="24" customHeight="1">
      <c r="A3" s="333" t="s">
        <v>14</v>
      </c>
      <c r="B3" s="329" t="s">
        <v>61</v>
      </c>
      <c r="C3" s="334" t="s">
        <v>7</v>
      </c>
      <c r="D3" s="334" t="s">
        <v>55</v>
      </c>
      <c r="E3" s="334" t="s">
        <v>16</v>
      </c>
      <c r="F3" s="335" t="s">
        <v>17</v>
      </c>
      <c r="G3" s="334" t="s">
        <v>8</v>
      </c>
      <c r="H3" s="334"/>
      <c r="I3" s="334"/>
      <c r="J3" s="334" t="s">
        <v>31</v>
      </c>
      <c r="K3" s="329" t="s">
        <v>33</v>
      </c>
      <c r="L3" s="329" t="s">
        <v>50</v>
      </c>
      <c r="M3" s="329" t="s">
        <v>51</v>
      </c>
      <c r="N3" s="329" t="s">
        <v>34</v>
      </c>
      <c r="O3" s="329" t="s">
        <v>35</v>
      </c>
      <c r="P3" s="333" t="s">
        <v>54</v>
      </c>
      <c r="Q3" s="334" t="s">
        <v>52</v>
      </c>
      <c r="R3" s="334" t="s">
        <v>32</v>
      </c>
      <c r="S3" s="334" t="s">
        <v>53</v>
      </c>
      <c r="T3" s="334" t="s">
        <v>13</v>
      </c>
    </row>
    <row r="4" spans="1:20" ht="25.5" customHeight="1">
      <c r="A4" s="333"/>
      <c r="B4" s="336"/>
      <c r="C4" s="334"/>
      <c r="D4" s="334"/>
      <c r="E4" s="334"/>
      <c r="F4" s="335"/>
      <c r="G4" s="23" t="s">
        <v>9</v>
      </c>
      <c r="H4" s="23" t="s">
        <v>10</v>
      </c>
      <c r="I4" s="23" t="s">
        <v>11</v>
      </c>
      <c r="J4" s="334"/>
      <c r="K4" s="330"/>
      <c r="L4" s="330"/>
      <c r="M4" s="330"/>
      <c r="N4" s="330"/>
      <c r="O4" s="330"/>
      <c r="P4" s="333"/>
      <c r="Q4" s="333"/>
      <c r="R4" s="334"/>
      <c r="S4" s="334"/>
      <c r="T4" s="334"/>
    </row>
    <row r="5" spans="1:20" ht="30">
      <c r="A5" s="4">
        <v>1</v>
      </c>
      <c r="B5" s="17" t="s">
        <v>62</v>
      </c>
      <c r="C5" s="82" t="s">
        <v>474</v>
      </c>
      <c r="D5" s="65" t="s">
        <v>23</v>
      </c>
      <c r="E5" s="211" t="s">
        <v>475</v>
      </c>
      <c r="F5" s="67" t="s">
        <v>88</v>
      </c>
      <c r="G5" s="68">
        <v>33</v>
      </c>
      <c r="H5" s="68">
        <v>25</v>
      </c>
      <c r="I5" s="58">
        <f>SUM(G5:H5)</f>
        <v>58</v>
      </c>
      <c r="J5" s="107"/>
      <c r="K5" s="67" t="s">
        <v>397</v>
      </c>
      <c r="L5" s="98" t="s">
        <v>566</v>
      </c>
      <c r="M5" s="145">
        <v>9401279197</v>
      </c>
      <c r="N5" s="78" t="s">
        <v>567</v>
      </c>
      <c r="O5" s="97">
        <v>9613580976</v>
      </c>
      <c r="P5" s="49">
        <v>43617</v>
      </c>
      <c r="Q5" s="48" t="s">
        <v>128</v>
      </c>
      <c r="R5" s="67">
        <v>6</v>
      </c>
      <c r="S5" s="18" t="s">
        <v>85</v>
      </c>
      <c r="T5" s="18"/>
    </row>
    <row r="6" spans="1:20" ht="30">
      <c r="A6" s="4">
        <v>2</v>
      </c>
      <c r="B6" s="17" t="s">
        <v>62</v>
      </c>
      <c r="C6" s="82" t="s">
        <v>476</v>
      </c>
      <c r="D6" s="65" t="s">
        <v>25</v>
      </c>
      <c r="E6" s="101">
        <v>2</v>
      </c>
      <c r="F6" s="67"/>
      <c r="G6" s="68">
        <v>22</v>
      </c>
      <c r="H6" s="68">
        <v>25</v>
      </c>
      <c r="I6" s="58">
        <f t="shared" ref="I6:I69" si="0">SUM(G6:H6)</f>
        <v>47</v>
      </c>
      <c r="J6" s="83" t="s">
        <v>568</v>
      </c>
      <c r="K6" s="67" t="s">
        <v>397</v>
      </c>
      <c r="L6" s="98" t="s">
        <v>566</v>
      </c>
      <c r="M6" s="145">
        <v>9401279197</v>
      </c>
      <c r="N6" s="78" t="s">
        <v>567</v>
      </c>
      <c r="O6" s="97">
        <v>9613580976</v>
      </c>
      <c r="P6" s="49">
        <v>43617</v>
      </c>
      <c r="Q6" s="48" t="s">
        <v>128</v>
      </c>
      <c r="R6" s="48">
        <v>10</v>
      </c>
      <c r="S6" s="18" t="s">
        <v>85</v>
      </c>
      <c r="T6" s="18"/>
    </row>
    <row r="7" spans="1:20" ht="18.75">
      <c r="A7" s="4">
        <v>3</v>
      </c>
      <c r="B7" s="17" t="s">
        <v>63</v>
      </c>
      <c r="C7" s="76" t="s">
        <v>477</v>
      </c>
      <c r="D7" s="65" t="s">
        <v>23</v>
      </c>
      <c r="E7" s="105">
        <v>18110503601</v>
      </c>
      <c r="F7" s="67" t="s">
        <v>88</v>
      </c>
      <c r="G7" s="68">
        <v>37</v>
      </c>
      <c r="H7" s="68">
        <v>43</v>
      </c>
      <c r="I7" s="58">
        <f t="shared" si="0"/>
        <v>80</v>
      </c>
      <c r="J7" s="107" t="s">
        <v>569</v>
      </c>
      <c r="K7" s="67" t="s">
        <v>570</v>
      </c>
      <c r="L7" s="98" t="s">
        <v>421</v>
      </c>
      <c r="M7" s="145">
        <v>9435417983</v>
      </c>
      <c r="N7" s="78" t="s">
        <v>571</v>
      </c>
      <c r="O7" s="97">
        <v>8011365508</v>
      </c>
      <c r="P7" s="49">
        <v>43617</v>
      </c>
      <c r="Q7" s="48" t="s">
        <v>128</v>
      </c>
      <c r="R7" s="67">
        <v>11</v>
      </c>
      <c r="S7" s="18" t="s">
        <v>85</v>
      </c>
      <c r="T7" s="18"/>
    </row>
    <row r="8" spans="1:20" ht="30">
      <c r="A8" s="4">
        <v>4</v>
      </c>
      <c r="B8" s="17" t="s">
        <v>63</v>
      </c>
      <c r="C8" s="76" t="s">
        <v>478</v>
      </c>
      <c r="D8" s="18" t="s">
        <v>25</v>
      </c>
      <c r="E8" s="19"/>
      <c r="F8" s="18"/>
      <c r="G8" s="48">
        <v>19</v>
      </c>
      <c r="H8" s="48">
        <v>23</v>
      </c>
      <c r="I8" s="58">
        <f t="shared" si="0"/>
        <v>42</v>
      </c>
      <c r="J8" s="48"/>
      <c r="K8" s="48" t="s">
        <v>572</v>
      </c>
      <c r="L8" s="222" t="s">
        <v>573</v>
      </c>
      <c r="M8" s="222" t="s">
        <v>574</v>
      </c>
      <c r="N8" s="48" t="s">
        <v>575</v>
      </c>
      <c r="O8" s="48">
        <v>8486838198</v>
      </c>
      <c r="P8" s="49">
        <v>43617</v>
      </c>
      <c r="Q8" s="48" t="s">
        <v>128</v>
      </c>
      <c r="R8" s="67">
        <v>23</v>
      </c>
      <c r="S8" s="18" t="s">
        <v>85</v>
      </c>
      <c r="T8" s="18"/>
    </row>
    <row r="9" spans="1:20" ht="31.5">
      <c r="A9" s="4">
        <v>5</v>
      </c>
      <c r="B9" s="17" t="s">
        <v>62</v>
      </c>
      <c r="C9" s="168" t="s">
        <v>323</v>
      </c>
      <c r="D9" s="65" t="s">
        <v>23</v>
      </c>
      <c r="E9" s="68"/>
      <c r="F9" s="67" t="s">
        <v>88</v>
      </c>
      <c r="G9" s="67">
        <v>76</v>
      </c>
      <c r="H9" s="67">
        <v>92</v>
      </c>
      <c r="I9" s="58">
        <f t="shared" si="0"/>
        <v>168</v>
      </c>
      <c r="J9" s="83" t="s">
        <v>417</v>
      </c>
      <c r="K9" s="67" t="s">
        <v>439</v>
      </c>
      <c r="L9" s="78" t="s">
        <v>440</v>
      </c>
      <c r="M9" s="97">
        <v>9401450937</v>
      </c>
      <c r="N9" s="65" t="s">
        <v>441</v>
      </c>
      <c r="O9" s="65">
        <v>995469157</v>
      </c>
      <c r="P9" s="183">
        <v>43619</v>
      </c>
      <c r="Q9" s="67" t="s">
        <v>135</v>
      </c>
      <c r="R9" s="67">
        <v>14</v>
      </c>
      <c r="S9" s="18" t="s">
        <v>85</v>
      </c>
      <c r="T9" s="18"/>
    </row>
    <row r="10" spans="1:20">
      <c r="A10" s="4">
        <v>6</v>
      </c>
      <c r="B10" s="17" t="s">
        <v>62</v>
      </c>
      <c r="C10" s="160" t="s">
        <v>316</v>
      </c>
      <c r="D10" s="65" t="s">
        <v>25</v>
      </c>
      <c r="E10" s="68"/>
      <c r="F10" s="65"/>
      <c r="G10" s="67">
        <v>11</v>
      </c>
      <c r="H10" s="67">
        <v>13</v>
      </c>
      <c r="I10" s="58">
        <f t="shared" si="0"/>
        <v>24</v>
      </c>
      <c r="J10" s="98">
        <v>8474099818</v>
      </c>
      <c r="K10" s="67" t="s">
        <v>404</v>
      </c>
      <c r="L10" s="67" t="s">
        <v>405</v>
      </c>
      <c r="M10" s="97">
        <v>9508241240</v>
      </c>
      <c r="N10" s="65" t="s">
        <v>406</v>
      </c>
      <c r="O10" s="65">
        <v>9859693533</v>
      </c>
      <c r="P10" s="183">
        <v>43619</v>
      </c>
      <c r="Q10" s="67" t="s">
        <v>135</v>
      </c>
      <c r="R10" s="67">
        <v>11</v>
      </c>
      <c r="S10" s="18" t="s">
        <v>85</v>
      </c>
      <c r="T10" s="18"/>
    </row>
    <row r="11" spans="1:20">
      <c r="A11" s="4">
        <v>7</v>
      </c>
      <c r="B11" s="17" t="s">
        <v>62</v>
      </c>
      <c r="C11" s="160" t="s">
        <v>331</v>
      </c>
      <c r="D11" s="65" t="s">
        <v>25</v>
      </c>
      <c r="E11" s="68"/>
      <c r="F11" s="65"/>
      <c r="G11" s="68">
        <v>22</v>
      </c>
      <c r="H11" s="68">
        <v>15</v>
      </c>
      <c r="I11" s="58">
        <f t="shared" si="0"/>
        <v>37</v>
      </c>
      <c r="J11" s="98">
        <v>9577160716</v>
      </c>
      <c r="K11" s="67" t="s">
        <v>404</v>
      </c>
      <c r="L11" s="67" t="s">
        <v>405</v>
      </c>
      <c r="M11" s="97">
        <v>9508241240</v>
      </c>
      <c r="N11" s="65" t="s">
        <v>406</v>
      </c>
      <c r="O11" s="65">
        <v>9859693533</v>
      </c>
      <c r="P11" s="183">
        <v>43619</v>
      </c>
      <c r="Q11" s="67" t="s">
        <v>135</v>
      </c>
      <c r="R11" s="67">
        <v>13</v>
      </c>
      <c r="S11" s="18" t="s">
        <v>85</v>
      </c>
      <c r="T11" s="18"/>
    </row>
    <row r="12" spans="1:20">
      <c r="A12" s="4">
        <v>8</v>
      </c>
      <c r="B12" s="17" t="s">
        <v>63</v>
      </c>
      <c r="C12" s="76" t="s">
        <v>479</v>
      </c>
      <c r="D12" s="65" t="s">
        <v>23</v>
      </c>
      <c r="E12" s="68"/>
      <c r="F12" s="67" t="s">
        <v>480</v>
      </c>
      <c r="G12" s="68">
        <v>56</v>
      </c>
      <c r="H12" s="68">
        <v>67</v>
      </c>
      <c r="I12" s="58">
        <f t="shared" si="0"/>
        <v>123</v>
      </c>
      <c r="J12" s="131">
        <v>8811918049</v>
      </c>
      <c r="K12" s="48" t="s">
        <v>464</v>
      </c>
      <c r="L12" s="102" t="s">
        <v>465</v>
      </c>
      <c r="M12" s="100">
        <v>9859724232</v>
      </c>
      <c r="N12" s="48" t="s">
        <v>466</v>
      </c>
      <c r="O12" s="48">
        <v>9678434145</v>
      </c>
      <c r="P12" s="183">
        <v>43619</v>
      </c>
      <c r="Q12" s="67" t="s">
        <v>135</v>
      </c>
      <c r="R12" s="48">
        <v>17</v>
      </c>
      <c r="S12" s="18" t="s">
        <v>85</v>
      </c>
      <c r="T12" s="18"/>
    </row>
    <row r="13" spans="1:20" ht="30">
      <c r="A13" s="4">
        <v>9</v>
      </c>
      <c r="B13" s="17" t="s">
        <v>63</v>
      </c>
      <c r="C13" s="18" t="s">
        <v>353</v>
      </c>
      <c r="D13" s="18" t="s">
        <v>25</v>
      </c>
      <c r="E13" s="19"/>
      <c r="F13" s="48"/>
      <c r="G13" s="48">
        <v>22</v>
      </c>
      <c r="H13" s="48">
        <v>25</v>
      </c>
      <c r="I13" s="58">
        <f t="shared" si="0"/>
        <v>47</v>
      </c>
      <c r="J13" s="48"/>
      <c r="K13" s="48" t="s">
        <v>464</v>
      </c>
      <c r="L13" s="222" t="s">
        <v>573</v>
      </c>
      <c r="M13" s="222" t="s">
        <v>574</v>
      </c>
      <c r="N13" s="48" t="s">
        <v>466</v>
      </c>
      <c r="O13" s="48">
        <v>9678434145</v>
      </c>
      <c r="P13" s="183">
        <v>43619</v>
      </c>
      <c r="Q13" s="67" t="s">
        <v>135</v>
      </c>
      <c r="R13" s="67">
        <v>16</v>
      </c>
      <c r="S13" s="18" t="s">
        <v>85</v>
      </c>
      <c r="T13" s="18"/>
    </row>
    <row r="14" spans="1:20">
      <c r="A14" s="4">
        <v>10</v>
      </c>
      <c r="B14" s="17" t="s">
        <v>62</v>
      </c>
      <c r="C14" s="168" t="s">
        <v>481</v>
      </c>
      <c r="D14" s="65" t="s">
        <v>23</v>
      </c>
      <c r="E14" s="141">
        <v>18110512103</v>
      </c>
      <c r="F14" s="65" t="s">
        <v>111</v>
      </c>
      <c r="G14" s="68">
        <v>21</v>
      </c>
      <c r="H14" s="68">
        <v>29</v>
      </c>
      <c r="I14" s="58">
        <f t="shared" si="0"/>
        <v>50</v>
      </c>
      <c r="J14" s="83" t="s">
        <v>576</v>
      </c>
      <c r="K14" s="67" t="s">
        <v>577</v>
      </c>
      <c r="L14" s="75" t="s">
        <v>578</v>
      </c>
      <c r="M14" s="75">
        <v>8812881311</v>
      </c>
      <c r="N14" s="78" t="s">
        <v>579</v>
      </c>
      <c r="O14" s="97">
        <v>9678172734</v>
      </c>
      <c r="P14" s="183">
        <v>43620</v>
      </c>
      <c r="Q14" s="48" t="s">
        <v>93</v>
      </c>
      <c r="R14" s="67">
        <v>11</v>
      </c>
      <c r="S14" s="18" t="s">
        <v>85</v>
      </c>
      <c r="T14" s="18"/>
    </row>
    <row r="15" spans="1:20">
      <c r="A15" s="4">
        <v>11</v>
      </c>
      <c r="B15" s="17" t="s">
        <v>62</v>
      </c>
      <c r="C15" s="65" t="s">
        <v>482</v>
      </c>
      <c r="D15" s="65" t="s">
        <v>25</v>
      </c>
      <c r="E15" s="68">
        <v>20</v>
      </c>
      <c r="F15" s="65"/>
      <c r="G15" s="68">
        <v>22</v>
      </c>
      <c r="H15" s="68">
        <v>15</v>
      </c>
      <c r="I15" s="58">
        <f t="shared" si="0"/>
        <v>37</v>
      </c>
      <c r="J15" s="92">
        <v>9577160716</v>
      </c>
      <c r="K15" s="67" t="s">
        <v>404</v>
      </c>
      <c r="L15" s="67" t="s">
        <v>405</v>
      </c>
      <c r="M15" s="97">
        <v>9508241240</v>
      </c>
      <c r="N15" s="67" t="s">
        <v>406</v>
      </c>
      <c r="O15" s="67">
        <v>9859693533</v>
      </c>
      <c r="P15" s="183">
        <v>43620</v>
      </c>
      <c r="Q15" s="48" t="s">
        <v>93</v>
      </c>
      <c r="R15" s="67">
        <v>12</v>
      </c>
      <c r="S15" s="18" t="s">
        <v>85</v>
      </c>
      <c r="T15" s="18"/>
    </row>
    <row r="16" spans="1:20">
      <c r="A16" s="4">
        <v>12</v>
      </c>
      <c r="B16" s="17" t="s">
        <v>63</v>
      </c>
      <c r="C16" s="76" t="s">
        <v>483</v>
      </c>
      <c r="D16" s="65" t="s">
        <v>23</v>
      </c>
      <c r="E16" s="212">
        <v>18110509401</v>
      </c>
      <c r="F16" s="65" t="s">
        <v>111</v>
      </c>
      <c r="G16" s="68">
        <v>128</v>
      </c>
      <c r="H16" s="68">
        <v>120</v>
      </c>
      <c r="I16" s="58">
        <f t="shared" si="0"/>
        <v>248</v>
      </c>
      <c r="J16" s="84" t="s">
        <v>580</v>
      </c>
      <c r="K16" s="65" t="s">
        <v>581</v>
      </c>
      <c r="L16" s="98" t="s">
        <v>465</v>
      </c>
      <c r="M16" s="98">
        <v>9859724232</v>
      </c>
      <c r="N16" s="78" t="s">
        <v>582</v>
      </c>
      <c r="O16" s="97">
        <v>7896024147</v>
      </c>
      <c r="P16" s="183">
        <v>43620</v>
      </c>
      <c r="Q16" s="48" t="s">
        <v>93</v>
      </c>
      <c r="R16" s="67">
        <v>31</v>
      </c>
      <c r="S16" s="18" t="s">
        <v>85</v>
      </c>
      <c r="T16" s="18"/>
    </row>
    <row r="17" spans="1:20">
      <c r="A17" s="4">
        <v>13</v>
      </c>
      <c r="B17" s="17" t="s">
        <v>63</v>
      </c>
      <c r="C17" s="76" t="s">
        <v>484</v>
      </c>
      <c r="D17" s="65" t="s">
        <v>25</v>
      </c>
      <c r="E17" s="68">
        <v>16</v>
      </c>
      <c r="F17" s="65"/>
      <c r="G17" s="68">
        <v>19</v>
      </c>
      <c r="H17" s="68">
        <v>21</v>
      </c>
      <c r="I17" s="58">
        <f t="shared" si="0"/>
        <v>40</v>
      </c>
      <c r="J17" s="147">
        <v>9954529100</v>
      </c>
      <c r="K17" s="65" t="s">
        <v>581</v>
      </c>
      <c r="L17" s="98" t="s">
        <v>465</v>
      </c>
      <c r="M17" s="98">
        <v>9859724232</v>
      </c>
      <c r="N17" s="78" t="s">
        <v>583</v>
      </c>
      <c r="O17" s="97">
        <v>8011032870</v>
      </c>
      <c r="P17" s="183">
        <v>43620</v>
      </c>
      <c r="Q17" s="48" t="s">
        <v>93</v>
      </c>
      <c r="R17" s="67">
        <v>32</v>
      </c>
      <c r="S17" s="18" t="s">
        <v>85</v>
      </c>
      <c r="T17" s="18"/>
    </row>
    <row r="18" spans="1:20">
      <c r="A18" s="4">
        <v>14</v>
      </c>
      <c r="B18" s="17" t="s">
        <v>62</v>
      </c>
      <c r="C18" s="213" t="s">
        <v>485</v>
      </c>
      <c r="D18" s="18" t="s">
        <v>23</v>
      </c>
      <c r="E18" s="214">
        <v>18110515201</v>
      </c>
      <c r="F18" s="18" t="s">
        <v>88</v>
      </c>
      <c r="G18" s="215">
        <v>39</v>
      </c>
      <c r="H18" s="215">
        <v>30</v>
      </c>
      <c r="I18" s="58">
        <f t="shared" si="0"/>
        <v>69</v>
      </c>
      <c r="J18" s="223" t="s">
        <v>584</v>
      </c>
      <c r="K18" s="18" t="s">
        <v>585</v>
      </c>
      <c r="L18" s="91" t="s">
        <v>390</v>
      </c>
      <c r="M18" s="110">
        <v>9854718571</v>
      </c>
      <c r="N18" s="148" t="s">
        <v>586</v>
      </c>
      <c r="O18" s="190" t="s">
        <v>587</v>
      </c>
      <c r="P18" s="183">
        <v>43622</v>
      </c>
      <c r="Q18" s="67" t="s">
        <v>118</v>
      </c>
      <c r="R18" s="67">
        <v>13</v>
      </c>
      <c r="S18" s="18" t="s">
        <v>85</v>
      </c>
      <c r="T18" s="18"/>
    </row>
    <row r="19" spans="1:20" ht="31.5">
      <c r="A19" s="4">
        <v>15</v>
      </c>
      <c r="B19" s="17" t="s">
        <v>62</v>
      </c>
      <c r="C19" s="213" t="s">
        <v>486</v>
      </c>
      <c r="D19" s="65" t="s">
        <v>25</v>
      </c>
      <c r="E19" s="216">
        <v>4</v>
      </c>
      <c r="F19" s="65"/>
      <c r="G19" s="216">
        <v>15</v>
      </c>
      <c r="H19" s="216">
        <v>16</v>
      </c>
      <c r="I19" s="58">
        <f t="shared" si="0"/>
        <v>31</v>
      </c>
      <c r="J19" s="224">
        <v>8402992842</v>
      </c>
      <c r="K19" s="65" t="s">
        <v>585</v>
      </c>
      <c r="L19" s="225" t="s">
        <v>390</v>
      </c>
      <c r="M19" s="145">
        <v>9854718571</v>
      </c>
      <c r="N19" s="72" t="s">
        <v>586</v>
      </c>
      <c r="O19" s="73" t="s">
        <v>587</v>
      </c>
      <c r="P19" s="183">
        <v>43622</v>
      </c>
      <c r="Q19" s="67" t="s">
        <v>118</v>
      </c>
      <c r="R19" s="67">
        <v>15</v>
      </c>
      <c r="S19" s="18" t="s">
        <v>85</v>
      </c>
      <c r="T19" s="18"/>
    </row>
    <row r="20" spans="1:20">
      <c r="A20" s="4">
        <v>16</v>
      </c>
      <c r="B20" s="17" t="s">
        <v>63</v>
      </c>
      <c r="C20" s="76" t="s">
        <v>483</v>
      </c>
      <c r="D20" s="65" t="s">
        <v>23</v>
      </c>
      <c r="E20" s="212">
        <v>18110509401</v>
      </c>
      <c r="F20" s="65" t="s">
        <v>111</v>
      </c>
      <c r="G20" s="68">
        <v>128</v>
      </c>
      <c r="H20" s="68">
        <v>120</v>
      </c>
      <c r="I20" s="58">
        <f t="shared" si="0"/>
        <v>248</v>
      </c>
      <c r="J20" s="84" t="s">
        <v>580</v>
      </c>
      <c r="K20" s="65" t="s">
        <v>581</v>
      </c>
      <c r="L20" s="98" t="s">
        <v>465</v>
      </c>
      <c r="M20" s="98">
        <v>9859724232</v>
      </c>
      <c r="N20" s="78" t="s">
        <v>582</v>
      </c>
      <c r="O20" s="97">
        <v>7896024147</v>
      </c>
      <c r="P20" s="183">
        <v>43622</v>
      </c>
      <c r="Q20" s="67" t="s">
        <v>118</v>
      </c>
      <c r="R20" s="67">
        <v>23</v>
      </c>
      <c r="S20" s="18" t="s">
        <v>85</v>
      </c>
      <c r="T20" s="18"/>
    </row>
    <row r="21" spans="1:20">
      <c r="A21" s="4">
        <v>17</v>
      </c>
      <c r="B21" s="17" t="s">
        <v>63</v>
      </c>
      <c r="C21" s="125" t="s">
        <v>487</v>
      </c>
      <c r="D21" s="65" t="s">
        <v>25</v>
      </c>
      <c r="E21" s="68">
        <v>22</v>
      </c>
      <c r="F21" s="65"/>
      <c r="G21" s="106">
        <v>15</v>
      </c>
      <c r="H21" s="106">
        <v>19</v>
      </c>
      <c r="I21" s="58">
        <f t="shared" si="0"/>
        <v>34</v>
      </c>
      <c r="J21" s="65"/>
      <c r="K21" s="65" t="s">
        <v>581</v>
      </c>
      <c r="L21" s="65" t="s">
        <v>588</v>
      </c>
      <c r="M21" s="97" t="s">
        <v>589</v>
      </c>
      <c r="N21" s="65" t="s">
        <v>590</v>
      </c>
      <c r="O21" s="65">
        <v>9678191418</v>
      </c>
      <c r="P21" s="183">
        <v>43622</v>
      </c>
      <c r="Q21" s="67" t="s">
        <v>118</v>
      </c>
      <c r="R21" s="67">
        <v>8</v>
      </c>
      <c r="S21" s="18" t="s">
        <v>85</v>
      </c>
      <c r="T21" s="18"/>
    </row>
    <row r="22" spans="1:20">
      <c r="A22" s="4">
        <v>18</v>
      </c>
      <c r="B22" s="17" t="s">
        <v>62</v>
      </c>
      <c r="C22" s="76" t="s">
        <v>488</v>
      </c>
      <c r="D22" s="65" t="s">
        <v>23</v>
      </c>
      <c r="E22" s="217">
        <v>18110612301</v>
      </c>
      <c r="F22" s="48" t="s">
        <v>88</v>
      </c>
      <c r="G22" s="19">
        <v>103</v>
      </c>
      <c r="H22" s="19">
        <v>120</v>
      </c>
      <c r="I22" s="58">
        <f t="shared" si="0"/>
        <v>223</v>
      </c>
      <c r="J22" s="188" t="s">
        <v>591</v>
      </c>
      <c r="K22" s="18" t="s">
        <v>227</v>
      </c>
      <c r="L22" s="151" t="s">
        <v>228</v>
      </c>
      <c r="M22" s="75">
        <v>9707875779</v>
      </c>
      <c r="N22" s="226" t="s">
        <v>592</v>
      </c>
      <c r="O22" s="100">
        <v>9678668760</v>
      </c>
      <c r="P22" s="49">
        <v>43623</v>
      </c>
      <c r="Q22" s="48" t="s">
        <v>125</v>
      </c>
      <c r="R22" s="67">
        <v>13</v>
      </c>
      <c r="S22" s="18" t="s">
        <v>85</v>
      </c>
      <c r="T22" s="18"/>
    </row>
    <row r="23" spans="1:20" ht="18.75">
      <c r="A23" s="4">
        <v>19</v>
      </c>
      <c r="B23" s="17" t="s">
        <v>63</v>
      </c>
      <c r="C23" s="150" t="s">
        <v>489</v>
      </c>
      <c r="D23" s="65" t="s">
        <v>23</v>
      </c>
      <c r="E23" s="105">
        <v>18110513201</v>
      </c>
      <c r="F23" s="67" t="s">
        <v>88</v>
      </c>
      <c r="G23" s="68">
        <v>25</v>
      </c>
      <c r="H23" s="68">
        <v>34</v>
      </c>
      <c r="I23" s="58">
        <f t="shared" si="0"/>
        <v>59</v>
      </c>
      <c r="J23" s="107" t="s">
        <v>593</v>
      </c>
      <c r="K23" s="65" t="s">
        <v>594</v>
      </c>
      <c r="L23" s="227" t="s">
        <v>595</v>
      </c>
      <c r="M23" s="145">
        <v>9859714367</v>
      </c>
      <c r="N23" s="228" t="s">
        <v>596</v>
      </c>
      <c r="O23" s="229" t="s">
        <v>597</v>
      </c>
      <c r="P23" s="49">
        <v>43623</v>
      </c>
      <c r="Q23" s="48" t="s">
        <v>125</v>
      </c>
      <c r="R23" s="67">
        <v>14</v>
      </c>
      <c r="S23" s="18" t="s">
        <v>85</v>
      </c>
      <c r="T23" s="18"/>
    </row>
    <row r="24" spans="1:20" ht="18.75">
      <c r="A24" s="4">
        <v>20</v>
      </c>
      <c r="B24" s="17" t="s">
        <v>63</v>
      </c>
      <c r="C24" s="151" t="s">
        <v>490</v>
      </c>
      <c r="D24" s="65" t="s">
        <v>25</v>
      </c>
      <c r="E24" s="68">
        <v>31</v>
      </c>
      <c r="F24" s="67"/>
      <c r="G24" s="68">
        <v>20</v>
      </c>
      <c r="H24" s="68">
        <v>25</v>
      </c>
      <c r="I24" s="58">
        <f t="shared" si="0"/>
        <v>45</v>
      </c>
      <c r="J24" s="184">
        <v>7896913208</v>
      </c>
      <c r="K24" s="65" t="s">
        <v>594</v>
      </c>
      <c r="L24" s="227" t="s">
        <v>595</v>
      </c>
      <c r="M24" s="145">
        <v>9859714367</v>
      </c>
      <c r="N24" s="228" t="s">
        <v>596</v>
      </c>
      <c r="O24" s="229" t="s">
        <v>597</v>
      </c>
      <c r="P24" s="49">
        <v>43623</v>
      </c>
      <c r="Q24" s="48" t="s">
        <v>125</v>
      </c>
      <c r="R24" s="67">
        <v>15</v>
      </c>
      <c r="S24" s="18" t="s">
        <v>85</v>
      </c>
      <c r="T24" s="18"/>
    </row>
    <row r="25" spans="1:20">
      <c r="A25" s="4">
        <v>21</v>
      </c>
      <c r="B25" s="17" t="s">
        <v>62</v>
      </c>
      <c r="C25" s="76" t="s">
        <v>491</v>
      </c>
      <c r="D25" s="209" t="s">
        <v>23</v>
      </c>
      <c r="E25" s="217">
        <v>18110612301</v>
      </c>
      <c r="F25" s="218" t="s">
        <v>299</v>
      </c>
      <c r="G25" s="48" t="s">
        <v>88</v>
      </c>
      <c r="H25" s="19">
        <v>103</v>
      </c>
      <c r="I25" s="58">
        <f t="shared" si="0"/>
        <v>103</v>
      </c>
      <c r="J25" s="95" t="s">
        <v>598</v>
      </c>
      <c r="K25" s="18" t="s">
        <v>374</v>
      </c>
      <c r="L25" s="110" t="s">
        <v>375</v>
      </c>
      <c r="M25" s="110">
        <v>9435182782</v>
      </c>
      <c r="N25" s="93" t="s">
        <v>391</v>
      </c>
      <c r="O25" s="94">
        <v>8473859294</v>
      </c>
      <c r="P25" s="49">
        <v>43624</v>
      </c>
      <c r="Q25" s="48" t="s">
        <v>128</v>
      </c>
      <c r="R25" s="67">
        <v>8</v>
      </c>
      <c r="S25" s="18" t="s">
        <v>85</v>
      </c>
      <c r="T25" s="18"/>
    </row>
    <row r="26" spans="1:20" ht="18.75">
      <c r="A26" s="4">
        <v>22</v>
      </c>
      <c r="B26" s="17" t="s">
        <v>62</v>
      </c>
      <c r="C26" s="76" t="s">
        <v>492</v>
      </c>
      <c r="D26" s="65" t="s">
        <v>25</v>
      </c>
      <c r="E26" s="68">
        <v>20</v>
      </c>
      <c r="F26" s="65"/>
      <c r="G26" s="68">
        <v>23</v>
      </c>
      <c r="H26" s="68">
        <v>37</v>
      </c>
      <c r="I26" s="58">
        <f t="shared" si="0"/>
        <v>60</v>
      </c>
      <c r="J26" s="145"/>
      <c r="K26" s="18" t="s">
        <v>374</v>
      </c>
      <c r="L26" s="110" t="s">
        <v>375</v>
      </c>
      <c r="M26" s="110">
        <v>9435182782</v>
      </c>
      <c r="N26" s="93" t="s">
        <v>391</v>
      </c>
      <c r="O26" s="94">
        <v>8473859294</v>
      </c>
      <c r="P26" s="49">
        <v>43624</v>
      </c>
      <c r="Q26" s="48" t="s">
        <v>128</v>
      </c>
      <c r="R26" s="67">
        <v>9</v>
      </c>
      <c r="S26" s="18" t="s">
        <v>85</v>
      </c>
      <c r="T26" s="18"/>
    </row>
    <row r="27" spans="1:20" ht="30">
      <c r="A27" s="4">
        <v>23</v>
      </c>
      <c r="B27" s="17" t="s">
        <v>63</v>
      </c>
      <c r="C27" s="76" t="s">
        <v>493</v>
      </c>
      <c r="D27" s="65" t="s">
        <v>23</v>
      </c>
      <c r="E27" s="105"/>
      <c r="F27" s="67" t="s">
        <v>88</v>
      </c>
      <c r="G27" s="68"/>
      <c r="H27" s="68"/>
      <c r="I27" s="58">
        <f t="shared" si="0"/>
        <v>0</v>
      </c>
      <c r="J27" s="188" t="s">
        <v>599</v>
      </c>
      <c r="K27" s="48" t="s">
        <v>464</v>
      </c>
      <c r="L27" s="222" t="s">
        <v>573</v>
      </c>
      <c r="M27" s="222" t="s">
        <v>574</v>
      </c>
      <c r="N27" s="48" t="s">
        <v>600</v>
      </c>
      <c r="O27" s="48">
        <v>7896143254</v>
      </c>
      <c r="P27" s="49">
        <v>43624</v>
      </c>
      <c r="Q27" s="48" t="s">
        <v>128</v>
      </c>
      <c r="R27" s="67">
        <v>23</v>
      </c>
      <c r="S27" s="18" t="s">
        <v>85</v>
      </c>
      <c r="T27" s="18"/>
    </row>
    <row r="28" spans="1:20" ht="30">
      <c r="A28" s="4">
        <v>24</v>
      </c>
      <c r="B28" s="17" t="s">
        <v>63</v>
      </c>
      <c r="C28" s="76" t="s">
        <v>494</v>
      </c>
      <c r="D28" s="65" t="s">
        <v>25</v>
      </c>
      <c r="E28" s="68">
        <v>32</v>
      </c>
      <c r="F28" s="65"/>
      <c r="G28" s="68">
        <v>28</v>
      </c>
      <c r="H28" s="68">
        <v>31</v>
      </c>
      <c r="I28" s="58">
        <f t="shared" si="0"/>
        <v>59</v>
      </c>
      <c r="J28" s="184"/>
      <c r="K28" s="48" t="s">
        <v>464</v>
      </c>
      <c r="L28" s="222" t="s">
        <v>573</v>
      </c>
      <c r="M28" s="222" t="s">
        <v>574</v>
      </c>
      <c r="N28" s="48" t="s">
        <v>600</v>
      </c>
      <c r="O28" s="48">
        <v>7896143254</v>
      </c>
      <c r="P28" s="49">
        <v>43624</v>
      </c>
      <c r="Q28" s="48" t="s">
        <v>128</v>
      </c>
      <c r="R28" s="67">
        <v>24</v>
      </c>
      <c r="S28" s="18" t="s">
        <v>85</v>
      </c>
      <c r="T28" s="18"/>
    </row>
    <row r="29" spans="1:20" ht="18.75">
      <c r="A29" s="4">
        <v>25</v>
      </c>
      <c r="B29" s="17" t="s">
        <v>62</v>
      </c>
      <c r="C29" s="76" t="s">
        <v>495</v>
      </c>
      <c r="D29" s="65" t="s">
        <v>23</v>
      </c>
      <c r="E29" s="105">
        <v>18110513401</v>
      </c>
      <c r="F29" s="67" t="s">
        <v>88</v>
      </c>
      <c r="G29" s="68">
        <v>35</v>
      </c>
      <c r="H29" s="68">
        <v>46</v>
      </c>
      <c r="I29" s="58">
        <f t="shared" si="0"/>
        <v>81</v>
      </c>
      <c r="J29" s="107" t="s">
        <v>601</v>
      </c>
      <c r="K29" s="65" t="s">
        <v>602</v>
      </c>
      <c r="L29" s="92" t="s">
        <v>566</v>
      </c>
      <c r="M29" s="230">
        <v>9401279197</v>
      </c>
      <c r="N29" s="203" t="s">
        <v>603</v>
      </c>
      <c r="O29" s="97">
        <v>9678384055</v>
      </c>
      <c r="P29" s="183">
        <v>43626</v>
      </c>
      <c r="Q29" s="67" t="s">
        <v>135</v>
      </c>
      <c r="R29" s="67">
        <v>9</v>
      </c>
      <c r="S29" s="18" t="s">
        <v>85</v>
      </c>
      <c r="T29" s="18"/>
    </row>
    <row r="30" spans="1:20" ht="18.75">
      <c r="A30" s="4">
        <v>26</v>
      </c>
      <c r="B30" s="17" t="s">
        <v>62</v>
      </c>
      <c r="C30" s="76" t="s">
        <v>496</v>
      </c>
      <c r="D30" s="65" t="s">
        <v>25</v>
      </c>
      <c r="E30" s="68">
        <v>21</v>
      </c>
      <c r="F30" s="65"/>
      <c r="G30" s="68"/>
      <c r="H30" s="68"/>
      <c r="I30" s="58">
        <f t="shared" si="0"/>
        <v>0</v>
      </c>
      <c r="J30" s="102">
        <v>7899236340</v>
      </c>
      <c r="K30" s="65" t="s">
        <v>602</v>
      </c>
      <c r="L30" s="92" t="s">
        <v>566</v>
      </c>
      <c r="M30" s="230">
        <v>9401279197</v>
      </c>
      <c r="N30" s="203" t="s">
        <v>603</v>
      </c>
      <c r="O30" s="97">
        <v>9678384055</v>
      </c>
      <c r="P30" s="183">
        <v>43626</v>
      </c>
      <c r="Q30" s="67" t="s">
        <v>135</v>
      </c>
      <c r="R30" s="67">
        <v>11</v>
      </c>
      <c r="S30" s="18" t="s">
        <v>85</v>
      </c>
      <c r="T30" s="18"/>
    </row>
    <row r="31" spans="1:20" ht="18.75">
      <c r="A31" s="4">
        <v>27</v>
      </c>
      <c r="B31" s="17" t="s">
        <v>63</v>
      </c>
      <c r="C31" s="76" t="s">
        <v>497</v>
      </c>
      <c r="D31" s="18" t="s">
        <v>23</v>
      </c>
      <c r="E31" s="165">
        <v>18110509301</v>
      </c>
      <c r="F31" s="18" t="s">
        <v>88</v>
      </c>
      <c r="G31" s="19">
        <v>73</v>
      </c>
      <c r="H31" s="19">
        <v>78</v>
      </c>
      <c r="I31" s="58">
        <f t="shared" si="0"/>
        <v>151</v>
      </c>
      <c r="J31" s="143" t="s">
        <v>604</v>
      </c>
      <c r="K31" s="18" t="s">
        <v>605</v>
      </c>
      <c r="L31" s="110" t="s">
        <v>465</v>
      </c>
      <c r="M31" s="110">
        <v>9859724232</v>
      </c>
      <c r="N31" s="102" t="s">
        <v>606</v>
      </c>
      <c r="O31" s="145">
        <v>9859902891</v>
      </c>
      <c r="P31" s="183">
        <v>43626</v>
      </c>
      <c r="Q31" s="67" t="s">
        <v>135</v>
      </c>
      <c r="R31" s="67">
        <v>30</v>
      </c>
      <c r="S31" s="18" t="s">
        <v>85</v>
      </c>
      <c r="T31" s="18"/>
    </row>
    <row r="32" spans="1:20" ht="18.75">
      <c r="A32" s="4">
        <v>28</v>
      </c>
      <c r="B32" s="17" t="s">
        <v>63</v>
      </c>
      <c r="C32" s="76" t="s">
        <v>498</v>
      </c>
      <c r="D32" s="18" t="s">
        <v>25</v>
      </c>
      <c r="E32" s="19">
        <v>28</v>
      </c>
      <c r="F32" s="18"/>
      <c r="G32" s="19">
        <v>17</v>
      </c>
      <c r="H32" s="19">
        <v>16</v>
      </c>
      <c r="I32" s="58">
        <f t="shared" si="0"/>
        <v>33</v>
      </c>
      <c r="J32" s="104">
        <v>8472899449</v>
      </c>
      <c r="K32" s="48" t="s">
        <v>605</v>
      </c>
      <c r="L32" s="110" t="s">
        <v>465</v>
      </c>
      <c r="M32" s="110">
        <v>9859724232</v>
      </c>
      <c r="N32" s="102" t="s">
        <v>606</v>
      </c>
      <c r="O32" s="145">
        <v>9859902891</v>
      </c>
      <c r="P32" s="183">
        <v>43626</v>
      </c>
      <c r="Q32" s="67" t="s">
        <v>135</v>
      </c>
      <c r="R32" s="67">
        <v>31</v>
      </c>
      <c r="S32" s="18" t="s">
        <v>85</v>
      </c>
      <c r="T32" s="18"/>
    </row>
    <row r="33" spans="1:20">
      <c r="A33" s="4">
        <v>29</v>
      </c>
      <c r="B33" s="17" t="s">
        <v>62</v>
      </c>
      <c r="C33" s="76" t="s">
        <v>499</v>
      </c>
      <c r="D33" s="65" t="s">
        <v>23</v>
      </c>
      <c r="E33" s="134">
        <v>18110512001</v>
      </c>
      <c r="F33" s="67" t="s">
        <v>88</v>
      </c>
      <c r="G33" s="68">
        <v>68</v>
      </c>
      <c r="H33" s="68">
        <v>52</v>
      </c>
      <c r="I33" s="58">
        <f t="shared" si="0"/>
        <v>120</v>
      </c>
      <c r="J33" s="188" t="s">
        <v>607</v>
      </c>
      <c r="K33" s="48" t="s">
        <v>397</v>
      </c>
      <c r="L33" s="102" t="s">
        <v>390</v>
      </c>
      <c r="M33" s="102">
        <v>9854718571</v>
      </c>
      <c r="N33" s="48" t="s">
        <v>608</v>
      </c>
      <c r="O33" s="48">
        <v>9577309210</v>
      </c>
      <c r="P33" s="183">
        <v>43627</v>
      </c>
      <c r="Q33" s="67" t="s">
        <v>93</v>
      </c>
      <c r="R33" s="67">
        <v>12</v>
      </c>
      <c r="S33" s="18" t="s">
        <v>85</v>
      </c>
      <c r="T33" s="18"/>
    </row>
    <row r="34" spans="1:20">
      <c r="A34" s="4">
        <v>30</v>
      </c>
      <c r="B34" s="17" t="s">
        <v>62</v>
      </c>
      <c r="C34" s="76" t="s">
        <v>500</v>
      </c>
      <c r="D34" s="65" t="s">
        <v>25</v>
      </c>
      <c r="E34" s="68">
        <v>11</v>
      </c>
      <c r="F34" s="67"/>
      <c r="G34" s="48">
        <v>19</v>
      </c>
      <c r="H34" s="48">
        <v>21</v>
      </c>
      <c r="I34" s="58">
        <f t="shared" si="0"/>
        <v>40</v>
      </c>
      <c r="J34" s="102">
        <v>9435265740</v>
      </c>
      <c r="K34" s="48" t="s">
        <v>397</v>
      </c>
      <c r="L34" s="102" t="s">
        <v>390</v>
      </c>
      <c r="M34" s="102">
        <v>9854718571</v>
      </c>
      <c r="N34" s="48" t="s">
        <v>608</v>
      </c>
      <c r="O34" s="48">
        <v>9577309210</v>
      </c>
      <c r="P34" s="183">
        <v>43627</v>
      </c>
      <c r="Q34" s="67" t="s">
        <v>93</v>
      </c>
      <c r="R34" s="67">
        <v>14</v>
      </c>
      <c r="S34" s="18" t="s">
        <v>85</v>
      </c>
      <c r="T34" s="18"/>
    </row>
    <row r="35" spans="1:20" ht="18.75">
      <c r="A35" s="4">
        <v>31</v>
      </c>
      <c r="B35" s="17" t="s">
        <v>63</v>
      </c>
      <c r="C35" s="76" t="s">
        <v>501</v>
      </c>
      <c r="D35" s="65" t="s">
        <v>23</v>
      </c>
      <c r="E35" s="105">
        <v>18110500301</v>
      </c>
      <c r="F35" s="67" t="s">
        <v>88</v>
      </c>
      <c r="G35" s="68">
        <v>67</v>
      </c>
      <c r="H35" s="68">
        <v>56</v>
      </c>
      <c r="I35" s="58">
        <f t="shared" si="0"/>
        <v>123</v>
      </c>
      <c r="J35" s="107" t="s">
        <v>609</v>
      </c>
      <c r="K35" s="67" t="s">
        <v>397</v>
      </c>
      <c r="L35" s="92" t="s">
        <v>427</v>
      </c>
      <c r="M35" s="230">
        <v>9859359480</v>
      </c>
      <c r="N35" s="78" t="s">
        <v>376</v>
      </c>
      <c r="O35" s="97">
        <v>9859571525</v>
      </c>
      <c r="P35" s="183">
        <v>43627</v>
      </c>
      <c r="Q35" s="67" t="s">
        <v>93</v>
      </c>
      <c r="R35" s="67">
        <v>11</v>
      </c>
      <c r="S35" s="18" t="s">
        <v>85</v>
      </c>
      <c r="T35" s="18"/>
    </row>
    <row r="36" spans="1:20">
      <c r="A36" s="4">
        <v>32</v>
      </c>
      <c r="B36" s="17" t="s">
        <v>62</v>
      </c>
      <c r="C36" s="76" t="s">
        <v>502</v>
      </c>
      <c r="D36" s="65" t="s">
        <v>23</v>
      </c>
      <c r="E36" s="141">
        <v>18110508206</v>
      </c>
      <c r="F36" s="65" t="s">
        <v>111</v>
      </c>
      <c r="G36" s="68">
        <v>68</v>
      </c>
      <c r="H36" s="68">
        <v>52</v>
      </c>
      <c r="I36" s="58">
        <f t="shared" si="0"/>
        <v>120</v>
      </c>
      <c r="J36" s="83" t="s">
        <v>610</v>
      </c>
      <c r="K36" s="67" t="s">
        <v>611</v>
      </c>
      <c r="L36" s="92" t="s">
        <v>612</v>
      </c>
      <c r="M36" s="92">
        <v>9957130368</v>
      </c>
      <c r="N36" s="67" t="s">
        <v>603</v>
      </c>
      <c r="O36" s="67">
        <v>9678384055</v>
      </c>
      <c r="P36" s="183">
        <v>43628</v>
      </c>
      <c r="Q36" s="67" t="s">
        <v>102</v>
      </c>
      <c r="R36" s="67">
        <v>15</v>
      </c>
      <c r="S36" s="18" t="s">
        <v>85</v>
      </c>
      <c r="T36" s="18"/>
    </row>
    <row r="37" spans="1:20">
      <c r="A37" s="4">
        <v>33</v>
      </c>
      <c r="B37" s="17" t="s">
        <v>62</v>
      </c>
      <c r="C37" s="76" t="s">
        <v>503</v>
      </c>
      <c r="D37" s="65" t="s">
        <v>25</v>
      </c>
      <c r="E37" s="68">
        <v>31</v>
      </c>
      <c r="F37" s="65"/>
      <c r="G37" s="106">
        <v>49</v>
      </c>
      <c r="H37" s="106">
        <v>51</v>
      </c>
      <c r="I37" s="58">
        <f t="shared" si="0"/>
        <v>100</v>
      </c>
      <c r="J37" s="92">
        <v>9957587031</v>
      </c>
      <c r="K37" s="67" t="s">
        <v>611</v>
      </c>
      <c r="L37" s="92" t="s">
        <v>612</v>
      </c>
      <c r="M37" s="92">
        <v>9957130368</v>
      </c>
      <c r="N37" s="67" t="s">
        <v>603</v>
      </c>
      <c r="O37" s="67">
        <v>9678384055</v>
      </c>
      <c r="P37" s="183">
        <v>43628</v>
      </c>
      <c r="Q37" s="67" t="s">
        <v>102</v>
      </c>
      <c r="R37" s="67">
        <v>7</v>
      </c>
      <c r="S37" s="18" t="s">
        <v>85</v>
      </c>
      <c r="T37" s="18"/>
    </row>
    <row r="38" spans="1:20">
      <c r="A38" s="4">
        <v>34</v>
      </c>
      <c r="B38" s="17" t="s">
        <v>62</v>
      </c>
      <c r="C38" s="125" t="s">
        <v>504</v>
      </c>
      <c r="D38" s="65" t="s">
        <v>23</v>
      </c>
      <c r="E38" s="68">
        <v>35</v>
      </c>
      <c r="F38" s="65"/>
      <c r="G38" s="106">
        <v>34</v>
      </c>
      <c r="H38" s="106">
        <v>25</v>
      </c>
      <c r="I38" s="58">
        <f t="shared" si="0"/>
        <v>59</v>
      </c>
      <c r="J38" s="77">
        <v>9706577231</v>
      </c>
      <c r="K38" s="67" t="s">
        <v>611</v>
      </c>
      <c r="L38" s="92" t="s">
        <v>612</v>
      </c>
      <c r="M38" s="92">
        <v>9957130368</v>
      </c>
      <c r="N38" s="67" t="s">
        <v>603</v>
      </c>
      <c r="O38" s="67">
        <v>9678384055</v>
      </c>
      <c r="P38" s="183">
        <v>43628</v>
      </c>
      <c r="Q38" s="67" t="s">
        <v>102</v>
      </c>
      <c r="R38" s="67">
        <v>6</v>
      </c>
      <c r="S38" s="18" t="s">
        <v>85</v>
      </c>
      <c r="T38" s="18"/>
    </row>
    <row r="39" spans="1:20">
      <c r="A39" s="4">
        <v>35</v>
      </c>
      <c r="B39" s="17" t="s">
        <v>63</v>
      </c>
      <c r="C39" s="76" t="s">
        <v>505</v>
      </c>
      <c r="D39" s="65" t="s">
        <v>23</v>
      </c>
      <c r="E39" s="219">
        <v>18110500702</v>
      </c>
      <c r="F39" s="65" t="s">
        <v>111</v>
      </c>
      <c r="G39" s="219">
        <v>99</v>
      </c>
      <c r="H39" s="219">
        <v>113</v>
      </c>
      <c r="I39" s="58">
        <f t="shared" si="0"/>
        <v>212</v>
      </c>
      <c r="J39" s="80">
        <v>9957347659</v>
      </c>
      <c r="K39" s="67" t="s">
        <v>380</v>
      </c>
      <c r="L39" s="67" t="s">
        <v>131</v>
      </c>
      <c r="M39" s="97">
        <v>9954611399</v>
      </c>
      <c r="N39" s="67" t="s">
        <v>613</v>
      </c>
      <c r="O39" s="67">
        <v>8723822198</v>
      </c>
      <c r="P39" s="183">
        <v>43628</v>
      </c>
      <c r="Q39" s="67" t="s">
        <v>102</v>
      </c>
      <c r="R39" s="67">
        <v>9</v>
      </c>
      <c r="S39" s="18" t="s">
        <v>85</v>
      </c>
      <c r="T39" s="18"/>
    </row>
    <row r="40" spans="1:20" ht="18.75">
      <c r="A40" s="4">
        <v>36</v>
      </c>
      <c r="B40" s="17" t="s">
        <v>62</v>
      </c>
      <c r="C40" s="76" t="s">
        <v>506</v>
      </c>
      <c r="D40" s="65" t="s">
        <v>23</v>
      </c>
      <c r="E40" s="105">
        <v>18110509302</v>
      </c>
      <c r="F40" s="67" t="s">
        <v>88</v>
      </c>
      <c r="G40" s="68">
        <v>51</v>
      </c>
      <c r="H40" s="68">
        <v>49</v>
      </c>
      <c r="I40" s="58">
        <f t="shared" si="0"/>
        <v>100</v>
      </c>
      <c r="J40" s="107" t="s">
        <v>614</v>
      </c>
      <c r="K40" s="67" t="s">
        <v>404</v>
      </c>
      <c r="L40" s="98" t="s">
        <v>615</v>
      </c>
      <c r="M40" s="145">
        <v>9706981291</v>
      </c>
      <c r="N40" s="78" t="s">
        <v>616</v>
      </c>
      <c r="O40" s="97">
        <v>9859902891</v>
      </c>
      <c r="P40" s="183">
        <v>43629</v>
      </c>
      <c r="Q40" s="67" t="s">
        <v>118</v>
      </c>
      <c r="R40" s="67">
        <v>8</v>
      </c>
      <c r="S40" s="18" t="s">
        <v>85</v>
      </c>
      <c r="T40" s="18"/>
    </row>
    <row r="41" spans="1:20" ht="18.75">
      <c r="A41" s="4">
        <v>37</v>
      </c>
      <c r="B41" s="17" t="s">
        <v>62</v>
      </c>
      <c r="C41" s="76" t="s">
        <v>507</v>
      </c>
      <c r="D41" s="65" t="s">
        <v>25</v>
      </c>
      <c r="E41" s="68">
        <v>18</v>
      </c>
      <c r="F41" s="67"/>
      <c r="G41" s="68">
        <v>20</v>
      </c>
      <c r="H41" s="68">
        <v>21</v>
      </c>
      <c r="I41" s="58">
        <f t="shared" si="0"/>
        <v>41</v>
      </c>
      <c r="J41" s="145">
        <v>7896653019</v>
      </c>
      <c r="K41" s="67" t="s">
        <v>404</v>
      </c>
      <c r="L41" s="98" t="s">
        <v>615</v>
      </c>
      <c r="M41" s="145">
        <v>9706981291</v>
      </c>
      <c r="N41" s="78" t="s">
        <v>616</v>
      </c>
      <c r="O41" s="97">
        <v>9859902891</v>
      </c>
      <c r="P41" s="183">
        <v>43629</v>
      </c>
      <c r="Q41" s="67" t="s">
        <v>118</v>
      </c>
      <c r="R41" s="67">
        <v>13</v>
      </c>
      <c r="S41" s="18" t="s">
        <v>85</v>
      </c>
      <c r="T41" s="18"/>
    </row>
    <row r="42" spans="1:20" ht="18.75">
      <c r="A42" s="4">
        <v>38</v>
      </c>
      <c r="B42" s="17" t="s">
        <v>63</v>
      </c>
      <c r="C42" s="76" t="s">
        <v>508</v>
      </c>
      <c r="D42" s="65" t="s">
        <v>23</v>
      </c>
      <c r="E42" s="105">
        <v>18110500701</v>
      </c>
      <c r="F42" s="65" t="s">
        <v>88</v>
      </c>
      <c r="G42" s="68">
        <v>56</v>
      </c>
      <c r="H42" s="68">
        <v>59</v>
      </c>
      <c r="I42" s="58">
        <f t="shared" si="0"/>
        <v>115</v>
      </c>
      <c r="J42" s="107" t="s">
        <v>617</v>
      </c>
      <c r="K42" s="67" t="s">
        <v>380</v>
      </c>
      <c r="L42" s="92" t="s">
        <v>381</v>
      </c>
      <c r="M42" s="92">
        <v>9401450938</v>
      </c>
      <c r="N42" s="78" t="s">
        <v>586</v>
      </c>
      <c r="O42" s="97">
        <v>9957084879</v>
      </c>
      <c r="P42" s="183">
        <v>43629</v>
      </c>
      <c r="Q42" s="67" t="s">
        <v>118</v>
      </c>
      <c r="R42" s="67">
        <v>8</v>
      </c>
      <c r="S42" s="18" t="s">
        <v>85</v>
      </c>
      <c r="T42" s="18"/>
    </row>
    <row r="43" spans="1:20">
      <c r="A43" s="4">
        <v>39</v>
      </c>
      <c r="B43" s="17" t="s">
        <v>63</v>
      </c>
      <c r="C43" s="150" t="s">
        <v>509</v>
      </c>
      <c r="D43" s="65" t="s">
        <v>25</v>
      </c>
      <c r="E43" s="105"/>
      <c r="F43" s="65"/>
      <c r="G43" s="68">
        <v>35</v>
      </c>
      <c r="H43" s="68">
        <v>41</v>
      </c>
      <c r="I43" s="58">
        <f t="shared" si="0"/>
        <v>76</v>
      </c>
      <c r="J43" s="84"/>
      <c r="K43" s="67" t="s">
        <v>380</v>
      </c>
      <c r="L43" s="92" t="s">
        <v>381</v>
      </c>
      <c r="M43" s="92">
        <v>9401450938</v>
      </c>
      <c r="N43" s="78" t="s">
        <v>123</v>
      </c>
      <c r="O43" s="97">
        <v>9954587299</v>
      </c>
      <c r="P43" s="183">
        <v>43629</v>
      </c>
      <c r="Q43" s="67" t="s">
        <v>118</v>
      </c>
      <c r="R43" s="67">
        <v>5</v>
      </c>
      <c r="S43" s="18" t="s">
        <v>85</v>
      </c>
      <c r="T43" s="18"/>
    </row>
    <row r="44" spans="1:20">
      <c r="A44" s="4">
        <v>40</v>
      </c>
      <c r="B44" s="17" t="s">
        <v>62</v>
      </c>
      <c r="C44" s="171" t="s">
        <v>510</v>
      </c>
      <c r="D44" s="18" t="s">
        <v>23</v>
      </c>
      <c r="E44" s="165">
        <v>18110511003</v>
      </c>
      <c r="F44" s="18" t="s">
        <v>88</v>
      </c>
      <c r="G44" s="19">
        <v>105</v>
      </c>
      <c r="H44" s="19">
        <v>115</v>
      </c>
      <c r="I44" s="58">
        <f t="shared" si="0"/>
        <v>220</v>
      </c>
      <c r="J44" s="95" t="s">
        <v>618</v>
      </c>
      <c r="K44" s="48" t="s">
        <v>619</v>
      </c>
      <c r="L44" s="110" t="s">
        <v>620</v>
      </c>
      <c r="M44" s="110">
        <v>9854708914</v>
      </c>
      <c r="N44" s="93" t="s">
        <v>603</v>
      </c>
      <c r="O44" s="94">
        <v>9678384055</v>
      </c>
      <c r="P44" s="183">
        <v>43630</v>
      </c>
      <c r="Q44" s="67" t="s">
        <v>125</v>
      </c>
      <c r="R44" s="67">
        <v>6</v>
      </c>
      <c r="S44" s="18" t="s">
        <v>85</v>
      </c>
      <c r="T44" s="18"/>
    </row>
    <row r="45" spans="1:20" ht="18.75">
      <c r="A45" s="4">
        <v>41</v>
      </c>
      <c r="B45" s="17" t="s">
        <v>62</v>
      </c>
      <c r="C45" s="76" t="s">
        <v>511</v>
      </c>
      <c r="D45" s="18" t="s">
        <v>25</v>
      </c>
      <c r="E45" s="68">
        <v>17</v>
      </c>
      <c r="F45" s="65"/>
      <c r="G45" s="68">
        <v>20</v>
      </c>
      <c r="H45" s="68">
        <v>26</v>
      </c>
      <c r="I45" s="58">
        <f t="shared" si="0"/>
        <v>46</v>
      </c>
      <c r="J45" s="98">
        <v>9673226371</v>
      </c>
      <c r="K45" s="67" t="s">
        <v>397</v>
      </c>
      <c r="L45" s="92" t="s">
        <v>427</v>
      </c>
      <c r="M45" s="230">
        <v>9859359480</v>
      </c>
      <c r="N45" s="146" t="s">
        <v>428</v>
      </c>
      <c r="O45" s="112">
        <v>8486358582</v>
      </c>
      <c r="P45" s="183">
        <v>43630</v>
      </c>
      <c r="Q45" s="67" t="s">
        <v>125</v>
      </c>
      <c r="R45" s="48">
        <v>14</v>
      </c>
      <c r="S45" s="18" t="s">
        <v>85</v>
      </c>
      <c r="T45" s="18"/>
    </row>
    <row r="46" spans="1:20" ht="18.75">
      <c r="A46" s="4">
        <v>42</v>
      </c>
      <c r="B46" s="17" t="s">
        <v>63</v>
      </c>
      <c r="C46" s="76" t="s">
        <v>512</v>
      </c>
      <c r="D46" s="18" t="s">
        <v>23</v>
      </c>
      <c r="E46" s="165">
        <v>18110509301</v>
      </c>
      <c r="F46" s="18" t="s">
        <v>88</v>
      </c>
      <c r="G46" s="19">
        <v>73</v>
      </c>
      <c r="H46" s="19">
        <v>78</v>
      </c>
      <c r="I46" s="58">
        <f t="shared" si="0"/>
        <v>151</v>
      </c>
      <c r="J46" s="143" t="s">
        <v>604</v>
      </c>
      <c r="K46" s="48" t="s">
        <v>605</v>
      </c>
      <c r="L46" s="110" t="s">
        <v>465</v>
      </c>
      <c r="M46" s="110">
        <v>9859724232</v>
      </c>
      <c r="N46" s="102" t="s">
        <v>606</v>
      </c>
      <c r="O46" s="145">
        <v>9859902891</v>
      </c>
      <c r="P46" s="183">
        <v>43630</v>
      </c>
      <c r="Q46" s="67" t="s">
        <v>125</v>
      </c>
      <c r="R46" s="48">
        <v>26</v>
      </c>
      <c r="S46" s="18" t="s">
        <v>85</v>
      </c>
      <c r="T46" s="18"/>
    </row>
    <row r="47" spans="1:20">
      <c r="A47" s="4">
        <v>43</v>
      </c>
      <c r="B47" s="17" t="s">
        <v>62</v>
      </c>
      <c r="C47" s="76" t="s">
        <v>513</v>
      </c>
      <c r="D47" s="65" t="s">
        <v>23</v>
      </c>
      <c r="E47" s="134">
        <v>18110512001</v>
      </c>
      <c r="F47" s="67" t="s">
        <v>88</v>
      </c>
      <c r="G47" s="68">
        <v>68</v>
      </c>
      <c r="H47" s="68">
        <v>52</v>
      </c>
      <c r="I47" s="58">
        <f t="shared" si="0"/>
        <v>120</v>
      </c>
      <c r="J47" s="188" t="s">
        <v>607</v>
      </c>
      <c r="K47" s="48" t="s">
        <v>397</v>
      </c>
      <c r="L47" s="102" t="s">
        <v>390</v>
      </c>
      <c r="M47" s="102">
        <v>9854718571</v>
      </c>
      <c r="N47" s="48" t="s">
        <v>608</v>
      </c>
      <c r="O47" s="48">
        <v>9577309210</v>
      </c>
      <c r="P47" s="183">
        <v>43631</v>
      </c>
      <c r="Q47" s="67" t="s">
        <v>128</v>
      </c>
      <c r="R47" s="67">
        <v>8</v>
      </c>
      <c r="S47" s="18" t="s">
        <v>85</v>
      </c>
      <c r="T47" s="18"/>
    </row>
    <row r="48" spans="1:20">
      <c r="A48" s="4">
        <v>44</v>
      </c>
      <c r="B48" s="17" t="s">
        <v>62</v>
      </c>
      <c r="C48" s="76" t="s">
        <v>514</v>
      </c>
      <c r="D48" s="65" t="s">
        <v>25</v>
      </c>
      <c r="E48" s="68">
        <v>11</v>
      </c>
      <c r="F48" s="67"/>
      <c r="G48" s="48">
        <v>19</v>
      </c>
      <c r="H48" s="48">
        <v>21</v>
      </c>
      <c r="I48" s="58">
        <f t="shared" si="0"/>
        <v>40</v>
      </c>
      <c r="J48" s="102">
        <v>9435265740</v>
      </c>
      <c r="K48" s="48" t="s">
        <v>397</v>
      </c>
      <c r="L48" s="102" t="s">
        <v>390</v>
      </c>
      <c r="M48" s="102">
        <v>9854718571</v>
      </c>
      <c r="N48" s="48" t="s">
        <v>608</v>
      </c>
      <c r="O48" s="48">
        <v>9577309210</v>
      </c>
      <c r="P48" s="183">
        <v>43631</v>
      </c>
      <c r="Q48" s="67" t="s">
        <v>128</v>
      </c>
      <c r="R48" s="67">
        <v>7</v>
      </c>
      <c r="S48" s="18" t="s">
        <v>85</v>
      </c>
      <c r="T48" s="18"/>
    </row>
    <row r="49" spans="1:20">
      <c r="A49" s="4">
        <v>45</v>
      </c>
      <c r="B49" s="17" t="s">
        <v>63</v>
      </c>
      <c r="C49" s="76" t="s">
        <v>515</v>
      </c>
      <c r="D49" s="65" t="s">
        <v>23</v>
      </c>
      <c r="E49" s="90">
        <v>18110514403</v>
      </c>
      <c r="F49" s="48" t="s">
        <v>88</v>
      </c>
      <c r="G49" s="68">
        <v>56</v>
      </c>
      <c r="H49" s="68">
        <v>62</v>
      </c>
      <c r="I49" s="58">
        <f t="shared" si="0"/>
        <v>118</v>
      </c>
      <c r="J49" s="95" t="s">
        <v>621</v>
      </c>
      <c r="K49" s="67" t="s">
        <v>130</v>
      </c>
      <c r="L49" s="187" t="s">
        <v>622</v>
      </c>
      <c r="M49" s="208">
        <v>8486180638</v>
      </c>
      <c r="N49" s="206" t="s">
        <v>623</v>
      </c>
      <c r="O49" s="206">
        <v>8473974545</v>
      </c>
      <c r="P49" s="183">
        <v>43631</v>
      </c>
      <c r="Q49" s="67" t="s">
        <v>128</v>
      </c>
      <c r="R49" s="67">
        <v>11</v>
      </c>
      <c r="S49" s="18" t="s">
        <v>85</v>
      </c>
      <c r="T49" s="18"/>
    </row>
    <row r="50" spans="1:20" ht="18.75">
      <c r="A50" s="4">
        <v>46</v>
      </c>
      <c r="B50" s="17" t="s">
        <v>63</v>
      </c>
      <c r="C50" s="151" t="s">
        <v>516</v>
      </c>
      <c r="D50" s="65" t="s">
        <v>25</v>
      </c>
      <c r="E50" s="68">
        <v>2</v>
      </c>
      <c r="F50" s="67"/>
      <c r="G50" s="68">
        <v>15</v>
      </c>
      <c r="H50" s="68">
        <v>16</v>
      </c>
      <c r="I50" s="58">
        <f t="shared" si="0"/>
        <v>31</v>
      </c>
      <c r="J50" s="184">
        <v>9957981065</v>
      </c>
      <c r="K50" s="65" t="s">
        <v>624</v>
      </c>
      <c r="L50" s="98" t="s">
        <v>625</v>
      </c>
      <c r="M50" s="145">
        <v>9613940830</v>
      </c>
      <c r="N50" s="78" t="s">
        <v>626</v>
      </c>
      <c r="O50" s="97" t="s">
        <v>627</v>
      </c>
      <c r="P50" s="183">
        <v>43631</v>
      </c>
      <c r="Q50" s="67" t="s">
        <v>128</v>
      </c>
      <c r="R50" s="67">
        <v>18</v>
      </c>
      <c r="S50" s="18" t="s">
        <v>85</v>
      </c>
      <c r="T50" s="18"/>
    </row>
    <row r="51" spans="1:20">
      <c r="A51" s="4">
        <v>47</v>
      </c>
      <c r="B51" s="17" t="s">
        <v>62</v>
      </c>
      <c r="C51" s="76" t="s">
        <v>517</v>
      </c>
      <c r="D51" s="65" t="s">
        <v>23</v>
      </c>
      <c r="E51" s="48">
        <v>98</v>
      </c>
      <c r="F51" s="175"/>
      <c r="G51" s="48">
        <v>25</v>
      </c>
      <c r="H51" s="19">
        <v>29</v>
      </c>
      <c r="I51" s="58">
        <f t="shared" si="0"/>
        <v>54</v>
      </c>
      <c r="J51" s="143" t="s">
        <v>628</v>
      </c>
      <c r="K51" s="48" t="s">
        <v>397</v>
      </c>
      <c r="L51" s="123" t="s">
        <v>427</v>
      </c>
      <c r="M51" s="123">
        <v>9859359480</v>
      </c>
      <c r="N51" s="189" t="s">
        <v>428</v>
      </c>
      <c r="O51" s="94">
        <v>8486358582</v>
      </c>
      <c r="P51" s="183">
        <v>43633</v>
      </c>
      <c r="Q51" s="67" t="s">
        <v>135</v>
      </c>
      <c r="R51" s="67">
        <v>16</v>
      </c>
      <c r="S51" s="18" t="s">
        <v>85</v>
      </c>
      <c r="T51" s="18"/>
    </row>
    <row r="52" spans="1:20" ht="18.75">
      <c r="A52" s="4">
        <v>48</v>
      </c>
      <c r="B52" s="17" t="s">
        <v>62</v>
      </c>
      <c r="C52" s="76" t="s">
        <v>518</v>
      </c>
      <c r="D52" s="65" t="s">
        <v>25</v>
      </c>
      <c r="E52" s="68">
        <v>16</v>
      </c>
      <c r="F52" s="65"/>
      <c r="G52" s="68">
        <v>21</v>
      </c>
      <c r="H52" s="68">
        <v>26</v>
      </c>
      <c r="I52" s="58">
        <f t="shared" si="0"/>
        <v>47</v>
      </c>
      <c r="J52" s="231">
        <v>9854607064</v>
      </c>
      <c r="K52" s="67" t="s">
        <v>397</v>
      </c>
      <c r="L52" s="92" t="s">
        <v>427</v>
      </c>
      <c r="M52" s="230">
        <v>9859359480</v>
      </c>
      <c r="N52" s="146" t="s">
        <v>428</v>
      </c>
      <c r="O52" s="112">
        <v>8486358582</v>
      </c>
      <c r="P52" s="183">
        <v>43633</v>
      </c>
      <c r="Q52" s="67" t="s">
        <v>135</v>
      </c>
      <c r="R52" s="67">
        <v>15</v>
      </c>
      <c r="S52" s="18" t="s">
        <v>85</v>
      </c>
      <c r="T52" s="18"/>
    </row>
    <row r="53" spans="1:20" ht="18.75">
      <c r="A53" s="4">
        <v>49</v>
      </c>
      <c r="B53" s="17" t="s">
        <v>63</v>
      </c>
      <c r="C53" s="76" t="s">
        <v>519</v>
      </c>
      <c r="D53" s="65" t="s">
        <v>23</v>
      </c>
      <c r="E53" s="105">
        <v>18110509302</v>
      </c>
      <c r="F53" s="67" t="s">
        <v>88</v>
      </c>
      <c r="G53" s="68">
        <v>51</v>
      </c>
      <c r="H53" s="68">
        <v>49</v>
      </c>
      <c r="I53" s="58">
        <f t="shared" si="0"/>
        <v>100</v>
      </c>
      <c r="J53" s="107" t="s">
        <v>614</v>
      </c>
      <c r="K53" s="67" t="s">
        <v>404</v>
      </c>
      <c r="L53" s="98" t="s">
        <v>615</v>
      </c>
      <c r="M53" s="145">
        <v>9706981291</v>
      </c>
      <c r="N53" s="78" t="s">
        <v>616</v>
      </c>
      <c r="O53" s="97">
        <v>9859902891</v>
      </c>
      <c r="P53" s="183">
        <v>43633</v>
      </c>
      <c r="Q53" s="67" t="s">
        <v>135</v>
      </c>
      <c r="R53" s="67">
        <v>13</v>
      </c>
      <c r="S53" s="18" t="s">
        <v>85</v>
      </c>
      <c r="T53" s="18"/>
    </row>
    <row r="54" spans="1:20" ht="18.75">
      <c r="A54" s="4">
        <v>50</v>
      </c>
      <c r="B54" s="17" t="s">
        <v>63</v>
      </c>
      <c r="C54" s="76" t="s">
        <v>520</v>
      </c>
      <c r="D54" s="65" t="s">
        <v>25</v>
      </c>
      <c r="E54" s="68">
        <v>31</v>
      </c>
      <c r="F54" s="67"/>
      <c r="G54" s="68">
        <v>25</v>
      </c>
      <c r="H54" s="68">
        <v>28</v>
      </c>
      <c r="I54" s="58">
        <f t="shared" si="0"/>
        <v>53</v>
      </c>
      <c r="J54" s="95" t="s">
        <v>629</v>
      </c>
      <c r="K54" s="67" t="s">
        <v>404</v>
      </c>
      <c r="L54" s="98" t="s">
        <v>615</v>
      </c>
      <c r="M54" s="145">
        <v>9706981291</v>
      </c>
      <c r="N54" s="78" t="s">
        <v>616</v>
      </c>
      <c r="O54" s="97">
        <v>9859902891</v>
      </c>
      <c r="P54" s="183">
        <v>43633</v>
      </c>
      <c r="Q54" s="67" t="s">
        <v>135</v>
      </c>
      <c r="R54" s="67">
        <v>17</v>
      </c>
      <c r="S54" s="18" t="s">
        <v>85</v>
      </c>
      <c r="T54" s="18"/>
    </row>
    <row r="55" spans="1:20" ht="28.5">
      <c r="A55" s="4">
        <v>51</v>
      </c>
      <c r="B55" s="17" t="s">
        <v>62</v>
      </c>
      <c r="C55" s="220" t="s">
        <v>521</v>
      </c>
      <c r="D55" s="18" t="s">
        <v>25</v>
      </c>
      <c r="E55" s="19">
        <v>44</v>
      </c>
      <c r="F55" s="48"/>
      <c r="G55" s="19">
        <v>12</v>
      </c>
      <c r="H55" s="19">
        <v>15</v>
      </c>
      <c r="I55" s="58">
        <f t="shared" si="0"/>
        <v>27</v>
      </c>
      <c r="J55" s="48"/>
      <c r="K55" s="48" t="s">
        <v>630</v>
      </c>
      <c r="L55" s="123" t="s">
        <v>566</v>
      </c>
      <c r="M55" s="123">
        <v>9401279197</v>
      </c>
      <c r="N55" s="93" t="s">
        <v>567</v>
      </c>
      <c r="O55" s="94">
        <v>9613580976</v>
      </c>
      <c r="P55" s="183">
        <v>43634</v>
      </c>
      <c r="Q55" s="67" t="s">
        <v>93</v>
      </c>
      <c r="R55" s="67">
        <v>6</v>
      </c>
      <c r="S55" s="18" t="s">
        <v>85</v>
      </c>
      <c r="T55" s="18"/>
    </row>
    <row r="56" spans="1:20" ht="28.5">
      <c r="A56" s="4">
        <v>52</v>
      </c>
      <c r="B56" s="17" t="s">
        <v>62</v>
      </c>
      <c r="C56" s="171" t="s">
        <v>522</v>
      </c>
      <c r="D56" s="18" t="s">
        <v>25</v>
      </c>
      <c r="E56" s="19">
        <v>21</v>
      </c>
      <c r="F56" s="48"/>
      <c r="G56" s="19">
        <v>10</v>
      </c>
      <c r="H56" s="19">
        <v>13</v>
      </c>
      <c r="I56" s="58">
        <f t="shared" si="0"/>
        <v>23</v>
      </c>
      <c r="J56" s="123">
        <v>9577172190</v>
      </c>
      <c r="K56" s="48" t="s">
        <v>630</v>
      </c>
      <c r="L56" s="123" t="s">
        <v>566</v>
      </c>
      <c r="M56" s="123">
        <v>9401279197</v>
      </c>
      <c r="N56" s="93" t="s">
        <v>567</v>
      </c>
      <c r="O56" s="94">
        <v>9613580976</v>
      </c>
      <c r="P56" s="183">
        <v>43634</v>
      </c>
      <c r="Q56" s="67" t="s">
        <v>93</v>
      </c>
      <c r="R56" s="67">
        <v>7</v>
      </c>
      <c r="S56" s="18" t="s">
        <v>85</v>
      </c>
      <c r="T56" s="18"/>
    </row>
    <row r="57" spans="1:20" ht="28.5">
      <c r="A57" s="4">
        <v>53</v>
      </c>
      <c r="B57" s="17" t="s">
        <v>63</v>
      </c>
      <c r="C57" s="133" t="s">
        <v>523</v>
      </c>
      <c r="D57" s="18" t="s">
        <v>25</v>
      </c>
      <c r="E57" s="19">
        <v>27</v>
      </c>
      <c r="F57" s="165"/>
      <c r="G57" s="19">
        <v>21</v>
      </c>
      <c r="H57" s="19">
        <v>20</v>
      </c>
      <c r="I57" s="58">
        <f t="shared" si="0"/>
        <v>41</v>
      </c>
      <c r="J57" s="104">
        <v>9854558694</v>
      </c>
      <c r="K57" s="48" t="s">
        <v>581</v>
      </c>
      <c r="L57" s="201" t="s">
        <v>588</v>
      </c>
      <c r="M57" s="123">
        <v>9401450930</v>
      </c>
      <c r="N57" s="201" t="s">
        <v>631</v>
      </c>
      <c r="O57" s="110">
        <v>9678191418</v>
      </c>
      <c r="P57" s="183">
        <v>43634</v>
      </c>
      <c r="Q57" s="67" t="s">
        <v>93</v>
      </c>
      <c r="R57" s="67">
        <v>25</v>
      </c>
      <c r="S57" s="18" t="s">
        <v>85</v>
      </c>
      <c r="T57" s="18"/>
    </row>
    <row r="58" spans="1:20">
      <c r="A58" s="4">
        <v>54</v>
      </c>
      <c r="B58" s="17" t="s">
        <v>63</v>
      </c>
      <c r="C58" s="166" t="s">
        <v>524</v>
      </c>
      <c r="D58" s="18" t="s">
        <v>25</v>
      </c>
      <c r="E58" s="165">
        <v>17</v>
      </c>
      <c r="F58" s="18"/>
      <c r="G58" s="19">
        <v>41</v>
      </c>
      <c r="H58" s="19">
        <v>45</v>
      </c>
      <c r="I58" s="58">
        <f t="shared" si="0"/>
        <v>86</v>
      </c>
      <c r="J58" s="104">
        <v>9854558694</v>
      </c>
      <c r="K58" s="48" t="s">
        <v>581</v>
      </c>
      <c r="L58" s="201" t="s">
        <v>588</v>
      </c>
      <c r="M58" s="123">
        <v>9401450930</v>
      </c>
      <c r="N58" s="201" t="s">
        <v>631</v>
      </c>
      <c r="O58" s="110">
        <v>9678191418</v>
      </c>
      <c r="P58" s="183">
        <v>43634</v>
      </c>
      <c r="Q58" s="67" t="s">
        <v>93</v>
      </c>
      <c r="R58" s="67">
        <v>23</v>
      </c>
      <c r="S58" s="18" t="s">
        <v>85</v>
      </c>
      <c r="T58" s="18"/>
    </row>
    <row r="59" spans="1:20" ht="18.75">
      <c r="A59" s="4">
        <v>55</v>
      </c>
      <c r="B59" s="17" t="s">
        <v>63</v>
      </c>
      <c r="C59" s="151" t="s">
        <v>525</v>
      </c>
      <c r="D59" s="65" t="s">
        <v>25</v>
      </c>
      <c r="E59" s="68">
        <v>19</v>
      </c>
      <c r="F59" s="67"/>
      <c r="G59" s="68">
        <v>15</v>
      </c>
      <c r="H59" s="68">
        <v>17</v>
      </c>
      <c r="I59" s="58">
        <f t="shared" si="0"/>
        <v>32</v>
      </c>
      <c r="J59" s="184">
        <v>8812831494</v>
      </c>
      <c r="K59" s="65" t="s">
        <v>632</v>
      </c>
      <c r="L59" s="98" t="s">
        <v>465</v>
      </c>
      <c r="M59" s="145">
        <v>9859724232</v>
      </c>
      <c r="N59" s="201" t="s">
        <v>631</v>
      </c>
      <c r="O59" s="110">
        <v>9678191418</v>
      </c>
      <c r="P59" s="183">
        <v>43634</v>
      </c>
      <c r="Q59" s="67" t="s">
        <v>93</v>
      </c>
      <c r="R59" s="67">
        <v>27</v>
      </c>
      <c r="S59" s="18" t="s">
        <v>85</v>
      </c>
      <c r="T59" s="18"/>
    </row>
    <row r="60" spans="1:20" ht="18.75">
      <c r="A60" s="4">
        <v>56</v>
      </c>
      <c r="B60" s="17" t="s">
        <v>62</v>
      </c>
      <c r="C60" s="76" t="s">
        <v>526</v>
      </c>
      <c r="D60" s="65" t="s">
        <v>25</v>
      </c>
      <c r="E60" s="68">
        <v>9</v>
      </c>
      <c r="F60" s="65"/>
      <c r="G60" s="68">
        <v>15</v>
      </c>
      <c r="H60" s="68">
        <v>23</v>
      </c>
      <c r="I60" s="58">
        <f t="shared" si="0"/>
        <v>38</v>
      </c>
      <c r="J60" s="145">
        <v>9577854963</v>
      </c>
      <c r="K60" s="67" t="s">
        <v>633</v>
      </c>
      <c r="L60" s="98" t="s">
        <v>634</v>
      </c>
      <c r="M60" s="145">
        <v>9401450940</v>
      </c>
      <c r="N60" s="232" t="s">
        <v>635</v>
      </c>
      <c r="O60" s="112">
        <v>8811919565</v>
      </c>
      <c r="P60" s="183">
        <v>43635</v>
      </c>
      <c r="Q60" s="67" t="s">
        <v>102</v>
      </c>
      <c r="R60" s="67">
        <v>7</v>
      </c>
      <c r="S60" s="18" t="s">
        <v>85</v>
      </c>
      <c r="T60" s="18"/>
    </row>
    <row r="61" spans="1:20">
      <c r="A61" s="4">
        <v>57</v>
      </c>
      <c r="B61" s="17" t="s">
        <v>62</v>
      </c>
      <c r="C61" s="76" t="s">
        <v>527</v>
      </c>
      <c r="D61" s="18" t="s">
        <v>25</v>
      </c>
      <c r="E61" s="19">
        <v>2</v>
      </c>
      <c r="F61" s="18"/>
      <c r="G61" s="68">
        <v>22</v>
      </c>
      <c r="H61" s="68">
        <v>19</v>
      </c>
      <c r="I61" s="58">
        <f t="shared" si="0"/>
        <v>41</v>
      </c>
      <c r="J61" s="102">
        <v>8876935441</v>
      </c>
      <c r="K61" s="48" t="s">
        <v>130</v>
      </c>
      <c r="L61" s="187" t="s">
        <v>622</v>
      </c>
      <c r="M61" s="208">
        <v>8486180638</v>
      </c>
      <c r="N61" s="108" t="s">
        <v>623</v>
      </c>
      <c r="O61" s="206">
        <v>8473974545</v>
      </c>
      <c r="P61" s="183">
        <v>43635</v>
      </c>
      <c r="Q61" s="67" t="s">
        <v>102</v>
      </c>
      <c r="R61" s="67">
        <v>7</v>
      </c>
      <c r="S61" s="18" t="s">
        <v>85</v>
      </c>
      <c r="T61" s="18"/>
    </row>
    <row r="62" spans="1:20" ht="18.75">
      <c r="A62" s="4">
        <v>58</v>
      </c>
      <c r="B62" s="17" t="s">
        <v>63</v>
      </c>
      <c r="C62" s="76" t="s">
        <v>528</v>
      </c>
      <c r="D62" s="65" t="s">
        <v>25</v>
      </c>
      <c r="E62" s="68">
        <v>29</v>
      </c>
      <c r="F62" s="65"/>
      <c r="G62" s="68">
        <v>16</v>
      </c>
      <c r="H62" s="68">
        <v>17</v>
      </c>
      <c r="I62" s="58">
        <f t="shared" si="0"/>
        <v>33</v>
      </c>
      <c r="J62" s="184">
        <v>9678571673</v>
      </c>
      <c r="K62" s="67" t="s">
        <v>636</v>
      </c>
      <c r="L62" s="71" t="s">
        <v>90</v>
      </c>
      <c r="M62" s="135">
        <v>9859796231</v>
      </c>
      <c r="N62" s="232" t="s">
        <v>637</v>
      </c>
      <c r="O62" s="112">
        <v>9508130122</v>
      </c>
      <c r="P62" s="183">
        <v>43635</v>
      </c>
      <c r="Q62" s="67" t="s">
        <v>102</v>
      </c>
      <c r="R62" s="67">
        <v>8</v>
      </c>
      <c r="S62" s="18" t="s">
        <v>85</v>
      </c>
      <c r="T62" s="18"/>
    </row>
    <row r="63" spans="1:20">
      <c r="A63" s="4">
        <v>59</v>
      </c>
      <c r="B63" s="17" t="s">
        <v>63</v>
      </c>
      <c r="C63" s="76" t="s">
        <v>529</v>
      </c>
      <c r="D63" s="65" t="s">
        <v>25</v>
      </c>
      <c r="E63" s="68">
        <v>31</v>
      </c>
      <c r="F63" s="65"/>
      <c r="G63" s="68">
        <v>32</v>
      </c>
      <c r="H63" s="68">
        <v>41</v>
      </c>
      <c r="I63" s="58">
        <f t="shared" si="0"/>
        <v>73</v>
      </c>
      <c r="J63" s="131">
        <v>9957950900</v>
      </c>
      <c r="K63" s="48" t="s">
        <v>169</v>
      </c>
      <c r="L63" s="123" t="s">
        <v>158</v>
      </c>
      <c r="M63" s="123">
        <v>9954123845</v>
      </c>
      <c r="N63" s="233" t="s">
        <v>170</v>
      </c>
      <c r="O63" s="97">
        <v>9706622471</v>
      </c>
      <c r="P63" s="183">
        <v>43635</v>
      </c>
      <c r="Q63" s="67" t="s">
        <v>102</v>
      </c>
      <c r="R63" s="67">
        <v>9</v>
      </c>
      <c r="S63" s="18" t="s">
        <v>85</v>
      </c>
      <c r="T63" s="18"/>
    </row>
    <row r="64" spans="1:20">
      <c r="A64" s="4">
        <v>60</v>
      </c>
      <c r="B64" s="17" t="s">
        <v>63</v>
      </c>
      <c r="C64" s="166" t="s">
        <v>530</v>
      </c>
      <c r="D64" s="18" t="s">
        <v>23</v>
      </c>
      <c r="E64" s="165">
        <v>18110513301</v>
      </c>
      <c r="F64" s="48" t="s">
        <v>88</v>
      </c>
      <c r="G64" s="19">
        <v>20</v>
      </c>
      <c r="H64" s="19">
        <v>25</v>
      </c>
      <c r="I64" s="58">
        <f t="shared" si="0"/>
        <v>45</v>
      </c>
      <c r="J64" s="139" t="s">
        <v>638</v>
      </c>
      <c r="K64" s="48" t="s">
        <v>169</v>
      </c>
      <c r="L64" s="123" t="s">
        <v>158</v>
      </c>
      <c r="M64" s="123">
        <v>9954123845</v>
      </c>
      <c r="N64" s="233" t="s">
        <v>170</v>
      </c>
      <c r="O64" s="97">
        <v>9706622471</v>
      </c>
      <c r="P64" s="183">
        <v>43635</v>
      </c>
      <c r="Q64" s="67" t="s">
        <v>102</v>
      </c>
      <c r="R64" s="67">
        <v>9</v>
      </c>
      <c r="S64" s="18" t="s">
        <v>85</v>
      </c>
      <c r="T64" s="18"/>
    </row>
    <row r="65" spans="1:20" ht="31.5">
      <c r="A65" s="4">
        <v>61</v>
      </c>
      <c r="B65" s="17" t="s">
        <v>62</v>
      </c>
      <c r="C65" s="76" t="s">
        <v>531</v>
      </c>
      <c r="D65" s="65" t="s">
        <v>25</v>
      </c>
      <c r="E65" s="68">
        <v>3</v>
      </c>
      <c r="F65" s="65"/>
      <c r="G65" s="68">
        <v>31</v>
      </c>
      <c r="H65" s="68">
        <v>29</v>
      </c>
      <c r="I65" s="58">
        <f t="shared" si="0"/>
        <v>60</v>
      </c>
      <c r="J65" s="102">
        <v>9706781203</v>
      </c>
      <c r="K65" s="67" t="s">
        <v>639</v>
      </c>
      <c r="L65" s="92" t="s">
        <v>427</v>
      </c>
      <c r="M65" s="230">
        <v>9859359480</v>
      </c>
      <c r="N65" s="78" t="s">
        <v>640</v>
      </c>
      <c r="O65" s="97">
        <v>7896267063</v>
      </c>
      <c r="P65" s="183">
        <v>43636</v>
      </c>
      <c r="Q65" s="67" t="s">
        <v>118</v>
      </c>
      <c r="R65" s="67">
        <v>8</v>
      </c>
      <c r="S65" s="18" t="s">
        <v>85</v>
      </c>
      <c r="T65" s="18"/>
    </row>
    <row r="66" spans="1:20" ht="30">
      <c r="A66" s="4">
        <v>62</v>
      </c>
      <c r="B66" s="17" t="s">
        <v>62</v>
      </c>
      <c r="C66" s="76" t="s">
        <v>532</v>
      </c>
      <c r="D66" s="180" t="s">
        <v>25</v>
      </c>
      <c r="E66" s="221"/>
      <c r="F66" s="180"/>
      <c r="G66" s="48">
        <v>17</v>
      </c>
      <c r="H66" s="48">
        <v>15</v>
      </c>
      <c r="I66" s="58">
        <f t="shared" si="0"/>
        <v>32</v>
      </c>
      <c r="J66" s="48"/>
      <c r="K66" s="48" t="s">
        <v>130</v>
      </c>
      <c r="L66" s="234" t="s">
        <v>139</v>
      </c>
      <c r="M66" s="234" t="s">
        <v>140</v>
      </c>
      <c r="N66" s="48" t="s">
        <v>640</v>
      </c>
      <c r="O66" s="48">
        <v>7896267063</v>
      </c>
      <c r="P66" s="183">
        <v>43636</v>
      </c>
      <c r="Q66" s="67" t="s">
        <v>118</v>
      </c>
      <c r="R66" s="67">
        <v>11</v>
      </c>
      <c r="S66" s="18" t="s">
        <v>85</v>
      </c>
      <c r="T66" s="18"/>
    </row>
    <row r="67" spans="1:20">
      <c r="A67" s="4">
        <v>63</v>
      </c>
      <c r="B67" s="17" t="s">
        <v>63</v>
      </c>
      <c r="C67" s="76" t="s">
        <v>533</v>
      </c>
      <c r="D67" s="18" t="s">
        <v>25</v>
      </c>
      <c r="E67" s="19">
        <v>22</v>
      </c>
      <c r="F67" s="48"/>
      <c r="G67" s="19">
        <v>20</v>
      </c>
      <c r="H67" s="19">
        <v>22</v>
      </c>
      <c r="I67" s="58">
        <f t="shared" si="0"/>
        <v>42</v>
      </c>
      <c r="J67" s="104">
        <v>9678395856</v>
      </c>
      <c r="K67" s="48" t="s">
        <v>449</v>
      </c>
      <c r="L67" s="110" t="s">
        <v>444</v>
      </c>
      <c r="M67" s="110">
        <v>8011970634</v>
      </c>
      <c r="N67" s="93" t="s">
        <v>450</v>
      </c>
      <c r="O67" s="94" t="s">
        <v>451</v>
      </c>
      <c r="P67" s="183">
        <v>43636</v>
      </c>
      <c r="Q67" s="67" t="s">
        <v>118</v>
      </c>
      <c r="R67" s="67">
        <v>12</v>
      </c>
      <c r="S67" s="18" t="s">
        <v>85</v>
      </c>
      <c r="T67" s="18"/>
    </row>
    <row r="68" spans="1:20">
      <c r="A68" s="4">
        <v>64</v>
      </c>
      <c r="B68" s="17" t="s">
        <v>63</v>
      </c>
      <c r="C68" s="76" t="s">
        <v>534</v>
      </c>
      <c r="D68" s="65" t="s">
        <v>25</v>
      </c>
      <c r="E68" s="68">
        <v>23</v>
      </c>
      <c r="F68" s="67"/>
      <c r="G68" s="17">
        <v>10</v>
      </c>
      <c r="H68" s="17">
        <v>13</v>
      </c>
      <c r="I68" s="58">
        <f t="shared" si="0"/>
        <v>23</v>
      </c>
      <c r="J68" s="131">
        <v>8723821665</v>
      </c>
      <c r="K68" s="48" t="s">
        <v>454</v>
      </c>
      <c r="L68" s="102" t="s">
        <v>468</v>
      </c>
      <c r="M68" s="102">
        <v>9957943827</v>
      </c>
      <c r="N68" s="48" t="s">
        <v>469</v>
      </c>
      <c r="O68" s="48">
        <v>7896651166</v>
      </c>
      <c r="P68" s="183">
        <v>43636</v>
      </c>
      <c r="Q68" s="67" t="s">
        <v>118</v>
      </c>
      <c r="R68" s="67">
        <v>13</v>
      </c>
      <c r="S68" s="18" t="s">
        <v>85</v>
      </c>
      <c r="T68" s="18"/>
    </row>
    <row r="69" spans="1:20">
      <c r="A69" s="4">
        <v>65</v>
      </c>
      <c r="B69" s="17" t="s">
        <v>62</v>
      </c>
      <c r="C69" s="76" t="s">
        <v>535</v>
      </c>
      <c r="D69" s="65" t="s">
        <v>25</v>
      </c>
      <c r="E69" s="68"/>
      <c r="F69" s="65"/>
      <c r="G69" s="67">
        <v>11</v>
      </c>
      <c r="H69" s="67">
        <v>13</v>
      </c>
      <c r="I69" s="58">
        <f t="shared" si="0"/>
        <v>24</v>
      </c>
      <c r="J69" s="98">
        <v>8474099818</v>
      </c>
      <c r="K69" s="67" t="s">
        <v>404</v>
      </c>
      <c r="L69" s="67" t="s">
        <v>405</v>
      </c>
      <c r="M69" s="97">
        <v>9508241240</v>
      </c>
      <c r="N69" s="67" t="s">
        <v>406</v>
      </c>
      <c r="O69" s="67">
        <v>9859693533</v>
      </c>
      <c r="P69" s="183">
        <v>43637</v>
      </c>
      <c r="Q69" s="67" t="s">
        <v>125</v>
      </c>
      <c r="R69" s="67">
        <v>9</v>
      </c>
      <c r="S69" s="18" t="s">
        <v>85</v>
      </c>
      <c r="T69" s="18"/>
    </row>
    <row r="70" spans="1:20">
      <c r="A70" s="4">
        <v>66</v>
      </c>
      <c r="B70" s="17" t="s">
        <v>62</v>
      </c>
      <c r="C70" s="76" t="s">
        <v>482</v>
      </c>
      <c r="D70" s="65" t="s">
        <v>25</v>
      </c>
      <c r="E70" s="68"/>
      <c r="F70" s="65"/>
      <c r="G70" s="68">
        <v>22</v>
      </c>
      <c r="H70" s="68">
        <v>15</v>
      </c>
      <c r="I70" s="58">
        <f t="shared" ref="I70:I133" si="1">SUM(G70:H70)</f>
        <v>37</v>
      </c>
      <c r="J70" s="98">
        <v>9577160716</v>
      </c>
      <c r="K70" s="67" t="s">
        <v>404</v>
      </c>
      <c r="L70" s="67" t="s">
        <v>405</v>
      </c>
      <c r="M70" s="97">
        <v>9508241240</v>
      </c>
      <c r="N70" s="67" t="s">
        <v>406</v>
      </c>
      <c r="O70" s="67">
        <v>9859693533</v>
      </c>
      <c r="P70" s="183">
        <v>43637</v>
      </c>
      <c r="Q70" s="67" t="s">
        <v>125</v>
      </c>
      <c r="R70" s="48">
        <v>12</v>
      </c>
      <c r="S70" s="18" t="s">
        <v>85</v>
      </c>
      <c r="T70" s="18"/>
    </row>
    <row r="71" spans="1:20">
      <c r="A71" s="4">
        <v>67</v>
      </c>
      <c r="B71" s="17" t="s">
        <v>63</v>
      </c>
      <c r="C71" s="76" t="s">
        <v>536</v>
      </c>
      <c r="D71" s="133" t="s">
        <v>25</v>
      </c>
      <c r="E71" s="19">
        <v>11</v>
      </c>
      <c r="F71" s="48"/>
      <c r="G71" s="19">
        <v>8</v>
      </c>
      <c r="H71" s="19">
        <v>10</v>
      </c>
      <c r="I71" s="58">
        <f t="shared" si="1"/>
        <v>18</v>
      </c>
      <c r="J71" s="104">
        <v>9678142279</v>
      </c>
      <c r="K71" s="48" t="s">
        <v>383</v>
      </c>
      <c r="L71" s="123" t="s">
        <v>384</v>
      </c>
      <c r="M71" s="123">
        <v>9957505910</v>
      </c>
      <c r="N71" s="148" t="s">
        <v>385</v>
      </c>
      <c r="O71" s="190" t="s">
        <v>386</v>
      </c>
      <c r="P71" s="183">
        <v>43637</v>
      </c>
      <c r="Q71" s="67" t="s">
        <v>125</v>
      </c>
      <c r="R71" s="67">
        <v>15</v>
      </c>
      <c r="S71" s="18" t="s">
        <v>85</v>
      </c>
      <c r="T71" s="18"/>
    </row>
    <row r="72" spans="1:20" ht="18.75">
      <c r="A72" s="4">
        <v>68</v>
      </c>
      <c r="B72" s="17" t="s">
        <v>63</v>
      </c>
      <c r="C72" s="76" t="s">
        <v>537</v>
      </c>
      <c r="D72" s="65" t="s">
        <v>25</v>
      </c>
      <c r="E72" s="68">
        <v>13</v>
      </c>
      <c r="F72" s="65"/>
      <c r="G72" s="68">
        <v>29</v>
      </c>
      <c r="H72" s="68">
        <v>31</v>
      </c>
      <c r="I72" s="58">
        <f t="shared" si="1"/>
        <v>60</v>
      </c>
      <c r="J72" s="65"/>
      <c r="K72" s="67" t="s">
        <v>383</v>
      </c>
      <c r="L72" s="92" t="s">
        <v>384</v>
      </c>
      <c r="M72" s="230">
        <v>9957505910</v>
      </c>
      <c r="N72" s="72" t="s">
        <v>385</v>
      </c>
      <c r="O72" s="73" t="s">
        <v>386</v>
      </c>
      <c r="P72" s="183">
        <v>43637</v>
      </c>
      <c r="Q72" s="67" t="s">
        <v>125</v>
      </c>
      <c r="R72" s="67">
        <v>12</v>
      </c>
      <c r="S72" s="18" t="s">
        <v>85</v>
      </c>
      <c r="T72" s="18"/>
    </row>
    <row r="73" spans="1:20" ht="18.75">
      <c r="A73" s="4">
        <v>69</v>
      </c>
      <c r="B73" s="17" t="s">
        <v>62</v>
      </c>
      <c r="C73" s="76" t="s">
        <v>538</v>
      </c>
      <c r="D73" s="65" t="s">
        <v>25</v>
      </c>
      <c r="E73" s="68">
        <v>28</v>
      </c>
      <c r="F73" s="67"/>
      <c r="G73" s="68">
        <v>12</v>
      </c>
      <c r="H73" s="68">
        <v>18</v>
      </c>
      <c r="I73" s="58">
        <f t="shared" si="1"/>
        <v>30</v>
      </c>
      <c r="J73" s="145">
        <v>8720976901</v>
      </c>
      <c r="K73" s="65" t="s">
        <v>641</v>
      </c>
      <c r="L73" s="98" t="s">
        <v>369</v>
      </c>
      <c r="M73" s="145">
        <v>8876635103</v>
      </c>
      <c r="N73" s="78" t="s">
        <v>642</v>
      </c>
      <c r="O73" s="97">
        <v>8011369700</v>
      </c>
      <c r="P73" s="183">
        <v>43638</v>
      </c>
      <c r="Q73" s="67" t="s">
        <v>128</v>
      </c>
      <c r="R73" s="67">
        <v>13</v>
      </c>
      <c r="S73" s="18" t="s">
        <v>85</v>
      </c>
      <c r="T73" s="18"/>
    </row>
    <row r="74" spans="1:20">
      <c r="A74" s="4">
        <v>70</v>
      </c>
      <c r="B74" s="17" t="s">
        <v>62</v>
      </c>
      <c r="C74" s="76" t="s">
        <v>539</v>
      </c>
      <c r="D74" s="65" t="s">
        <v>25</v>
      </c>
      <c r="E74" s="19">
        <v>30</v>
      </c>
      <c r="F74" s="18"/>
      <c r="G74" s="19">
        <v>32</v>
      </c>
      <c r="H74" s="19">
        <v>38</v>
      </c>
      <c r="I74" s="58">
        <f t="shared" si="1"/>
        <v>70</v>
      </c>
      <c r="J74" s="102">
        <v>9706577231</v>
      </c>
      <c r="K74" s="48" t="s">
        <v>611</v>
      </c>
      <c r="L74" s="235" t="s">
        <v>643</v>
      </c>
      <c r="M74" s="194">
        <v>9531021792</v>
      </c>
      <c r="N74" s="195" t="s">
        <v>644</v>
      </c>
      <c r="O74" s="206">
        <v>8472899868</v>
      </c>
      <c r="P74" s="183">
        <v>43638</v>
      </c>
      <c r="Q74" s="67" t="s">
        <v>128</v>
      </c>
      <c r="R74" s="67">
        <v>11</v>
      </c>
      <c r="S74" s="18" t="s">
        <v>85</v>
      </c>
      <c r="T74" s="18"/>
    </row>
    <row r="75" spans="1:20" ht="18.75">
      <c r="A75" s="4">
        <v>71</v>
      </c>
      <c r="B75" s="17" t="s">
        <v>63</v>
      </c>
      <c r="C75" s="76" t="s">
        <v>540</v>
      </c>
      <c r="D75" s="65" t="s">
        <v>25</v>
      </c>
      <c r="E75" s="68"/>
      <c r="F75" s="65"/>
      <c r="G75" s="68">
        <v>45</v>
      </c>
      <c r="H75" s="68">
        <v>38</v>
      </c>
      <c r="I75" s="58">
        <f t="shared" si="1"/>
        <v>83</v>
      </c>
      <c r="J75" s="231"/>
      <c r="K75" s="67" t="s">
        <v>645</v>
      </c>
      <c r="L75" s="110" t="s">
        <v>444</v>
      </c>
      <c r="M75" s="110">
        <v>8011970634</v>
      </c>
      <c r="N75" s="93" t="s">
        <v>450</v>
      </c>
      <c r="O75" s="94" t="s">
        <v>451</v>
      </c>
      <c r="P75" s="183">
        <v>43638</v>
      </c>
      <c r="Q75" s="67" t="s">
        <v>128</v>
      </c>
      <c r="R75" s="67">
        <v>12</v>
      </c>
      <c r="S75" s="18" t="s">
        <v>85</v>
      </c>
      <c r="T75" s="18"/>
    </row>
    <row r="76" spans="1:20">
      <c r="A76" s="4">
        <v>72</v>
      </c>
      <c r="B76" s="17" t="s">
        <v>63</v>
      </c>
      <c r="C76" s="76" t="s">
        <v>541</v>
      </c>
      <c r="D76" s="65" t="s">
        <v>25</v>
      </c>
      <c r="E76" s="19">
        <v>3</v>
      </c>
      <c r="F76" s="18"/>
      <c r="G76" s="19">
        <v>29</v>
      </c>
      <c r="H76" s="19">
        <v>32</v>
      </c>
      <c r="I76" s="58">
        <f t="shared" si="1"/>
        <v>61</v>
      </c>
      <c r="J76" s="131">
        <v>9707875742</v>
      </c>
      <c r="K76" s="48" t="s">
        <v>645</v>
      </c>
      <c r="L76" s="110" t="s">
        <v>444</v>
      </c>
      <c r="M76" s="110">
        <v>8011970634</v>
      </c>
      <c r="N76" s="93" t="s">
        <v>450</v>
      </c>
      <c r="O76" s="94" t="s">
        <v>451</v>
      </c>
      <c r="P76" s="183">
        <v>43638</v>
      </c>
      <c r="Q76" s="67" t="s">
        <v>128</v>
      </c>
      <c r="R76" s="48">
        <v>14</v>
      </c>
      <c r="S76" s="18" t="s">
        <v>85</v>
      </c>
      <c r="T76" s="18"/>
    </row>
    <row r="77" spans="1:20" ht="18.75">
      <c r="A77" s="4">
        <v>73</v>
      </c>
      <c r="B77" s="17" t="s">
        <v>62</v>
      </c>
      <c r="C77" s="76" t="s">
        <v>542</v>
      </c>
      <c r="D77" s="65" t="s">
        <v>25</v>
      </c>
      <c r="E77" s="68">
        <v>29</v>
      </c>
      <c r="F77" s="67"/>
      <c r="G77" s="68">
        <v>9</v>
      </c>
      <c r="H77" s="68">
        <v>12</v>
      </c>
      <c r="I77" s="58">
        <f t="shared" si="1"/>
        <v>21</v>
      </c>
      <c r="J77" s="236">
        <v>9207111782</v>
      </c>
      <c r="K77" s="65" t="s">
        <v>641</v>
      </c>
      <c r="L77" s="98" t="s">
        <v>369</v>
      </c>
      <c r="M77" s="145">
        <v>8876635103</v>
      </c>
      <c r="N77" s="78" t="s">
        <v>642</v>
      </c>
      <c r="O77" s="97">
        <v>8011369700</v>
      </c>
      <c r="P77" s="183">
        <v>43640</v>
      </c>
      <c r="Q77" s="67" t="s">
        <v>135</v>
      </c>
      <c r="R77" s="67">
        <v>6</v>
      </c>
      <c r="S77" s="18" t="s">
        <v>85</v>
      </c>
      <c r="T77" s="18"/>
    </row>
    <row r="78" spans="1:20" ht="18.75">
      <c r="A78" s="4">
        <v>74</v>
      </c>
      <c r="B78" s="17" t="s">
        <v>62</v>
      </c>
      <c r="C78" s="76" t="s">
        <v>543</v>
      </c>
      <c r="D78" s="65" t="s">
        <v>25</v>
      </c>
      <c r="E78" s="68">
        <v>44</v>
      </c>
      <c r="F78" s="65"/>
      <c r="G78" s="68">
        <v>18</v>
      </c>
      <c r="H78" s="68">
        <v>11</v>
      </c>
      <c r="I78" s="58">
        <f t="shared" si="1"/>
        <v>29</v>
      </c>
      <c r="J78" s="144">
        <v>9854738960</v>
      </c>
      <c r="K78" s="67" t="s">
        <v>216</v>
      </c>
      <c r="L78" s="92" t="s">
        <v>217</v>
      </c>
      <c r="M78" s="145">
        <v>9706371427</v>
      </c>
      <c r="N78" s="146" t="s">
        <v>646</v>
      </c>
      <c r="O78" s="112">
        <v>8486500523</v>
      </c>
      <c r="P78" s="183">
        <v>43640</v>
      </c>
      <c r="Q78" s="67" t="s">
        <v>135</v>
      </c>
      <c r="R78" s="67">
        <v>4</v>
      </c>
      <c r="S78" s="18" t="s">
        <v>85</v>
      </c>
      <c r="T78" s="18"/>
    </row>
    <row r="79" spans="1:20" ht="18.75">
      <c r="A79" s="4">
        <v>75</v>
      </c>
      <c r="B79" s="17" t="s">
        <v>63</v>
      </c>
      <c r="C79" s="151" t="s">
        <v>544</v>
      </c>
      <c r="D79" s="65" t="s">
        <v>25</v>
      </c>
      <c r="E79" s="68">
        <v>26</v>
      </c>
      <c r="F79" s="65"/>
      <c r="G79" s="68">
        <v>15</v>
      </c>
      <c r="H79" s="68">
        <v>17</v>
      </c>
      <c r="I79" s="58">
        <f t="shared" si="1"/>
        <v>32</v>
      </c>
      <c r="J79" s="184">
        <v>7896145870</v>
      </c>
      <c r="K79" s="67" t="s">
        <v>380</v>
      </c>
      <c r="L79" s="92" t="s">
        <v>647</v>
      </c>
      <c r="M79" s="230">
        <v>9707698473</v>
      </c>
      <c r="N79" s="78" t="s">
        <v>648</v>
      </c>
      <c r="O79" s="112">
        <v>9508808660</v>
      </c>
      <c r="P79" s="183">
        <v>43640</v>
      </c>
      <c r="Q79" s="67" t="s">
        <v>135</v>
      </c>
      <c r="R79" s="67">
        <v>9</v>
      </c>
      <c r="S79" s="18" t="s">
        <v>85</v>
      </c>
      <c r="T79" s="18"/>
    </row>
    <row r="80" spans="1:20" ht="18.75">
      <c r="A80" s="4">
        <v>76</v>
      </c>
      <c r="B80" s="17" t="s">
        <v>63</v>
      </c>
      <c r="C80" s="151" t="s">
        <v>545</v>
      </c>
      <c r="D80" s="18" t="s">
        <v>25</v>
      </c>
      <c r="E80" s="19"/>
      <c r="F80" s="18"/>
      <c r="G80" s="19">
        <v>25</v>
      </c>
      <c r="H80" s="19">
        <v>21</v>
      </c>
      <c r="I80" s="58">
        <f t="shared" si="1"/>
        <v>46</v>
      </c>
      <c r="J80" s="111">
        <v>7399801332</v>
      </c>
      <c r="K80" s="48" t="s">
        <v>380</v>
      </c>
      <c r="L80" s="92" t="s">
        <v>647</v>
      </c>
      <c r="M80" s="230">
        <v>9707698473</v>
      </c>
      <c r="N80" s="78" t="s">
        <v>648</v>
      </c>
      <c r="O80" s="112">
        <v>9508808660</v>
      </c>
      <c r="P80" s="183">
        <v>43640</v>
      </c>
      <c r="Q80" s="67" t="s">
        <v>135</v>
      </c>
      <c r="R80" s="67">
        <v>10</v>
      </c>
      <c r="S80" s="18" t="s">
        <v>85</v>
      </c>
      <c r="T80" s="18"/>
    </row>
    <row r="81" spans="1:20" ht="18.75">
      <c r="A81" s="4">
        <v>77</v>
      </c>
      <c r="B81" s="17" t="s">
        <v>62</v>
      </c>
      <c r="C81" s="76" t="s">
        <v>546</v>
      </c>
      <c r="D81" s="65" t="s">
        <v>25</v>
      </c>
      <c r="E81" s="68"/>
      <c r="F81" s="65"/>
      <c r="G81" s="68">
        <v>34</v>
      </c>
      <c r="H81" s="68">
        <v>28</v>
      </c>
      <c r="I81" s="58">
        <f t="shared" si="1"/>
        <v>62</v>
      </c>
      <c r="J81" s="230"/>
      <c r="K81" s="67" t="s">
        <v>641</v>
      </c>
      <c r="L81" s="92" t="s">
        <v>369</v>
      </c>
      <c r="M81" s="230">
        <v>8876635103</v>
      </c>
      <c r="N81" s="78" t="s">
        <v>642</v>
      </c>
      <c r="O81" s="97">
        <v>8011369700</v>
      </c>
      <c r="P81" s="183">
        <v>43641</v>
      </c>
      <c r="Q81" s="67" t="s">
        <v>93</v>
      </c>
      <c r="R81" s="67">
        <v>11</v>
      </c>
      <c r="S81" s="18" t="s">
        <v>85</v>
      </c>
      <c r="T81" s="18"/>
    </row>
    <row r="82" spans="1:20" ht="18.75">
      <c r="A82" s="4">
        <v>78</v>
      </c>
      <c r="B82" s="17" t="s">
        <v>62</v>
      </c>
      <c r="C82" s="76" t="s">
        <v>547</v>
      </c>
      <c r="D82" s="65" t="s">
        <v>25</v>
      </c>
      <c r="E82" s="68">
        <v>11</v>
      </c>
      <c r="F82" s="65"/>
      <c r="G82" s="68">
        <v>18</v>
      </c>
      <c r="H82" s="68">
        <v>19</v>
      </c>
      <c r="I82" s="58">
        <f t="shared" si="1"/>
        <v>37</v>
      </c>
      <c r="J82" s="230">
        <v>9864686965</v>
      </c>
      <c r="K82" s="67" t="s">
        <v>216</v>
      </c>
      <c r="L82" s="92" t="s">
        <v>217</v>
      </c>
      <c r="M82" s="230">
        <v>9706371427</v>
      </c>
      <c r="N82" s="78" t="s">
        <v>649</v>
      </c>
      <c r="O82" s="112">
        <v>8486223703</v>
      </c>
      <c r="P82" s="183">
        <v>43641</v>
      </c>
      <c r="Q82" s="67" t="s">
        <v>93</v>
      </c>
      <c r="R82" s="67">
        <v>11</v>
      </c>
      <c r="S82" s="18" t="s">
        <v>85</v>
      </c>
      <c r="T82" s="18"/>
    </row>
    <row r="83" spans="1:20" ht="18.75">
      <c r="A83" s="4">
        <v>79</v>
      </c>
      <c r="B83" s="17" t="s">
        <v>63</v>
      </c>
      <c r="C83" s="76" t="s">
        <v>548</v>
      </c>
      <c r="D83" s="65" t="s">
        <v>25</v>
      </c>
      <c r="E83" s="105">
        <v>18</v>
      </c>
      <c r="F83" s="67"/>
      <c r="G83" s="68">
        <v>15</v>
      </c>
      <c r="H83" s="68">
        <v>18</v>
      </c>
      <c r="I83" s="58">
        <f t="shared" si="1"/>
        <v>33</v>
      </c>
      <c r="J83" s="131">
        <v>9508537779</v>
      </c>
      <c r="K83" s="67" t="s">
        <v>238</v>
      </c>
      <c r="L83" s="92" t="s">
        <v>239</v>
      </c>
      <c r="M83" s="230">
        <v>9954010400</v>
      </c>
      <c r="N83" s="78" t="s">
        <v>650</v>
      </c>
      <c r="O83" s="97">
        <v>9859896902</v>
      </c>
      <c r="P83" s="183">
        <v>43641</v>
      </c>
      <c r="Q83" s="67" t="s">
        <v>93</v>
      </c>
      <c r="R83" s="48">
        <v>27</v>
      </c>
      <c r="S83" s="18" t="s">
        <v>85</v>
      </c>
      <c r="T83" s="18"/>
    </row>
    <row r="84" spans="1:20">
      <c r="A84" s="4">
        <v>80</v>
      </c>
      <c r="B84" s="17" t="s">
        <v>63</v>
      </c>
      <c r="C84" s="76" t="s">
        <v>549</v>
      </c>
      <c r="D84" s="65" t="s">
        <v>25</v>
      </c>
      <c r="E84" s="68">
        <v>16</v>
      </c>
      <c r="F84" s="65"/>
      <c r="G84" s="68"/>
      <c r="H84" s="68"/>
      <c r="I84" s="58">
        <f t="shared" si="1"/>
        <v>0</v>
      </c>
      <c r="J84" s="147">
        <v>7896788425</v>
      </c>
      <c r="K84" s="67" t="s">
        <v>238</v>
      </c>
      <c r="L84" s="92" t="s">
        <v>239</v>
      </c>
      <c r="M84" s="92">
        <v>9954010400</v>
      </c>
      <c r="N84" s="78" t="s">
        <v>248</v>
      </c>
      <c r="O84" s="97" t="s">
        <v>249</v>
      </c>
      <c r="P84" s="183">
        <v>43641</v>
      </c>
      <c r="Q84" s="67" t="s">
        <v>93</v>
      </c>
      <c r="R84" s="67">
        <v>8</v>
      </c>
      <c r="S84" s="18" t="s">
        <v>85</v>
      </c>
      <c r="T84" s="18"/>
    </row>
    <row r="85" spans="1:20">
      <c r="A85" s="4">
        <v>81</v>
      </c>
      <c r="B85" s="17" t="s">
        <v>62</v>
      </c>
      <c r="C85" s="76" t="s">
        <v>550</v>
      </c>
      <c r="D85" s="65" t="s">
        <v>25</v>
      </c>
      <c r="E85" s="105">
        <v>44</v>
      </c>
      <c r="F85" s="67"/>
      <c r="G85" s="68">
        <v>18</v>
      </c>
      <c r="H85" s="68">
        <v>24</v>
      </c>
      <c r="I85" s="58">
        <f t="shared" si="1"/>
        <v>42</v>
      </c>
      <c r="J85" s="237">
        <v>9854738960</v>
      </c>
      <c r="K85" s="17" t="s">
        <v>651</v>
      </c>
      <c r="L85" s="100" t="s">
        <v>369</v>
      </c>
      <c r="M85" s="100">
        <v>8876635103</v>
      </c>
      <c r="N85" s="100" t="s">
        <v>362</v>
      </c>
      <c r="O85" s="100">
        <v>8822213351</v>
      </c>
      <c r="P85" s="183">
        <v>43642</v>
      </c>
      <c r="Q85" s="67" t="s">
        <v>102</v>
      </c>
      <c r="R85" s="67">
        <v>9</v>
      </c>
      <c r="S85" s="18" t="s">
        <v>85</v>
      </c>
      <c r="T85" s="18"/>
    </row>
    <row r="86" spans="1:20" ht="18.75">
      <c r="A86" s="4">
        <v>82</v>
      </c>
      <c r="B86" s="17" t="s">
        <v>62</v>
      </c>
      <c r="C86" s="76" t="s">
        <v>551</v>
      </c>
      <c r="D86" s="18" t="s">
        <v>25</v>
      </c>
      <c r="E86" s="19"/>
      <c r="F86" s="18"/>
      <c r="G86" s="19">
        <v>27</v>
      </c>
      <c r="H86" s="19">
        <v>23</v>
      </c>
      <c r="I86" s="58">
        <f t="shared" si="1"/>
        <v>50</v>
      </c>
      <c r="J86" s="95" t="s">
        <v>652</v>
      </c>
      <c r="K86" s="48" t="s">
        <v>651</v>
      </c>
      <c r="L86" s="98" t="s">
        <v>369</v>
      </c>
      <c r="M86" s="145">
        <v>8876635103</v>
      </c>
      <c r="N86" s="78" t="s">
        <v>370</v>
      </c>
      <c r="O86" s="97" t="s">
        <v>371</v>
      </c>
      <c r="P86" s="183">
        <v>43642</v>
      </c>
      <c r="Q86" s="67" t="s">
        <v>102</v>
      </c>
      <c r="R86" s="67">
        <v>11</v>
      </c>
      <c r="S86" s="18" t="s">
        <v>85</v>
      </c>
      <c r="T86" s="18"/>
    </row>
    <row r="87" spans="1:20">
      <c r="A87" s="4">
        <v>83</v>
      </c>
      <c r="B87" s="17" t="s">
        <v>63</v>
      </c>
      <c r="C87" s="76" t="s">
        <v>552</v>
      </c>
      <c r="D87" s="65" t="s">
        <v>25</v>
      </c>
      <c r="E87" s="68">
        <v>24</v>
      </c>
      <c r="F87" s="65"/>
      <c r="G87" s="68">
        <v>15</v>
      </c>
      <c r="H87" s="68">
        <v>17</v>
      </c>
      <c r="I87" s="58">
        <f t="shared" si="1"/>
        <v>32</v>
      </c>
      <c r="J87" s="131">
        <v>8724970740</v>
      </c>
      <c r="K87" s="67" t="s">
        <v>454</v>
      </c>
      <c r="L87" s="203" t="s">
        <v>455</v>
      </c>
      <c r="M87" s="97" t="s">
        <v>653</v>
      </c>
      <c r="N87" s="72" t="s">
        <v>654</v>
      </c>
      <c r="O87" s="73" t="s">
        <v>655</v>
      </c>
      <c r="P87" s="183">
        <v>43642</v>
      </c>
      <c r="Q87" s="67" t="s">
        <v>102</v>
      </c>
      <c r="R87" s="67">
        <v>13</v>
      </c>
      <c r="S87" s="18" t="s">
        <v>85</v>
      </c>
      <c r="T87" s="18"/>
    </row>
    <row r="88" spans="1:20" ht="18">
      <c r="A88" s="4">
        <v>84</v>
      </c>
      <c r="B88" s="17" t="s">
        <v>63</v>
      </c>
      <c r="C88" s="76" t="s">
        <v>553</v>
      </c>
      <c r="D88" s="65" t="s">
        <v>25</v>
      </c>
      <c r="E88" s="68"/>
      <c r="F88" s="65"/>
      <c r="G88" s="68">
        <v>23</v>
      </c>
      <c r="H88" s="68">
        <v>29</v>
      </c>
      <c r="I88" s="58">
        <f t="shared" si="1"/>
        <v>52</v>
      </c>
      <c r="J88" s="111"/>
      <c r="K88" s="67" t="s">
        <v>454</v>
      </c>
      <c r="L88" s="203" t="s">
        <v>455</v>
      </c>
      <c r="M88" s="97" t="s">
        <v>653</v>
      </c>
      <c r="N88" s="72" t="s">
        <v>654</v>
      </c>
      <c r="O88" s="73" t="s">
        <v>655</v>
      </c>
      <c r="P88" s="183">
        <v>43642</v>
      </c>
      <c r="Q88" s="67" t="s">
        <v>102</v>
      </c>
      <c r="R88" s="67">
        <v>14</v>
      </c>
      <c r="S88" s="18" t="s">
        <v>85</v>
      </c>
      <c r="T88" s="18"/>
    </row>
    <row r="89" spans="1:20" ht="18.75">
      <c r="A89" s="4">
        <v>85</v>
      </c>
      <c r="B89" s="17" t="s">
        <v>62</v>
      </c>
      <c r="C89" s="82" t="s">
        <v>554</v>
      </c>
      <c r="D89" s="65" t="s">
        <v>25</v>
      </c>
      <c r="E89" s="19">
        <v>5</v>
      </c>
      <c r="F89" s="18"/>
      <c r="G89" s="19">
        <v>32</v>
      </c>
      <c r="H89" s="19">
        <v>28</v>
      </c>
      <c r="I89" s="58">
        <f t="shared" si="1"/>
        <v>60</v>
      </c>
      <c r="J89" s="92">
        <v>9508133111</v>
      </c>
      <c r="K89" s="48" t="s">
        <v>169</v>
      </c>
      <c r="L89" s="100" t="s">
        <v>158</v>
      </c>
      <c r="M89" s="230">
        <v>9954123845</v>
      </c>
      <c r="N89" s="48" t="s">
        <v>159</v>
      </c>
      <c r="O89" s="92">
        <v>9577145559</v>
      </c>
      <c r="P89" s="183">
        <v>43643</v>
      </c>
      <c r="Q89" s="67" t="s">
        <v>118</v>
      </c>
      <c r="R89" s="48">
        <v>13</v>
      </c>
      <c r="S89" s="18" t="s">
        <v>85</v>
      </c>
      <c r="T89" s="18"/>
    </row>
    <row r="90" spans="1:20" ht="18.75">
      <c r="A90" s="4">
        <v>86</v>
      </c>
      <c r="B90" s="17" t="s">
        <v>62</v>
      </c>
      <c r="C90" s="82" t="s">
        <v>555</v>
      </c>
      <c r="D90" s="18" t="s">
        <v>25</v>
      </c>
      <c r="E90" s="19"/>
      <c r="F90" s="18"/>
      <c r="G90" s="19">
        <v>34</v>
      </c>
      <c r="H90" s="19">
        <v>28</v>
      </c>
      <c r="I90" s="58">
        <f t="shared" si="1"/>
        <v>62</v>
      </c>
      <c r="J90" s="92">
        <v>9435505605</v>
      </c>
      <c r="K90" s="48" t="s">
        <v>169</v>
      </c>
      <c r="L90" s="100" t="s">
        <v>158</v>
      </c>
      <c r="M90" s="230">
        <v>9954123845</v>
      </c>
      <c r="N90" s="48" t="s">
        <v>159</v>
      </c>
      <c r="O90" s="92">
        <v>9577145559</v>
      </c>
      <c r="P90" s="183">
        <v>43643</v>
      </c>
      <c r="Q90" s="67" t="s">
        <v>118</v>
      </c>
      <c r="R90" s="48">
        <v>5</v>
      </c>
      <c r="S90" s="18" t="s">
        <v>85</v>
      </c>
      <c r="T90" s="18"/>
    </row>
    <row r="91" spans="1:20" ht="18.75">
      <c r="A91" s="4">
        <v>87</v>
      </c>
      <c r="B91" s="17" t="s">
        <v>63</v>
      </c>
      <c r="C91" s="76" t="s">
        <v>556</v>
      </c>
      <c r="D91" s="65" t="s">
        <v>25</v>
      </c>
      <c r="E91" s="68">
        <v>20</v>
      </c>
      <c r="F91" s="65"/>
      <c r="G91" s="68">
        <v>20</v>
      </c>
      <c r="H91" s="68">
        <v>22</v>
      </c>
      <c r="I91" s="58">
        <f t="shared" si="1"/>
        <v>42</v>
      </c>
      <c r="J91" s="104">
        <v>9678483784</v>
      </c>
      <c r="K91" s="67" t="s">
        <v>656</v>
      </c>
      <c r="L91" s="98" t="s">
        <v>468</v>
      </c>
      <c r="M91" s="145">
        <v>9957943827</v>
      </c>
      <c r="N91" s="78" t="s">
        <v>654</v>
      </c>
      <c r="O91" s="97" t="s">
        <v>655</v>
      </c>
      <c r="P91" s="183">
        <v>43643</v>
      </c>
      <c r="Q91" s="67" t="s">
        <v>118</v>
      </c>
      <c r="R91" s="48">
        <v>29</v>
      </c>
      <c r="S91" s="18" t="s">
        <v>85</v>
      </c>
      <c r="T91" s="18"/>
    </row>
    <row r="92" spans="1:20" ht="18.75">
      <c r="A92" s="4">
        <v>88</v>
      </c>
      <c r="B92" s="17" t="s">
        <v>63</v>
      </c>
      <c r="C92" s="76" t="s">
        <v>557</v>
      </c>
      <c r="D92" s="65" t="s">
        <v>25</v>
      </c>
      <c r="E92" s="19">
        <v>21</v>
      </c>
      <c r="F92" s="18"/>
      <c r="G92" s="19">
        <v>28</v>
      </c>
      <c r="H92" s="19">
        <v>25</v>
      </c>
      <c r="I92" s="58">
        <f t="shared" si="1"/>
        <v>53</v>
      </c>
      <c r="J92" s="104">
        <v>8472898778</v>
      </c>
      <c r="K92" s="67" t="s">
        <v>656</v>
      </c>
      <c r="L92" s="98" t="s">
        <v>468</v>
      </c>
      <c r="M92" s="145">
        <v>9957943827</v>
      </c>
      <c r="N92" s="78" t="s">
        <v>654</v>
      </c>
      <c r="O92" s="97" t="s">
        <v>655</v>
      </c>
      <c r="P92" s="183">
        <v>43643</v>
      </c>
      <c r="Q92" s="67" t="s">
        <v>118</v>
      </c>
      <c r="R92" s="48">
        <v>31</v>
      </c>
      <c r="S92" s="18" t="s">
        <v>85</v>
      </c>
      <c r="T92" s="18"/>
    </row>
    <row r="93" spans="1:20" ht="18.75">
      <c r="A93" s="4">
        <v>89</v>
      </c>
      <c r="B93" s="17" t="s">
        <v>62</v>
      </c>
      <c r="C93" s="76" t="s">
        <v>558</v>
      </c>
      <c r="D93" s="65" t="s">
        <v>25</v>
      </c>
      <c r="E93" s="19">
        <v>2</v>
      </c>
      <c r="F93" s="18"/>
      <c r="G93" s="19">
        <v>15</v>
      </c>
      <c r="H93" s="19">
        <v>23</v>
      </c>
      <c r="I93" s="58">
        <f t="shared" si="1"/>
        <v>38</v>
      </c>
      <c r="J93" s="111">
        <v>9954661610</v>
      </c>
      <c r="K93" s="48" t="s">
        <v>169</v>
      </c>
      <c r="L93" s="100" t="s">
        <v>158</v>
      </c>
      <c r="M93" s="230">
        <v>9954123845</v>
      </c>
      <c r="N93" s="238" t="s">
        <v>657</v>
      </c>
      <c r="O93" s="92">
        <v>9706622471</v>
      </c>
      <c r="P93" s="49">
        <v>43644</v>
      </c>
      <c r="Q93" s="48" t="s">
        <v>125</v>
      </c>
      <c r="R93" s="48">
        <v>9</v>
      </c>
      <c r="S93" s="18" t="s">
        <v>85</v>
      </c>
      <c r="T93" s="18"/>
    </row>
    <row r="94" spans="1:20" ht="18.75">
      <c r="A94" s="4">
        <v>90</v>
      </c>
      <c r="B94" s="17" t="s">
        <v>62</v>
      </c>
      <c r="C94" s="76" t="s">
        <v>559</v>
      </c>
      <c r="D94" s="18" t="s">
        <v>25</v>
      </c>
      <c r="E94" s="19">
        <v>4</v>
      </c>
      <c r="F94" s="18"/>
      <c r="G94" s="19">
        <v>45</v>
      </c>
      <c r="H94" s="19">
        <v>34</v>
      </c>
      <c r="I94" s="58">
        <f t="shared" si="1"/>
        <v>79</v>
      </c>
      <c r="J94" s="18"/>
      <c r="K94" s="48" t="s">
        <v>169</v>
      </c>
      <c r="L94" s="100" t="s">
        <v>158</v>
      </c>
      <c r="M94" s="230">
        <v>9954123845</v>
      </c>
      <c r="N94" s="238" t="s">
        <v>657</v>
      </c>
      <c r="O94" s="92">
        <v>9706622471</v>
      </c>
      <c r="P94" s="49">
        <v>43644</v>
      </c>
      <c r="Q94" s="48" t="s">
        <v>125</v>
      </c>
      <c r="R94" s="48">
        <v>11</v>
      </c>
      <c r="S94" s="18" t="s">
        <v>85</v>
      </c>
      <c r="T94" s="18"/>
    </row>
    <row r="95" spans="1:20">
      <c r="A95" s="4">
        <v>91</v>
      </c>
      <c r="B95" s="17" t="s">
        <v>63</v>
      </c>
      <c r="C95" s="76" t="s">
        <v>560</v>
      </c>
      <c r="D95" s="65" t="s">
        <v>25</v>
      </c>
      <c r="E95" s="134">
        <v>7</v>
      </c>
      <c r="F95" s="65"/>
      <c r="G95" s="68">
        <v>34</v>
      </c>
      <c r="H95" s="68">
        <v>29</v>
      </c>
      <c r="I95" s="58">
        <f t="shared" si="1"/>
        <v>63</v>
      </c>
      <c r="J95" s="131">
        <v>9957326057</v>
      </c>
      <c r="K95" s="48" t="s">
        <v>400</v>
      </c>
      <c r="L95" s="102" t="s">
        <v>401</v>
      </c>
      <c r="M95" s="102">
        <v>9435505513</v>
      </c>
      <c r="N95" s="48" t="s">
        <v>658</v>
      </c>
      <c r="O95" s="48">
        <v>8473866078</v>
      </c>
      <c r="P95" s="49">
        <v>43644</v>
      </c>
      <c r="Q95" s="48" t="s">
        <v>125</v>
      </c>
      <c r="R95" s="67">
        <v>32</v>
      </c>
      <c r="S95" s="18" t="s">
        <v>85</v>
      </c>
      <c r="T95" s="18"/>
    </row>
    <row r="96" spans="1:20">
      <c r="A96" s="4">
        <v>92</v>
      </c>
      <c r="B96" s="17" t="s">
        <v>63</v>
      </c>
      <c r="C96" s="76" t="s">
        <v>561</v>
      </c>
      <c r="D96" s="65" t="s">
        <v>25</v>
      </c>
      <c r="E96" s="68">
        <v>8</v>
      </c>
      <c r="F96" s="105"/>
      <c r="G96" s="68">
        <v>21</v>
      </c>
      <c r="H96" s="68">
        <v>27</v>
      </c>
      <c r="I96" s="58">
        <f t="shared" si="1"/>
        <v>48</v>
      </c>
      <c r="J96" s="131">
        <v>9954837057</v>
      </c>
      <c r="K96" s="48" t="s">
        <v>400</v>
      </c>
      <c r="L96" s="102" t="s">
        <v>401</v>
      </c>
      <c r="M96" s="102">
        <v>9435505513</v>
      </c>
      <c r="N96" s="48" t="s">
        <v>658</v>
      </c>
      <c r="O96" s="48">
        <v>8473866078</v>
      </c>
      <c r="P96" s="49">
        <v>43644</v>
      </c>
      <c r="Q96" s="48" t="s">
        <v>125</v>
      </c>
      <c r="R96" s="67">
        <v>18</v>
      </c>
      <c r="S96" s="18" t="s">
        <v>85</v>
      </c>
      <c r="T96" s="18"/>
    </row>
    <row r="97" spans="1:20">
      <c r="A97" s="4">
        <v>93</v>
      </c>
      <c r="B97" s="17" t="s">
        <v>62</v>
      </c>
      <c r="C97" s="76" t="s">
        <v>562</v>
      </c>
      <c r="D97" s="65" t="s">
        <v>25</v>
      </c>
      <c r="E97" s="68">
        <v>39</v>
      </c>
      <c r="F97" s="65"/>
      <c r="G97" s="68">
        <v>15</v>
      </c>
      <c r="H97" s="68">
        <v>17</v>
      </c>
      <c r="I97" s="58">
        <f t="shared" si="1"/>
        <v>32</v>
      </c>
      <c r="J97" s="98">
        <v>9943214504</v>
      </c>
      <c r="K97" s="67" t="s">
        <v>216</v>
      </c>
      <c r="L97" s="98" t="s">
        <v>217</v>
      </c>
      <c r="M97" s="98">
        <v>9706371427</v>
      </c>
      <c r="N97" s="146" t="s">
        <v>646</v>
      </c>
      <c r="O97" s="97">
        <v>8486500523</v>
      </c>
      <c r="P97" s="183">
        <v>43645</v>
      </c>
      <c r="Q97" s="67" t="s">
        <v>128</v>
      </c>
      <c r="R97" s="67">
        <v>13</v>
      </c>
      <c r="S97" s="18" t="s">
        <v>85</v>
      </c>
      <c r="T97" s="18"/>
    </row>
    <row r="98" spans="1:20">
      <c r="A98" s="4">
        <v>94</v>
      </c>
      <c r="B98" s="17" t="s">
        <v>62</v>
      </c>
      <c r="C98" s="76" t="s">
        <v>563</v>
      </c>
      <c r="D98" s="65" t="s">
        <v>25</v>
      </c>
      <c r="E98" s="68">
        <v>3</v>
      </c>
      <c r="F98" s="65"/>
      <c r="G98" s="68">
        <v>18</v>
      </c>
      <c r="H98" s="68">
        <v>22</v>
      </c>
      <c r="I98" s="58">
        <f t="shared" si="1"/>
        <v>40</v>
      </c>
      <c r="J98" s="147">
        <v>7896310301</v>
      </c>
      <c r="K98" s="67" t="s">
        <v>169</v>
      </c>
      <c r="L98" s="92" t="s">
        <v>158</v>
      </c>
      <c r="M98" s="92">
        <v>9954123845</v>
      </c>
      <c r="N98" s="78" t="s">
        <v>170</v>
      </c>
      <c r="O98" s="97" t="s">
        <v>659</v>
      </c>
      <c r="P98" s="183">
        <v>43645</v>
      </c>
      <c r="Q98" s="67" t="s">
        <v>128</v>
      </c>
      <c r="R98" s="67">
        <v>20</v>
      </c>
      <c r="S98" s="18" t="s">
        <v>85</v>
      </c>
      <c r="T98" s="18"/>
    </row>
    <row r="99" spans="1:20" ht="18.75">
      <c r="A99" s="4">
        <v>95</v>
      </c>
      <c r="B99" s="17" t="s">
        <v>63</v>
      </c>
      <c r="C99" s="76" t="s">
        <v>564</v>
      </c>
      <c r="D99" s="65" t="s">
        <v>25</v>
      </c>
      <c r="E99" s="68">
        <v>6</v>
      </c>
      <c r="F99" s="65"/>
      <c r="G99" s="68">
        <v>21</v>
      </c>
      <c r="H99" s="68">
        <v>19</v>
      </c>
      <c r="I99" s="58">
        <f t="shared" si="1"/>
        <v>40</v>
      </c>
      <c r="J99" s="239"/>
      <c r="K99" s="67" t="s">
        <v>149</v>
      </c>
      <c r="L99" s="98" t="s">
        <v>144</v>
      </c>
      <c r="M99" s="145">
        <v>9435211026</v>
      </c>
      <c r="N99" s="78" t="s">
        <v>91</v>
      </c>
      <c r="O99" s="97">
        <v>9577243284</v>
      </c>
      <c r="P99" s="183">
        <v>43645</v>
      </c>
      <c r="Q99" s="67" t="s">
        <v>128</v>
      </c>
      <c r="R99" s="67">
        <v>9</v>
      </c>
      <c r="S99" s="18" t="s">
        <v>85</v>
      </c>
      <c r="T99" s="18"/>
    </row>
    <row r="100" spans="1:20">
      <c r="A100" s="4">
        <v>96</v>
      </c>
      <c r="B100" s="17" t="s">
        <v>63</v>
      </c>
      <c r="C100" s="76" t="s">
        <v>565</v>
      </c>
      <c r="D100" s="65" t="s">
        <v>25</v>
      </c>
      <c r="E100" s="68">
        <v>28</v>
      </c>
      <c r="F100" s="65"/>
      <c r="G100" s="68">
        <v>20</v>
      </c>
      <c r="H100" s="68">
        <v>22</v>
      </c>
      <c r="I100" s="58">
        <f t="shared" si="1"/>
        <v>42</v>
      </c>
      <c r="J100" s="147">
        <v>8724991801</v>
      </c>
      <c r="K100" s="67" t="s">
        <v>149</v>
      </c>
      <c r="L100" s="98" t="s">
        <v>144</v>
      </c>
      <c r="M100" s="98">
        <v>9435211026</v>
      </c>
      <c r="N100" s="78" t="s">
        <v>150</v>
      </c>
      <c r="O100" s="97">
        <v>9706622039</v>
      </c>
      <c r="P100" s="183">
        <v>43645</v>
      </c>
      <c r="Q100" s="67" t="s">
        <v>128</v>
      </c>
      <c r="R100" s="67">
        <v>12</v>
      </c>
      <c r="S100" s="18" t="s">
        <v>85</v>
      </c>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96</v>
      </c>
      <c r="D165" s="21"/>
      <c r="E165" s="13"/>
      <c r="F165" s="21"/>
      <c r="G165" s="59">
        <f>SUM(G5:G164)</f>
        <v>3043</v>
      </c>
      <c r="H165" s="59">
        <f>SUM(H5:H164)</f>
        <v>3254</v>
      </c>
      <c r="I165" s="59">
        <f>SUM(I5:I164)</f>
        <v>6297</v>
      </c>
      <c r="J165" s="21"/>
      <c r="K165" s="21"/>
      <c r="L165" s="21"/>
      <c r="M165" s="21"/>
      <c r="N165" s="21"/>
      <c r="O165" s="21"/>
      <c r="P165" s="14"/>
      <c r="Q165" s="21"/>
      <c r="R165" s="21"/>
      <c r="S165" s="21"/>
      <c r="T165" s="12"/>
    </row>
    <row r="166" spans="1:20">
      <c r="A166" s="44" t="s">
        <v>62</v>
      </c>
      <c r="B166" s="10">
        <f>COUNTIF(B$5:B$164,"Team 1")</f>
        <v>49</v>
      </c>
      <c r="C166" s="44" t="s">
        <v>25</v>
      </c>
      <c r="D166" s="10">
        <f>COUNTIF(D5:D164,"Anganwadi")</f>
        <v>68</v>
      </c>
    </row>
    <row r="167" spans="1:20">
      <c r="A167" s="44" t="s">
        <v>63</v>
      </c>
      <c r="B167" s="10">
        <f>COUNTIF(B$6:B$164,"Team 2")</f>
        <v>47</v>
      </c>
      <c r="C167" s="44" t="s">
        <v>23</v>
      </c>
      <c r="D167" s="10">
        <f>COUNTIF(D5:D164,"School")</f>
        <v>28</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U15" sqref="U15"/>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337" t="s">
        <v>70</v>
      </c>
      <c r="B1" s="337"/>
      <c r="C1" s="337"/>
      <c r="D1" s="55"/>
      <c r="E1" s="55"/>
      <c r="F1" s="55"/>
      <c r="G1" s="55"/>
      <c r="H1" s="55"/>
      <c r="I1" s="55"/>
      <c r="J1" s="55"/>
      <c r="K1" s="55"/>
      <c r="L1" s="55"/>
      <c r="M1" s="339"/>
      <c r="N1" s="339"/>
      <c r="O1" s="339"/>
      <c r="P1" s="339"/>
      <c r="Q1" s="339"/>
      <c r="R1" s="339"/>
      <c r="S1" s="339"/>
      <c r="T1" s="339"/>
    </row>
    <row r="2" spans="1:20">
      <c r="A2" s="331" t="s">
        <v>59</v>
      </c>
      <c r="B2" s="332"/>
      <c r="C2" s="332"/>
      <c r="D2" s="25">
        <v>43647</v>
      </c>
      <c r="E2" s="22"/>
      <c r="F2" s="22"/>
      <c r="G2" s="22"/>
      <c r="H2" s="22"/>
      <c r="I2" s="22"/>
      <c r="J2" s="22"/>
      <c r="K2" s="22"/>
      <c r="L2" s="22"/>
      <c r="M2" s="22"/>
      <c r="N2" s="22"/>
      <c r="O2" s="22"/>
      <c r="P2" s="22"/>
      <c r="Q2" s="22"/>
      <c r="R2" s="22"/>
      <c r="S2" s="22"/>
    </row>
    <row r="3" spans="1:20" ht="24" customHeight="1">
      <c r="A3" s="333" t="s">
        <v>14</v>
      </c>
      <c r="B3" s="329" t="s">
        <v>61</v>
      </c>
      <c r="C3" s="334" t="s">
        <v>7</v>
      </c>
      <c r="D3" s="334" t="s">
        <v>55</v>
      </c>
      <c r="E3" s="334" t="s">
        <v>16</v>
      </c>
      <c r="F3" s="335" t="s">
        <v>17</v>
      </c>
      <c r="G3" s="334" t="s">
        <v>8</v>
      </c>
      <c r="H3" s="334"/>
      <c r="I3" s="334"/>
      <c r="J3" s="334" t="s">
        <v>31</v>
      </c>
      <c r="K3" s="329" t="s">
        <v>33</v>
      </c>
      <c r="L3" s="329" t="s">
        <v>50</v>
      </c>
      <c r="M3" s="329" t="s">
        <v>51</v>
      </c>
      <c r="N3" s="329" t="s">
        <v>34</v>
      </c>
      <c r="O3" s="329" t="s">
        <v>35</v>
      </c>
      <c r="P3" s="333" t="s">
        <v>54</v>
      </c>
      <c r="Q3" s="334" t="s">
        <v>52</v>
      </c>
      <c r="R3" s="334" t="s">
        <v>32</v>
      </c>
      <c r="S3" s="334" t="s">
        <v>53</v>
      </c>
      <c r="T3" s="334" t="s">
        <v>13</v>
      </c>
    </row>
    <row r="4" spans="1:20" ht="25.5" customHeight="1">
      <c r="A4" s="333"/>
      <c r="B4" s="336"/>
      <c r="C4" s="334"/>
      <c r="D4" s="334"/>
      <c r="E4" s="334"/>
      <c r="F4" s="335"/>
      <c r="G4" s="23" t="s">
        <v>9</v>
      </c>
      <c r="H4" s="23" t="s">
        <v>10</v>
      </c>
      <c r="I4" s="23" t="s">
        <v>11</v>
      </c>
      <c r="J4" s="334"/>
      <c r="K4" s="330"/>
      <c r="L4" s="330"/>
      <c r="M4" s="330"/>
      <c r="N4" s="330"/>
      <c r="O4" s="330"/>
      <c r="P4" s="333"/>
      <c r="Q4" s="333"/>
      <c r="R4" s="334"/>
      <c r="S4" s="334"/>
      <c r="T4" s="334"/>
    </row>
    <row r="5" spans="1:20" ht="18.75">
      <c r="A5" s="4">
        <v>1</v>
      </c>
      <c r="B5" s="17" t="s">
        <v>62</v>
      </c>
      <c r="C5" s="76" t="s">
        <v>660</v>
      </c>
      <c r="D5" s="65" t="s">
        <v>25</v>
      </c>
      <c r="E5" s="68">
        <v>6</v>
      </c>
      <c r="F5" s="65"/>
      <c r="G5" s="68">
        <v>20</v>
      </c>
      <c r="H5" s="68">
        <v>24</v>
      </c>
      <c r="I5" s="58">
        <f>SUM(G5:H5)</f>
        <v>44</v>
      </c>
      <c r="J5" s="145">
        <v>9859472442</v>
      </c>
      <c r="K5" s="67" t="s">
        <v>768</v>
      </c>
      <c r="L5" s="92" t="s">
        <v>158</v>
      </c>
      <c r="M5" s="230">
        <v>9954123845</v>
      </c>
      <c r="N5" s="78" t="s">
        <v>769</v>
      </c>
      <c r="O5" s="112">
        <v>8011894647</v>
      </c>
      <c r="P5" s="183">
        <v>43647</v>
      </c>
      <c r="Q5" s="67" t="s">
        <v>135</v>
      </c>
      <c r="R5" s="67">
        <v>10</v>
      </c>
      <c r="S5" s="18" t="s">
        <v>85</v>
      </c>
      <c r="T5" s="18"/>
    </row>
    <row r="6" spans="1:20">
      <c r="A6" s="4">
        <v>2</v>
      </c>
      <c r="B6" s="17" t="s">
        <v>62</v>
      </c>
      <c r="C6" s="76" t="s">
        <v>661</v>
      </c>
      <c r="D6" s="65" t="s">
        <v>25</v>
      </c>
      <c r="E6" s="19">
        <v>30</v>
      </c>
      <c r="F6" s="18"/>
      <c r="G6" s="48">
        <v>37</v>
      </c>
      <c r="H6" s="48">
        <v>48</v>
      </c>
      <c r="I6" s="58">
        <f t="shared" ref="I6:I69" si="0">SUM(G6:H6)</f>
        <v>85</v>
      </c>
      <c r="J6" s="102">
        <v>9706619711</v>
      </c>
      <c r="K6" s="48" t="s">
        <v>770</v>
      </c>
      <c r="L6" s="102" t="s">
        <v>144</v>
      </c>
      <c r="M6" s="100">
        <v>9435211026</v>
      </c>
      <c r="N6" s="48" t="s">
        <v>771</v>
      </c>
      <c r="O6" s="48">
        <v>8011208223</v>
      </c>
      <c r="P6" s="183">
        <v>43647</v>
      </c>
      <c r="Q6" s="67" t="s">
        <v>135</v>
      </c>
      <c r="R6" s="67">
        <v>11</v>
      </c>
      <c r="S6" s="18" t="s">
        <v>85</v>
      </c>
      <c r="T6" s="18"/>
    </row>
    <row r="7" spans="1:20" ht="18.75">
      <c r="A7" s="4">
        <v>3</v>
      </c>
      <c r="B7" s="17" t="s">
        <v>63</v>
      </c>
      <c r="C7" s="76" t="s">
        <v>662</v>
      </c>
      <c r="D7" s="18" t="s">
        <v>25</v>
      </c>
      <c r="E7" s="19">
        <v>21</v>
      </c>
      <c r="F7" s="18"/>
      <c r="G7" s="19">
        <v>43</v>
      </c>
      <c r="H7" s="19">
        <v>39</v>
      </c>
      <c r="I7" s="58">
        <f t="shared" si="0"/>
        <v>82</v>
      </c>
      <c r="J7" s="204">
        <v>8402838840</v>
      </c>
      <c r="K7" s="67" t="s">
        <v>203</v>
      </c>
      <c r="L7" s="71" t="s">
        <v>90</v>
      </c>
      <c r="M7" s="135">
        <v>9859796231</v>
      </c>
      <c r="N7" s="78" t="s">
        <v>166</v>
      </c>
      <c r="O7" s="112">
        <v>9613231045</v>
      </c>
      <c r="P7" s="183">
        <v>43647</v>
      </c>
      <c r="Q7" s="67" t="s">
        <v>135</v>
      </c>
      <c r="R7" s="48">
        <v>13</v>
      </c>
      <c r="S7" s="18" t="s">
        <v>85</v>
      </c>
      <c r="T7" s="18"/>
    </row>
    <row r="8" spans="1:20" ht="18.75">
      <c r="A8" s="4">
        <v>4</v>
      </c>
      <c r="B8" s="17" t="s">
        <v>63</v>
      </c>
      <c r="C8" s="76" t="s">
        <v>663</v>
      </c>
      <c r="D8" s="65" t="s">
        <v>25</v>
      </c>
      <c r="E8" s="68">
        <v>2</v>
      </c>
      <c r="F8" s="65"/>
      <c r="G8" s="68">
        <v>16</v>
      </c>
      <c r="H8" s="68">
        <v>19</v>
      </c>
      <c r="I8" s="58">
        <f t="shared" si="0"/>
        <v>35</v>
      </c>
      <c r="J8" s="111">
        <v>9577441327</v>
      </c>
      <c r="K8" s="67" t="s">
        <v>203</v>
      </c>
      <c r="L8" s="71" t="s">
        <v>90</v>
      </c>
      <c r="M8" s="135">
        <v>9859796231</v>
      </c>
      <c r="N8" s="78" t="s">
        <v>166</v>
      </c>
      <c r="O8" s="112">
        <v>9613231045</v>
      </c>
      <c r="P8" s="183">
        <v>43647</v>
      </c>
      <c r="Q8" s="67" t="s">
        <v>135</v>
      </c>
      <c r="R8" s="67">
        <v>9</v>
      </c>
      <c r="S8" s="18" t="s">
        <v>85</v>
      </c>
      <c r="T8" s="18"/>
    </row>
    <row r="9" spans="1:20" ht="18.75">
      <c r="A9" s="4">
        <v>5</v>
      </c>
      <c r="B9" s="17" t="s">
        <v>62</v>
      </c>
      <c r="C9" s="76" t="s">
        <v>664</v>
      </c>
      <c r="D9" s="18" t="s">
        <v>25</v>
      </c>
      <c r="E9" s="19"/>
      <c r="F9" s="18"/>
      <c r="G9" s="19">
        <v>17</v>
      </c>
      <c r="H9" s="19">
        <v>19</v>
      </c>
      <c r="I9" s="58">
        <f t="shared" si="0"/>
        <v>36</v>
      </c>
      <c r="J9" s="111">
        <v>9706556188</v>
      </c>
      <c r="K9" s="48" t="s">
        <v>768</v>
      </c>
      <c r="L9" s="92" t="s">
        <v>158</v>
      </c>
      <c r="M9" s="230">
        <v>9954123845</v>
      </c>
      <c r="N9" s="78" t="s">
        <v>769</v>
      </c>
      <c r="O9" s="112">
        <v>8011894647</v>
      </c>
      <c r="P9" s="183">
        <v>43648</v>
      </c>
      <c r="Q9" s="67" t="s">
        <v>93</v>
      </c>
      <c r="R9" s="67">
        <v>12</v>
      </c>
      <c r="S9" s="18" t="s">
        <v>85</v>
      </c>
      <c r="T9" s="18"/>
    </row>
    <row r="10" spans="1:20" ht="31.5">
      <c r="A10" s="4">
        <v>6</v>
      </c>
      <c r="B10" s="17" t="s">
        <v>62</v>
      </c>
      <c r="C10" s="65" t="s">
        <v>665</v>
      </c>
      <c r="D10" s="18" t="s">
        <v>25</v>
      </c>
      <c r="E10" s="19">
        <v>4</v>
      </c>
      <c r="F10" s="18"/>
      <c r="G10" s="19">
        <v>39</v>
      </c>
      <c r="H10" s="19">
        <v>41</v>
      </c>
      <c r="I10" s="58">
        <f t="shared" si="0"/>
        <v>80</v>
      </c>
      <c r="J10" s="102">
        <v>9577961378</v>
      </c>
      <c r="K10" s="67" t="s">
        <v>772</v>
      </c>
      <c r="L10" s="98" t="s">
        <v>217</v>
      </c>
      <c r="M10" s="145">
        <v>9706371427</v>
      </c>
      <c r="N10" s="146" t="s">
        <v>769</v>
      </c>
      <c r="O10" s="86" t="s">
        <v>773</v>
      </c>
      <c r="P10" s="183">
        <v>43648</v>
      </c>
      <c r="Q10" s="67" t="s">
        <v>93</v>
      </c>
      <c r="R10" s="48">
        <v>11</v>
      </c>
      <c r="S10" s="18" t="s">
        <v>85</v>
      </c>
      <c r="T10" s="18"/>
    </row>
    <row r="11" spans="1:20" ht="18">
      <c r="A11" s="4">
        <v>7</v>
      </c>
      <c r="B11" s="17" t="s">
        <v>63</v>
      </c>
      <c r="C11" s="76" t="s">
        <v>666</v>
      </c>
      <c r="D11" s="65" t="s">
        <v>25</v>
      </c>
      <c r="E11" s="68"/>
      <c r="F11" s="65"/>
      <c r="G11" s="68">
        <v>32</v>
      </c>
      <c r="H11" s="68">
        <v>29</v>
      </c>
      <c r="I11" s="58">
        <f t="shared" si="0"/>
        <v>61</v>
      </c>
      <c r="J11" s="204">
        <v>8011376066</v>
      </c>
      <c r="K11" s="67" t="s">
        <v>460</v>
      </c>
      <c r="L11" s="67" t="s">
        <v>774</v>
      </c>
      <c r="M11" s="111">
        <v>9435505992</v>
      </c>
      <c r="N11" s="78" t="s">
        <v>462</v>
      </c>
      <c r="O11" s="97" t="s">
        <v>463</v>
      </c>
      <c r="P11" s="183">
        <v>43648</v>
      </c>
      <c r="Q11" s="67" t="s">
        <v>93</v>
      </c>
      <c r="R11" s="67">
        <v>14</v>
      </c>
      <c r="S11" s="18" t="s">
        <v>85</v>
      </c>
      <c r="T11" s="18"/>
    </row>
    <row r="12" spans="1:20" ht="18">
      <c r="A12" s="4">
        <v>8</v>
      </c>
      <c r="B12" s="17" t="s">
        <v>63</v>
      </c>
      <c r="C12" s="76" t="s">
        <v>667</v>
      </c>
      <c r="D12" s="65" t="s">
        <v>25</v>
      </c>
      <c r="E12" s="68">
        <v>5</v>
      </c>
      <c r="F12" s="65"/>
      <c r="G12" s="68">
        <v>15</v>
      </c>
      <c r="H12" s="68">
        <v>10</v>
      </c>
      <c r="I12" s="58">
        <f t="shared" si="0"/>
        <v>25</v>
      </c>
      <c r="J12" s="65"/>
      <c r="K12" s="67" t="s">
        <v>460</v>
      </c>
      <c r="L12" s="67" t="s">
        <v>774</v>
      </c>
      <c r="M12" s="111">
        <v>9435505992</v>
      </c>
      <c r="N12" s="78" t="s">
        <v>462</v>
      </c>
      <c r="O12" s="97" t="s">
        <v>463</v>
      </c>
      <c r="P12" s="183">
        <v>43648</v>
      </c>
      <c r="Q12" s="67" t="s">
        <v>93</v>
      </c>
      <c r="R12" s="67">
        <v>15</v>
      </c>
      <c r="S12" s="18" t="s">
        <v>85</v>
      </c>
      <c r="T12" s="18"/>
    </row>
    <row r="13" spans="1:20" ht="18.75">
      <c r="A13" s="4">
        <v>9</v>
      </c>
      <c r="B13" s="17" t="s">
        <v>62</v>
      </c>
      <c r="C13" s="76" t="s">
        <v>668</v>
      </c>
      <c r="D13" s="65" t="s">
        <v>25</v>
      </c>
      <c r="E13" s="68">
        <v>32</v>
      </c>
      <c r="F13" s="65"/>
      <c r="G13" s="68">
        <v>28</v>
      </c>
      <c r="H13" s="68">
        <v>25</v>
      </c>
      <c r="I13" s="58">
        <f t="shared" si="0"/>
        <v>53</v>
      </c>
      <c r="J13" s="100">
        <v>7399487662</v>
      </c>
      <c r="K13" s="67" t="s">
        <v>768</v>
      </c>
      <c r="L13" s="92" t="s">
        <v>158</v>
      </c>
      <c r="M13" s="230">
        <v>9954123845</v>
      </c>
      <c r="N13" s="78" t="s">
        <v>769</v>
      </c>
      <c r="O13" s="112">
        <v>8011894647</v>
      </c>
      <c r="P13" s="183">
        <v>43649</v>
      </c>
      <c r="Q13" s="67" t="s">
        <v>102</v>
      </c>
      <c r="R13" s="67">
        <v>9</v>
      </c>
      <c r="S13" s="18" t="s">
        <v>85</v>
      </c>
      <c r="T13" s="18"/>
    </row>
    <row r="14" spans="1:20" ht="18.75">
      <c r="A14" s="4">
        <v>10</v>
      </c>
      <c r="B14" s="17" t="s">
        <v>62</v>
      </c>
      <c r="C14" s="76" t="s">
        <v>669</v>
      </c>
      <c r="D14" s="65" t="s">
        <v>25</v>
      </c>
      <c r="E14" s="68">
        <v>3</v>
      </c>
      <c r="F14" s="65"/>
      <c r="G14" s="68">
        <v>18</v>
      </c>
      <c r="H14" s="68">
        <v>20</v>
      </c>
      <c r="I14" s="58">
        <f t="shared" si="0"/>
        <v>38</v>
      </c>
      <c r="J14" s="100">
        <v>9854542008</v>
      </c>
      <c r="K14" s="67" t="s">
        <v>768</v>
      </c>
      <c r="L14" s="92" t="s">
        <v>158</v>
      </c>
      <c r="M14" s="230">
        <v>9954123845</v>
      </c>
      <c r="N14" s="78" t="s">
        <v>769</v>
      </c>
      <c r="O14" s="112">
        <v>8011894647</v>
      </c>
      <c r="P14" s="183">
        <v>43649</v>
      </c>
      <c r="Q14" s="67" t="s">
        <v>102</v>
      </c>
      <c r="R14" s="67">
        <v>11</v>
      </c>
      <c r="S14" s="18" t="s">
        <v>85</v>
      </c>
      <c r="T14" s="18"/>
    </row>
    <row r="15" spans="1:20" ht="18">
      <c r="A15" s="4">
        <v>11</v>
      </c>
      <c r="B15" s="17" t="s">
        <v>63</v>
      </c>
      <c r="C15" s="76" t="s">
        <v>670</v>
      </c>
      <c r="D15" s="65" t="s">
        <v>25</v>
      </c>
      <c r="E15" s="68">
        <v>14</v>
      </c>
      <c r="F15" s="67"/>
      <c r="G15" s="68">
        <v>11</v>
      </c>
      <c r="H15" s="68">
        <v>9</v>
      </c>
      <c r="I15" s="58">
        <f t="shared" si="0"/>
        <v>20</v>
      </c>
      <c r="J15" s="184">
        <v>9707679529</v>
      </c>
      <c r="K15" s="65" t="s">
        <v>208</v>
      </c>
      <c r="L15" s="97" t="s">
        <v>122</v>
      </c>
      <c r="M15" s="192">
        <v>9954611399</v>
      </c>
      <c r="N15" s="67" t="s">
        <v>123</v>
      </c>
      <c r="O15" s="67">
        <v>995487299</v>
      </c>
      <c r="P15" s="183">
        <v>43649</v>
      </c>
      <c r="Q15" s="67" t="s">
        <v>102</v>
      </c>
      <c r="R15" s="67">
        <v>12</v>
      </c>
      <c r="S15" s="18" t="s">
        <v>85</v>
      </c>
      <c r="T15" s="18"/>
    </row>
    <row r="16" spans="1:20" ht="18.75">
      <c r="A16" s="4">
        <v>12</v>
      </c>
      <c r="B16" s="17" t="s">
        <v>63</v>
      </c>
      <c r="C16" s="76" t="s">
        <v>671</v>
      </c>
      <c r="D16" s="65" t="s">
        <v>25</v>
      </c>
      <c r="E16" s="68">
        <v>13</v>
      </c>
      <c r="F16" s="67"/>
      <c r="G16" s="68">
        <v>20</v>
      </c>
      <c r="H16" s="68">
        <v>18</v>
      </c>
      <c r="I16" s="58">
        <f t="shared" si="0"/>
        <v>38</v>
      </c>
      <c r="J16" s="184">
        <v>9613686979</v>
      </c>
      <c r="K16" s="67" t="s">
        <v>380</v>
      </c>
      <c r="L16" s="98" t="s">
        <v>381</v>
      </c>
      <c r="M16" s="145">
        <v>9401450938</v>
      </c>
      <c r="N16" s="78" t="s">
        <v>123</v>
      </c>
      <c r="O16" s="97">
        <v>9954587299</v>
      </c>
      <c r="P16" s="183">
        <v>43649</v>
      </c>
      <c r="Q16" s="67" t="s">
        <v>102</v>
      </c>
      <c r="R16" s="67">
        <v>5</v>
      </c>
      <c r="S16" s="18" t="s">
        <v>85</v>
      </c>
      <c r="T16" s="18"/>
    </row>
    <row r="17" spans="1:20">
      <c r="A17" s="4">
        <v>13</v>
      </c>
      <c r="B17" s="17" t="s">
        <v>62</v>
      </c>
      <c r="C17" s="76" t="s">
        <v>672</v>
      </c>
      <c r="D17" s="65" t="s">
        <v>25</v>
      </c>
      <c r="E17" s="19">
        <v>25</v>
      </c>
      <c r="F17" s="48"/>
      <c r="G17" s="48">
        <v>20</v>
      </c>
      <c r="H17" s="48">
        <v>21</v>
      </c>
      <c r="I17" s="58">
        <f t="shared" si="0"/>
        <v>41</v>
      </c>
      <c r="J17" s="236">
        <v>9761857390</v>
      </c>
      <c r="K17" s="48" t="s">
        <v>397</v>
      </c>
      <c r="L17" s="193" t="s">
        <v>398</v>
      </c>
      <c r="M17" s="194">
        <v>8486252404</v>
      </c>
      <c r="N17" s="76" t="s">
        <v>406</v>
      </c>
      <c r="O17" s="206">
        <v>9859693533</v>
      </c>
      <c r="P17" s="183">
        <v>43650</v>
      </c>
      <c r="Q17" s="67" t="s">
        <v>118</v>
      </c>
      <c r="R17" s="67">
        <v>7</v>
      </c>
      <c r="S17" s="18" t="s">
        <v>85</v>
      </c>
      <c r="T17" s="18"/>
    </row>
    <row r="18" spans="1:20">
      <c r="A18" s="4">
        <v>14</v>
      </c>
      <c r="B18" s="17" t="s">
        <v>62</v>
      </c>
      <c r="C18" s="76" t="s">
        <v>673</v>
      </c>
      <c r="D18" s="65" t="s">
        <v>25</v>
      </c>
      <c r="E18" s="19">
        <v>25</v>
      </c>
      <c r="F18" s="48"/>
      <c r="G18" s="48">
        <v>20</v>
      </c>
      <c r="H18" s="48">
        <v>21</v>
      </c>
      <c r="I18" s="58">
        <f t="shared" si="0"/>
        <v>41</v>
      </c>
      <c r="J18" s="102">
        <v>9854504843</v>
      </c>
      <c r="K18" s="48" t="s">
        <v>397</v>
      </c>
      <c r="L18" s="193" t="s">
        <v>398</v>
      </c>
      <c r="M18" s="194">
        <v>8486252404</v>
      </c>
      <c r="N18" s="76" t="s">
        <v>406</v>
      </c>
      <c r="O18" s="206">
        <v>9859693533</v>
      </c>
      <c r="P18" s="183">
        <v>43650</v>
      </c>
      <c r="Q18" s="67" t="s">
        <v>118</v>
      </c>
      <c r="R18" s="67">
        <v>9</v>
      </c>
      <c r="S18" s="18" t="s">
        <v>85</v>
      </c>
      <c r="T18" s="18"/>
    </row>
    <row r="19" spans="1:20">
      <c r="A19" s="4">
        <v>15</v>
      </c>
      <c r="B19" s="17" t="s">
        <v>63</v>
      </c>
      <c r="C19" s="76" t="s">
        <v>674</v>
      </c>
      <c r="D19" s="65" t="s">
        <v>25</v>
      </c>
      <c r="E19" s="68">
        <v>21</v>
      </c>
      <c r="F19" s="67"/>
      <c r="G19" s="106">
        <v>13</v>
      </c>
      <c r="H19" s="106">
        <v>16</v>
      </c>
      <c r="I19" s="58">
        <f t="shared" si="0"/>
        <v>29</v>
      </c>
      <c r="J19" s="147">
        <v>8752014732</v>
      </c>
      <c r="K19" s="67" t="s">
        <v>775</v>
      </c>
      <c r="L19" s="78" t="s">
        <v>776</v>
      </c>
      <c r="M19" s="97" t="s">
        <v>777</v>
      </c>
      <c r="N19" s="67" t="s">
        <v>778</v>
      </c>
      <c r="O19" s="67">
        <v>8822807945</v>
      </c>
      <c r="P19" s="183">
        <v>43650</v>
      </c>
      <c r="Q19" s="67" t="s">
        <v>118</v>
      </c>
      <c r="R19" s="67">
        <v>19</v>
      </c>
      <c r="S19" s="18" t="s">
        <v>85</v>
      </c>
      <c r="T19" s="18"/>
    </row>
    <row r="20" spans="1:20">
      <c r="A20" s="4">
        <v>16</v>
      </c>
      <c r="B20" s="17" t="s">
        <v>63</v>
      </c>
      <c r="C20" s="76" t="s">
        <v>675</v>
      </c>
      <c r="D20" s="65" t="s">
        <v>25</v>
      </c>
      <c r="E20" s="105">
        <v>24</v>
      </c>
      <c r="F20" s="67"/>
      <c r="G20" s="68">
        <v>23</v>
      </c>
      <c r="H20" s="68">
        <v>27</v>
      </c>
      <c r="I20" s="58">
        <f t="shared" si="0"/>
        <v>50</v>
      </c>
      <c r="J20" s="131">
        <v>8822608031</v>
      </c>
      <c r="K20" s="67" t="s">
        <v>775</v>
      </c>
      <c r="L20" s="78" t="s">
        <v>776</v>
      </c>
      <c r="M20" s="97" t="s">
        <v>777</v>
      </c>
      <c r="N20" s="67" t="s">
        <v>778</v>
      </c>
      <c r="O20" s="67">
        <v>8822807945</v>
      </c>
      <c r="P20" s="183">
        <v>43650</v>
      </c>
      <c r="Q20" s="67" t="s">
        <v>118</v>
      </c>
      <c r="R20" s="67">
        <v>18</v>
      </c>
      <c r="S20" s="18" t="s">
        <v>85</v>
      </c>
      <c r="T20" s="18"/>
    </row>
    <row r="21" spans="1:20" ht="31.5">
      <c r="A21" s="4">
        <v>17</v>
      </c>
      <c r="B21" s="17" t="s">
        <v>62</v>
      </c>
      <c r="C21" s="76" t="s">
        <v>676</v>
      </c>
      <c r="D21" s="65" t="s">
        <v>25</v>
      </c>
      <c r="E21" s="68">
        <v>23</v>
      </c>
      <c r="F21" s="67"/>
      <c r="G21" s="68">
        <v>31</v>
      </c>
      <c r="H21" s="68">
        <v>30</v>
      </c>
      <c r="I21" s="58">
        <f t="shared" si="0"/>
        <v>61</v>
      </c>
      <c r="J21" s="236">
        <v>9954616403</v>
      </c>
      <c r="K21" s="65" t="s">
        <v>779</v>
      </c>
      <c r="L21" s="75" t="s">
        <v>578</v>
      </c>
      <c r="M21" s="242">
        <v>8812881311</v>
      </c>
      <c r="N21" s="78" t="s">
        <v>780</v>
      </c>
      <c r="O21" s="97">
        <v>9854502442</v>
      </c>
      <c r="P21" s="183">
        <v>43651</v>
      </c>
      <c r="Q21" s="67" t="s">
        <v>125</v>
      </c>
      <c r="R21" s="67">
        <v>11</v>
      </c>
      <c r="S21" s="18" t="s">
        <v>85</v>
      </c>
      <c r="T21" s="18"/>
    </row>
    <row r="22" spans="1:20" ht="31.5">
      <c r="A22" s="4">
        <v>18</v>
      </c>
      <c r="B22" s="17" t="s">
        <v>62</v>
      </c>
      <c r="C22" s="76" t="s">
        <v>677</v>
      </c>
      <c r="D22" s="65" t="s">
        <v>25</v>
      </c>
      <c r="E22" s="68">
        <v>29</v>
      </c>
      <c r="F22" s="67"/>
      <c r="G22" s="68">
        <v>28</v>
      </c>
      <c r="H22" s="68">
        <v>35</v>
      </c>
      <c r="I22" s="58">
        <f t="shared" si="0"/>
        <v>63</v>
      </c>
      <c r="J22" s="236">
        <v>9957383543</v>
      </c>
      <c r="K22" s="65" t="s">
        <v>779</v>
      </c>
      <c r="L22" s="75" t="s">
        <v>578</v>
      </c>
      <c r="M22" s="242">
        <v>8812881311</v>
      </c>
      <c r="N22" s="78" t="s">
        <v>780</v>
      </c>
      <c r="O22" s="97">
        <v>9854502442</v>
      </c>
      <c r="P22" s="183">
        <v>43651</v>
      </c>
      <c r="Q22" s="67" t="s">
        <v>125</v>
      </c>
      <c r="R22" s="67">
        <v>13</v>
      </c>
      <c r="S22" s="18" t="s">
        <v>85</v>
      </c>
      <c r="T22" s="18"/>
    </row>
    <row r="23" spans="1:20">
      <c r="A23" s="4">
        <v>19</v>
      </c>
      <c r="B23" s="17" t="s">
        <v>63</v>
      </c>
      <c r="C23" s="76" t="s">
        <v>678</v>
      </c>
      <c r="D23" s="65" t="s">
        <v>25</v>
      </c>
      <c r="E23" s="68">
        <v>26</v>
      </c>
      <c r="F23" s="65"/>
      <c r="G23" s="68">
        <v>25</v>
      </c>
      <c r="H23" s="68">
        <v>18</v>
      </c>
      <c r="I23" s="58">
        <f t="shared" si="0"/>
        <v>43</v>
      </c>
      <c r="J23" s="158">
        <v>8822276699</v>
      </c>
      <c r="K23" s="65" t="s">
        <v>238</v>
      </c>
      <c r="L23" s="157" t="s">
        <v>239</v>
      </c>
      <c r="M23" s="98">
        <v>9954010400</v>
      </c>
      <c r="N23" s="72" t="s">
        <v>248</v>
      </c>
      <c r="O23" s="73" t="s">
        <v>249</v>
      </c>
      <c r="P23" s="183">
        <v>43651</v>
      </c>
      <c r="Q23" s="67" t="s">
        <v>125</v>
      </c>
      <c r="R23" s="48">
        <v>10</v>
      </c>
      <c r="S23" s="18" t="s">
        <v>85</v>
      </c>
      <c r="T23" s="18"/>
    </row>
    <row r="24" spans="1:20" ht="31.5">
      <c r="A24" s="4">
        <v>20</v>
      </c>
      <c r="B24" s="17" t="s">
        <v>63</v>
      </c>
      <c r="C24" s="76" t="s">
        <v>679</v>
      </c>
      <c r="D24" s="65" t="s">
        <v>25</v>
      </c>
      <c r="E24" s="68">
        <v>20</v>
      </c>
      <c r="F24" s="65"/>
      <c r="G24" s="68">
        <v>20</v>
      </c>
      <c r="H24" s="68">
        <v>22</v>
      </c>
      <c r="I24" s="58">
        <f t="shared" si="0"/>
        <v>42</v>
      </c>
      <c r="J24" s="147">
        <v>9678483784</v>
      </c>
      <c r="K24" s="65" t="s">
        <v>781</v>
      </c>
      <c r="L24" s="65" t="s">
        <v>774</v>
      </c>
      <c r="M24" s="67">
        <v>9435505992</v>
      </c>
      <c r="N24" s="72" t="s">
        <v>590</v>
      </c>
      <c r="O24" s="73" t="s">
        <v>782</v>
      </c>
      <c r="P24" s="183">
        <v>43651</v>
      </c>
      <c r="Q24" s="67" t="s">
        <v>125</v>
      </c>
      <c r="R24" s="67">
        <v>29</v>
      </c>
      <c r="S24" s="18" t="s">
        <v>85</v>
      </c>
      <c r="T24" s="18"/>
    </row>
    <row r="25" spans="1:20" ht="31.5">
      <c r="A25" s="4">
        <v>21</v>
      </c>
      <c r="B25" s="17" t="s">
        <v>62</v>
      </c>
      <c r="C25" s="76" t="s">
        <v>680</v>
      </c>
      <c r="D25" s="65" t="s">
        <v>25</v>
      </c>
      <c r="E25" s="68">
        <v>27</v>
      </c>
      <c r="F25" s="67"/>
      <c r="G25" s="68">
        <v>34</v>
      </c>
      <c r="H25" s="68">
        <v>29</v>
      </c>
      <c r="I25" s="58">
        <f t="shared" si="0"/>
        <v>63</v>
      </c>
      <c r="J25" s="100">
        <v>8474866597</v>
      </c>
      <c r="K25" s="65" t="s">
        <v>779</v>
      </c>
      <c r="L25" s="75" t="s">
        <v>578</v>
      </c>
      <c r="M25" s="242">
        <v>8812881311</v>
      </c>
      <c r="N25" s="78" t="s">
        <v>780</v>
      </c>
      <c r="O25" s="97">
        <v>9854502442</v>
      </c>
      <c r="P25" s="183">
        <v>43652</v>
      </c>
      <c r="Q25" s="67" t="s">
        <v>128</v>
      </c>
      <c r="R25" s="67">
        <v>32</v>
      </c>
      <c r="S25" s="18" t="s">
        <v>85</v>
      </c>
      <c r="T25" s="18"/>
    </row>
    <row r="26" spans="1:20" ht="18.75">
      <c r="A26" s="4">
        <v>22</v>
      </c>
      <c r="B26" s="17" t="s">
        <v>62</v>
      </c>
      <c r="C26" s="76" t="s">
        <v>681</v>
      </c>
      <c r="D26" s="65" t="s">
        <v>25</v>
      </c>
      <c r="E26" s="68">
        <v>17</v>
      </c>
      <c r="F26" s="65"/>
      <c r="G26" s="68">
        <v>34</v>
      </c>
      <c r="H26" s="68">
        <v>36</v>
      </c>
      <c r="I26" s="58">
        <f t="shared" si="0"/>
        <v>70</v>
      </c>
      <c r="J26" s="100">
        <v>9954255681</v>
      </c>
      <c r="K26" s="65" t="s">
        <v>783</v>
      </c>
      <c r="L26" s="75" t="s">
        <v>578</v>
      </c>
      <c r="M26" s="242">
        <v>8812881311</v>
      </c>
      <c r="N26" s="78" t="s">
        <v>784</v>
      </c>
      <c r="O26" s="97">
        <v>9678172734</v>
      </c>
      <c r="P26" s="183">
        <v>43652</v>
      </c>
      <c r="Q26" s="67" t="s">
        <v>128</v>
      </c>
      <c r="R26" s="48">
        <v>9</v>
      </c>
      <c r="S26" s="18" t="s">
        <v>85</v>
      </c>
      <c r="T26" s="18"/>
    </row>
    <row r="27" spans="1:20" ht="31.5">
      <c r="A27" s="4">
        <v>23</v>
      </c>
      <c r="B27" s="17" t="s">
        <v>63</v>
      </c>
      <c r="C27" s="76" t="s">
        <v>682</v>
      </c>
      <c r="D27" s="65" t="s">
        <v>25</v>
      </c>
      <c r="E27" s="68">
        <v>29</v>
      </c>
      <c r="F27" s="65"/>
      <c r="G27" s="68">
        <v>32</v>
      </c>
      <c r="H27" s="68">
        <v>45</v>
      </c>
      <c r="I27" s="58">
        <f t="shared" si="0"/>
        <v>77</v>
      </c>
      <c r="J27" s="158">
        <v>8822363787</v>
      </c>
      <c r="K27" s="65" t="s">
        <v>243</v>
      </c>
      <c r="L27" s="157" t="s">
        <v>239</v>
      </c>
      <c r="M27" s="98">
        <v>9954010400</v>
      </c>
      <c r="N27" s="72" t="s">
        <v>244</v>
      </c>
      <c r="O27" s="73" t="s">
        <v>245</v>
      </c>
      <c r="P27" s="183">
        <v>43652</v>
      </c>
      <c r="Q27" s="67" t="s">
        <v>128</v>
      </c>
      <c r="R27" s="67">
        <v>13</v>
      </c>
      <c r="S27" s="18" t="s">
        <v>85</v>
      </c>
      <c r="T27" s="18"/>
    </row>
    <row r="28" spans="1:20" ht="31.5">
      <c r="A28" s="4">
        <v>24</v>
      </c>
      <c r="B28" s="17" t="s">
        <v>63</v>
      </c>
      <c r="C28" s="76" t="s">
        <v>683</v>
      </c>
      <c r="D28" s="65" t="s">
        <v>25</v>
      </c>
      <c r="E28" s="68">
        <v>28</v>
      </c>
      <c r="F28" s="65"/>
      <c r="G28" s="68">
        <v>41</v>
      </c>
      <c r="H28" s="68">
        <v>36</v>
      </c>
      <c r="I28" s="58">
        <f t="shared" si="0"/>
        <v>77</v>
      </c>
      <c r="J28" s="158"/>
      <c r="K28" s="65" t="s">
        <v>243</v>
      </c>
      <c r="L28" s="157" t="s">
        <v>239</v>
      </c>
      <c r="M28" s="98">
        <v>9954010400</v>
      </c>
      <c r="N28" s="72" t="s">
        <v>244</v>
      </c>
      <c r="O28" s="73" t="s">
        <v>245</v>
      </c>
      <c r="P28" s="183">
        <v>43652</v>
      </c>
      <c r="Q28" s="67" t="s">
        <v>128</v>
      </c>
      <c r="R28" s="67">
        <v>14</v>
      </c>
      <c r="S28" s="18" t="s">
        <v>85</v>
      </c>
      <c r="T28" s="18"/>
    </row>
    <row r="29" spans="1:20">
      <c r="A29" s="4">
        <v>25</v>
      </c>
      <c r="B29" s="17" t="s">
        <v>62</v>
      </c>
      <c r="C29" s="76" t="s">
        <v>684</v>
      </c>
      <c r="D29" s="65" t="s">
        <v>25</v>
      </c>
      <c r="E29" s="68">
        <v>31</v>
      </c>
      <c r="F29" s="65"/>
      <c r="G29" s="68">
        <v>19</v>
      </c>
      <c r="H29" s="68">
        <v>23</v>
      </c>
      <c r="I29" s="58">
        <f t="shared" si="0"/>
        <v>42</v>
      </c>
      <c r="J29" s="98">
        <v>8761025059</v>
      </c>
      <c r="K29" s="67" t="s">
        <v>216</v>
      </c>
      <c r="L29" s="98" t="s">
        <v>217</v>
      </c>
      <c r="M29" s="98">
        <v>9706371427</v>
      </c>
      <c r="N29" s="78" t="s">
        <v>362</v>
      </c>
      <c r="O29" s="97">
        <v>8822213351</v>
      </c>
      <c r="P29" s="183">
        <v>43654</v>
      </c>
      <c r="Q29" s="67" t="s">
        <v>135</v>
      </c>
      <c r="R29" s="48">
        <v>9</v>
      </c>
      <c r="S29" s="18" t="s">
        <v>85</v>
      </c>
      <c r="T29" s="18"/>
    </row>
    <row r="30" spans="1:20">
      <c r="A30" s="4">
        <v>26</v>
      </c>
      <c r="B30" s="17" t="s">
        <v>62</v>
      </c>
      <c r="C30" s="76" t="s">
        <v>685</v>
      </c>
      <c r="D30" s="65" t="s">
        <v>25</v>
      </c>
      <c r="E30" s="68">
        <v>32</v>
      </c>
      <c r="F30" s="65"/>
      <c r="G30" s="68">
        <v>16</v>
      </c>
      <c r="H30" s="68">
        <v>12</v>
      </c>
      <c r="I30" s="58">
        <f t="shared" si="0"/>
        <v>28</v>
      </c>
      <c r="J30" s="98">
        <v>9854726539</v>
      </c>
      <c r="K30" s="67" t="s">
        <v>216</v>
      </c>
      <c r="L30" s="98" t="s">
        <v>217</v>
      </c>
      <c r="M30" s="98">
        <v>9706371427</v>
      </c>
      <c r="N30" s="78" t="s">
        <v>362</v>
      </c>
      <c r="O30" s="97">
        <v>8822213351</v>
      </c>
      <c r="P30" s="183">
        <v>43654</v>
      </c>
      <c r="Q30" s="67" t="s">
        <v>135</v>
      </c>
      <c r="R30" s="67">
        <v>9</v>
      </c>
      <c r="S30" s="18" t="s">
        <v>85</v>
      </c>
      <c r="T30" s="18"/>
    </row>
    <row r="31" spans="1:20">
      <c r="A31" s="4">
        <v>27</v>
      </c>
      <c r="B31" s="17" t="s">
        <v>63</v>
      </c>
      <c r="C31" s="76" t="s">
        <v>686</v>
      </c>
      <c r="D31" s="65" t="s">
        <v>25</v>
      </c>
      <c r="E31" s="68"/>
      <c r="F31" s="65"/>
      <c r="G31" s="68">
        <v>32</v>
      </c>
      <c r="H31" s="68">
        <v>28</v>
      </c>
      <c r="I31" s="58">
        <f t="shared" si="0"/>
        <v>60</v>
      </c>
      <c r="J31" s="84" t="s">
        <v>785</v>
      </c>
      <c r="K31" s="65" t="s">
        <v>786</v>
      </c>
      <c r="L31" s="98" t="s">
        <v>787</v>
      </c>
      <c r="M31" s="98">
        <v>9707152880</v>
      </c>
      <c r="N31" s="78" t="s">
        <v>788</v>
      </c>
      <c r="O31" s="97" t="s">
        <v>789</v>
      </c>
      <c r="P31" s="183">
        <v>43654</v>
      </c>
      <c r="Q31" s="67" t="s">
        <v>135</v>
      </c>
      <c r="R31" s="67">
        <v>18</v>
      </c>
      <c r="S31" s="18" t="s">
        <v>85</v>
      </c>
      <c r="T31" s="18"/>
    </row>
    <row r="32" spans="1:20">
      <c r="A32" s="4">
        <v>28</v>
      </c>
      <c r="B32" s="17" t="s">
        <v>63</v>
      </c>
      <c r="C32" s="76" t="s">
        <v>687</v>
      </c>
      <c r="D32" s="65" t="s">
        <v>25</v>
      </c>
      <c r="E32" s="19"/>
      <c r="F32" s="18"/>
      <c r="G32" s="19">
        <v>44</v>
      </c>
      <c r="H32" s="19">
        <v>38</v>
      </c>
      <c r="I32" s="58">
        <f t="shared" si="0"/>
        <v>82</v>
      </c>
      <c r="J32" s="77">
        <v>8761856599</v>
      </c>
      <c r="K32" s="65" t="s">
        <v>786</v>
      </c>
      <c r="L32" s="98" t="s">
        <v>787</v>
      </c>
      <c r="M32" s="98">
        <v>9707152880</v>
      </c>
      <c r="N32" s="78" t="s">
        <v>788</v>
      </c>
      <c r="O32" s="97" t="s">
        <v>789</v>
      </c>
      <c r="P32" s="183">
        <v>43654</v>
      </c>
      <c r="Q32" s="67" t="s">
        <v>135</v>
      </c>
      <c r="R32" s="67">
        <v>19</v>
      </c>
      <c r="S32" s="18" t="s">
        <v>85</v>
      </c>
      <c r="T32" s="18"/>
    </row>
    <row r="33" spans="1:20" ht="18.75">
      <c r="A33" s="4">
        <v>29</v>
      </c>
      <c r="B33" s="17" t="s">
        <v>62</v>
      </c>
      <c r="C33" s="76" t="s">
        <v>688</v>
      </c>
      <c r="D33" s="65" t="s">
        <v>25</v>
      </c>
      <c r="E33" s="68">
        <v>5</v>
      </c>
      <c r="F33" s="65"/>
      <c r="G33" s="68">
        <v>15</v>
      </c>
      <c r="H33" s="68">
        <v>18</v>
      </c>
      <c r="I33" s="58">
        <f t="shared" si="0"/>
        <v>33</v>
      </c>
      <c r="J33" s="100">
        <v>9577408020</v>
      </c>
      <c r="K33" s="67" t="s">
        <v>216</v>
      </c>
      <c r="L33" s="98" t="s">
        <v>217</v>
      </c>
      <c r="M33" s="145">
        <v>9706371427</v>
      </c>
      <c r="N33" s="146" t="s">
        <v>218</v>
      </c>
      <c r="O33" s="112">
        <v>9706617464</v>
      </c>
      <c r="P33" s="49">
        <v>43655</v>
      </c>
      <c r="Q33" s="48" t="s">
        <v>93</v>
      </c>
      <c r="R33" s="48">
        <v>12</v>
      </c>
      <c r="S33" s="18" t="s">
        <v>85</v>
      </c>
      <c r="T33" s="18"/>
    </row>
    <row r="34" spans="1:20" ht="18.75">
      <c r="A34" s="4">
        <v>30</v>
      </c>
      <c r="B34" s="17" t="s">
        <v>62</v>
      </c>
      <c r="C34" s="160" t="s">
        <v>689</v>
      </c>
      <c r="D34" s="65" t="s">
        <v>25</v>
      </c>
      <c r="E34" s="68">
        <v>14</v>
      </c>
      <c r="F34" s="65"/>
      <c r="G34" s="68">
        <v>20</v>
      </c>
      <c r="H34" s="68">
        <v>18</v>
      </c>
      <c r="I34" s="58">
        <f t="shared" si="0"/>
        <v>38</v>
      </c>
      <c r="J34" s="230">
        <v>9706013715</v>
      </c>
      <c r="K34" s="67" t="s">
        <v>216</v>
      </c>
      <c r="L34" s="98" t="s">
        <v>217</v>
      </c>
      <c r="M34" s="145">
        <v>9706371427</v>
      </c>
      <c r="N34" s="78" t="s">
        <v>368</v>
      </c>
      <c r="O34" s="97">
        <v>8473859295</v>
      </c>
      <c r="P34" s="49">
        <v>43655</v>
      </c>
      <c r="Q34" s="48" t="s">
        <v>93</v>
      </c>
      <c r="R34" s="48">
        <v>10</v>
      </c>
      <c r="S34" s="18" t="s">
        <v>85</v>
      </c>
      <c r="T34" s="18"/>
    </row>
    <row r="35" spans="1:20">
      <c r="A35" s="4">
        <v>31</v>
      </c>
      <c r="B35" s="17" t="s">
        <v>63</v>
      </c>
      <c r="C35" s="76" t="s">
        <v>690</v>
      </c>
      <c r="D35" s="65" t="s">
        <v>25</v>
      </c>
      <c r="E35" s="68"/>
      <c r="F35" s="65"/>
      <c r="G35" s="106">
        <v>41</v>
      </c>
      <c r="H35" s="106">
        <v>36</v>
      </c>
      <c r="I35" s="58">
        <f t="shared" si="0"/>
        <v>77</v>
      </c>
      <c r="J35" s="67">
        <v>7399780730</v>
      </c>
      <c r="K35" s="67" t="s">
        <v>400</v>
      </c>
      <c r="L35" s="92" t="s">
        <v>401</v>
      </c>
      <c r="M35" s="92">
        <v>9435505513</v>
      </c>
      <c r="N35" s="67" t="s">
        <v>790</v>
      </c>
      <c r="O35" s="67">
        <v>9678894721</v>
      </c>
      <c r="P35" s="49">
        <v>43655</v>
      </c>
      <c r="Q35" s="48" t="s">
        <v>93</v>
      </c>
      <c r="R35" s="67">
        <v>17</v>
      </c>
      <c r="S35" s="18" t="s">
        <v>85</v>
      </c>
      <c r="T35" s="18"/>
    </row>
    <row r="36" spans="1:20" ht="18.75">
      <c r="A36" s="4">
        <v>32</v>
      </c>
      <c r="B36" s="17" t="s">
        <v>63</v>
      </c>
      <c r="C36" s="76" t="s">
        <v>691</v>
      </c>
      <c r="D36" s="65" t="s">
        <v>25</v>
      </c>
      <c r="E36" s="68">
        <v>19</v>
      </c>
      <c r="F36" s="67"/>
      <c r="G36" s="68">
        <v>12</v>
      </c>
      <c r="H36" s="68">
        <v>15</v>
      </c>
      <c r="I36" s="58">
        <f t="shared" si="0"/>
        <v>27</v>
      </c>
      <c r="J36" s="184">
        <v>7896667195</v>
      </c>
      <c r="K36" s="65" t="s">
        <v>791</v>
      </c>
      <c r="L36" s="98" t="s">
        <v>444</v>
      </c>
      <c r="M36" s="145">
        <v>8011970634</v>
      </c>
      <c r="N36" s="78" t="s">
        <v>792</v>
      </c>
      <c r="O36" s="97">
        <v>9678894721</v>
      </c>
      <c r="P36" s="49">
        <v>43655</v>
      </c>
      <c r="Q36" s="48" t="s">
        <v>93</v>
      </c>
      <c r="R36" s="67">
        <v>16</v>
      </c>
      <c r="S36" s="18" t="s">
        <v>85</v>
      </c>
      <c r="T36" s="18"/>
    </row>
    <row r="37" spans="1:20" ht="18.75">
      <c r="A37" s="4">
        <v>33</v>
      </c>
      <c r="B37" s="17" t="s">
        <v>62</v>
      </c>
      <c r="C37" s="76" t="s">
        <v>692</v>
      </c>
      <c r="D37" s="65" t="s">
        <v>25</v>
      </c>
      <c r="E37" s="19"/>
      <c r="F37" s="18"/>
      <c r="G37" s="68">
        <v>31</v>
      </c>
      <c r="H37" s="68">
        <v>32</v>
      </c>
      <c r="I37" s="58">
        <f t="shared" si="0"/>
        <v>63</v>
      </c>
      <c r="J37" s="184"/>
      <c r="K37" s="67" t="s">
        <v>216</v>
      </c>
      <c r="L37" s="98" t="s">
        <v>217</v>
      </c>
      <c r="M37" s="145">
        <v>9706371427</v>
      </c>
      <c r="N37" s="195" t="s">
        <v>362</v>
      </c>
      <c r="O37" s="206">
        <v>8822213351</v>
      </c>
      <c r="P37" s="49">
        <v>43656</v>
      </c>
      <c r="Q37" s="48" t="s">
        <v>102</v>
      </c>
      <c r="R37" s="48">
        <v>3</v>
      </c>
      <c r="S37" s="18" t="s">
        <v>85</v>
      </c>
      <c r="T37" s="18"/>
    </row>
    <row r="38" spans="1:20" ht="18.75">
      <c r="A38" s="4">
        <v>34</v>
      </c>
      <c r="B38" s="17" t="s">
        <v>62</v>
      </c>
      <c r="C38" s="76" t="s">
        <v>693</v>
      </c>
      <c r="D38" s="65" t="s">
        <v>25</v>
      </c>
      <c r="E38" s="68">
        <v>16</v>
      </c>
      <c r="F38" s="67"/>
      <c r="G38" s="68">
        <v>24</v>
      </c>
      <c r="H38" s="68">
        <v>13</v>
      </c>
      <c r="I38" s="58">
        <f t="shared" si="0"/>
        <v>37</v>
      </c>
      <c r="J38" s="102">
        <v>9401291197</v>
      </c>
      <c r="K38" s="67" t="s">
        <v>216</v>
      </c>
      <c r="L38" s="98" t="s">
        <v>217</v>
      </c>
      <c r="M38" s="145">
        <v>9706371427</v>
      </c>
      <c r="N38" s="78" t="s">
        <v>368</v>
      </c>
      <c r="O38" s="97">
        <v>8473859295</v>
      </c>
      <c r="P38" s="49">
        <v>43656</v>
      </c>
      <c r="Q38" s="48" t="s">
        <v>102</v>
      </c>
      <c r="R38" s="67">
        <v>8</v>
      </c>
      <c r="S38" s="18" t="s">
        <v>85</v>
      </c>
      <c r="T38" s="18"/>
    </row>
    <row r="39" spans="1:20" ht="18.75">
      <c r="A39" s="4">
        <v>35</v>
      </c>
      <c r="B39" s="17" t="s">
        <v>63</v>
      </c>
      <c r="C39" s="76" t="s">
        <v>694</v>
      </c>
      <c r="D39" s="65" t="s">
        <v>25</v>
      </c>
      <c r="E39" s="68"/>
      <c r="F39" s="65"/>
      <c r="G39" s="68">
        <v>21</v>
      </c>
      <c r="H39" s="68">
        <v>22</v>
      </c>
      <c r="I39" s="58">
        <f t="shared" si="0"/>
        <v>43</v>
      </c>
      <c r="J39" s="107" t="s">
        <v>793</v>
      </c>
      <c r="K39" s="243" t="s">
        <v>794</v>
      </c>
      <c r="L39" s="98" t="s">
        <v>795</v>
      </c>
      <c r="M39" s="145">
        <v>9401450930</v>
      </c>
      <c r="N39" s="244" t="s">
        <v>631</v>
      </c>
      <c r="O39" s="244">
        <v>9678191418</v>
      </c>
      <c r="P39" s="49">
        <v>43656</v>
      </c>
      <c r="Q39" s="48" t="s">
        <v>102</v>
      </c>
      <c r="R39" s="67">
        <v>24</v>
      </c>
      <c r="S39" s="18" t="s">
        <v>85</v>
      </c>
      <c r="T39" s="18"/>
    </row>
    <row r="40" spans="1:20" ht="18.75">
      <c r="A40" s="4">
        <v>36</v>
      </c>
      <c r="B40" s="17" t="s">
        <v>63</v>
      </c>
      <c r="C40" s="76" t="s">
        <v>695</v>
      </c>
      <c r="D40" s="65" t="s">
        <v>25</v>
      </c>
      <c r="E40" s="68">
        <v>10</v>
      </c>
      <c r="F40" s="65"/>
      <c r="G40" s="68">
        <v>19</v>
      </c>
      <c r="H40" s="68">
        <v>21</v>
      </c>
      <c r="I40" s="58">
        <f t="shared" si="0"/>
        <v>40</v>
      </c>
      <c r="J40" s="184">
        <v>8812882649</v>
      </c>
      <c r="K40" s="243" t="s">
        <v>794</v>
      </c>
      <c r="L40" s="98" t="s">
        <v>795</v>
      </c>
      <c r="M40" s="145">
        <v>9401450930</v>
      </c>
      <c r="N40" s="244" t="s">
        <v>631</v>
      </c>
      <c r="O40" s="244">
        <v>9678191418</v>
      </c>
      <c r="P40" s="49">
        <v>43656</v>
      </c>
      <c r="Q40" s="48" t="s">
        <v>102</v>
      </c>
      <c r="R40" s="67">
        <v>28</v>
      </c>
      <c r="S40" s="18" t="s">
        <v>85</v>
      </c>
      <c r="T40" s="18"/>
    </row>
    <row r="41" spans="1:20" ht="18.75">
      <c r="A41" s="4">
        <v>37</v>
      </c>
      <c r="B41" s="17" t="s">
        <v>63</v>
      </c>
      <c r="C41" s="168" t="s">
        <v>696</v>
      </c>
      <c r="D41" s="65" t="s">
        <v>25</v>
      </c>
      <c r="E41" s="105"/>
      <c r="F41" s="65"/>
      <c r="G41" s="68">
        <v>34</v>
      </c>
      <c r="H41" s="68">
        <v>28</v>
      </c>
      <c r="I41" s="58">
        <f t="shared" si="0"/>
        <v>62</v>
      </c>
      <c r="J41" s="107" t="s">
        <v>796</v>
      </c>
      <c r="K41" s="243" t="s">
        <v>794</v>
      </c>
      <c r="L41" s="98" t="s">
        <v>795</v>
      </c>
      <c r="M41" s="145">
        <v>9401450930</v>
      </c>
      <c r="N41" s="244" t="s">
        <v>631</v>
      </c>
      <c r="O41" s="244">
        <v>9678191418</v>
      </c>
      <c r="P41" s="49">
        <v>43656</v>
      </c>
      <c r="Q41" s="48" t="s">
        <v>102</v>
      </c>
      <c r="R41" s="67">
        <v>26</v>
      </c>
      <c r="S41" s="18" t="s">
        <v>85</v>
      </c>
      <c r="T41" s="18"/>
    </row>
    <row r="42" spans="1:20" ht="18.75">
      <c r="A42" s="4">
        <v>38</v>
      </c>
      <c r="B42" s="17" t="s">
        <v>62</v>
      </c>
      <c r="C42" s="76" t="s">
        <v>697</v>
      </c>
      <c r="D42" s="65" t="s">
        <v>25</v>
      </c>
      <c r="E42" s="68">
        <v>17</v>
      </c>
      <c r="F42" s="65"/>
      <c r="G42" s="68">
        <v>12</v>
      </c>
      <c r="H42" s="68">
        <v>10</v>
      </c>
      <c r="I42" s="58">
        <f t="shared" si="0"/>
        <v>22</v>
      </c>
      <c r="J42" s="145">
        <v>9954602374</v>
      </c>
      <c r="K42" s="67" t="s">
        <v>216</v>
      </c>
      <c r="L42" s="98" t="s">
        <v>217</v>
      </c>
      <c r="M42" s="145">
        <v>9706371427</v>
      </c>
      <c r="N42" s="78" t="s">
        <v>797</v>
      </c>
      <c r="O42" s="112">
        <v>9706371175</v>
      </c>
      <c r="P42" s="183">
        <v>43657</v>
      </c>
      <c r="Q42" s="67" t="s">
        <v>118</v>
      </c>
      <c r="R42" s="67">
        <v>3</v>
      </c>
      <c r="S42" s="18" t="s">
        <v>85</v>
      </c>
      <c r="T42" s="18"/>
    </row>
    <row r="43" spans="1:20" ht="18.75">
      <c r="A43" s="4">
        <v>39</v>
      </c>
      <c r="B43" s="17" t="s">
        <v>62</v>
      </c>
      <c r="C43" s="76" t="s">
        <v>698</v>
      </c>
      <c r="D43" s="65" t="s">
        <v>25</v>
      </c>
      <c r="E43" s="68">
        <v>18</v>
      </c>
      <c r="F43" s="65"/>
      <c r="G43" s="68">
        <v>14</v>
      </c>
      <c r="H43" s="68">
        <v>16</v>
      </c>
      <c r="I43" s="58">
        <f t="shared" si="0"/>
        <v>30</v>
      </c>
      <c r="J43" s="111"/>
      <c r="K43" s="67" t="s">
        <v>216</v>
      </c>
      <c r="L43" s="98" t="s">
        <v>390</v>
      </c>
      <c r="M43" s="145">
        <v>9854718571</v>
      </c>
      <c r="N43" s="78" t="s">
        <v>798</v>
      </c>
      <c r="O43" s="97">
        <v>7896142913</v>
      </c>
      <c r="P43" s="183">
        <v>43657</v>
      </c>
      <c r="Q43" s="67" t="s">
        <v>118</v>
      </c>
      <c r="R43" s="67">
        <v>2</v>
      </c>
      <c r="S43" s="18" t="s">
        <v>85</v>
      </c>
      <c r="T43" s="18"/>
    </row>
    <row r="44" spans="1:20">
      <c r="A44" s="4">
        <v>40</v>
      </c>
      <c r="B44" s="17" t="s">
        <v>63</v>
      </c>
      <c r="C44" s="76" t="s">
        <v>699</v>
      </c>
      <c r="D44" s="65" t="s">
        <v>25</v>
      </c>
      <c r="E44" s="212">
        <v>6</v>
      </c>
      <c r="F44" s="67"/>
      <c r="G44" s="68">
        <v>19</v>
      </c>
      <c r="H44" s="68">
        <v>23</v>
      </c>
      <c r="I44" s="58">
        <f t="shared" si="0"/>
        <v>42</v>
      </c>
      <c r="J44" s="131">
        <v>9954829398</v>
      </c>
      <c r="K44" s="67" t="s">
        <v>799</v>
      </c>
      <c r="L44" s="187" t="s">
        <v>800</v>
      </c>
      <c r="M44" s="187" t="s">
        <v>801</v>
      </c>
      <c r="N44" s="195" t="s">
        <v>802</v>
      </c>
      <c r="O44" s="206">
        <v>8473866058</v>
      </c>
      <c r="P44" s="183">
        <v>43657</v>
      </c>
      <c r="Q44" s="67" t="s">
        <v>118</v>
      </c>
      <c r="R44" s="48">
        <v>15</v>
      </c>
      <c r="S44" s="18" t="s">
        <v>85</v>
      </c>
      <c r="T44" s="18"/>
    </row>
    <row r="45" spans="1:20">
      <c r="A45" s="4">
        <v>41</v>
      </c>
      <c r="B45" s="17" t="s">
        <v>63</v>
      </c>
      <c r="C45" s="76" t="s">
        <v>700</v>
      </c>
      <c r="D45" s="65" t="s">
        <v>25</v>
      </c>
      <c r="E45" s="68">
        <v>14</v>
      </c>
      <c r="F45" s="65"/>
      <c r="G45" s="68">
        <v>32</v>
      </c>
      <c r="H45" s="68">
        <v>29</v>
      </c>
      <c r="I45" s="58">
        <f t="shared" si="0"/>
        <v>61</v>
      </c>
      <c r="J45" s="131">
        <v>9954293719</v>
      </c>
      <c r="K45" s="67" t="s">
        <v>799</v>
      </c>
      <c r="L45" s="187" t="s">
        <v>800</v>
      </c>
      <c r="M45" s="187" t="s">
        <v>801</v>
      </c>
      <c r="N45" s="195" t="s">
        <v>802</v>
      </c>
      <c r="O45" s="206">
        <v>8473866058</v>
      </c>
      <c r="P45" s="183">
        <v>43657</v>
      </c>
      <c r="Q45" s="67" t="s">
        <v>118</v>
      </c>
      <c r="R45" s="67">
        <v>13</v>
      </c>
      <c r="S45" s="18" t="s">
        <v>85</v>
      </c>
      <c r="T45" s="18"/>
    </row>
    <row r="46" spans="1:20" ht="18.75">
      <c r="A46" s="4">
        <v>42</v>
      </c>
      <c r="B46" s="17" t="s">
        <v>62</v>
      </c>
      <c r="C46" s="76" t="s">
        <v>701</v>
      </c>
      <c r="D46" s="65" t="s">
        <v>25</v>
      </c>
      <c r="E46" s="68">
        <v>23</v>
      </c>
      <c r="F46" s="65"/>
      <c r="G46" s="68">
        <v>10</v>
      </c>
      <c r="H46" s="68">
        <v>12</v>
      </c>
      <c r="I46" s="58">
        <f t="shared" si="0"/>
        <v>22</v>
      </c>
      <c r="J46" s="145">
        <v>9401291197</v>
      </c>
      <c r="K46" s="67" t="s">
        <v>216</v>
      </c>
      <c r="L46" s="98" t="s">
        <v>217</v>
      </c>
      <c r="M46" s="145">
        <v>9706371427</v>
      </c>
      <c r="N46" s="78" t="s">
        <v>368</v>
      </c>
      <c r="O46" s="97">
        <v>8473859295</v>
      </c>
      <c r="P46" s="49">
        <v>43658</v>
      </c>
      <c r="Q46" s="67" t="s">
        <v>125</v>
      </c>
      <c r="R46" s="67">
        <v>6</v>
      </c>
      <c r="S46" s="18" t="s">
        <v>85</v>
      </c>
      <c r="T46" s="18"/>
    </row>
    <row r="47" spans="1:20" ht="18.75">
      <c r="A47" s="4">
        <v>43</v>
      </c>
      <c r="B47" s="17" t="s">
        <v>62</v>
      </c>
      <c r="C47" s="76" t="s">
        <v>702</v>
      </c>
      <c r="D47" s="65" t="s">
        <v>25</v>
      </c>
      <c r="E47" s="68">
        <v>39</v>
      </c>
      <c r="F47" s="65"/>
      <c r="G47" s="68">
        <v>15</v>
      </c>
      <c r="H47" s="68">
        <v>17</v>
      </c>
      <c r="I47" s="58">
        <f t="shared" si="0"/>
        <v>32</v>
      </c>
      <c r="J47" s="145">
        <v>9943214504</v>
      </c>
      <c r="K47" s="67" t="s">
        <v>216</v>
      </c>
      <c r="L47" s="98" t="s">
        <v>217</v>
      </c>
      <c r="M47" s="145">
        <v>9706371427</v>
      </c>
      <c r="N47" s="146" t="s">
        <v>646</v>
      </c>
      <c r="O47" s="112">
        <v>8486500523</v>
      </c>
      <c r="P47" s="49">
        <v>43658</v>
      </c>
      <c r="Q47" s="67" t="s">
        <v>125</v>
      </c>
      <c r="R47" s="67">
        <v>7</v>
      </c>
      <c r="S47" s="18" t="s">
        <v>85</v>
      </c>
      <c r="T47" s="18"/>
    </row>
    <row r="48" spans="1:20">
      <c r="A48" s="4">
        <v>44</v>
      </c>
      <c r="B48" s="17" t="s">
        <v>63</v>
      </c>
      <c r="C48" s="76" t="s">
        <v>703</v>
      </c>
      <c r="D48" s="65" t="s">
        <v>25</v>
      </c>
      <c r="E48" s="68">
        <v>1</v>
      </c>
      <c r="F48" s="65"/>
      <c r="G48" s="68">
        <v>34</v>
      </c>
      <c r="H48" s="68">
        <v>29</v>
      </c>
      <c r="I48" s="58">
        <f t="shared" si="0"/>
        <v>63</v>
      </c>
      <c r="J48" s="204">
        <v>8471972038</v>
      </c>
      <c r="K48" s="67" t="s">
        <v>799</v>
      </c>
      <c r="L48" s="82" t="s">
        <v>803</v>
      </c>
      <c r="M48" s="98">
        <v>9859643417</v>
      </c>
      <c r="N48" s="180" t="s">
        <v>804</v>
      </c>
      <c r="O48" s="48">
        <v>8812883601</v>
      </c>
      <c r="P48" s="49">
        <v>43658</v>
      </c>
      <c r="Q48" s="67" t="s">
        <v>125</v>
      </c>
      <c r="R48" s="67">
        <v>16</v>
      </c>
      <c r="S48" s="18" t="s">
        <v>85</v>
      </c>
      <c r="T48" s="18"/>
    </row>
    <row r="49" spans="1:20">
      <c r="A49" s="4">
        <v>45</v>
      </c>
      <c r="B49" s="17" t="s">
        <v>63</v>
      </c>
      <c r="C49" s="76" t="s">
        <v>704</v>
      </c>
      <c r="D49" s="18" t="s">
        <v>25</v>
      </c>
      <c r="E49" s="19">
        <v>9</v>
      </c>
      <c r="F49" s="18"/>
      <c r="G49" s="19">
        <v>28</v>
      </c>
      <c r="H49" s="19">
        <v>29</v>
      </c>
      <c r="I49" s="58">
        <f t="shared" si="0"/>
        <v>57</v>
      </c>
      <c r="J49" s="204">
        <v>9954828955</v>
      </c>
      <c r="K49" s="48" t="s">
        <v>799</v>
      </c>
      <c r="L49" s="82" t="s">
        <v>803</v>
      </c>
      <c r="M49" s="98">
        <v>9859643417</v>
      </c>
      <c r="N49" s="180" t="s">
        <v>804</v>
      </c>
      <c r="O49" s="48">
        <v>8812883601</v>
      </c>
      <c r="P49" s="49">
        <v>43658</v>
      </c>
      <c r="Q49" s="67" t="s">
        <v>125</v>
      </c>
      <c r="R49" s="67">
        <v>18</v>
      </c>
      <c r="S49" s="18" t="s">
        <v>85</v>
      </c>
      <c r="T49" s="18"/>
    </row>
    <row r="50" spans="1:20" ht="18.75">
      <c r="A50" s="4">
        <v>46</v>
      </c>
      <c r="B50" s="17" t="s">
        <v>62</v>
      </c>
      <c r="C50" s="76" t="s">
        <v>705</v>
      </c>
      <c r="D50" s="65" t="s">
        <v>25</v>
      </c>
      <c r="E50" s="68">
        <v>29</v>
      </c>
      <c r="F50" s="65"/>
      <c r="G50" s="68">
        <v>9</v>
      </c>
      <c r="H50" s="68">
        <v>7</v>
      </c>
      <c r="I50" s="58">
        <f t="shared" si="0"/>
        <v>16</v>
      </c>
      <c r="J50" s="102">
        <v>8011877818</v>
      </c>
      <c r="K50" s="67" t="s">
        <v>216</v>
      </c>
      <c r="L50" s="98" t="s">
        <v>217</v>
      </c>
      <c r="M50" s="145">
        <v>9706371427</v>
      </c>
      <c r="N50" s="78" t="s">
        <v>805</v>
      </c>
      <c r="O50" s="112">
        <v>8011437896</v>
      </c>
      <c r="P50" s="183">
        <v>43296</v>
      </c>
      <c r="Q50" s="67" t="s">
        <v>135</v>
      </c>
      <c r="R50" s="67">
        <v>12</v>
      </c>
      <c r="S50" s="18" t="s">
        <v>85</v>
      </c>
      <c r="T50" s="18"/>
    </row>
    <row r="51" spans="1:20">
      <c r="A51" s="4">
        <v>47</v>
      </c>
      <c r="B51" s="17" t="s">
        <v>62</v>
      </c>
      <c r="C51" s="76" t="s">
        <v>706</v>
      </c>
      <c r="D51" s="180" t="s">
        <v>25</v>
      </c>
      <c r="E51" s="19">
        <v>20</v>
      </c>
      <c r="F51" s="48"/>
      <c r="G51" s="48">
        <v>23</v>
      </c>
      <c r="H51" s="48">
        <v>26</v>
      </c>
      <c r="I51" s="58">
        <f t="shared" si="0"/>
        <v>49</v>
      </c>
      <c r="J51" s="102">
        <v>848656236</v>
      </c>
      <c r="K51" s="17" t="s">
        <v>651</v>
      </c>
      <c r="L51" s="100" t="s">
        <v>369</v>
      </c>
      <c r="M51" s="100">
        <v>8876635103</v>
      </c>
      <c r="N51" s="100" t="s">
        <v>362</v>
      </c>
      <c r="O51" s="100">
        <v>8822213351</v>
      </c>
      <c r="P51" s="183">
        <v>43661</v>
      </c>
      <c r="Q51" s="67" t="s">
        <v>135</v>
      </c>
      <c r="R51" s="67">
        <v>13</v>
      </c>
      <c r="S51" s="18" t="s">
        <v>85</v>
      </c>
      <c r="T51" s="18"/>
    </row>
    <row r="52" spans="1:20" ht="18">
      <c r="A52" s="4">
        <v>48</v>
      </c>
      <c r="B52" s="17" t="s">
        <v>63</v>
      </c>
      <c r="C52" s="76" t="s">
        <v>707</v>
      </c>
      <c r="D52" s="18" t="s">
        <v>25</v>
      </c>
      <c r="E52" s="19"/>
      <c r="F52" s="18"/>
      <c r="G52" s="19">
        <v>23</v>
      </c>
      <c r="H52" s="19">
        <v>34</v>
      </c>
      <c r="I52" s="58">
        <f t="shared" si="0"/>
        <v>57</v>
      </c>
      <c r="J52" s="67">
        <v>9954828955</v>
      </c>
      <c r="K52" s="48" t="s">
        <v>460</v>
      </c>
      <c r="L52" s="67" t="s">
        <v>774</v>
      </c>
      <c r="M52" s="111">
        <v>9435505992</v>
      </c>
      <c r="N52" s="78" t="s">
        <v>462</v>
      </c>
      <c r="O52" s="97" t="s">
        <v>463</v>
      </c>
      <c r="P52" s="183">
        <v>43661</v>
      </c>
      <c r="Q52" s="67" t="s">
        <v>135</v>
      </c>
      <c r="R52" s="48">
        <v>19</v>
      </c>
      <c r="S52" s="18" t="s">
        <v>85</v>
      </c>
      <c r="T52" s="18"/>
    </row>
    <row r="53" spans="1:20" ht="18">
      <c r="A53" s="4">
        <v>49</v>
      </c>
      <c r="B53" s="17" t="s">
        <v>63</v>
      </c>
      <c r="C53" s="76" t="s">
        <v>708</v>
      </c>
      <c r="D53" s="18" t="s">
        <v>25</v>
      </c>
      <c r="E53" s="19">
        <v>23</v>
      </c>
      <c r="F53" s="18"/>
      <c r="G53" s="19">
        <v>22</v>
      </c>
      <c r="H53" s="19">
        <v>28</v>
      </c>
      <c r="I53" s="58">
        <f t="shared" si="0"/>
        <v>50</v>
      </c>
      <c r="J53" s="111"/>
      <c r="K53" s="48" t="s">
        <v>460</v>
      </c>
      <c r="L53" s="67" t="s">
        <v>774</v>
      </c>
      <c r="M53" s="111">
        <v>9435505992</v>
      </c>
      <c r="N53" s="78" t="s">
        <v>462</v>
      </c>
      <c r="O53" s="97" t="s">
        <v>463</v>
      </c>
      <c r="P53" s="183">
        <v>43661</v>
      </c>
      <c r="Q53" s="67" t="s">
        <v>135</v>
      </c>
      <c r="R53" s="67">
        <v>15</v>
      </c>
      <c r="S53" s="18" t="s">
        <v>85</v>
      </c>
      <c r="T53" s="18"/>
    </row>
    <row r="54" spans="1:20">
      <c r="A54" s="4">
        <v>50</v>
      </c>
      <c r="B54" s="17" t="s">
        <v>62</v>
      </c>
      <c r="C54" s="76" t="s">
        <v>709</v>
      </c>
      <c r="D54" s="65" t="s">
        <v>25</v>
      </c>
      <c r="E54" s="68">
        <v>21</v>
      </c>
      <c r="F54" s="65"/>
      <c r="G54" s="68">
        <v>32</v>
      </c>
      <c r="H54" s="68">
        <v>34</v>
      </c>
      <c r="I54" s="58">
        <f t="shared" si="0"/>
        <v>66</v>
      </c>
      <c r="J54" s="102">
        <v>9957475409</v>
      </c>
      <c r="K54" s="67" t="s">
        <v>121</v>
      </c>
      <c r="L54" s="97" t="s">
        <v>122</v>
      </c>
      <c r="M54" s="97">
        <v>9954611399</v>
      </c>
      <c r="N54" s="67" t="s">
        <v>123</v>
      </c>
      <c r="O54" s="67">
        <v>995487299</v>
      </c>
      <c r="P54" s="183">
        <v>43662</v>
      </c>
      <c r="Q54" s="67" t="s">
        <v>93</v>
      </c>
      <c r="R54" s="67">
        <v>1</v>
      </c>
      <c r="S54" s="18" t="s">
        <v>85</v>
      </c>
      <c r="T54" s="18"/>
    </row>
    <row r="55" spans="1:20" ht="18.75">
      <c r="A55" s="4">
        <v>51</v>
      </c>
      <c r="B55" s="17" t="s">
        <v>62</v>
      </c>
      <c r="C55" s="76" t="s">
        <v>710</v>
      </c>
      <c r="D55" s="65" t="s">
        <v>25</v>
      </c>
      <c r="E55" s="68">
        <v>15</v>
      </c>
      <c r="F55" s="65"/>
      <c r="G55" s="68">
        <v>12</v>
      </c>
      <c r="H55" s="68">
        <v>10</v>
      </c>
      <c r="I55" s="58">
        <f t="shared" si="0"/>
        <v>22</v>
      </c>
      <c r="J55" s="102">
        <v>9678604237</v>
      </c>
      <c r="K55" s="67" t="s">
        <v>216</v>
      </c>
      <c r="L55" s="98" t="s">
        <v>217</v>
      </c>
      <c r="M55" s="145">
        <v>9706371427</v>
      </c>
      <c r="N55" s="78" t="s">
        <v>805</v>
      </c>
      <c r="O55" s="112">
        <v>8011437896</v>
      </c>
      <c r="P55" s="183">
        <v>43662</v>
      </c>
      <c r="Q55" s="67" t="s">
        <v>93</v>
      </c>
      <c r="R55" s="48">
        <v>15</v>
      </c>
      <c r="S55" s="18" t="s">
        <v>85</v>
      </c>
      <c r="T55" s="18"/>
    </row>
    <row r="56" spans="1:20" ht="18">
      <c r="A56" s="4">
        <v>52</v>
      </c>
      <c r="B56" s="17" t="s">
        <v>63</v>
      </c>
      <c r="C56" s="76" t="s">
        <v>711</v>
      </c>
      <c r="D56" s="18" t="s">
        <v>25</v>
      </c>
      <c r="E56" s="19"/>
      <c r="F56" s="18"/>
      <c r="G56" s="19">
        <v>23</v>
      </c>
      <c r="H56" s="19">
        <v>34</v>
      </c>
      <c r="I56" s="58">
        <f t="shared" si="0"/>
        <v>57</v>
      </c>
      <c r="J56" s="111">
        <v>9954828955</v>
      </c>
      <c r="K56" s="18" t="s">
        <v>460</v>
      </c>
      <c r="L56" s="67" t="s">
        <v>774</v>
      </c>
      <c r="M56" s="111">
        <v>9435505992</v>
      </c>
      <c r="N56" s="78" t="s">
        <v>462</v>
      </c>
      <c r="O56" s="97" t="s">
        <v>463</v>
      </c>
      <c r="P56" s="183">
        <v>43662</v>
      </c>
      <c r="Q56" s="67" t="s">
        <v>93</v>
      </c>
      <c r="R56" s="48">
        <v>18</v>
      </c>
      <c r="S56" s="18" t="s">
        <v>85</v>
      </c>
      <c r="T56" s="18"/>
    </row>
    <row r="57" spans="1:20" ht="18">
      <c r="A57" s="4">
        <v>53</v>
      </c>
      <c r="B57" s="17" t="s">
        <v>63</v>
      </c>
      <c r="C57" s="76" t="s">
        <v>712</v>
      </c>
      <c r="D57" s="18" t="s">
        <v>25</v>
      </c>
      <c r="E57" s="68">
        <v>32</v>
      </c>
      <c r="F57" s="65"/>
      <c r="G57" s="68">
        <v>31</v>
      </c>
      <c r="H57" s="68">
        <v>36</v>
      </c>
      <c r="I57" s="58">
        <f t="shared" si="0"/>
        <v>67</v>
      </c>
      <c r="J57" s="184"/>
      <c r="K57" s="18" t="s">
        <v>460</v>
      </c>
      <c r="L57" s="67" t="s">
        <v>774</v>
      </c>
      <c r="M57" s="111">
        <v>9435505992</v>
      </c>
      <c r="N57" s="78" t="s">
        <v>462</v>
      </c>
      <c r="O57" s="97" t="s">
        <v>463</v>
      </c>
      <c r="P57" s="183">
        <v>43662</v>
      </c>
      <c r="Q57" s="67" t="s">
        <v>93</v>
      </c>
      <c r="R57" s="67">
        <v>20</v>
      </c>
      <c r="S57" s="18" t="s">
        <v>85</v>
      </c>
      <c r="T57" s="18"/>
    </row>
    <row r="58" spans="1:20">
      <c r="A58" s="4">
        <v>54</v>
      </c>
      <c r="B58" s="17" t="s">
        <v>62</v>
      </c>
      <c r="C58" s="76" t="s">
        <v>713</v>
      </c>
      <c r="D58" s="65" t="s">
        <v>25</v>
      </c>
      <c r="E58" s="68"/>
      <c r="F58" s="65"/>
      <c r="G58" s="68">
        <v>34</v>
      </c>
      <c r="H58" s="68">
        <v>29</v>
      </c>
      <c r="I58" s="58">
        <f t="shared" si="0"/>
        <v>63</v>
      </c>
      <c r="J58" s="102">
        <v>8011302496</v>
      </c>
      <c r="K58" s="67" t="s">
        <v>216</v>
      </c>
      <c r="L58" s="98" t="s">
        <v>217</v>
      </c>
      <c r="M58" s="98">
        <v>9706371427</v>
      </c>
      <c r="N58" s="78" t="s">
        <v>362</v>
      </c>
      <c r="O58" s="97">
        <v>8822213351</v>
      </c>
      <c r="P58" s="49">
        <v>43663</v>
      </c>
      <c r="Q58" s="48" t="s">
        <v>102</v>
      </c>
      <c r="R58" s="67">
        <v>12</v>
      </c>
      <c r="S58" s="18" t="s">
        <v>85</v>
      </c>
      <c r="T58" s="18"/>
    </row>
    <row r="59" spans="1:20" ht="18.75">
      <c r="A59" s="4">
        <v>55</v>
      </c>
      <c r="B59" s="17" t="s">
        <v>62</v>
      </c>
      <c r="C59" s="76" t="s">
        <v>714</v>
      </c>
      <c r="D59" s="65" t="s">
        <v>25</v>
      </c>
      <c r="E59" s="68"/>
      <c r="F59" s="65"/>
      <c r="G59" s="68">
        <v>31</v>
      </c>
      <c r="H59" s="68">
        <v>29</v>
      </c>
      <c r="I59" s="58">
        <f t="shared" si="0"/>
        <v>60</v>
      </c>
      <c r="J59" s="145"/>
      <c r="K59" s="67" t="s">
        <v>216</v>
      </c>
      <c r="L59" s="98" t="s">
        <v>217</v>
      </c>
      <c r="M59" s="98">
        <v>9706371427</v>
      </c>
      <c r="N59" s="78" t="s">
        <v>362</v>
      </c>
      <c r="O59" s="97">
        <v>8822213351</v>
      </c>
      <c r="P59" s="49">
        <v>43663</v>
      </c>
      <c r="Q59" s="48" t="s">
        <v>102</v>
      </c>
      <c r="R59" s="67">
        <v>11</v>
      </c>
      <c r="S59" s="18" t="s">
        <v>85</v>
      </c>
      <c r="T59" s="18"/>
    </row>
    <row r="60" spans="1:20" ht="18.75">
      <c r="A60" s="4">
        <v>56</v>
      </c>
      <c r="B60" s="17" t="s">
        <v>63</v>
      </c>
      <c r="C60" s="76" t="s">
        <v>715</v>
      </c>
      <c r="D60" s="65" t="s">
        <v>25</v>
      </c>
      <c r="E60" s="68">
        <v>14</v>
      </c>
      <c r="F60" s="65"/>
      <c r="G60" s="68">
        <v>11</v>
      </c>
      <c r="H60" s="68">
        <v>9</v>
      </c>
      <c r="I60" s="58">
        <f t="shared" si="0"/>
        <v>20</v>
      </c>
      <c r="J60" s="184">
        <v>9435828764</v>
      </c>
      <c r="K60" s="243" t="s">
        <v>794</v>
      </c>
      <c r="L60" s="98" t="s">
        <v>806</v>
      </c>
      <c r="M60" s="145">
        <v>9854736756</v>
      </c>
      <c r="N60" s="244" t="s">
        <v>631</v>
      </c>
      <c r="O60" s="244">
        <v>9678191418</v>
      </c>
      <c r="P60" s="49">
        <v>43663</v>
      </c>
      <c r="Q60" s="48" t="s">
        <v>102</v>
      </c>
      <c r="R60" s="67">
        <v>31</v>
      </c>
      <c r="S60" s="18" t="s">
        <v>85</v>
      </c>
      <c r="T60" s="18"/>
    </row>
    <row r="61" spans="1:20" ht="18.75">
      <c r="A61" s="4">
        <v>57</v>
      </c>
      <c r="B61" s="17" t="s">
        <v>63</v>
      </c>
      <c r="C61" s="76" t="s">
        <v>716</v>
      </c>
      <c r="D61" s="65" t="s">
        <v>25</v>
      </c>
      <c r="E61" s="68">
        <v>19</v>
      </c>
      <c r="F61" s="67"/>
      <c r="G61" s="68">
        <v>15</v>
      </c>
      <c r="H61" s="68">
        <v>17</v>
      </c>
      <c r="I61" s="58">
        <f t="shared" si="0"/>
        <v>32</v>
      </c>
      <c r="J61" s="184">
        <v>8812831494</v>
      </c>
      <c r="K61" s="65" t="s">
        <v>632</v>
      </c>
      <c r="L61" s="98" t="s">
        <v>465</v>
      </c>
      <c r="M61" s="145">
        <v>9859724232</v>
      </c>
      <c r="N61" s="78" t="s">
        <v>590</v>
      </c>
      <c r="O61" s="97">
        <v>9678191418</v>
      </c>
      <c r="P61" s="49">
        <v>43663</v>
      </c>
      <c r="Q61" s="48" t="s">
        <v>102</v>
      </c>
      <c r="R61" s="67">
        <v>33</v>
      </c>
      <c r="S61" s="18" t="s">
        <v>85</v>
      </c>
      <c r="T61" s="18"/>
    </row>
    <row r="62" spans="1:20">
      <c r="A62" s="4">
        <v>58</v>
      </c>
      <c r="B62" s="17" t="s">
        <v>62</v>
      </c>
      <c r="C62" s="76" t="s">
        <v>717</v>
      </c>
      <c r="D62" s="65" t="s">
        <v>25</v>
      </c>
      <c r="E62" s="68">
        <v>25</v>
      </c>
      <c r="F62" s="65"/>
      <c r="G62" s="68">
        <v>22</v>
      </c>
      <c r="H62" s="68">
        <v>26</v>
      </c>
      <c r="I62" s="58">
        <f t="shared" si="0"/>
        <v>48</v>
      </c>
      <c r="J62" s="102">
        <v>8399042011</v>
      </c>
      <c r="K62" s="67" t="s">
        <v>130</v>
      </c>
      <c r="L62" s="187" t="s">
        <v>622</v>
      </c>
      <c r="M62" s="208">
        <v>8486180638</v>
      </c>
      <c r="N62" s="206" t="s">
        <v>623</v>
      </c>
      <c r="O62" s="206">
        <v>8473974545</v>
      </c>
      <c r="P62" s="183">
        <v>43664</v>
      </c>
      <c r="Q62" s="67" t="s">
        <v>118</v>
      </c>
      <c r="R62" s="67">
        <v>8</v>
      </c>
      <c r="S62" s="18" t="s">
        <v>85</v>
      </c>
      <c r="T62" s="18"/>
    </row>
    <row r="63" spans="1:20">
      <c r="A63" s="4">
        <v>59</v>
      </c>
      <c r="B63" s="17" t="s">
        <v>62</v>
      </c>
      <c r="C63" s="76" t="s">
        <v>718</v>
      </c>
      <c r="D63" s="65" t="s">
        <v>25</v>
      </c>
      <c r="E63" s="19">
        <v>23</v>
      </c>
      <c r="F63" s="18"/>
      <c r="G63" s="19">
        <v>21</v>
      </c>
      <c r="H63" s="19">
        <v>22</v>
      </c>
      <c r="I63" s="58">
        <f t="shared" si="0"/>
        <v>43</v>
      </c>
      <c r="J63" s="102">
        <v>9401291197</v>
      </c>
      <c r="K63" s="67" t="s">
        <v>130</v>
      </c>
      <c r="L63" s="187" t="s">
        <v>622</v>
      </c>
      <c r="M63" s="208">
        <v>8486180638</v>
      </c>
      <c r="N63" s="206" t="s">
        <v>623</v>
      </c>
      <c r="O63" s="206">
        <v>8473974545</v>
      </c>
      <c r="P63" s="183">
        <v>43664</v>
      </c>
      <c r="Q63" s="67" t="s">
        <v>118</v>
      </c>
      <c r="R63" s="48">
        <v>7</v>
      </c>
      <c r="S63" s="18" t="s">
        <v>85</v>
      </c>
      <c r="T63" s="18"/>
    </row>
    <row r="64" spans="1:20" ht="18.75">
      <c r="A64" s="4">
        <v>60</v>
      </c>
      <c r="B64" s="17" t="s">
        <v>63</v>
      </c>
      <c r="C64" s="76" t="s">
        <v>719</v>
      </c>
      <c r="D64" s="65" t="s">
        <v>25</v>
      </c>
      <c r="E64" s="19">
        <v>29</v>
      </c>
      <c r="F64" s="18"/>
      <c r="G64" s="19">
        <v>24</v>
      </c>
      <c r="H64" s="19">
        <v>29</v>
      </c>
      <c r="I64" s="58">
        <f t="shared" si="0"/>
        <v>53</v>
      </c>
      <c r="J64" s="131">
        <v>8753997394</v>
      </c>
      <c r="K64" s="67" t="s">
        <v>594</v>
      </c>
      <c r="L64" s="227" t="s">
        <v>595</v>
      </c>
      <c r="M64" s="145">
        <v>9859714367</v>
      </c>
      <c r="N64" s="228" t="s">
        <v>596</v>
      </c>
      <c r="O64" s="229" t="s">
        <v>597</v>
      </c>
      <c r="P64" s="183">
        <v>43664</v>
      </c>
      <c r="Q64" s="67" t="s">
        <v>118</v>
      </c>
      <c r="R64" s="48">
        <v>9</v>
      </c>
      <c r="S64" s="18" t="s">
        <v>85</v>
      </c>
      <c r="T64" s="18"/>
    </row>
    <row r="65" spans="1:20" ht="18.75">
      <c r="A65" s="4">
        <v>61</v>
      </c>
      <c r="B65" s="17" t="s">
        <v>63</v>
      </c>
      <c r="C65" s="76" t="s">
        <v>720</v>
      </c>
      <c r="D65" s="65" t="s">
        <v>25</v>
      </c>
      <c r="E65" s="68">
        <v>31</v>
      </c>
      <c r="F65" s="65"/>
      <c r="G65" s="68">
        <v>27</v>
      </c>
      <c r="H65" s="68">
        <v>31</v>
      </c>
      <c r="I65" s="58">
        <f t="shared" si="0"/>
        <v>58</v>
      </c>
      <c r="J65" s="131">
        <v>7896913208</v>
      </c>
      <c r="K65" s="67" t="s">
        <v>594</v>
      </c>
      <c r="L65" s="227" t="s">
        <v>595</v>
      </c>
      <c r="M65" s="145">
        <v>9859714367</v>
      </c>
      <c r="N65" s="228" t="s">
        <v>596</v>
      </c>
      <c r="O65" s="229" t="s">
        <v>597</v>
      </c>
      <c r="P65" s="183">
        <v>43664</v>
      </c>
      <c r="Q65" s="67" t="s">
        <v>118</v>
      </c>
      <c r="R65" s="67">
        <v>6</v>
      </c>
      <c r="S65" s="18" t="s">
        <v>85</v>
      </c>
      <c r="T65" s="18"/>
    </row>
    <row r="66" spans="1:20">
      <c r="A66" s="4">
        <v>62</v>
      </c>
      <c r="B66" s="17" t="s">
        <v>62</v>
      </c>
      <c r="C66" s="76" t="s">
        <v>721</v>
      </c>
      <c r="D66" s="65" t="s">
        <v>25</v>
      </c>
      <c r="E66" s="68">
        <v>1</v>
      </c>
      <c r="F66" s="65"/>
      <c r="G66" s="75">
        <v>28</v>
      </c>
      <c r="H66" s="75">
        <v>34</v>
      </c>
      <c r="I66" s="58">
        <f t="shared" si="0"/>
        <v>62</v>
      </c>
      <c r="J66" s="100">
        <v>9085668048</v>
      </c>
      <c r="K66" s="67" t="s">
        <v>471</v>
      </c>
      <c r="L66" s="162" t="s">
        <v>807</v>
      </c>
      <c r="M66" s="162" t="s">
        <v>808</v>
      </c>
      <c r="N66" s="65" t="s">
        <v>269</v>
      </c>
      <c r="O66" s="67">
        <v>9706893849</v>
      </c>
      <c r="P66" s="183">
        <v>43665</v>
      </c>
      <c r="Q66" s="67" t="s">
        <v>125</v>
      </c>
      <c r="R66" s="67">
        <v>5</v>
      </c>
      <c r="S66" s="18" t="s">
        <v>85</v>
      </c>
      <c r="T66" s="18"/>
    </row>
    <row r="67" spans="1:20">
      <c r="A67" s="4">
        <v>63</v>
      </c>
      <c r="B67" s="17" t="s">
        <v>62</v>
      </c>
      <c r="C67" s="76" t="s">
        <v>722</v>
      </c>
      <c r="D67" s="126" t="s">
        <v>25</v>
      </c>
      <c r="E67" s="240"/>
      <c r="F67" s="126"/>
      <c r="G67" s="17">
        <v>23</v>
      </c>
      <c r="H67" s="17">
        <v>33</v>
      </c>
      <c r="I67" s="58">
        <f t="shared" si="0"/>
        <v>56</v>
      </c>
      <c r="J67" s="100">
        <v>7896782805</v>
      </c>
      <c r="K67" s="48" t="s">
        <v>809</v>
      </c>
      <c r="L67" s="102" t="s">
        <v>267</v>
      </c>
      <c r="M67" s="102">
        <v>9859812946</v>
      </c>
      <c r="N67" s="18" t="s">
        <v>810</v>
      </c>
      <c r="O67" s="48">
        <v>9706893849</v>
      </c>
      <c r="P67" s="183">
        <v>43665</v>
      </c>
      <c r="Q67" s="67" t="s">
        <v>125</v>
      </c>
      <c r="R67" s="48">
        <v>10</v>
      </c>
      <c r="S67" s="18" t="s">
        <v>85</v>
      </c>
      <c r="T67" s="18"/>
    </row>
    <row r="68" spans="1:20" ht="18.75">
      <c r="A68" s="4">
        <v>64</v>
      </c>
      <c r="B68" s="17" t="s">
        <v>63</v>
      </c>
      <c r="C68" s="76" t="s">
        <v>723</v>
      </c>
      <c r="D68" s="65" t="s">
        <v>25</v>
      </c>
      <c r="E68" s="68"/>
      <c r="F68" s="67"/>
      <c r="G68" s="48">
        <v>24</v>
      </c>
      <c r="H68" s="48">
        <v>34</v>
      </c>
      <c r="I68" s="58">
        <f t="shared" si="0"/>
        <v>58</v>
      </c>
      <c r="J68" s="184"/>
      <c r="K68" s="67" t="s">
        <v>397</v>
      </c>
      <c r="L68" s="92" t="s">
        <v>427</v>
      </c>
      <c r="M68" s="230">
        <v>9859359480</v>
      </c>
      <c r="N68" s="78" t="s">
        <v>376</v>
      </c>
      <c r="O68" s="97">
        <v>9859571525</v>
      </c>
      <c r="P68" s="183">
        <v>43665</v>
      </c>
      <c r="Q68" s="67" t="s">
        <v>125</v>
      </c>
      <c r="R68" s="67">
        <v>4</v>
      </c>
      <c r="S68" s="18" t="s">
        <v>85</v>
      </c>
      <c r="T68" s="18"/>
    </row>
    <row r="69" spans="1:20" ht="18.75">
      <c r="A69" s="4">
        <v>65</v>
      </c>
      <c r="B69" s="17" t="s">
        <v>63</v>
      </c>
      <c r="C69" s="76" t="s">
        <v>724</v>
      </c>
      <c r="D69" s="65" t="s">
        <v>25</v>
      </c>
      <c r="E69" s="68">
        <v>23</v>
      </c>
      <c r="F69" s="65"/>
      <c r="G69" s="68">
        <v>17</v>
      </c>
      <c r="H69" s="68">
        <v>22</v>
      </c>
      <c r="I69" s="58">
        <f t="shared" si="0"/>
        <v>39</v>
      </c>
      <c r="J69" s="184">
        <v>8876172481</v>
      </c>
      <c r="K69" s="67" t="s">
        <v>811</v>
      </c>
      <c r="L69" s="98" t="s">
        <v>381</v>
      </c>
      <c r="M69" s="145">
        <v>9401450938</v>
      </c>
      <c r="N69" s="78" t="s">
        <v>616</v>
      </c>
      <c r="O69" s="97">
        <v>9859902891</v>
      </c>
      <c r="P69" s="183">
        <v>43665</v>
      </c>
      <c r="Q69" s="67" t="s">
        <v>125</v>
      </c>
      <c r="R69" s="67">
        <v>9</v>
      </c>
      <c r="S69" s="18" t="s">
        <v>85</v>
      </c>
      <c r="T69" s="18"/>
    </row>
    <row r="70" spans="1:20" ht="18.75">
      <c r="A70" s="4">
        <v>66</v>
      </c>
      <c r="B70" s="17" t="s">
        <v>62</v>
      </c>
      <c r="C70" s="76" t="s">
        <v>725</v>
      </c>
      <c r="D70" s="65" t="s">
        <v>25</v>
      </c>
      <c r="E70" s="68">
        <v>17</v>
      </c>
      <c r="F70" s="65"/>
      <c r="G70" s="68">
        <v>21</v>
      </c>
      <c r="H70" s="68">
        <v>26</v>
      </c>
      <c r="I70" s="58">
        <f t="shared" ref="I70:I133" si="1">SUM(G70:H70)</f>
        <v>47</v>
      </c>
      <c r="J70" s="100">
        <v>7896600840</v>
      </c>
      <c r="K70" s="67" t="s">
        <v>471</v>
      </c>
      <c r="L70" s="98" t="s">
        <v>267</v>
      </c>
      <c r="M70" s="145">
        <v>9859812946</v>
      </c>
      <c r="N70" s="78" t="s">
        <v>812</v>
      </c>
      <c r="O70" s="97" t="s">
        <v>813</v>
      </c>
      <c r="P70" s="183">
        <v>43666</v>
      </c>
      <c r="Q70" s="67" t="s">
        <v>128</v>
      </c>
      <c r="R70" s="67">
        <v>10</v>
      </c>
      <c r="S70" s="18" t="s">
        <v>85</v>
      </c>
      <c r="T70" s="18"/>
    </row>
    <row r="71" spans="1:20" ht="18.75">
      <c r="A71" s="4">
        <v>67</v>
      </c>
      <c r="B71" s="17" t="s">
        <v>62</v>
      </c>
      <c r="C71" s="76" t="s">
        <v>726</v>
      </c>
      <c r="D71" s="65" t="s">
        <v>25</v>
      </c>
      <c r="E71" s="68">
        <v>23</v>
      </c>
      <c r="F71" s="67"/>
      <c r="G71" s="68">
        <v>30</v>
      </c>
      <c r="H71" s="68">
        <v>32</v>
      </c>
      <c r="I71" s="58">
        <f t="shared" si="1"/>
        <v>62</v>
      </c>
      <c r="J71" s="100">
        <v>8474867479</v>
      </c>
      <c r="K71" s="67" t="s">
        <v>471</v>
      </c>
      <c r="L71" s="98" t="s">
        <v>267</v>
      </c>
      <c r="M71" s="145">
        <v>9859812946</v>
      </c>
      <c r="N71" s="78" t="s">
        <v>814</v>
      </c>
      <c r="O71" s="97">
        <v>8812830293</v>
      </c>
      <c r="P71" s="183">
        <v>43666</v>
      </c>
      <c r="Q71" s="67" t="s">
        <v>128</v>
      </c>
      <c r="R71" s="67">
        <v>11</v>
      </c>
      <c r="S71" s="18" t="s">
        <v>85</v>
      </c>
      <c r="T71" s="18"/>
    </row>
    <row r="72" spans="1:20">
      <c r="A72" s="4">
        <v>68</v>
      </c>
      <c r="B72" s="17" t="s">
        <v>63</v>
      </c>
      <c r="C72" s="76" t="s">
        <v>727</v>
      </c>
      <c r="D72" s="65" t="s">
        <v>25</v>
      </c>
      <c r="E72" s="68">
        <v>24</v>
      </c>
      <c r="F72" s="65"/>
      <c r="G72" s="68">
        <v>15</v>
      </c>
      <c r="H72" s="68">
        <v>17</v>
      </c>
      <c r="I72" s="58">
        <f t="shared" si="1"/>
        <v>32</v>
      </c>
      <c r="J72" s="147">
        <v>8724970740</v>
      </c>
      <c r="K72" s="67" t="s">
        <v>656</v>
      </c>
      <c r="L72" s="78" t="s">
        <v>455</v>
      </c>
      <c r="M72" s="97" t="s">
        <v>653</v>
      </c>
      <c r="N72" s="72" t="s">
        <v>654</v>
      </c>
      <c r="O72" s="73" t="s">
        <v>655</v>
      </c>
      <c r="P72" s="183">
        <v>43666</v>
      </c>
      <c r="Q72" s="67" t="s">
        <v>128</v>
      </c>
      <c r="R72" s="67">
        <v>14</v>
      </c>
      <c r="S72" s="18" t="s">
        <v>85</v>
      </c>
      <c r="T72" s="18"/>
    </row>
    <row r="73" spans="1:20" ht="30">
      <c r="A73" s="4">
        <v>69</v>
      </c>
      <c r="B73" s="17" t="s">
        <v>63</v>
      </c>
      <c r="C73" s="76" t="s">
        <v>728</v>
      </c>
      <c r="D73" s="65" t="s">
        <v>25</v>
      </c>
      <c r="E73" s="68"/>
      <c r="F73" s="65"/>
      <c r="G73" s="48">
        <v>34</v>
      </c>
      <c r="H73" s="48">
        <v>21</v>
      </c>
      <c r="I73" s="58">
        <f t="shared" si="1"/>
        <v>55</v>
      </c>
      <c r="J73" s="188" t="s">
        <v>815</v>
      </c>
      <c r="K73" s="48" t="s">
        <v>572</v>
      </c>
      <c r="L73" s="222" t="s">
        <v>573</v>
      </c>
      <c r="M73" s="222" t="s">
        <v>574</v>
      </c>
      <c r="N73" s="48" t="s">
        <v>575</v>
      </c>
      <c r="O73" s="48">
        <v>8486838198</v>
      </c>
      <c r="P73" s="183">
        <v>43666</v>
      </c>
      <c r="Q73" s="67" t="s">
        <v>128</v>
      </c>
      <c r="R73" s="67">
        <v>3</v>
      </c>
      <c r="S73" s="18" t="s">
        <v>85</v>
      </c>
      <c r="T73" s="18"/>
    </row>
    <row r="74" spans="1:20" ht="30">
      <c r="A74" s="4">
        <v>70</v>
      </c>
      <c r="B74" s="17" t="s">
        <v>62</v>
      </c>
      <c r="C74" s="76" t="s">
        <v>729</v>
      </c>
      <c r="D74" s="65" t="s">
        <v>25</v>
      </c>
      <c r="E74" s="105">
        <v>27</v>
      </c>
      <c r="F74" s="67"/>
      <c r="G74" s="68">
        <v>28</v>
      </c>
      <c r="H74" s="68">
        <v>25</v>
      </c>
      <c r="I74" s="58">
        <f t="shared" si="1"/>
        <v>53</v>
      </c>
      <c r="J74" s="100">
        <v>8723823150</v>
      </c>
      <c r="K74" s="67" t="s">
        <v>471</v>
      </c>
      <c r="L74" s="208" t="s">
        <v>816</v>
      </c>
      <c r="M74" s="208">
        <v>9854666395</v>
      </c>
      <c r="N74" s="195" t="s">
        <v>812</v>
      </c>
      <c r="O74" s="206">
        <v>8011239372</v>
      </c>
      <c r="P74" s="183">
        <v>43668</v>
      </c>
      <c r="Q74" s="67" t="s">
        <v>135</v>
      </c>
      <c r="R74" s="67">
        <v>31</v>
      </c>
      <c r="S74" s="18" t="s">
        <v>85</v>
      </c>
      <c r="T74" s="18"/>
    </row>
    <row r="75" spans="1:20" ht="30">
      <c r="A75" s="4">
        <v>71</v>
      </c>
      <c r="B75" s="17" t="s">
        <v>62</v>
      </c>
      <c r="C75" s="76" t="s">
        <v>730</v>
      </c>
      <c r="D75" s="65" t="s">
        <v>25</v>
      </c>
      <c r="E75" s="68">
        <v>7</v>
      </c>
      <c r="F75" s="65"/>
      <c r="G75" s="68">
        <v>34</v>
      </c>
      <c r="H75" s="68">
        <v>32</v>
      </c>
      <c r="I75" s="58">
        <f t="shared" si="1"/>
        <v>66</v>
      </c>
      <c r="J75" s="100">
        <v>9859643380</v>
      </c>
      <c r="K75" s="67" t="s">
        <v>471</v>
      </c>
      <c r="L75" s="208" t="s">
        <v>816</v>
      </c>
      <c r="M75" s="208">
        <v>9854666395</v>
      </c>
      <c r="N75" s="195" t="s">
        <v>812</v>
      </c>
      <c r="O75" s="206">
        <v>8011239372</v>
      </c>
      <c r="P75" s="183">
        <v>43668</v>
      </c>
      <c r="Q75" s="67" t="s">
        <v>135</v>
      </c>
      <c r="R75" s="67">
        <v>13</v>
      </c>
      <c r="S75" s="18" t="s">
        <v>85</v>
      </c>
      <c r="T75" s="18"/>
    </row>
    <row r="76" spans="1:20" ht="30">
      <c r="A76" s="4">
        <v>72</v>
      </c>
      <c r="B76" s="17" t="s">
        <v>62</v>
      </c>
      <c r="C76" s="76" t="s">
        <v>731</v>
      </c>
      <c r="D76" s="65" t="s">
        <v>25</v>
      </c>
      <c r="E76" s="68">
        <v>6</v>
      </c>
      <c r="F76" s="65"/>
      <c r="G76" s="68">
        <v>41</v>
      </c>
      <c r="H76" s="68">
        <v>42</v>
      </c>
      <c r="I76" s="58">
        <f t="shared" si="1"/>
        <v>83</v>
      </c>
      <c r="J76" s="100">
        <v>84861230930</v>
      </c>
      <c r="K76" s="67" t="s">
        <v>471</v>
      </c>
      <c r="L76" s="208" t="s">
        <v>816</v>
      </c>
      <c r="M76" s="208">
        <v>9854666395</v>
      </c>
      <c r="N76" s="195" t="s">
        <v>812</v>
      </c>
      <c r="O76" s="206">
        <v>8011239372</v>
      </c>
      <c r="P76" s="183">
        <v>43668</v>
      </c>
      <c r="Q76" s="67" t="s">
        <v>135</v>
      </c>
      <c r="R76" s="67">
        <v>12</v>
      </c>
      <c r="S76" s="18" t="s">
        <v>85</v>
      </c>
      <c r="T76" s="18"/>
    </row>
    <row r="77" spans="1:20" ht="31.5">
      <c r="A77" s="4">
        <v>73</v>
      </c>
      <c r="B77" s="17" t="s">
        <v>63</v>
      </c>
      <c r="C77" s="76" t="s">
        <v>732</v>
      </c>
      <c r="D77" s="65" t="s">
        <v>25</v>
      </c>
      <c r="E77" s="19">
        <v>36</v>
      </c>
      <c r="F77" s="18"/>
      <c r="G77" s="19">
        <v>34</v>
      </c>
      <c r="H77" s="19">
        <v>42</v>
      </c>
      <c r="I77" s="58">
        <f t="shared" si="1"/>
        <v>76</v>
      </c>
      <c r="J77" s="245">
        <v>7896143990</v>
      </c>
      <c r="K77" s="65" t="s">
        <v>817</v>
      </c>
      <c r="L77" s="98" t="s">
        <v>461</v>
      </c>
      <c r="M77" s="145">
        <v>9435682693</v>
      </c>
      <c r="N77" s="146" t="s">
        <v>818</v>
      </c>
      <c r="O77" s="97">
        <v>8721081509</v>
      </c>
      <c r="P77" s="183">
        <v>43668</v>
      </c>
      <c r="Q77" s="67" t="s">
        <v>135</v>
      </c>
      <c r="R77" s="48">
        <v>14</v>
      </c>
      <c r="S77" s="18" t="s">
        <v>85</v>
      </c>
      <c r="T77" s="18"/>
    </row>
    <row r="78" spans="1:20" ht="31.5">
      <c r="A78" s="4">
        <v>74</v>
      </c>
      <c r="B78" s="17" t="s">
        <v>63</v>
      </c>
      <c r="C78" s="76" t="s">
        <v>733</v>
      </c>
      <c r="D78" s="65" t="s">
        <v>25</v>
      </c>
      <c r="E78" s="19">
        <v>2</v>
      </c>
      <c r="F78" s="18"/>
      <c r="G78" s="19">
        <v>43</v>
      </c>
      <c r="H78" s="19">
        <v>32</v>
      </c>
      <c r="I78" s="58">
        <f t="shared" si="1"/>
        <v>75</v>
      </c>
      <c r="J78" s="131">
        <v>8486351395</v>
      </c>
      <c r="K78" s="65" t="s">
        <v>817</v>
      </c>
      <c r="L78" s="98" t="s">
        <v>461</v>
      </c>
      <c r="M78" s="145">
        <v>9435682693</v>
      </c>
      <c r="N78" s="146" t="s">
        <v>818</v>
      </c>
      <c r="O78" s="97">
        <v>8721081509</v>
      </c>
      <c r="P78" s="183">
        <v>43668</v>
      </c>
      <c r="Q78" s="67" t="s">
        <v>135</v>
      </c>
      <c r="R78" s="48">
        <v>3</v>
      </c>
      <c r="S78" s="18" t="s">
        <v>85</v>
      </c>
      <c r="T78" s="18"/>
    </row>
    <row r="79" spans="1:20" ht="30">
      <c r="A79" s="4">
        <v>75</v>
      </c>
      <c r="B79" s="17" t="s">
        <v>62</v>
      </c>
      <c r="C79" s="76" t="s">
        <v>734</v>
      </c>
      <c r="D79" s="65" t="s">
        <v>25</v>
      </c>
      <c r="E79" s="68">
        <v>17</v>
      </c>
      <c r="F79" s="65"/>
      <c r="G79" s="68">
        <v>43</v>
      </c>
      <c r="H79" s="68">
        <v>38</v>
      </c>
      <c r="I79" s="58">
        <f t="shared" si="1"/>
        <v>81</v>
      </c>
      <c r="J79" s="102">
        <v>9957296929</v>
      </c>
      <c r="K79" s="67" t="s">
        <v>471</v>
      </c>
      <c r="L79" s="208" t="s">
        <v>816</v>
      </c>
      <c r="M79" s="208">
        <v>9854666395</v>
      </c>
      <c r="N79" s="195" t="s">
        <v>812</v>
      </c>
      <c r="O79" s="206">
        <v>8011239372</v>
      </c>
      <c r="P79" s="183">
        <v>43669</v>
      </c>
      <c r="Q79" s="67" t="s">
        <v>93</v>
      </c>
      <c r="R79" s="67">
        <v>10</v>
      </c>
      <c r="S79" s="18" t="s">
        <v>85</v>
      </c>
      <c r="T79" s="18"/>
    </row>
    <row r="80" spans="1:20" ht="30">
      <c r="A80" s="4">
        <v>76</v>
      </c>
      <c r="B80" s="17" t="s">
        <v>62</v>
      </c>
      <c r="C80" s="76" t="s">
        <v>735</v>
      </c>
      <c r="D80" s="65" t="s">
        <v>25</v>
      </c>
      <c r="E80" s="68">
        <v>19</v>
      </c>
      <c r="F80" s="65"/>
      <c r="G80" s="68">
        <v>28</v>
      </c>
      <c r="H80" s="68">
        <v>42</v>
      </c>
      <c r="I80" s="58">
        <f t="shared" si="1"/>
        <v>70</v>
      </c>
      <c r="J80" s="102">
        <v>9954480888</v>
      </c>
      <c r="K80" s="67" t="s">
        <v>471</v>
      </c>
      <c r="L80" s="208" t="s">
        <v>816</v>
      </c>
      <c r="M80" s="208">
        <v>9854666395</v>
      </c>
      <c r="N80" s="195" t="s">
        <v>812</v>
      </c>
      <c r="O80" s="206">
        <v>8011239372</v>
      </c>
      <c r="P80" s="183">
        <v>43669</v>
      </c>
      <c r="Q80" s="67" t="s">
        <v>93</v>
      </c>
      <c r="R80" s="67">
        <v>11</v>
      </c>
      <c r="S80" s="18" t="s">
        <v>85</v>
      </c>
      <c r="T80" s="18"/>
    </row>
    <row r="81" spans="1:20" ht="18.75">
      <c r="A81" s="4">
        <v>77</v>
      </c>
      <c r="B81" s="17" t="s">
        <v>63</v>
      </c>
      <c r="C81" s="76" t="s">
        <v>736</v>
      </c>
      <c r="D81" s="65" t="s">
        <v>25</v>
      </c>
      <c r="E81" s="68">
        <v>29</v>
      </c>
      <c r="F81" s="65"/>
      <c r="G81" s="68">
        <v>19</v>
      </c>
      <c r="H81" s="68">
        <v>21</v>
      </c>
      <c r="I81" s="58">
        <f t="shared" si="1"/>
        <v>40</v>
      </c>
      <c r="J81" s="104">
        <v>8723996560</v>
      </c>
      <c r="K81" s="67" t="s">
        <v>570</v>
      </c>
      <c r="L81" s="98" t="s">
        <v>421</v>
      </c>
      <c r="M81" s="145">
        <v>9435417983</v>
      </c>
      <c r="N81" s="78" t="s">
        <v>571</v>
      </c>
      <c r="O81" s="97">
        <v>8011365508</v>
      </c>
      <c r="P81" s="183">
        <v>43669</v>
      </c>
      <c r="Q81" s="67" t="s">
        <v>93</v>
      </c>
      <c r="R81" s="67">
        <v>34</v>
      </c>
      <c r="S81" s="18" t="s">
        <v>85</v>
      </c>
      <c r="T81" s="18"/>
    </row>
    <row r="82" spans="1:20" ht="18.75">
      <c r="A82" s="4">
        <v>78</v>
      </c>
      <c r="B82" s="17" t="s">
        <v>63</v>
      </c>
      <c r="C82" s="76" t="s">
        <v>737</v>
      </c>
      <c r="D82" s="65" t="s">
        <v>25</v>
      </c>
      <c r="E82" s="68">
        <v>25</v>
      </c>
      <c r="F82" s="65"/>
      <c r="G82" s="68">
        <v>38</v>
      </c>
      <c r="H82" s="68">
        <v>42</v>
      </c>
      <c r="I82" s="58">
        <f t="shared" si="1"/>
        <v>80</v>
      </c>
      <c r="J82" s="131">
        <v>9058217188</v>
      </c>
      <c r="K82" s="67" t="s">
        <v>570</v>
      </c>
      <c r="L82" s="98" t="s">
        <v>421</v>
      </c>
      <c r="M82" s="145">
        <v>9435417983</v>
      </c>
      <c r="N82" s="78" t="s">
        <v>571</v>
      </c>
      <c r="O82" s="97">
        <v>8011365508</v>
      </c>
      <c r="P82" s="183">
        <v>43669</v>
      </c>
      <c r="Q82" s="67" t="s">
        <v>93</v>
      </c>
      <c r="R82" s="67">
        <v>33</v>
      </c>
      <c r="S82" s="18" t="s">
        <v>85</v>
      </c>
      <c r="T82" s="18"/>
    </row>
    <row r="83" spans="1:20" ht="18.75">
      <c r="A83" s="4">
        <v>79</v>
      </c>
      <c r="B83" s="17" t="s">
        <v>62</v>
      </c>
      <c r="C83" s="76" t="s">
        <v>738</v>
      </c>
      <c r="D83" s="65" t="s">
        <v>25</v>
      </c>
      <c r="E83" s="68">
        <v>13</v>
      </c>
      <c r="F83" s="65"/>
      <c r="G83" s="68">
        <v>20</v>
      </c>
      <c r="H83" s="68">
        <v>11</v>
      </c>
      <c r="I83" s="58">
        <f t="shared" si="1"/>
        <v>31</v>
      </c>
      <c r="J83" s="144">
        <v>9435007042</v>
      </c>
      <c r="K83" s="67" t="s">
        <v>471</v>
      </c>
      <c r="L83" s="98" t="s">
        <v>819</v>
      </c>
      <c r="M83" s="145">
        <v>9401640565</v>
      </c>
      <c r="N83" s="78" t="s">
        <v>810</v>
      </c>
      <c r="O83" s="97">
        <v>9706893849</v>
      </c>
      <c r="P83" s="183">
        <v>43670</v>
      </c>
      <c r="Q83" s="67" t="s">
        <v>102</v>
      </c>
      <c r="R83" s="67">
        <v>12</v>
      </c>
      <c r="S83" s="18" t="s">
        <v>85</v>
      </c>
      <c r="T83" s="18"/>
    </row>
    <row r="84" spans="1:20">
      <c r="A84" s="4">
        <v>80</v>
      </c>
      <c r="B84" s="17" t="s">
        <v>62</v>
      </c>
      <c r="C84" s="76" t="s">
        <v>739</v>
      </c>
      <c r="D84" s="65" t="s">
        <v>25</v>
      </c>
      <c r="E84" s="68">
        <v>19</v>
      </c>
      <c r="F84" s="65"/>
      <c r="G84" s="68">
        <v>15</v>
      </c>
      <c r="H84" s="68">
        <v>13</v>
      </c>
      <c r="I84" s="58">
        <f t="shared" si="1"/>
        <v>28</v>
      </c>
      <c r="J84" s="98">
        <v>8876643845</v>
      </c>
      <c r="K84" s="67" t="s">
        <v>471</v>
      </c>
      <c r="L84" s="162" t="s">
        <v>267</v>
      </c>
      <c r="M84" s="162" t="s">
        <v>268</v>
      </c>
      <c r="N84" s="65" t="s">
        <v>269</v>
      </c>
      <c r="O84" s="65">
        <v>9706893849</v>
      </c>
      <c r="P84" s="183">
        <v>43670</v>
      </c>
      <c r="Q84" s="67" t="s">
        <v>102</v>
      </c>
      <c r="R84" s="67">
        <v>15</v>
      </c>
      <c r="S84" s="18" t="s">
        <v>85</v>
      </c>
      <c r="T84" s="18"/>
    </row>
    <row r="85" spans="1:20" ht="18">
      <c r="A85" s="4">
        <v>81</v>
      </c>
      <c r="B85" s="17" t="s">
        <v>63</v>
      </c>
      <c r="C85" s="76" t="s">
        <v>740</v>
      </c>
      <c r="D85" s="65" t="s">
        <v>25</v>
      </c>
      <c r="E85" s="68"/>
      <c r="F85" s="67"/>
      <c r="G85" s="68">
        <v>23</v>
      </c>
      <c r="H85" s="68">
        <v>19</v>
      </c>
      <c r="I85" s="58">
        <f t="shared" si="1"/>
        <v>42</v>
      </c>
      <c r="J85" s="111"/>
      <c r="K85" s="48" t="s">
        <v>820</v>
      </c>
      <c r="L85" s="100" t="s">
        <v>405</v>
      </c>
      <c r="M85" s="100">
        <v>9508241240</v>
      </c>
      <c r="N85" s="48" t="s">
        <v>821</v>
      </c>
      <c r="O85" s="48">
        <v>9613580976</v>
      </c>
      <c r="P85" s="183">
        <v>43670</v>
      </c>
      <c r="Q85" s="67" t="s">
        <v>102</v>
      </c>
      <c r="R85" s="67">
        <v>9</v>
      </c>
      <c r="S85" s="18" t="s">
        <v>85</v>
      </c>
      <c r="T85" s="18"/>
    </row>
    <row r="86" spans="1:20" ht="18">
      <c r="A86" s="4">
        <v>82</v>
      </c>
      <c r="B86" s="17" t="s">
        <v>63</v>
      </c>
      <c r="C86" s="76" t="s">
        <v>741</v>
      </c>
      <c r="D86" s="18" t="s">
        <v>25</v>
      </c>
      <c r="E86" s="19"/>
      <c r="F86" s="18"/>
      <c r="G86" s="19">
        <v>34</v>
      </c>
      <c r="H86" s="19">
        <v>32</v>
      </c>
      <c r="I86" s="58">
        <f t="shared" si="1"/>
        <v>66</v>
      </c>
      <c r="J86" s="111"/>
      <c r="K86" s="48" t="s">
        <v>820</v>
      </c>
      <c r="L86" s="100" t="s">
        <v>405</v>
      </c>
      <c r="M86" s="100">
        <v>9508241240</v>
      </c>
      <c r="N86" s="48" t="s">
        <v>821</v>
      </c>
      <c r="O86" s="48">
        <v>9613580976</v>
      </c>
      <c r="P86" s="183">
        <v>43670</v>
      </c>
      <c r="Q86" s="67" t="s">
        <v>102</v>
      </c>
      <c r="R86" s="48">
        <v>11</v>
      </c>
      <c r="S86" s="18" t="s">
        <v>85</v>
      </c>
      <c r="T86" s="18"/>
    </row>
    <row r="87" spans="1:20" ht="31.5">
      <c r="A87" s="4">
        <v>83</v>
      </c>
      <c r="B87" s="17" t="s">
        <v>62</v>
      </c>
      <c r="C87" s="76" t="s">
        <v>742</v>
      </c>
      <c r="D87" s="65" t="s">
        <v>25</v>
      </c>
      <c r="E87" s="68">
        <v>23</v>
      </c>
      <c r="F87" s="67"/>
      <c r="G87" s="68">
        <v>31</v>
      </c>
      <c r="H87" s="68">
        <v>30</v>
      </c>
      <c r="I87" s="58">
        <f t="shared" si="1"/>
        <v>61</v>
      </c>
      <c r="J87" s="100">
        <v>8011239244</v>
      </c>
      <c r="K87" s="65" t="s">
        <v>779</v>
      </c>
      <c r="L87" s="75" t="s">
        <v>578</v>
      </c>
      <c r="M87" s="242">
        <v>8812881311</v>
      </c>
      <c r="N87" s="78" t="s">
        <v>780</v>
      </c>
      <c r="O87" s="97">
        <v>9854502442</v>
      </c>
      <c r="P87" s="183">
        <v>43671</v>
      </c>
      <c r="Q87" s="67" t="s">
        <v>118</v>
      </c>
      <c r="R87" s="67">
        <v>7</v>
      </c>
      <c r="S87" s="18" t="s">
        <v>85</v>
      </c>
      <c r="T87" s="18"/>
    </row>
    <row r="88" spans="1:20" ht="31.5">
      <c r="A88" s="4">
        <v>84</v>
      </c>
      <c r="B88" s="17" t="s">
        <v>62</v>
      </c>
      <c r="C88" s="76" t="s">
        <v>743</v>
      </c>
      <c r="D88" s="65" t="s">
        <v>25</v>
      </c>
      <c r="E88" s="68">
        <v>29</v>
      </c>
      <c r="F88" s="67"/>
      <c r="G88" s="68">
        <v>28</v>
      </c>
      <c r="H88" s="68">
        <v>35</v>
      </c>
      <c r="I88" s="58">
        <f t="shared" si="1"/>
        <v>63</v>
      </c>
      <c r="J88" s="100">
        <v>9678916208</v>
      </c>
      <c r="K88" s="65" t="s">
        <v>779</v>
      </c>
      <c r="L88" s="75" t="s">
        <v>578</v>
      </c>
      <c r="M88" s="242">
        <v>8812881311</v>
      </c>
      <c r="N88" s="78" t="s">
        <v>780</v>
      </c>
      <c r="O88" s="97">
        <v>9854502442</v>
      </c>
      <c r="P88" s="183">
        <v>43671</v>
      </c>
      <c r="Q88" s="67" t="s">
        <v>118</v>
      </c>
      <c r="R88" s="67">
        <v>9</v>
      </c>
      <c r="S88" s="18" t="s">
        <v>85</v>
      </c>
      <c r="T88" s="18"/>
    </row>
    <row r="89" spans="1:20" ht="18.75">
      <c r="A89" s="4">
        <v>85</v>
      </c>
      <c r="B89" s="17" t="s">
        <v>63</v>
      </c>
      <c r="C89" s="76" t="s">
        <v>744</v>
      </c>
      <c r="D89" s="18" t="s">
        <v>25</v>
      </c>
      <c r="E89" s="19">
        <v>11</v>
      </c>
      <c r="F89" s="18"/>
      <c r="G89" s="19">
        <v>23</v>
      </c>
      <c r="H89" s="19">
        <v>19</v>
      </c>
      <c r="I89" s="58">
        <f t="shared" si="1"/>
        <v>42</v>
      </c>
      <c r="J89" s="67">
        <v>8012865490</v>
      </c>
      <c r="K89" s="67" t="s">
        <v>822</v>
      </c>
      <c r="L89" s="98" t="s">
        <v>800</v>
      </c>
      <c r="M89" s="145">
        <v>9435486882</v>
      </c>
      <c r="N89" s="78" t="s">
        <v>823</v>
      </c>
      <c r="O89" s="112" t="s">
        <v>824</v>
      </c>
      <c r="P89" s="183">
        <v>43671</v>
      </c>
      <c r="Q89" s="67" t="s">
        <v>118</v>
      </c>
      <c r="R89" s="67">
        <v>17</v>
      </c>
      <c r="S89" s="18" t="s">
        <v>85</v>
      </c>
      <c r="T89" s="18"/>
    </row>
    <row r="90" spans="1:20" ht="18.75">
      <c r="A90" s="4">
        <v>86</v>
      </c>
      <c r="B90" s="17" t="s">
        <v>63</v>
      </c>
      <c r="C90" s="76" t="s">
        <v>745</v>
      </c>
      <c r="D90" s="18" t="s">
        <v>25</v>
      </c>
      <c r="E90" s="68">
        <v>36</v>
      </c>
      <c r="F90" s="65"/>
      <c r="G90" s="68">
        <v>42</v>
      </c>
      <c r="H90" s="68">
        <v>38</v>
      </c>
      <c r="I90" s="58">
        <f t="shared" si="1"/>
        <v>80</v>
      </c>
      <c r="J90" s="131">
        <v>9957868156</v>
      </c>
      <c r="K90" s="67" t="s">
        <v>822</v>
      </c>
      <c r="L90" s="98" t="s">
        <v>800</v>
      </c>
      <c r="M90" s="145">
        <v>9435486882</v>
      </c>
      <c r="N90" s="78" t="s">
        <v>823</v>
      </c>
      <c r="O90" s="112" t="s">
        <v>824</v>
      </c>
      <c r="P90" s="183">
        <v>43671</v>
      </c>
      <c r="Q90" s="67" t="s">
        <v>118</v>
      </c>
      <c r="R90" s="67">
        <v>13</v>
      </c>
      <c r="S90" s="18" t="s">
        <v>85</v>
      </c>
      <c r="T90" s="18"/>
    </row>
    <row r="91" spans="1:20">
      <c r="A91" s="4">
        <v>87</v>
      </c>
      <c r="B91" s="17" t="s">
        <v>62</v>
      </c>
      <c r="C91" s="76" t="s">
        <v>746</v>
      </c>
      <c r="D91" s="65" t="s">
        <v>25</v>
      </c>
      <c r="E91" s="19">
        <v>1</v>
      </c>
      <c r="F91" s="18"/>
      <c r="G91" s="19">
        <v>38</v>
      </c>
      <c r="H91" s="19">
        <v>36</v>
      </c>
      <c r="I91" s="58">
        <f t="shared" si="1"/>
        <v>74</v>
      </c>
      <c r="J91" s="100">
        <v>9957396848</v>
      </c>
      <c r="K91" s="67" t="s">
        <v>471</v>
      </c>
      <c r="L91" s="162" t="s">
        <v>807</v>
      </c>
      <c r="M91" s="162" t="s">
        <v>808</v>
      </c>
      <c r="N91" s="65" t="s">
        <v>269</v>
      </c>
      <c r="O91" s="67">
        <v>9706893849</v>
      </c>
      <c r="P91" s="183">
        <v>43672</v>
      </c>
      <c r="Q91" s="67" t="s">
        <v>125</v>
      </c>
      <c r="R91" s="48">
        <v>11</v>
      </c>
      <c r="S91" s="18" t="s">
        <v>85</v>
      </c>
      <c r="T91" s="18"/>
    </row>
    <row r="92" spans="1:20">
      <c r="A92" s="4">
        <v>88</v>
      </c>
      <c r="B92" s="17" t="s">
        <v>62</v>
      </c>
      <c r="C92" s="76" t="s">
        <v>747</v>
      </c>
      <c r="D92" s="65" t="s">
        <v>25</v>
      </c>
      <c r="E92" s="68"/>
      <c r="F92" s="65"/>
      <c r="G92" s="68">
        <v>27</v>
      </c>
      <c r="H92" s="68">
        <v>31</v>
      </c>
      <c r="I92" s="58">
        <f t="shared" si="1"/>
        <v>58</v>
      </c>
      <c r="J92" s="100">
        <v>9954767383</v>
      </c>
      <c r="K92" s="67" t="s">
        <v>471</v>
      </c>
      <c r="L92" s="162" t="s">
        <v>807</v>
      </c>
      <c r="M92" s="162" t="s">
        <v>808</v>
      </c>
      <c r="N92" s="65" t="s">
        <v>269</v>
      </c>
      <c r="O92" s="67">
        <v>9706893849</v>
      </c>
      <c r="P92" s="183">
        <v>43672</v>
      </c>
      <c r="Q92" s="67" t="s">
        <v>125</v>
      </c>
      <c r="R92" s="67">
        <v>12</v>
      </c>
      <c r="S92" s="18" t="s">
        <v>85</v>
      </c>
      <c r="T92" s="18"/>
    </row>
    <row r="93" spans="1:20" ht="31.5">
      <c r="A93" s="4">
        <v>89</v>
      </c>
      <c r="B93" s="17" t="s">
        <v>63</v>
      </c>
      <c r="C93" s="76" t="s">
        <v>748</v>
      </c>
      <c r="D93" s="18" t="s">
        <v>25</v>
      </c>
      <c r="E93" s="68"/>
      <c r="F93" s="65"/>
      <c r="G93" s="68">
        <v>23</v>
      </c>
      <c r="H93" s="68">
        <v>25</v>
      </c>
      <c r="I93" s="58">
        <f t="shared" si="1"/>
        <v>48</v>
      </c>
      <c r="J93" s="107" t="s">
        <v>825</v>
      </c>
      <c r="K93" s="65" t="s">
        <v>826</v>
      </c>
      <c r="L93" s="98" t="s">
        <v>827</v>
      </c>
      <c r="M93" s="145">
        <v>9859063909</v>
      </c>
      <c r="N93" s="78" t="s">
        <v>828</v>
      </c>
      <c r="O93" s="97" t="s">
        <v>829</v>
      </c>
      <c r="P93" s="183">
        <v>43672</v>
      </c>
      <c r="Q93" s="67" t="s">
        <v>125</v>
      </c>
      <c r="R93" s="67">
        <v>9</v>
      </c>
      <c r="S93" s="18" t="s">
        <v>85</v>
      </c>
      <c r="T93" s="18"/>
    </row>
    <row r="94" spans="1:20" ht="31.5">
      <c r="A94" s="4">
        <v>90</v>
      </c>
      <c r="B94" s="17" t="s">
        <v>63</v>
      </c>
      <c r="C94" s="76" t="s">
        <v>749</v>
      </c>
      <c r="D94" s="18" t="s">
        <v>25</v>
      </c>
      <c r="E94" s="19">
        <v>22</v>
      </c>
      <c r="F94" s="18"/>
      <c r="G94" s="19">
        <v>18</v>
      </c>
      <c r="H94" s="19">
        <v>23</v>
      </c>
      <c r="I94" s="58">
        <f t="shared" si="1"/>
        <v>41</v>
      </c>
      <c r="J94" s="131">
        <v>9854977037</v>
      </c>
      <c r="K94" s="65" t="s">
        <v>826</v>
      </c>
      <c r="L94" s="98" t="s">
        <v>827</v>
      </c>
      <c r="M94" s="145">
        <v>9859063909</v>
      </c>
      <c r="N94" s="78" t="s">
        <v>828</v>
      </c>
      <c r="O94" s="97" t="s">
        <v>829</v>
      </c>
      <c r="P94" s="183">
        <v>43672</v>
      </c>
      <c r="Q94" s="67" t="s">
        <v>125</v>
      </c>
      <c r="R94" s="48">
        <v>8</v>
      </c>
      <c r="S94" s="18" t="s">
        <v>85</v>
      </c>
      <c r="T94" s="18"/>
    </row>
    <row r="95" spans="1:20" ht="30">
      <c r="A95" s="4">
        <v>91</v>
      </c>
      <c r="B95" s="17" t="s">
        <v>62</v>
      </c>
      <c r="C95" s="76" t="s">
        <v>532</v>
      </c>
      <c r="D95" s="180" t="s">
        <v>25</v>
      </c>
      <c r="E95" s="221"/>
      <c r="F95" s="180"/>
      <c r="G95" s="48">
        <v>17</v>
      </c>
      <c r="H95" s="48">
        <v>15</v>
      </c>
      <c r="I95" s="58">
        <f t="shared" si="1"/>
        <v>32</v>
      </c>
      <c r="J95" s="48"/>
      <c r="K95" s="48" t="s">
        <v>130</v>
      </c>
      <c r="L95" s="234" t="s">
        <v>139</v>
      </c>
      <c r="M95" s="234" t="s">
        <v>140</v>
      </c>
      <c r="N95" s="48" t="s">
        <v>640</v>
      </c>
      <c r="O95" s="48">
        <v>7896267063</v>
      </c>
      <c r="P95" s="183">
        <v>43673</v>
      </c>
      <c r="Q95" s="67" t="s">
        <v>128</v>
      </c>
      <c r="R95" s="67">
        <v>7</v>
      </c>
      <c r="S95" s="18" t="s">
        <v>85</v>
      </c>
      <c r="T95" s="18"/>
    </row>
    <row r="96" spans="1:20" ht="18.75">
      <c r="A96" s="4">
        <v>92</v>
      </c>
      <c r="B96" s="17" t="s">
        <v>62</v>
      </c>
      <c r="C96" s="76" t="s">
        <v>750</v>
      </c>
      <c r="D96" s="65" t="s">
        <v>25</v>
      </c>
      <c r="E96" s="68">
        <v>7</v>
      </c>
      <c r="F96" s="65"/>
      <c r="G96" s="68">
        <v>20</v>
      </c>
      <c r="H96" s="68">
        <v>18</v>
      </c>
      <c r="I96" s="58">
        <f t="shared" si="1"/>
        <v>38</v>
      </c>
      <c r="J96" s="110">
        <v>9864346125</v>
      </c>
      <c r="K96" s="67" t="s">
        <v>216</v>
      </c>
      <c r="L96" s="98" t="s">
        <v>217</v>
      </c>
      <c r="M96" s="145">
        <v>9706371427</v>
      </c>
      <c r="N96" s="78" t="s">
        <v>830</v>
      </c>
      <c r="O96" s="112">
        <v>7896377524</v>
      </c>
      <c r="P96" s="183">
        <v>43673</v>
      </c>
      <c r="Q96" s="67" t="s">
        <v>128</v>
      </c>
      <c r="R96" s="67">
        <v>8</v>
      </c>
      <c r="S96" s="18" t="s">
        <v>85</v>
      </c>
      <c r="T96" s="18"/>
    </row>
    <row r="97" spans="1:20" ht="18.75">
      <c r="A97" s="4">
        <v>93</v>
      </c>
      <c r="B97" s="17" t="s">
        <v>62</v>
      </c>
      <c r="C97" s="76" t="s">
        <v>751</v>
      </c>
      <c r="D97" s="65" t="s">
        <v>25</v>
      </c>
      <c r="E97" s="68">
        <v>13</v>
      </c>
      <c r="F97" s="67"/>
      <c r="G97" s="68">
        <v>12</v>
      </c>
      <c r="H97" s="68">
        <v>10</v>
      </c>
      <c r="I97" s="58">
        <f t="shared" si="1"/>
        <v>22</v>
      </c>
      <c r="J97" s="186"/>
      <c r="K97" s="67" t="s">
        <v>216</v>
      </c>
      <c r="L97" s="98" t="s">
        <v>217</v>
      </c>
      <c r="M97" s="145">
        <v>9706371427</v>
      </c>
      <c r="N97" s="72" t="s">
        <v>831</v>
      </c>
      <c r="O97" s="73" t="s">
        <v>832</v>
      </c>
      <c r="P97" s="183">
        <v>43673</v>
      </c>
      <c r="Q97" s="67" t="s">
        <v>128</v>
      </c>
      <c r="R97" s="48">
        <v>10</v>
      </c>
      <c r="S97" s="18" t="s">
        <v>85</v>
      </c>
      <c r="T97" s="18"/>
    </row>
    <row r="98" spans="1:20" ht="18.75">
      <c r="A98" s="4">
        <v>94</v>
      </c>
      <c r="B98" s="17" t="s">
        <v>63</v>
      </c>
      <c r="C98" s="76" t="s">
        <v>752</v>
      </c>
      <c r="D98" s="18" t="s">
        <v>25</v>
      </c>
      <c r="E98" s="19"/>
      <c r="F98" s="18"/>
      <c r="G98" s="68">
        <v>26</v>
      </c>
      <c r="H98" s="68">
        <v>30</v>
      </c>
      <c r="I98" s="58">
        <f t="shared" si="1"/>
        <v>56</v>
      </c>
      <c r="J98" s="246">
        <v>9954983620</v>
      </c>
      <c r="K98" s="67" t="s">
        <v>380</v>
      </c>
      <c r="L98" s="98" t="s">
        <v>381</v>
      </c>
      <c r="M98" s="145">
        <v>9401450938</v>
      </c>
      <c r="N98" s="78" t="s">
        <v>123</v>
      </c>
      <c r="O98" s="97">
        <v>9954587299</v>
      </c>
      <c r="P98" s="183">
        <v>43673</v>
      </c>
      <c r="Q98" s="67" t="s">
        <v>128</v>
      </c>
      <c r="R98" s="48">
        <v>12</v>
      </c>
      <c r="S98" s="18" t="s">
        <v>85</v>
      </c>
      <c r="T98" s="18"/>
    </row>
    <row r="99" spans="1:20" ht="18.75">
      <c r="A99" s="4">
        <v>95</v>
      </c>
      <c r="B99" s="17" t="s">
        <v>63</v>
      </c>
      <c r="C99" s="76" t="s">
        <v>753</v>
      </c>
      <c r="D99" s="65" t="s">
        <v>25</v>
      </c>
      <c r="E99" s="68">
        <v>25</v>
      </c>
      <c r="F99" s="65"/>
      <c r="G99" s="68">
        <v>17</v>
      </c>
      <c r="H99" s="68">
        <v>18</v>
      </c>
      <c r="I99" s="58">
        <f t="shared" si="1"/>
        <v>35</v>
      </c>
      <c r="J99" s="104">
        <v>7856235412</v>
      </c>
      <c r="K99" s="67" t="s">
        <v>216</v>
      </c>
      <c r="L99" s="98" t="s">
        <v>217</v>
      </c>
      <c r="M99" s="145">
        <v>9706371427</v>
      </c>
      <c r="N99" s="78" t="s">
        <v>833</v>
      </c>
      <c r="O99" s="112" t="s">
        <v>834</v>
      </c>
      <c r="P99" s="183">
        <v>43673</v>
      </c>
      <c r="Q99" s="67" t="s">
        <v>128</v>
      </c>
      <c r="R99" s="67">
        <v>5</v>
      </c>
      <c r="S99" s="18" t="s">
        <v>85</v>
      </c>
      <c r="T99" s="18"/>
    </row>
    <row r="100" spans="1:20" ht="18.75">
      <c r="A100" s="4">
        <v>96</v>
      </c>
      <c r="B100" s="17" t="s">
        <v>62</v>
      </c>
      <c r="C100" s="160" t="s">
        <v>754</v>
      </c>
      <c r="D100" s="65" t="s">
        <v>25</v>
      </c>
      <c r="E100" s="68">
        <v>1</v>
      </c>
      <c r="F100" s="65"/>
      <c r="G100" s="68">
        <v>9</v>
      </c>
      <c r="H100" s="68">
        <v>8</v>
      </c>
      <c r="I100" s="58">
        <f t="shared" si="1"/>
        <v>17</v>
      </c>
      <c r="J100" s="100">
        <v>9435461428</v>
      </c>
      <c r="K100" s="67" t="s">
        <v>130</v>
      </c>
      <c r="L100" s="98" t="s">
        <v>131</v>
      </c>
      <c r="M100" s="145">
        <v>9954611399</v>
      </c>
      <c r="N100" s="78" t="s">
        <v>835</v>
      </c>
      <c r="O100" s="112" t="s">
        <v>836</v>
      </c>
      <c r="P100" s="183">
        <v>43675</v>
      </c>
      <c r="Q100" s="67" t="s">
        <v>135</v>
      </c>
      <c r="R100" s="67">
        <v>6</v>
      </c>
      <c r="S100" s="18" t="s">
        <v>85</v>
      </c>
      <c r="T100" s="18"/>
    </row>
    <row r="101" spans="1:20" ht="18.75">
      <c r="A101" s="4">
        <v>97</v>
      </c>
      <c r="B101" s="17" t="s">
        <v>62</v>
      </c>
      <c r="C101" s="76" t="s">
        <v>755</v>
      </c>
      <c r="D101" s="65" t="s">
        <v>25</v>
      </c>
      <c r="E101" s="68">
        <v>13</v>
      </c>
      <c r="F101" s="67"/>
      <c r="G101" s="68">
        <v>12</v>
      </c>
      <c r="H101" s="68">
        <v>10</v>
      </c>
      <c r="I101" s="58">
        <f t="shared" si="1"/>
        <v>22</v>
      </c>
      <c r="J101" s="100">
        <v>8753034542</v>
      </c>
      <c r="K101" s="67" t="s">
        <v>216</v>
      </c>
      <c r="L101" s="98" t="s">
        <v>217</v>
      </c>
      <c r="M101" s="145">
        <v>9706371427</v>
      </c>
      <c r="N101" s="72" t="s">
        <v>831</v>
      </c>
      <c r="O101" s="73" t="s">
        <v>832</v>
      </c>
      <c r="P101" s="183">
        <v>43675</v>
      </c>
      <c r="Q101" s="67" t="s">
        <v>135</v>
      </c>
      <c r="R101" s="67">
        <v>8</v>
      </c>
      <c r="S101" s="18" t="s">
        <v>85</v>
      </c>
      <c r="T101" s="18"/>
    </row>
    <row r="102" spans="1:20" ht="18.75">
      <c r="A102" s="4">
        <v>98</v>
      </c>
      <c r="B102" s="17" t="s">
        <v>62</v>
      </c>
      <c r="C102" s="76" t="s">
        <v>756</v>
      </c>
      <c r="D102" s="18" t="s">
        <v>25</v>
      </c>
      <c r="E102" s="68">
        <v>23</v>
      </c>
      <c r="F102" s="65"/>
      <c r="G102" s="68">
        <v>34</v>
      </c>
      <c r="H102" s="68">
        <v>31</v>
      </c>
      <c r="I102" s="58">
        <f t="shared" si="1"/>
        <v>65</v>
      </c>
      <c r="J102" s="102">
        <v>7399487351</v>
      </c>
      <c r="K102" s="67" t="s">
        <v>130</v>
      </c>
      <c r="L102" s="98" t="s">
        <v>131</v>
      </c>
      <c r="M102" s="145">
        <v>9954611399</v>
      </c>
      <c r="N102" s="78" t="s">
        <v>835</v>
      </c>
      <c r="O102" s="112" t="s">
        <v>836</v>
      </c>
      <c r="P102" s="183">
        <v>43675</v>
      </c>
      <c r="Q102" s="67" t="s">
        <v>135</v>
      </c>
      <c r="R102" s="67">
        <v>7</v>
      </c>
      <c r="S102" s="18" t="s">
        <v>85</v>
      </c>
      <c r="T102" s="18"/>
    </row>
    <row r="103" spans="1:20">
      <c r="A103" s="4">
        <v>99</v>
      </c>
      <c r="B103" s="17" t="s">
        <v>63</v>
      </c>
      <c r="C103" s="76" t="s">
        <v>757</v>
      </c>
      <c r="D103" s="65" t="s">
        <v>25</v>
      </c>
      <c r="E103" s="68">
        <v>5</v>
      </c>
      <c r="F103" s="65"/>
      <c r="G103" s="68">
        <v>16</v>
      </c>
      <c r="H103" s="68">
        <v>18</v>
      </c>
      <c r="I103" s="58">
        <f t="shared" si="1"/>
        <v>34</v>
      </c>
      <c r="J103" s="147">
        <v>9954307850</v>
      </c>
      <c r="K103" s="65" t="s">
        <v>837</v>
      </c>
      <c r="L103" s="157" t="s">
        <v>421</v>
      </c>
      <c r="M103" s="98">
        <v>9435417983</v>
      </c>
      <c r="N103" s="154" t="s">
        <v>422</v>
      </c>
      <c r="O103" s="67">
        <v>9954809230</v>
      </c>
      <c r="P103" s="183">
        <v>43675</v>
      </c>
      <c r="Q103" s="67" t="s">
        <v>135</v>
      </c>
      <c r="R103" s="67">
        <v>29</v>
      </c>
      <c r="S103" s="18" t="s">
        <v>85</v>
      </c>
      <c r="T103" s="18"/>
    </row>
    <row r="104" spans="1:20">
      <c r="A104" s="4">
        <v>100</v>
      </c>
      <c r="B104" s="17" t="s">
        <v>63</v>
      </c>
      <c r="C104" s="76" t="s">
        <v>758</v>
      </c>
      <c r="D104" s="65" t="s">
        <v>25</v>
      </c>
      <c r="E104" s="105">
        <v>6</v>
      </c>
      <c r="F104" s="65"/>
      <c r="G104" s="68">
        <v>21</v>
      </c>
      <c r="H104" s="68">
        <v>27</v>
      </c>
      <c r="I104" s="58">
        <f t="shared" si="1"/>
        <v>48</v>
      </c>
      <c r="J104" s="131">
        <v>9954307850</v>
      </c>
      <c r="K104" s="65" t="s">
        <v>570</v>
      </c>
      <c r="L104" s="82" t="s">
        <v>421</v>
      </c>
      <c r="M104" s="102">
        <v>9435417983</v>
      </c>
      <c r="N104" s="82" t="s">
        <v>422</v>
      </c>
      <c r="O104" s="102">
        <v>9954809230</v>
      </c>
      <c r="P104" s="183">
        <v>43675</v>
      </c>
      <c r="Q104" s="67" t="s">
        <v>135</v>
      </c>
      <c r="R104" s="48">
        <v>28</v>
      </c>
      <c r="S104" s="18" t="s">
        <v>85</v>
      </c>
      <c r="T104" s="18"/>
    </row>
    <row r="105" spans="1:20" ht="18.75">
      <c r="A105" s="4">
        <v>101</v>
      </c>
      <c r="B105" s="17" t="s">
        <v>62</v>
      </c>
      <c r="C105" s="76" t="s">
        <v>759</v>
      </c>
      <c r="D105" s="18" t="s">
        <v>25</v>
      </c>
      <c r="E105" s="19"/>
      <c r="F105" s="18"/>
      <c r="G105" s="19">
        <v>21</v>
      </c>
      <c r="H105" s="19">
        <v>29</v>
      </c>
      <c r="I105" s="58">
        <f t="shared" si="1"/>
        <v>50</v>
      </c>
      <c r="J105" s="111"/>
      <c r="K105" s="67" t="s">
        <v>216</v>
      </c>
      <c r="L105" s="98" t="s">
        <v>217</v>
      </c>
      <c r="M105" s="145">
        <v>9706371427</v>
      </c>
      <c r="N105" s="146" t="s">
        <v>218</v>
      </c>
      <c r="O105" s="97">
        <v>9706617464</v>
      </c>
      <c r="P105" s="183">
        <v>43676</v>
      </c>
      <c r="Q105" s="67" t="s">
        <v>93</v>
      </c>
      <c r="R105" s="48">
        <v>12</v>
      </c>
      <c r="S105" s="18" t="s">
        <v>85</v>
      </c>
      <c r="T105" s="18"/>
    </row>
    <row r="106" spans="1:20" ht="31.5">
      <c r="A106" s="4">
        <v>102</v>
      </c>
      <c r="B106" s="17" t="s">
        <v>62</v>
      </c>
      <c r="C106" s="151" t="s">
        <v>760</v>
      </c>
      <c r="D106" s="65" t="s">
        <v>25</v>
      </c>
      <c r="E106" s="134">
        <v>18110507601</v>
      </c>
      <c r="F106" s="67"/>
      <c r="G106" s="68">
        <v>61</v>
      </c>
      <c r="H106" s="68">
        <v>44</v>
      </c>
      <c r="I106" s="58">
        <f t="shared" si="1"/>
        <v>105</v>
      </c>
      <c r="J106" s="95" t="s">
        <v>838</v>
      </c>
      <c r="K106" s="67" t="s">
        <v>216</v>
      </c>
      <c r="L106" s="98" t="s">
        <v>217</v>
      </c>
      <c r="M106" s="145">
        <v>9706371427</v>
      </c>
      <c r="N106" s="146" t="s">
        <v>218</v>
      </c>
      <c r="O106" s="97">
        <v>9706617464</v>
      </c>
      <c r="P106" s="183">
        <v>43676</v>
      </c>
      <c r="Q106" s="67" t="s">
        <v>93</v>
      </c>
      <c r="R106" s="48">
        <v>14</v>
      </c>
      <c r="S106" s="18" t="s">
        <v>85</v>
      </c>
      <c r="T106" s="18"/>
    </row>
    <row r="107" spans="1:20" ht="18.75">
      <c r="A107" s="4">
        <v>103</v>
      </c>
      <c r="B107" s="17" t="s">
        <v>62</v>
      </c>
      <c r="C107" s="168" t="s">
        <v>761</v>
      </c>
      <c r="D107" s="65" t="s">
        <v>25</v>
      </c>
      <c r="E107" s="105"/>
      <c r="F107" s="67"/>
      <c r="G107" s="68">
        <v>23</v>
      </c>
      <c r="H107" s="68">
        <v>19</v>
      </c>
      <c r="I107" s="58">
        <f t="shared" si="1"/>
        <v>42</v>
      </c>
      <c r="J107" s="107"/>
      <c r="K107" s="67" t="s">
        <v>216</v>
      </c>
      <c r="L107" s="98" t="s">
        <v>217</v>
      </c>
      <c r="M107" s="145">
        <v>9706371427</v>
      </c>
      <c r="N107" s="146" t="s">
        <v>218</v>
      </c>
      <c r="O107" s="97">
        <v>9706617464</v>
      </c>
      <c r="P107" s="183">
        <v>43676</v>
      </c>
      <c r="Q107" s="67" t="s">
        <v>93</v>
      </c>
      <c r="R107" s="67">
        <v>5</v>
      </c>
      <c r="S107" s="18" t="s">
        <v>85</v>
      </c>
      <c r="T107" s="18"/>
    </row>
    <row r="108" spans="1:20" ht="18.75">
      <c r="A108" s="4">
        <v>104</v>
      </c>
      <c r="B108" s="17" t="s">
        <v>63</v>
      </c>
      <c r="C108" s="76" t="s">
        <v>762</v>
      </c>
      <c r="D108" s="65" t="s">
        <v>25</v>
      </c>
      <c r="E108" s="68"/>
      <c r="F108" s="65"/>
      <c r="G108" s="68">
        <v>32</v>
      </c>
      <c r="H108" s="68">
        <v>21</v>
      </c>
      <c r="I108" s="58">
        <f t="shared" si="1"/>
        <v>53</v>
      </c>
      <c r="J108" s="145"/>
      <c r="K108" s="65" t="s">
        <v>605</v>
      </c>
      <c r="L108" s="98" t="s">
        <v>465</v>
      </c>
      <c r="M108" s="145">
        <v>9859724232</v>
      </c>
      <c r="N108" s="78" t="s">
        <v>255</v>
      </c>
      <c r="O108" s="97">
        <v>8254892103</v>
      </c>
      <c r="P108" s="183">
        <v>43676</v>
      </c>
      <c r="Q108" s="67" t="s">
        <v>93</v>
      </c>
      <c r="R108" s="67">
        <v>19</v>
      </c>
      <c r="S108" s="18" t="s">
        <v>85</v>
      </c>
      <c r="T108" s="18"/>
    </row>
    <row r="109" spans="1:20" ht="18.75">
      <c r="A109" s="4">
        <v>105</v>
      </c>
      <c r="B109" s="17" t="s">
        <v>63</v>
      </c>
      <c r="C109" s="241" t="s">
        <v>763</v>
      </c>
      <c r="D109" s="65" t="s">
        <v>25</v>
      </c>
      <c r="E109" s="68">
        <v>8</v>
      </c>
      <c r="F109" s="67"/>
      <c r="G109" s="68">
        <v>18</v>
      </c>
      <c r="H109" s="68">
        <v>14</v>
      </c>
      <c r="I109" s="58">
        <f t="shared" si="1"/>
        <v>32</v>
      </c>
      <c r="J109" s="131">
        <v>8011969069</v>
      </c>
      <c r="K109" s="65" t="s">
        <v>605</v>
      </c>
      <c r="L109" s="98" t="s">
        <v>465</v>
      </c>
      <c r="M109" s="145">
        <v>9859724232</v>
      </c>
      <c r="N109" s="78" t="s">
        <v>255</v>
      </c>
      <c r="O109" s="97">
        <v>8254892103</v>
      </c>
      <c r="P109" s="183">
        <v>43676</v>
      </c>
      <c r="Q109" s="67" t="s">
        <v>93</v>
      </c>
      <c r="R109" s="67">
        <v>21</v>
      </c>
      <c r="S109" s="18" t="s">
        <v>85</v>
      </c>
      <c r="T109" s="18"/>
    </row>
    <row r="110" spans="1:20">
      <c r="A110" s="4">
        <v>106</v>
      </c>
      <c r="B110" s="17" t="s">
        <v>62</v>
      </c>
      <c r="C110" s="82" t="s">
        <v>764</v>
      </c>
      <c r="D110" s="18" t="s">
        <v>25</v>
      </c>
      <c r="E110" s="214"/>
      <c r="F110" s="18"/>
      <c r="G110" s="215"/>
      <c r="H110" s="215"/>
      <c r="I110" s="58">
        <f t="shared" si="1"/>
        <v>0</v>
      </c>
      <c r="J110" s="223"/>
      <c r="K110" s="48" t="s">
        <v>278</v>
      </c>
      <c r="L110" s="234" t="s">
        <v>228</v>
      </c>
      <c r="M110" s="234">
        <v>9707875779</v>
      </c>
      <c r="N110" s="48" t="s">
        <v>839</v>
      </c>
      <c r="O110" s="48">
        <v>8472802930</v>
      </c>
      <c r="P110" s="183">
        <v>43677</v>
      </c>
      <c r="Q110" s="67" t="s">
        <v>102</v>
      </c>
      <c r="R110" s="67">
        <v>16</v>
      </c>
      <c r="S110" s="18" t="s">
        <v>85</v>
      </c>
      <c r="T110" s="18"/>
    </row>
    <row r="111" spans="1:20">
      <c r="A111" s="4">
        <v>107</v>
      </c>
      <c r="B111" s="17" t="s">
        <v>62</v>
      </c>
      <c r="C111" s="82" t="s">
        <v>765</v>
      </c>
      <c r="D111" s="65" t="s">
        <v>25</v>
      </c>
      <c r="E111" s="216"/>
      <c r="F111" s="65"/>
      <c r="G111" s="48">
        <v>19</v>
      </c>
      <c r="H111" s="48">
        <v>29</v>
      </c>
      <c r="I111" s="58">
        <f t="shared" si="1"/>
        <v>48</v>
      </c>
      <c r="J111" s="48">
        <v>9577197169</v>
      </c>
      <c r="K111" s="48" t="s">
        <v>278</v>
      </c>
      <c r="L111" s="234" t="s">
        <v>228</v>
      </c>
      <c r="M111" s="234">
        <v>9707875779</v>
      </c>
      <c r="N111" s="48" t="s">
        <v>839</v>
      </c>
      <c r="O111" s="48">
        <v>8472802930</v>
      </c>
      <c r="P111" s="183">
        <v>43677</v>
      </c>
      <c r="Q111" s="67" t="s">
        <v>102</v>
      </c>
      <c r="R111" s="67">
        <v>18</v>
      </c>
      <c r="S111" s="18" t="s">
        <v>85</v>
      </c>
      <c r="T111" s="18"/>
    </row>
    <row r="112" spans="1:20">
      <c r="A112" s="4">
        <v>108</v>
      </c>
      <c r="B112" s="17" t="s">
        <v>63</v>
      </c>
      <c r="C112" s="76" t="s">
        <v>766</v>
      </c>
      <c r="D112" s="65" t="s">
        <v>25</v>
      </c>
      <c r="E112" s="134">
        <v>18110501202</v>
      </c>
      <c r="F112" s="67"/>
      <c r="G112" s="68">
        <v>70</v>
      </c>
      <c r="H112" s="68">
        <v>72</v>
      </c>
      <c r="I112" s="58">
        <f t="shared" si="1"/>
        <v>142</v>
      </c>
      <c r="J112" s="95" t="s">
        <v>840</v>
      </c>
      <c r="K112" s="67" t="s">
        <v>841</v>
      </c>
      <c r="L112" s="187" t="s">
        <v>787</v>
      </c>
      <c r="M112" s="187" t="s">
        <v>842</v>
      </c>
      <c r="N112" s="195" t="s">
        <v>818</v>
      </c>
      <c r="O112" s="206">
        <v>8721081509</v>
      </c>
      <c r="P112" s="183">
        <v>43677</v>
      </c>
      <c r="Q112" s="67" t="s">
        <v>102</v>
      </c>
      <c r="R112" s="48">
        <v>23</v>
      </c>
      <c r="S112" s="18" t="s">
        <v>85</v>
      </c>
      <c r="T112" s="18"/>
    </row>
    <row r="113" spans="1:20">
      <c r="A113" s="4">
        <v>109</v>
      </c>
      <c r="B113" s="17" t="s">
        <v>63</v>
      </c>
      <c r="C113" s="76" t="s">
        <v>767</v>
      </c>
      <c r="D113" s="65" t="s">
        <v>25</v>
      </c>
      <c r="E113" s="163">
        <v>3</v>
      </c>
      <c r="F113" s="65"/>
      <c r="G113" s="68">
        <v>35</v>
      </c>
      <c r="H113" s="68">
        <v>29</v>
      </c>
      <c r="I113" s="58">
        <f t="shared" si="1"/>
        <v>64</v>
      </c>
      <c r="J113" s="95" t="s">
        <v>843</v>
      </c>
      <c r="K113" s="67" t="s">
        <v>841</v>
      </c>
      <c r="L113" s="187" t="s">
        <v>787</v>
      </c>
      <c r="M113" s="187" t="s">
        <v>842</v>
      </c>
      <c r="N113" s="195" t="s">
        <v>818</v>
      </c>
      <c r="O113" s="206">
        <v>8721081509</v>
      </c>
      <c r="P113" s="183">
        <v>43677</v>
      </c>
      <c r="Q113" s="67" t="s">
        <v>102</v>
      </c>
      <c r="R113" s="48">
        <v>25</v>
      </c>
      <c r="S113" s="18" t="s">
        <v>85</v>
      </c>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109</v>
      </c>
      <c r="D165" s="21"/>
      <c r="E165" s="13"/>
      <c r="F165" s="21"/>
      <c r="G165" s="59">
        <f>SUM(G5:G164)</f>
        <v>2754</v>
      </c>
      <c r="H165" s="59">
        <f>SUM(H5:H164)</f>
        <v>2796</v>
      </c>
      <c r="I165" s="59">
        <f>SUM(I5:I164)</f>
        <v>5550</v>
      </c>
      <c r="J165" s="21"/>
      <c r="K165" s="21"/>
      <c r="L165" s="21"/>
      <c r="M165" s="21"/>
      <c r="N165" s="21"/>
      <c r="O165" s="21"/>
      <c r="P165" s="14"/>
      <c r="Q165" s="21"/>
      <c r="R165" s="21"/>
      <c r="S165" s="21"/>
      <c r="T165" s="12"/>
    </row>
    <row r="166" spans="1:20">
      <c r="A166" s="44" t="s">
        <v>62</v>
      </c>
      <c r="B166" s="10">
        <f>COUNTIF(B$5:B$164,"Team 1")</f>
        <v>56</v>
      </c>
      <c r="C166" s="44" t="s">
        <v>25</v>
      </c>
      <c r="D166" s="10">
        <f>COUNTIF(D5:D164,"Anganwadi")</f>
        <v>109</v>
      </c>
    </row>
    <row r="167" spans="1:20">
      <c r="A167" s="44" t="s">
        <v>63</v>
      </c>
      <c r="B167" s="10">
        <f>COUNTIF(B$6:B$164,"Team 2")</f>
        <v>53</v>
      </c>
      <c r="C167" s="44"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V92" sqref="V92"/>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337" t="s">
        <v>70</v>
      </c>
      <c r="B1" s="337"/>
      <c r="C1" s="337"/>
      <c r="D1" s="55"/>
      <c r="E1" s="55"/>
      <c r="F1" s="55"/>
      <c r="G1" s="55"/>
      <c r="H1" s="55"/>
      <c r="I1" s="55"/>
      <c r="J1" s="55"/>
      <c r="K1" s="55"/>
      <c r="L1" s="55"/>
      <c r="M1" s="55"/>
      <c r="N1" s="55"/>
      <c r="O1" s="55"/>
      <c r="P1" s="55"/>
      <c r="Q1" s="55"/>
      <c r="R1" s="55"/>
      <c r="S1" s="55"/>
    </row>
    <row r="2" spans="1:20">
      <c r="A2" s="331" t="s">
        <v>59</v>
      </c>
      <c r="B2" s="332"/>
      <c r="C2" s="332"/>
      <c r="D2" s="25">
        <v>43678</v>
      </c>
      <c r="E2" s="22"/>
      <c r="F2" s="22"/>
      <c r="G2" s="22"/>
      <c r="H2" s="22"/>
      <c r="I2" s="22"/>
      <c r="J2" s="22"/>
      <c r="K2" s="22"/>
      <c r="L2" s="22"/>
      <c r="M2" s="22"/>
      <c r="N2" s="22"/>
      <c r="O2" s="22"/>
      <c r="P2" s="22"/>
      <c r="Q2" s="22"/>
      <c r="R2" s="22"/>
      <c r="S2" s="22"/>
    </row>
    <row r="3" spans="1:20" ht="24" customHeight="1">
      <c r="A3" s="333" t="s">
        <v>14</v>
      </c>
      <c r="B3" s="329" t="s">
        <v>61</v>
      </c>
      <c r="C3" s="334" t="s">
        <v>7</v>
      </c>
      <c r="D3" s="334" t="s">
        <v>55</v>
      </c>
      <c r="E3" s="334" t="s">
        <v>16</v>
      </c>
      <c r="F3" s="335" t="s">
        <v>17</v>
      </c>
      <c r="G3" s="334" t="s">
        <v>8</v>
      </c>
      <c r="H3" s="334"/>
      <c r="I3" s="334"/>
      <c r="J3" s="334" t="s">
        <v>31</v>
      </c>
      <c r="K3" s="329" t="s">
        <v>33</v>
      </c>
      <c r="L3" s="329" t="s">
        <v>50</v>
      </c>
      <c r="M3" s="329" t="s">
        <v>51</v>
      </c>
      <c r="N3" s="329" t="s">
        <v>34</v>
      </c>
      <c r="O3" s="329" t="s">
        <v>35</v>
      </c>
      <c r="P3" s="333" t="s">
        <v>54</v>
      </c>
      <c r="Q3" s="334" t="s">
        <v>52</v>
      </c>
      <c r="R3" s="334" t="s">
        <v>32</v>
      </c>
      <c r="S3" s="334" t="s">
        <v>53</v>
      </c>
      <c r="T3" s="334" t="s">
        <v>13</v>
      </c>
    </row>
    <row r="4" spans="1:20" ht="25.5" customHeight="1">
      <c r="A4" s="333"/>
      <c r="B4" s="336"/>
      <c r="C4" s="334"/>
      <c r="D4" s="334"/>
      <c r="E4" s="334"/>
      <c r="F4" s="335"/>
      <c r="G4" s="23" t="s">
        <v>9</v>
      </c>
      <c r="H4" s="23" t="s">
        <v>10</v>
      </c>
      <c r="I4" s="23" t="s">
        <v>11</v>
      </c>
      <c r="J4" s="334"/>
      <c r="K4" s="330"/>
      <c r="L4" s="330"/>
      <c r="M4" s="330"/>
      <c r="N4" s="330"/>
      <c r="O4" s="330"/>
      <c r="P4" s="333"/>
      <c r="Q4" s="333"/>
      <c r="R4" s="334"/>
      <c r="S4" s="334"/>
      <c r="T4" s="334"/>
    </row>
    <row r="5" spans="1:20">
      <c r="A5" s="4">
        <v>1</v>
      </c>
      <c r="B5" s="17" t="s">
        <v>62</v>
      </c>
      <c r="C5" s="76" t="s">
        <v>844</v>
      </c>
      <c r="D5" s="180" t="s">
        <v>23</v>
      </c>
      <c r="E5" s="141">
        <v>18110512103</v>
      </c>
      <c r="F5" s="65" t="s">
        <v>111</v>
      </c>
      <c r="G5" s="68">
        <v>21</v>
      </c>
      <c r="H5" s="68">
        <v>29</v>
      </c>
      <c r="I5" s="58">
        <f>SUM(G5:H5)</f>
        <v>50</v>
      </c>
      <c r="J5" s="83" t="s">
        <v>576</v>
      </c>
      <c r="K5" s="67" t="s">
        <v>577</v>
      </c>
      <c r="L5" s="75" t="s">
        <v>578</v>
      </c>
      <c r="M5" s="75">
        <v>8812881311</v>
      </c>
      <c r="N5" s="78" t="s">
        <v>579</v>
      </c>
      <c r="O5" s="97">
        <v>9678172734</v>
      </c>
      <c r="P5" s="183">
        <v>43678</v>
      </c>
      <c r="Q5" s="17" t="s">
        <v>118</v>
      </c>
      <c r="R5" s="17">
        <v>15</v>
      </c>
      <c r="S5" s="18" t="s">
        <v>85</v>
      </c>
      <c r="T5" s="18"/>
    </row>
    <row r="6" spans="1:20">
      <c r="A6" s="4">
        <v>2</v>
      </c>
      <c r="B6" s="17" t="s">
        <v>62</v>
      </c>
      <c r="C6" s="76" t="s">
        <v>845</v>
      </c>
      <c r="D6" s="65" t="s">
        <v>25</v>
      </c>
      <c r="E6" s="105">
        <v>9</v>
      </c>
      <c r="F6" s="67"/>
      <c r="G6" s="68">
        <v>22</v>
      </c>
      <c r="H6" s="68">
        <v>19</v>
      </c>
      <c r="I6" s="58">
        <f t="shared" ref="I6:I69" si="0">SUM(G6:H6)</f>
        <v>41</v>
      </c>
      <c r="J6" s="100">
        <v>9707745157</v>
      </c>
      <c r="K6" s="67" t="s">
        <v>611</v>
      </c>
      <c r="L6" s="100" t="s">
        <v>612</v>
      </c>
      <c r="M6" s="100">
        <v>9957130368</v>
      </c>
      <c r="N6" s="100" t="s">
        <v>923</v>
      </c>
      <c r="O6" s="100">
        <v>8486723940</v>
      </c>
      <c r="P6" s="183">
        <v>43678</v>
      </c>
      <c r="Q6" s="17" t="s">
        <v>118</v>
      </c>
      <c r="R6" s="17">
        <v>16</v>
      </c>
      <c r="S6" s="18" t="s">
        <v>85</v>
      </c>
      <c r="T6" s="18"/>
    </row>
    <row r="7" spans="1:20" ht="30">
      <c r="A7" s="4">
        <v>3</v>
      </c>
      <c r="B7" s="17" t="s">
        <v>63</v>
      </c>
      <c r="C7" s="76" t="s">
        <v>846</v>
      </c>
      <c r="D7" s="180" t="s">
        <v>23</v>
      </c>
      <c r="E7" s="134">
        <v>18110503501</v>
      </c>
      <c r="F7" s="18" t="s">
        <v>88</v>
      </c>
      <c r="G7" s="19">
        <v>89</v>
      </c>
      <c r="H7" s="19">
        <v>80</v>
      </c>
      <c r="I7" s="58">
        <f t="shared" si="0"/>
        <v>169</v>
      </c>
      <c r="J7" s="188" t="s">
        <v>924</v>
      </c>
      <c r="K7" s="48" t="s">
        <v>572</v>
      </c>
      <c r="L7" s="222" t="s">
        <v>573</v>
      </c>
      <c r="M7" s="222" t="s">
        <v>574</v>
      </c>
      <c r="N7" s="48" t="s">
        <v>575</v>
      </c>
      <c r="O7" s="48">
        <v>8486838198</v>
      </c>
      <c r="P7" s="183">
        <v>43678</v>
      </c>
      <c r="Q7" s="17" t="s">
        <v>118</v>
      </c>
      <c r="R7" s="17">
        <v>34</v>
      </c>
      <c r="S7" s="18" t="s">
        <v>85</v>
      </c>
      <c r="T7" s="18"/>
    </row>
    <row r="8" spans="1:20">
      <c r="A8" s="4">
        <v>4</v>
      </c>
      <c r="B8" s="17" t="s">
        <v>62</v>
      </c>
      <c r="C8" s="76" t="s">
        <v>847</v>
      </c>
      <c r="D8" s="18" t="s">
        <v>23</v>
      </c>
      <c r="E8" s="134">
        <v>18110508202</v>
      </c>
      <c r="F8" s="18" t="s">
        <v>88</v>
      </c>
      <c r="G8" s="19">
        <v>67</v>
      </c>
      <c r="H8" s="19">
        <v>72</v>
      </c>
      <c r="I8" s="58">
        <f t="shared" si="0"/>
        <v>139</v>
      </c>
      <c r="J8" s="95" t="s">
        <v>925</v>
      </c>
      <c r="K8" s="67" t="s">
        <v>611</v>
      </c>
      <c r="L8" s="100" t="s">
        <v>612</v>
      </c>
      <c r="M8" s="100">
        <v>9957130368</v>
      </c>
      <c r="N8" s="100" t="s">
        <v>923</v>
      </c>
      <c r="O8" s="100">
        <v>8486723940</v>
      </c>
      <c r="P8" s="183">
        <v>43679</v>
      </c>
      <c r="Q8" s="17" t="s">
        <v>125</v>
      </c>
      <c r="R8" s="17">
        <v>11</v>
      </c>
      <c r="S8" s="18" t="s">
        <v>85</v>
      </c>
      <c r="T8" s="18"/>
    </row>
    <row r="9" spans="1:20" ht="18.75">
      <c r="A9" s="4">
        <v>5</v>
      </c>
      <c r="B9" s="17" t="s">
        <v>62</v>
      </c>
      <c r="C9" s="160" t="s">
        <v>848</v>
      </c>
      <c r="D9" s="65" t="s">
        <v>25</v>
      </c>
      <c r="E9" s="68"/>
      <c r="F9" s="67"/>
      <c r="G9" s="68">
        <v>27</v>
      </c>
      <c r="H9" s="68">
        <v>31</v>
      </c>
      <c r="I9" s="58">
        <f t="shared" si="0"/>
        <v>58</v>
      </c>
      <c r="J9" s="230"/>
      <c r="K9" s="67" t="s">
        <v>611</v>
      </c>
      <c r="L9" s="100" t="s">
        <v>612</v>
      </c>
      <c r="M9" s="100">
        <v>9957130368</v>
      </c>
      <c r="N9" s="100" t="s">
        <v>923</v>
      </c>
      <c r="O9" s="100">
        <v>8486723940</v>
      </c>
      <c r="P9" s="183">
        <v>43679</v>
      </c>
      <c r="Q9" s="17" t="s">
        <v>125</v>
      </c>
      <c r="R9" s="67">
        <v>14</v>
      </c>
      <c r="S9" s="18" t="s">
        <v>85</v>
      </c>
      <c r="T9" s="18"/>
    </row>
    <row r="10" spans="1:20">
      <c r="A10" s="4">
        <v>6</v>
      </c>
      <c r="B10" s="17" t="s">
        <v>63</v>
      </c>
      <c r="C10" s="150" t="s">
        <v>849</v>
      </c>
      <c r="D10" s="65" t="s">
        <v>23</v>
      </c>
      <c r="E10" s="105">
        <v>18110509002</v>
      </c>
      <c r="F10" s="65" t="s">
        <v>88</v>
      </c>
      <c r="G10" s="68">
        <v>67</v>
      </c>
      <c r="H10" s="68">
        <v>59</v>
      </c>
      <c r="I10" s="58">
        <f t="shared" si="0"/>
        <v>126</v>
      </c>
      <c r="J10" s="84" t="s">
        <v>926</v>
      </c>
      <c r="K10" s="67" t="s">
        <v>927</v>
      </c>
      <c r="L10" s="92" t="s">
        <v>465</v>
      </c>
      <c r="M10" s="92">
        <v>9859724232</v>
      </c>
      <c r="N10" s="78" t="s">
        <v>928</v>
      </c>
      <c r="O10" s="97">
        <v>7896430501</v>
      </c>
      <c r="P10" s="183">
        <v>43679</v>
      </c>
      <c r="Q10" s="17" t="s">
        <v>125</v>
      </c>
      <c r="R10" s="67">
        <v>12</v>
      </c>
      <c r="S10" s="18" t="s">
        <v>85</v>
      </c>
      <c r="T10" s="18"/>
    </row>
    <row r="11" spans="1:20">
      <c r="A11" s="4">
        <v>7</v>
      </c>
      <c r="B11" s="17" t="s">
        <v>63</v>
      </c>
      <c r="C11" s="76" t="s">
        <v>850</v>
      </c>
      <c r="D11" s="65" t="s">
        <v>25</v>
      </c>
      <c r="E11" s="105">
        <v>23</v>
      </c>
      <c r="F11" s="65"/>
      <c r="G11" s="68">
        <v>34</v>
      </c>
      <c r="H11" s="68">
        <v>41</v>
      </c>
      <c r="I11" s="58">
        <f t="shared" si="0"/>
        <v>75</v>
      </c>
      <c r="J11" s="254">
        <v>9896235632</v>
      </c>
      <c r="K11" s="67" t="s">
        <v>927</v>
      </c>
      <c r="L11" s="92" t="s">
        <v>465</v>
      </c>
      <c r="M11" s="92">
        <v>9859724232</v>
      </c>
      <c r="N11" s="78" t="s">
        <v>928</v>
      </c>
      <c r="O11" s="97">
        <v>7896430501</v>
      </c>
      <c r="P11" s="183">
        <v>43679</v>
      </c>
      <c r="Q11" s="17" t="s">
        <v>125</v>
      </c>
      <c r="R11" s="67">
        <v>38</v>
      </c>
      <c r="S11" s="18" t="s">
        <v>85</v>
      </c>
      <c r="T11" s="18"/>
    </row>
    <row r="12" spans="1:20">
      <c r="A12" s="4">
        <v>8</v>
      </c>
      <c r="B12" s="17" t="s">
        <v>62</v>
      </c>
      <c r="C12" s="76" t="s">
        <v>851</v>
      </c>
      <c r="D12" s="65" t="s">
        <v>23</v>
      </c>
      <c r="E12" s="141">
        <v>18110508206</v>
      </c>
      <c r="F12" s="65" t="s">
        <v>88</v>
      </c>
      <c r="G12" s="68">
        <v>68</v>
      </c>
      <c r="H12" s="68">
        <v>52</v>
      </c>
      <c r="I12" s="58">
        <f t="shared" si="0"/>
        <v>120</v>
      </c>
      <c r="J12" s="83" t="s">
        <v>610</v>
      </c>
      <c r="K12" s="67" t="s">
        <v>611</v>
      </c>
      <c r="L12" s="92" t="s">
        <v>612</v>
      </c>
      <c r="M12" s="92">
        <v>9957130368</v>
      </c>
      <c r="N12" s="67" t="s">
        <v>603</v>
      </c>
      <c r="O12" s="67">
        <v>9678384055</v>
      </c>
      <c r="P12" s="183">
        <v>43680</v>
      </c>
      <c r="Q12" s="67" t="s">
        <v>128</v>
      </c>
      <c r="R12" s="67">
        <v>8</v>
      </c>
      <c r="S12" s="18" t="s">
        <v>85</v>
      </c>
      <c r="T12" s="18"/>
    </row>
    <row r="13" spans="1:20">
      <c r="A13" s="4">
        <v>9</v>
      </c>
      <c r="B13" s="17" t="s">
        <v>62</v>
      </c>
      <c r="C13" s="76" t="s">
        <v>852</v>
      </c>
      <c r="D13" s="65" t="s">
        <v>25</v>
      </c>
      <c r="E13" s="68">
        <v>31</v>
      </c>
      <c r="F13" s="65"/>
      <c r="G13" s="106">
        <v>49</v>
      </c>
      <c r="H13" s="106">
        <v>51</v>
      </c>
      <c r="I13" s="58">
        <f t="shared" si="0"/>
        <v>100</v>
      </c>
      <c r="J13" s="92">
        <v>9957587031</v>
      </c>
      <c r="K13" s="67" t="s">
        <v>611</v>
      </c>
      <c r="L13" s="92" t="s">
        <v>612</v>
      </c>
      <c r="M13" s="92">
        <v>9957130368</v>
      </c>
      <c r="N13" s="67" t="s">
        <v>603</v>
      </c>
      <c r="O13" s="67">
        <v>9678384055</v>
      </c>
      <c r="P13" s="183">
        <v>43680</v>
      </c>
      <c r="Q13" s="67" t="s">
        <v>128</v>
      </c>
      <c r="R13" s="67">
        <v>10</v>
      </c>
      <c r="S13" s="18" t="s">
        <v>85</v>
      </c>
      <c r="T13" s="18"/>
    </row>
    <row r="14" spans="1:20">
      <c r="A14" s="4">
        <v>10</v>
      </c>
      <c r="B14" s="17" t="s">
        <v>63</v>
      </c>
      <c r="C14" s="247" t="s">
        <v>853</v>
      </c>
      <c r="D14" s="65" t="s">
        <v>23</v>
      </c>
      <c r="E14" s="105">
        <v>18110509002</v>
      </c>
      <c r="F14" s="65" t="s">
        <v>88</v>
      </c>
      <c r="G14" s="68">
        <v>61</v>
      </c>
      <c r="H14" s="68">
        <v>49</v>
      </c>
      <c r="I14" s="58">
        <f t="shared" si="0"/>
        <v>110</v>
      </c>
      <c r="J14" s="84" t="s">
        <v>926</v>
      </c>
      <c r="K14" s="67" t="s">
        <v>927</v>
      </c>
      <c r="L14" s="92" t="s">
        <v>465</v>
      </c>
      <c r="M14" s="92">
        <v>9859724232</v>
      </c>
      <c r="N14" s="78" t="s">
        <v>928</v>
      </c>
      <c r="O14" s="97">
        <v>7896430501</v>
      </c>
      <c r="P14" s="183">
        <v>43680</v>
      </c>
      <c r="Q14" s="67" t="s">
        <v>128</v>
      </c>
      <c r="R14" s="67">
        <v>37</v>
      </c>
      <c r="S14" s="18" t="s">
        <v>85</v>
      </c>
      <c r="T14" s="18"/>
    </row>
    <row r="15" spans="1:20">
      <c r="A15" s="4">
        <v>11</v>
      </c>
      <c r="B15" s="17" t="s">
        <v>63</v>
      </c>
      <c r="C15" s="65" t="s">
        <v>854</v>
      </c>
      <c r="D15" s="65" t="s">
        <v>25</v>
      </c>
      <c r="E15" s="68">
        <v>20</v>
      </c>
      <c r="F15" s="65"/>
      <c r="G15" s="68">
        <v>19</v>
      </c>
      <c r="H15" s="68">
        <v>21</v>
      </c>
      <c r="I15" s="58">
        <f t="shared" si="0"/>
        <v>40</v>
      </c>
      <c r="J15" s="147">
        <v>7896144758</v>
      </c>
      <c r="K15" s="67" t="s">
        <v>927</v>
      </c>
      <c r="L15" s="92" t="s">
        <v>465</v>
      </c>
      <c r="M15" s="92">
        <v>9859724232</v>
      </c>
      <c r="N15" s="78" t="s">
        <v>928</v>
      </c>
      <c r="O15" s="97">
        <v>7896430501</v>
      </c>
      <c r="P15" s="183">
        <v>43680</v>
      </c>
      <c r="Q15" s="67" t="s">
        <v>128</v>
      </c>
      <c r="R15" s="67">
        <v>38</v>
      </c>
      <c r="S15" s="18" t="s">
        <v>85</v>
      </c>
      <c r="T15" s="18"/>
    </row>
    <row r="16" spans="1:20" ht="18.75">
      <c r="A16" s="4">
        <v>12</v>
      </c>
      <c r="B16" s="17" t="s">
        <v>62</v>
      </c>
      <c r="C16" s="248" t="s">
        <v>855</v>
      </c>
      <c r="D16" s="65" t="s">
        <v>23</v>
      </c>
      <c r="E16" s="163">
        <v>18110514101</v>
      </c>
      <c r="F16" s="67" t="s">
        <v>88</v>
      </c>
      <c r="G16" s="68">
        <v>40</v>
      </c>
      <c r="H16" s="68">
        <v>55</v>
      </c>
      <c r="I16" s="58">
        <f t="shared" si="0"/>
        <v>95</v>
      </c>
      <c r="J16" s="107" t="s">
        <v>929</v>
      </c>
      <c r="K16" s="67" t="s">
        <v>611</v>
      </c>
      <c r="L16" s="98" t="s">
        <v>930</v>
      </c>
      <c r="M16" s="145">
        <v>9957130368</v>
      </c>
      <c r="N16" s="72" t="s">
        <v>923</v>
      </c>
      <c r="O16" s="73" t="s">
        <v>931</v>
      </c>
      <c r="P16" s="183">
        <v>43682</v>
      </c>
      <c r="Q16" s="67" t="s">
        <v>135</v>
      </c>
      <c r="R16" s="67">
        <v>12</v>
      </c>
      <c r="S16" s="18" t="s">
        <v>85</v>
      </c>
      <c r="T16" s="18"/>
    </row>
    <row r="17" spans="1:20">
      <c r="A17" s="4">
        <v>13</v>
      </c>
      <c r="B17" s="17" t="s">
        <v>62</v>
      </c>
      <c r="C17" s="125" t="s">
        <v>503</v>
      </c>
      <c r="D17" s="65" t="s">
        <v>25</v>
      </c>
      <c r="E17" s="68">
        <v>30</v>
      </c>
      <c r="F17" s="65"/>
      <c r="G17" s="106">
        <v>49</v>
      </c>
      <c r="H17" s="106">
        <v>51</v>
      </c>
      <c r="I17" s="58">
        <f t="shared" si="0"/>
        <v>100</v>
      </c>
      <c r="J17" s="92">
        <v>9957587031</v>
      </c>
      <c r="K17" s="67" t="s">
        <v>611</v>
      </c>
      <c r="L17" s="92" t="s">
        <v>612</v>
      </c>
      <c r="M17" s="92">
        <v>9957130368</v>
      </c>
      <c r="N17" s="67" t="s">
        <v>603</v>
      </c>
      <c r="O17" s="67">
        <v>9678384055</v>
      </c>
      <c r="P17" s="183">
        <v>43682</v>
      </c>
      <c r="Q17" s="67" t="s">
        <v>135</v>
      </c>
      <c r="R17" s="67">
        <v>12</v>
      </c>
      <c r="S17" s="18" t="s">
        <v>85</v>
      </c>
      <c r="T17" s="18"/>
    </row>
    <row r="18" spans="1:20" ht="18.75">
      <c r="A18" s="4">
        <v>14</v>
      </c>
      <c r="B18" s="17" t="s">
        <v>63</v>
      </c>
      <c r="C18" s="76" t="s">
        <v>856</v>
      </c>
      <c r="D18" s="65" t="s">
        <v>23</v>
      </c>
      <c r="E18" s="105">
        <v>18110500901</v>
      </c>
      <c r="F18" s="67" t="s">
        <v>88</v>
      </c>
      <c r="G18" s="68">
        <v>30</v>
      </c>
      <c r="H18" s="68">
        <v>32</v>
      </c>
      <c r="I18" s="58">
        <f t="shared" si="0"/>
        <v>62</v>
      </c>
      <c r="J18" s="107" t="s">
        <v>932</v>
      </c>
      <c r="K18" s="67" t="s">
        <v>811</v>
      </c>
      <c r="L18" s="98" t="s">
        <v>381</v>
      </c>
      <c r="M18" s="145">
        <v>9401450938</v>
      </c>
      <c r="N18" s="78" t="s">
        <v>616</v>
      </c>
      <c r="O18" s="97">
        <v>9859902891</v>
      </c>
      <c r="P18" s="183">
        <v>43682</v>
      </c>
      <c r="Q18" s="67" t="s">
        <v>135</v>
      </c>
      <c r="R18" s="67">
        <v>13</v>
      </c>
      <c r="S18" s="18" t="s">
        <v>85</v>
      </c>
      <c r="T18" s="18"/>
    </row>
    <row r="19" spans="1:20" ht="18.75">
      <c r="A19" s="4">
        <v>15</v>
      </c>
      <c r="B19" s="17" t="s">
        <v>63</v>
      </c>
      <c r="C19" s="160" t="s">
        <v>857</v>
      </c>
      <c r="D19" s="65" t="s">
        <v>25</v>
      </c>
      <c r="E19" s="68">
        <v>18</v>
      </c>
      <c r="F19" s="67"/>
      <c r="G19" s="68">
        <v>20</v>
      </c>
      <c r="H19" s="68">
        <v>21</v>
      </c>
      <c r="I19" s="58">
        <f t="shared" si="0"/>
        <v>41</v>
      </c>
      <c r="J19" s="231">
        <v>970645025</v>
      </c>
      <c r="K19" s="67" t="s">
        <v>933</v>
      </c>
      <c r="L19" s="98" t="s">
        <v>381</v>
      </c>
      <c r="M19" s="145">
        <v>9401450938</v>
      </c>
      <c r="N19" s="78" t="s">
        <v>603</v>
      </c>
      <c r="O19" s="97">
        <v>9678384055</v>
      </c>
      <c r="P19" s="183">
        <v>43682</v>
      </c>
      <c r="Q19" s="67" t="s">
        <v>135</v>
      </c>
      <c r="R19" s="67">
        <v>15</v>
      </c>
      <c r="S19" s="18" t="s">
        <v>85</v>
      </c>
      <c r="T19" s="18"/>
    </row>
    <row r="20" spans="1:20" ht="18.75">
      <c r="A20" s="4">
        <v>16</v>
      </c>
      <c r="B20" s="17" t="s">
        <v>62</v>
      </c>
      <c r="C20" s="76" t="s">
        <v>858</v>
      </c>
      <c r="D20" s="65" t="s">
        <v>25</v>
      </c>
      <c r="E20" s="68">
        <v>14</v>
      </c>
      <c r="F20" s="67"/>
      <c r="G20" s="68">
        <v>32</v>
      </c>
      <c r="H20" s="68">
        <v>21</v>
      </c>
      <c r="I20" s="58">
        <f t="shared" si="0"/>
        <v>53</v>
      </c>
      <c r="J20" s="145"/>
      <c r="K20" s="65" t="s">
        <v>260</v>
      </c>
      <c r="L20" s="151" t="s">
        <v>228</v>
      </c>
      <c r="M20" s="75">
        <v>9707875779</v>
      </c>
      <c r="N20" s="72" t="s">
        <v>230</v>
      </c>
      <c r="O20" s="73" t="s">
        <v>231</v>
      </c>
      <c r="P20" s="183">
        <v>43683</v>
      </c>
      <c r="Q20" s="67" t="s">
        <v>93</v>
      </c>
      <c r="R20" s="67">
        <v>12</v>
      </c>
      <c r="S20" s="18" t="s">
        <v>85</v>
      </c>
      <c r="T20" s="18"/>
    </row>
    <row r="21" spans="1:20">
      <c r="A21" s="4">
        <v>17</v>
      </c>
      <c r="B21" s="17" t="s">
        <v>62</v>
      </c>
      <c r="C21" s="76" t="s">
        <v>859</v>
      </c>
      <c r="D21" s="65" t="s">
        <v>25</v>
      </c>
      <c r="E21" s="68">
        <v>27</v>
      </c>
      <c r="F21" s="67"/>
      <c r="G21" s="68">
        <v>43</v>
      </c>
      <c r="H21" s="68">
        <v>33</v>
      </c>
      <c r="I21" s="58">
        <f t="shared" si="0"/>
        <v>76</v>
      </c>
      <c r="J21" s="102">
        <v>8876703947</v>
      </c>
      <c r="K21" s="65" t="s">
        <v>260</v>
      </c>
      <c r="L21" s="151" t="s">
        <v>228</v>
      </c>
      <c r="M21" s="75">
        <v>9707875779</v>
      </c>
      <c r="N21" s="72" t="s">
        <v>230</v>
      </c>
      <c r="O21" s="73" t="s">
        <v>231</v>
      </c>
      <c r="P21" s="183">
        <v>43683</v>
      </c>
      <c r="Q21" s="67" t="s">
        <v>93</v>
      </c>
      <c r="R21" s="67">
        <v>13</v>
      </c>
      <c r="S21" s="18" t="s">
        <v>85</v>
      </c>
      <c r="T21" s="18"/>
    </row>
    <row r="22" spans="1:20" ht="18.75">
      <c r="A22" s="4">
        <v>18</v>
      </c>
      <c r="B22" s="17" t="s">
        <v>63</v>
      </c>
      <c r="C22" s="76" t="s">
        <v>860</v>
      </c>
      <c r="D22" s="65" t="s">
        <v>23</v>
      </c>
      <c r="E22" s="105">
        <v>18110504101</v>
      </c>
      <c r="F22" s="67" t="s">
        <v>88</v>
      </c>
      <c r="G22" s="68">
        <v>38</v>
      </c>
      <c r="H22" s="68">
        <v>42</v>
      </c>
      <c r="I22" s="58">
        <f t="shared" si="0"/>
        <v>80</v>
      </c>
      <c r="J22" s="107" t="s">
        <v>934</v>
      </c>
      <c r="K22" s="65" t="s">
        <v>182</v>
      </c>
      <c r="L22" s="98" t="s">
        <v>221</v>
      </c>
      <c r="M22" s="145">
        <v>9859714367</v>
      </c>
      <c r="N22" s="72" t="s">
        <v>222</v>
      </c>
      <c r="O22" s="255" t="s">
        <v>223</v>
      </c>
      <c r="P22" s="183">
        <v>43683</v>
      </c>
      <c r="Q22" s="67" t="s">
        <v>93</v>
      </c>
      <c r="R22" s="67">
        <v>26</v>
      </c>
      <c r="S22" s="18" t="s">
        <v>85</v>
      </c>
      <c r="T22" s="18"/>
    </row>
    <row r="23" spans="1:20" ht="18.75">
      <c r="A23" s="4">
        <v>19</v>
      </c>
      <c r="B23" s="17" t="s">
        <v>63</v>
      </c>
      <c r="C23" s="76" t="s">
        <v>861</v>
      </c>
      <c r="D23" s="65" t="s">
        <v>25</v>
      </c>
      <c r="E23" s="163">
        <v>9</v>
      </c>
      <c r="F23" s="67"/>
      <c r="G23" s="68">
        <v>22</v>
      </c>
      <c r="H23" s="68">
        <v>24</v>
      </c>
      <c r="I23" s="58">
        <f t="shared" si="0"/>
        <v>46</v>
      </c>
      <c r="J23" s="131">
        <v>9859114488</v>
      </c>
      <c r="K23" s="65" t="s">
        <v>182</v>
      </c>
      <c r="L23" s="98" t="s">
        <v>221</v>
      </c>
      <c r="M23" s="145">
        <v>9859714367</v>
      </c>
      <c r="N23" s="72" t="s">
        <v>222</v>
      </c>
      <c r="O23" s="255" t="s">
        <v>223</v>
      </c>
      <c r="P23" s="183">
        <v>43683</v>
      </c>
      <c r="Q23" s="67" t="s">
        <v>93</v>
      </c>
      <c r="R23" s="67">
        <v>27</v>
      </c>
      <c r="S23" s="18" t="s">
        <v>85</v>
      </c>
      <c r="T23" s="18"/>
    </row>
    <row r="24" spans="1:20">
      <c r="A24" s="4">
        <v>20</v>
      </c>
      <c r="B24" s="17" t="s">
        <v>62</v>
      </c>
      <c r="C24" s="150" t="s">
        <v>862</v>
      </c>
      <c r="D24" s="65" t="s">
        <v>23</v>
      </c>
      <c r="E24" s="134">
        <v>18110510901</v>
      </c>
      <c r="F24" s="67" t="s">
        <v>88</v>
      </c>
      <c r="G24" s="48">
        <v>25</v>
      </c>
      <c r="H24" s="48">
        <v>33</v>
      </c>
      <c r="I24" s="58">
        <f t="shared" si="0"/>
        <v>58</v>
      </c>
      <c r="J24" s="188" t="s">
        <v>935</v>
      </c>
      <c r="K24" s="180" t="s">
        <v>783</v>
      </c>
      <c r="L24" s="241" t="s">
        <v>578</v>
      </c>
      <c r="M24" s="234">
        <v>8812881311</v>
      </c>
      <c r="N24" s="180" t="s">
        <v>936</v>
      </c>
      <c r="O24" s="180">
        <v>8011439971</v>
      </c>
      <c r="P24" s="183">
        <v>43684</v>
      </c>
      <c r="Q24" s="65" t="s">
        <v>102</v>
      </c>
      <c r="R24" s="67">
        <v>15</v>
      </c>
      <c r="S24" s="18" t="s">
        <v>85</v>
      </c>
      <c r="T24" s="18"/>
    </row>
    <row r="25" spans="1:20">
      <c r="A25" s="4">
        <v>21</v>
      </c>
      <c r="B25" s="17" t="s">
        <v>62</v>
      </c>
      <c r="C25" s="151" t="s">
        <v>863</v>
      </c>
      <c r="D25" s="249" t="s">
        <v>25</v>
      </c>
      <c r="E25" s="68">
        <v>8</v>
      </c>
      <c r="F25" s="67"/>
      <c r="G25" s="68">
        <v>24</v>
      </c>
      <c r="H25" s="68">
        <v>19</v>
      </c>
      <c r="I25" s="58">
        <f t="shared" si="0"/>
        <v>43</v>
      </c>
      <c r="J25" s="102">
        <v>8721837510</v>
      </c>
      <c r="K25" s="180" t="s">
        <v>783</v>
      </c>
      <c r="L25" s="241" t="s">
        <v>578</v>
      </c>
      <c r="M25" s="234">
        <v>8812881311</v>
      </c>
      <c r="N25" s="180" t="s">
        <v>936</v>
      </c>
      <c r="O25" s="180">
        <v>8011439971</v>
      </c>
      <c r="P25" s="183">
        <v>43684</v>
      </c>
      <c r="Q25" s="65" t="s">
        <v>102</v>
      </c>
      <c r="R25" s="67">
        <v>13</v>
      </c>
      <c r="S25" s="18" t="s">
        <v>85</v>
      </c>
      <c r="T25" s="18"/>
    </row>
    <row r="26" spans="1:20" ht="30">
      <c r="A26" s="4">
        <v>22</v>
      </c>
      <c r="B26" s="17" t="s">
        <v>63</v>
      </c>
      <c r="C26" s="160" t="s">
        <v>864</v>
      </c>
      <c r="D26" s="65" t="s">
        <v>23</v>
      </c>
      <c r="E26" s="134">
        <v>18110503301</v>
      </c>
      <c r="F26" s="67" t="s">
        <v>88</v>
      </c>
      <c r="G26" s="68">
        <v>89</v>
      </c>
      <c r="H26" s="68">
        <v>94</v>
      </c>
      <c r="I26" s="58">
        <f t="shared" si="0"/>
        <v>183</v>
      </c>
      <c r="J26" s="188" t="s">
        <v>937</v>
      </c>
      <c r="K26" s="67" t="s">
        <v>938</v>
      </c>
      <c r="L26" s="222" t="s">
        <v>939</v>
      </c>
      <c r="M26" s="222" t="s">
        <v>940</v>
      </c>
      <c r="N26" s="256" t="s">
        <v>941</v>
      </c>
      <c r="O26" s="88">
        <v>9401630108</v>
      </c>
      <c r="P26" s="183">
        <v>43684</v>
      </c>
      <c r="Q26" s="67" t="s">
        <v>102</v>
      </c>
      <c r="R26" s="67">
        <v>19</v>
      </c>
      <c r="S26" s="18" t="s">
        <v>85</v>
      </c>
      <c r="T26" s="18"/>
    </row>
    <row r="27" spans="1:20" ht="30">
      <c r="A27" s="4">
        <v>23</v>
      </c>
      <c r="B27" s="17" t="s">
        <v>63</v>
      </c>
      <c r="C27" s="76" t="s">
        <v>865</v>
      </c>
      <c r="D27" s="65" t="s">
        <v>25</v>
      </c>
      <c r="E27" s="105">
        <v>21</v>
      </c>
      <c r="F27" s="65"/>
      <c r="G27" s="68">
        <v>34</v>
      </c>
      <c r="H27" s="68">
        <v>29</v>
      </c>
      <c r="I27" s="58">
        <f t="shared" si="0"/>
        <v>63</v>
      </c>
      <c r="J27" s="107"/>
      <c r="K27" s="67" t="s">
        <v>938</v>
      </c>
      <c r="L27" s="222" t="s">
        <v>939</v>
      </c>
      <c r="M27" s="222" t="s">
        <v>940</v>
      </c>
      <c r="N27" s="256" t="s">
        <v>941</v>
      </c>
      <c r="O27" s="88">
        <v>9401630108</v>
      </c>
      <c r="P27" s="183">
        <v>43684</v>
      </c>
      <c r="Q27" s="67" t="s">
        <v>102</v>
      </c>
      <c r="R27" s="67">
        <v>21</v>
      </c>
      <c r="S27" s="18" t="s">
        <v>85</v>
      </c>
      <c r="T27" s="18"/>
    </row>
    <row r="28" spans="1:20" ht="32.25">
      <c r="A28" s="4">
        <v>24</v>
      </c>
      <c r="B28" s="17" t="s">
        <v>62</v>
      </c>
      <c r="C28" s="76" t="s">
        <v>866</v>
      </c>
      <c r="D28" s="65" t="s">
        <v>23</v>
      </c>
      <c r="E28" s="250">
        <v>18110506901</v>
      </c>
      <c r="F28" s="67" t="s">
        <v>113</v>
      </c>
      <c r="G28" s="68">
        <v>212</v>
      </c>
      <c r="H28" s="68">
        <v>278</v>
      </c>
      <c r="I28" s="58">
        <f t="shared" si="0"/>
        <v>490</v>
      </c>
      <c r="J28" s="102">
        <v>9435506082</v>
      </c>
      <c r="K28" s="65" t="s">
        <v>783</v>
      </c>
      <c r="L28" s="257" t="s">
        <v>942</v>
      </c>
      <c r="M28" s="145">
        <v>8812881311</v>
      </c>
      <c r="N28" s="72" t="s">
        <v>780</v>
      </c>
      <c r="O28" s="73">
        <v>9954711872</v>
      </c>
      <c r="P28" s="183">
        <v>43685</v>
      </c>
      <c r="Q28" s="67" t="s">
        <v>118</v>
      </c>
      <c r="R28" s="67">
        <v>11</v>
      </c>
      <c r="S28" s="18" t="s">
        <v>85</v>
      </c>
      <c r="T28" s="18"/>
    </row>
    <row r="29" spans="1:20" ht="18.75">
      <c r="A29" s="4">
        <v>25</v>
      </c>
      <c r="B29" s="17" t="s">
        <v>63</v>
      </c>
      <c r="C29" s="150" t="s">
        <v>867</v>
      </c>
      <c r="D29" s="65" t="s">
        <v>23</v>
      </c>
      <c r="E29" s="134">
        <v>18110500401</v>
      </c>
      <c r="F29" s="67" t="s">
        <v>88</v>
      </c>
      <c r="G29" s="68">
        <v>77</v>
      </c>
      <c r="H29" s="68">
        <v>83</v>
      </c>
      <c r="I29" s="58">
        <f t="shared" si="0"/>
        <v>160</v>
      </c>
      <c r="J29" s="188" t="s">
        <v>943</v>
      </c>
      <c r="K29" s="65" t="s">
        <v>944</v>
      </c>
      <c r="L29" s="98" t="s">
        <v>625</v>
      </c>
      <c r="M29" s="145">
        <v>9613940830</v>
      </c>
      <c r="N29" s="78" t="s">
        <v>626</v>
      </c>
      <c r="O29" s="97" t="s">
        <v>627</v>
      </c>
      <c r="P29" s="183">
        <v>43685</v>
      </c>
      <c r="Q29" s="67" t="s">
        <v>118</v>
      </c>
      <c r="R29" s="67">
        <v>12</v>
      </c>
      <c r="S29" s="18" t="s">
        <v>85</v>
      </c>
      <c r="T29" s="18"/>
    </row>
    <row r="30" spans="1:20" ht="18.75">
      <c r="A30" s="4">
        <v>26</v>
      </c>
      <c r="B30" s="17" t="s">
        <v>62</v>
      </c>
      <c r="C30" s="76" t="s">
        <v>866</v>
      </c>
      <c r="D30" s="65" t="s">
        <v>23</v>
      </c>
      <c r="E30" s="250">
        <v>18110506901</v>
      </c>
      <c r="F30" s="67" t="s">
        <v>113</v>
      </c>
      <c r="G30" s="68">
        <v>212</v>
      </c>
      <c r="H30" s="68">
        <v>278</v>
      </c>
      <c r="I30" s="58">
        <f t="shared" si="0"/>
        <v>490</v>
      </c>
      <c r="J30" s="102">
        <v>9435506082</v>
      </c>
      <c r="K30" s="65" t="s">
        <v>397</v>
      </c>
      <c r="L30" s="98" t="s">
        <v>390</v>
      </c>
      <c r="M30" s="145">
        <v>9854718571</v>
      </c>
      <c r="N30" s="72" t="s">
        <v>586</v>
      </c>
      <c r="O30" s="73" t="s">
        <v>587</v>
      </c>
      <c r="P30" s="183">
        <v>43686</v>
      </c>
      <c r="Q30" s="67" t="s">
        <v>125</v>
      </c>
      <c r="R30" s="67">
        <v>11</v>
      </c>
      <c r="S30" s="18" t="s">
        <v>85</v>
      </c>
      <c r="T30" s="18"/>
    </row>
    <row r="31" spans="1:20">
      <c r="A31" s="4">
        <v>27</v>
      </c>
      <c r="B31" s="17" t="s">
        <v>62</v>
      </c>
      <c r="C31" s="82" t="s">
        <v>868</v>
      </c>
      <c r="D31" s="65" t="s">
        <v>25</v>
      </c>
      <c r="E31" s="105"/>
      <c r="F31" s="65"/>
      <c r="G31" s="68">
        <v>22</v>
      </c>
      <c r="H31" s="68">
        <v>19</v>
      </c>
      <c r="I31" s="58">
        <f t="shared" si="0"/>
        <v>41</v>
      </c>
      <c r="J31" s="102">
        <v>9954687347</v>
      </c>
      <c r="K31" s="180" t="s">
        <v>783</v>
      </c>
      <c r="L31" s="241" t="s">
        <v>578</v>
      </c>
      <c r="M31" s="234">
        <v>8812881311</v>
      </c>
      <c r="N31" s="180" t="s">
        <v>936</v>
      </c>
      <c r="O31" s="180">
        <v>8011439971</v>
      </c>
      <c r="P31" s="183">
        <v>43686</v>
      </c>
      <c r="Q31" s="67" t="s">
        <v>125</v>
      </c>
      <c r="R31" s="67">
        <v>12</v>
      </c>
      <c r="S31" s="18" t="s">
        <v>85</v>
      </c>
      <c r="T31" s="18"/>
    </row>
    <row r="32" spans="1:20">
      <c r="A32" s="4">
        <v>28</v>
      </c>
      <c r="B32" s="17" t="s">
        <v>63</v>
      </c>
      <c r="C32" s="219" t="s">
        <v>869</v>
      </c>
      <c r="D32" s="65" t="s">
        <v>23</v>
      </c>
      <c r="E32" s="134">
        <v>18110501901</v>
      </c>
      <c r="F32" s="65" t="s">
        <v>88</v>
      </c>
      <c r="G32" s="75">
        <v>25</v>
      </c>
      <c r="H32" s="75">
        <v>34</v>
      </c>
      <c r="I32" s="58">
        <f t="shared" si="0"/>
        <v>59</v>
      </c>
      <c r="J32" s="84" t="s">
        <v>945</v>
      </c>
      <c r="K32" s="67" t="s">
        <v>400</v>
      </c>
      <c r="L32" s="92" t="s">
        <v>401</v>
      </c>
      <c r="M32" s="92">
        <v>9435505513</v>
      </c>
      <c r="N32" s="67" t="s">
        <v>443</v>
      </c>
      <c r="O32" s="67">
        <v>9957702377</v>
      </c>
      <c r="P32" s="183">
        <v>43686</v>
      </c>
      <c r="Q32" s="67" t="s">
        <v>125</v>
      </c>
      <c r="R32" s="67">
        <v>11</v>
      </c>
      <c r="S32" s="18" t="s">
        <v>85</v>
      </c>
      <c r="T32" s="18"/>
    </row>
    <row r="33" spans="1:20">
      <c r="A33" s="4">
        <v>29</v>
      </c>
      <c r="B33" s="17" t="s">
        <v>63</v>
      </c>
      <c r="C33" s="76" t="s">
        <v>870</v>
      </c>
      <c r="D33" s="65" t="s">
        <v>25</v>
      </c>
      <c r="E33" s="68">
        <v>16</v>
      </c>
      <c r="F33" s="65"/>
      <c r="G33" s="68">
        <v>32</v>
      </c>
      <c r="H33" s="68">
        <v>29</v>
      </c>
      <c r="I33" s="58">
        <f t="shared" si="0"/>
        <v>61</v>
      </c>
      <c r="J33" s="147">
        <v>9954720850</v>
      </c>
      <c r="K33" s="67" t="s">
        <v>400</v>
      </c>
      <c r="L33" s="92" t="s">
        <v>946</v>
      </c>
      <c r="M33" s="92">
        <v>8876014406</v>
      </c>
      <c r="N33" s="67" t="s">
        <v>402</v>
      </c>
      <c r="O33" s="67">
        <v>8876637172</v>
      </c>
      <c r="P33" s="183">
        <v>43686</v>
      </c>
      <c r="Q33" s="67" t="s">
        <v>125</v>
      </c>
      <c r="R33" s="67">
        <v>15</v>
      </c>
      <c r="S33" s="18" t="s">
        <v>85</v>
      </c>
      <c r="T33" s="18"/>
    </row>
    <row r="34" spans="1:20">
      <c r="A34" s="4">
        <v>30</v>
      </c>
      <c r="B34" s="17" t="s">
        <v>62</v>
      </c>
      <c r="C34" s="219" t="s">
        <v>871</v>
      </c>
      <c r="D34" s="65" t="s">
        <v>23</v>
      </c>
      <c r="E34" s="105">
        <v>18110508101</v>
      </c>
      <c r="F34" s="65" t="s">
        <v>88</v>
      </c>
      <c r="G34" s="68">
        <v>61</v>
      </c>
      <c r="H34" s="68">
        <v>81</v>
      </c>
      <c r="I34" s="58">
        <f t="shared" si="0"/>
        <v>142</v>
      </c>
      <c r="J34" s="83" t="s">
        <v>652</v>
      </c>
      <c r="K34" s="67" t="s">
        <v>947</v>
      </c>
      <c r="L34" s="92" t="s">
        <v>369</v>
      </c>
      <c r="M34" s="92">
        <v>8876635103</v>
      </c>
      <c r="N34" s="78" t="s">
        <v>370</v>
      </c>
      <c r="O34" s="97" t="s">
        <v>371</v>
      </c>
      <c r="P34" s="183">
        <v>43687</v>
      </c>
      <c r="Q34" s="67" t="s">
        <v>128</v>
      </c>
      <c r="R34" s="67">
        <v>4</v>
      </c>
      <c r="S34" s="18" t="s">
        <v>85</v>
      </c>
      <c r="T34" s="18"/>
    </row>
    <row r="35" spans="1:20">
      <c r="A35" s="4">
        <v>31</v>
      </c>
      <c r="B35" s="17" t="s">
        <v>62</v>
      </c>
      <c r="C35" s="150" t="s">
        <v>872</v>
      </c>
      <c r="D35" s="65" t="s">
        <v>25</v>
      </c>
      <c r="E35" s="105">
        <v>25</v>
      </c>
      <c r="F35" s="65"/>
      <c r="G35" s="68">
        <v>22</v>
      </c>
      <c r="H35" s="68">
        <v>18</v>
      </c>
      <c r="I35" s="58">
        <f t="shared" si="0"/>
        <v>40</v>
      </c>
      <c r="J35" s="92">
        <v>8876675063</v>
      </c>
      <c r="K35" s="67" t="s">
        <v>947</v>
      </c>
      <c r="L35" s="92" t="s">
        <v>369</v>
      </c>
      <c r="M35" s="92">
        <v>8876635103</v>
      </c>
      <c r="N35" s="78" t="s">
        <v>370</v>
      </c>
      <c r="O35" s="97" t="s">
        <v>371</v>
      </c>
      <c r="P35" s="183">
        <v>43687</v>
      </c>
      <c r="Q35" s="67" t="s">
        <v>128</v>
      </c>
      <c r="R35" s="67">
        <v>5</v>
      </c>
      <c r="S35" s="18" t="s">
        <v>85</v>
      </c>
      <c r="T35" s="18"/>
    </row>
    <row r="36" spans="1:20">
      <c r="A36" s="4">
        <v>32</v>
      </c>
      <c r="B36" s="17" t="s">
        <v>62</v>
      </c>
      <c r="C36" s="159" t="s">
        <v>873</v>
      </c>
      <c r="D36" s="65" t="s">
        <v>25</v>
      </c>
      <c r="E36" s="68">
        <v>27</v>
      </c>
      <c r="F36" s="65"/>
      <c r="G36" s="68">
        <v>18</v>
      </c>
      <c r="H36" s="68">
        <v>20</v>
      </c>
      <c r="I36" s="58">
        <f t="shared" si="0"/>
        <v>38</v>
      </c>
      <c r="J36" s="92">
        <v>8486129212</v>
      </c>
      <c r="K36" s="67" t="s">
        <v>947</v>
      </c>
      <c r="L36" s="92" t="s">
        <v>369</v>
      </c>
      <c r="M36" s="92">
        <v>8876635103</v>
      </c>
      <c r="N36" s="78" t="s">
        <v>370</v>
      </c>
      <c r="O36" s="97" t="s">
        <v>371</v>
      </c>
      <c r="P36" s="183">
        <v>43687</v>
      </c>
      <c r="Q36" s="67" t="s">
        <v>128</v>
      </c>
      <c r="R36" s="67">
        <v>3</v>
      </c>
      <c r="S36" s="18" t="s">
        <v>85</v>
      </c>
      <c r="T36" s="18"/>
    </row>
    <row r="37" spans="1:20">
      <c r="A37" s="4">
        <v>33</v>
      </c>
      <c r="B37" s="17" t="s">
        <v>63</v>
      </c>
      <c r="C37" s="180" t="s">
        <v>874</v>
      </c>
      <c r="D37" s="180" t="s">
        <v>23</v>
      </c>
      <c r="E37" s="141">
        <v>18110612201</v>
      </c>
      <c r="F37" s="180" t="s">
        <v>88</v>
      </c>
      <c r="G37" s="48">
        <v>46</v>
      </c>
      <c r="H37" s="48">
        <v>57</v>
      </c>
      <c r="I37" s="58">
        <f t="shared" si="0"/>
        <v>103</v>
      </c>
      <c r="J37" s="188" t="s">
        <v>271</v>
      </c>
      <c r="K37" s="17" t="s">
        <v>645</v>
      </c>
      <c r="L37" s="102" t="s">
        <v>444</v>
      </c>
      <c r="M37" s="102">
        <v>8011970634</v>
      </c>
      <c r="N37" s="17" t="s">
        <v>948</v>
      </c>
      <c r="O37" s="17">
        <v>9954539074</v>
      </c>
      <c r="P37" s="183">
        <v>43687</v>
      </c>
      <c r="Q37" s="67" t="s">
        <v>128</v>
      </c>
      <c r="R37" s="67">
        <v>12</v>
      </c>
      <c r="S37" s="18" t="s">
        <v>85</v>
      </c>
      <c r="T37" s="18"/>
    </row>
    <row r="38" spans="1:20" ht="18">
      <c r="A38" s="4">
        <v>34</v>
      </c>
      <c r="B38" s="17" t="s">
        <v>63</v>
      </c>
      <c r="C38" s="76" t="s">
        <v>875</v>
      </c>
      <c r="D38" s="65"/>
      <c r="E38" s="105"/>
      <c r="F38" s="65"/>
      <c r="G38" s="68">
        <v>22</v>
      </c>
      <c r="H38" s="68">
        <v>21</v>
      </c>
      <c r="I38" s="58">
        <f t="shared" si="0"/>
        <v>43</v>
      </c>
      <c r="J38" s="191"/>
      <c r="K38" s="17" t="s">
        <v>645</v>
      </c>
      <c r="L38" s="102" t="s">
        <v>444</v>
      </c>
      <c r="M38" s="102">
        <v>8011970634</v>
      </c>
      <c r="N38" s="17" t="s">
        <v>948</v>
      </c>
      <c r="O38" s="17">
        <v>9954539074</v>
      </c>
      <c r="P38" s="183">
        <v>43687</v>
      </c>
      <c r="Q38" s="67" t="s">
        <v>128</v>
      </c>
      <c r="R38" s="67">
        <v>15</v>
      </c>
      <c r="S38" s="18" t="s">
        <v>85</v>
      </c>
      <c r="T38" s="18"/>
    </row>
    <row r="39" spans="1:20">
      <c r="A39" s="4">
        <v>35</v>
      </c>
      <c r="B39" s="17" t="s">
        <v>62</v>
      </c>
      <c r="C39" s="180" t="s">
        <v>876</v>
      </c>
      <c r="D39" s="180" t="s">
        <v>23</v>
      </c>
      <c r="E39" s="221"/>
      <c r="F39" s="180" t="s">
        <v>88</v>
      </c>
      <c r="G39" s="48">
        <v>25</v>
      </c>
      <c r="H39" s="48">
        <v>33</v>
      </c>
      <c r="I39" s="58">
        <f t="shared" si="0"/>
        <v>58</v>
      </c>
      <c r="J39" s="102">
        <v>94358114963</v>
      </c>
      <c r="K39" s="48" t="s">
        <v>783</v>
      </c>
      <c r="L39" s="234" t="s">
        <v>578</v>
      </c>
      <c r="M39" s="234">
        <v>8812881311</v>
      </c>
      <c r="N39" s="48" t="s">
        <v>949</v>
      </c>
      <c r="O39" s="48">
        <v>9706369105</v>
      </c>
      <c r="P39" s="183">
        <v>43690</v>
      </c>
      <c r="Q39" s="67" t="s">
        <v>93</v>
      </c>
      <c r="R39" s="67">
        <v>7</v>
      </c>
      <c r="S39" s="18" t="s">
        <v>85</v>
      </c>
      <c r="T39" s="18"/>
    </row>
    <row r="40" spans="1:20">
      <c r="A40" s="4">
        <v>36</v>
      </c>
      <c r="B40" s="17" t="s">
        <v>62</v>
      </c>
      <c r="C40" s="151" t="s">
        <v>877</v>
      </c>
      <c r="D40" s="249" t="s">
        <v>25</v>
      </c>
      <c r="E40" s="68">
        <v>7</v>
      </c>
      <c r="F40" s="67"/>
      <c r="G40" s="68">
        <v>24</v>
      </c>
      <c r="H40" s="68">
        <v>19</v>
      </c>
      <c r="I40" s="58">
        <f t="shared" si="0"/>
        <v>43</v>
      </c>
      <c r="J40" s="102">
        <v>9957813662</v>
      </c>
      <c r="K40" s="180" t="s">
        <v>783</v>
      </c>
      <c r="L40" s="241" t="s">
        <v>578</v>
      </c>
      <c r="M40" s="234">
        <v>8812881311</v>
      </c>
      <c r="N40" s="180" t="s">
        <v>936</v>
      </c>
      <c r="O40" s="180">
        <v>8011439971</v>
      </c>
      <c r="P40" s="183">
        <v>43690</v>
      </c>
      <c r="Q40" s="67" t="s">
        <v>93</v>
      </c>
      <c r="R40" s="67">
        <v>8</v>
      </c>
      <c r="S40" s="18" t="s">
        <v>85</v>
      </c>
      <c r="T40" s="18"/>
    </row>
    <row r="41" spans="1:20" ht="36">
      <c r="A41" s="4">
        <v>37</v>
      </c>
      <c r="B41" s="17" t="s">
        <v>63</v>
      </c>
      <c r="C41" s="76" t="s">
        <v>878</v>
      </c>
      <c r="D41" s="65" t="s">
        <v>23</v>
      </c>
      <c r="E41" s="105">
        <v>18110611201</v>
      </c>
      <c r="F41" s="67" t="s">
        <v>88</v>
      </c>
      <c r="G41" s="68">
        <v>85</v>
      </c>
      <c r="H41" s="68">
        <v>70</v>
      </c>
      <c r="I41" s="58">
        <f t="shared" si="0"/>
        <v>155</v>
      </c>
      <c r="J41" s="191" t="s">
        <v>950</v>
      </c>
      <c r="K41" s="65" t="s">
        <v>645</v>
      </c>
      <c r="L41" s="98" t="s">
        <v>951</v>
      </c>
      <c r="M41" s="145">
        <v>9435486801</v>
      </c>
      <c r="N41" s="203" t="s">
        <v>445</v>
      </c>
      <c r="O41" s="97">
        <v>8473982572</v>
      </c>
      <c r="P41" s="183">
        <v>43690</v>
      </c>
      <c r="Q41" s="67" t="s">
        <v>93</v>
      </c>
      <c r="R41" s="67">
        <v>9</v>
      </c>
      <c r="S41" s="18" t="s">
        <v>85</v>
      </c>
      <c r="T41" s="18"/>
    </row>
    <row r="42" spans="1:20" ht="18">
      <c r="A42" s="4">
        <v>38</v>
      </c>
      <c r="B42" s="17" t="s">
        <v>63</v>
      </c>
      <c r="C42" s="76" t="s">
        <v>879</v>
      </c>
      <c r="D42" s="65" t="s">
        <v>25</v>
      </c>
      <c r="E42" s="68">
        <v>41</v>
      </c>
      <c r="F42" s="65"/>
      <c r="G42" s="68">
        <v>23</v>
      </c>
      <c r="H42" s="68">
        <v>31</v>
      </c>
      <c r="I42" s="58">
        <f t="shared" si="0"/>
        <v>54</v>
      </c>
      <c r="J42" s="111"/>
      <c r="K42" s="18" t="s">
        <v>400</v>
      </c>
      <c r="L42" s="82" t="s">
        <v>401</v>
      </c>
      <c r="M42" s="82">
        <v>9435505513</v>
      </c>
      <c r="N42" s="18" t="s">
        <v>952</v>
      </c>
      <c r="O42" s="18">
        <v>9678484997</v>
      </c>
      <c r="P42" s="183">
        <v>43690</v>
      </c>
      <c r="Q42" s="67" t="s">
        <v>93</v>
      </c>
      <c r="R42" s="67">
        <v>10</v>
      </c>
      <c r="S42" s="18" t="s">
        <v>85</v>
      </c>
      <c r="T42" s="18"/>
    </row>
    <row r="43" spans="1:20" ht="31.5">
      <c r="A43" s="4">
        <v>39</v>
      </c>
      <c r="B43" s="17" t="s">
        <v>62</v>
      </c>
      <c r="C43" s="173" t="s">
        <v>880</v>
      </c>
      <c r="D43" s="65" t="s">
        <v>23</v>
      </c>
      <c r="E43" s="68"/>
      <c r="F43" s="65" t="s">
        <v>88</v>
      </c>
      <c r="G43" s="68">
        <v>111</v>
      </c>
      <c r="H43" s="68">
        <v>116</v>
      </c>
      <c r="I43" s="58">
        <f t="shared" si="0"/>
        <v>227</v>
      </c>
      <c r="J43" s="100">
        <v>9435485741</v>
      </c>
      <c r="K43" s="65" t="s">
        <v>471</v>
      </c>
      <c r="L43" s="98" t="s">
        <v>953</v>
      </c>
      <c r="M43" s="145">
        <v>9401219181</v>
      </c>
      <c r="N43" s="78" t="s">
        <v>812</v>
      </c>
      <c r="O43" s="97" t="s">
        <v>813</v>
      </c>
      <c r="P43" s="183">
        <v>43691</v>
      </c>
      <c r="Q43" s="65" t="s">
        <v>102</v>
      </c>
      <c r="R43" s="67">
        <v>15</v>
      </c>
      <c r="S43" s="18" t="s">
        <v>85</v>
      </c>
      <c r="T43" s="18"/>
    </row>
    <row r="44" spans="1:20" ht="18.75">
      <c r="A44" s="4">
        <v>40</v>
      </c>
      <c r="B44" s="17" t="s">
        <v>62</v>
      </c>
      <c r="C44" s="160" t="s">
        <v>881</v>
      </c>
      <c r="D44" s="65" t="s">
        <v>25</v>
      </c>
      <c r="E44" s="68">
        <v>7</v>
      </c>
      <c r="F44" s="65"/>
      <c r="G44" s="68">
        <v>27</v>
      </c>
      <c r="H44" s="68">
        <v>26</v>
      </c>
      <c r="I44" s="58">
        <f t="shared" si="0"/>
        <v>53</v>
      </c>
      <c r="J44" s="231">
        <v>8786849503</v>
      </c>
      <c r="K44" s="65" t="s">
        <v>471</v>
      </c>
      <c r="L44" s="98" t="s">
        <v>953</v>
      </c>
      <c r="M44" s="145">
        <v>9401219181</v>
      </c>
      <c r="N44" s="78" t="s">
        <v>812</v>
      </c>
      <c r="O44" s="97" t="s">
        <v>813</v>
      </c>
      <c r="P44" s="183">
        <v>43691</v>
      </c>
      <c r="Q44" s="65" t="s">
        <v>102</v>
      </c>
      <c r="R44" s="67">
        <v>14</v>
      </c>
      <c r="S44" s="18" t="s">
        <v>85</v>
      </c>
      <c r="T44" s="18"/>
    </row>
    <row r="45" spans="1:20" ht="18.75">
      <c r="A45" s="4">
        <v>41</v>
      </c>
      <c r="B45" s="17" t="s">
        <v>62</v>
      </c>
      <c r="C45" s="160" t="s">
        <v>882</v>
      </c>
      <c r="D45" s="65" t="s">
        <v>25</v>
      </c>
      <c r="E45" s="68">
        <v>6</v>
      </c>
      <c r="F45" s="65"/>
      <c r="G45" s="68">
        <v>25</v>
      </c>
      <c r="H45" s="68">
        <v>26</v>
      </c>
      <c r="I45" s="58">
        <f t="shared" si="0"/>
        <v>51</v>
      </c>
      <c r="J45" s="231">
        <v>8467849501</v>
      </c>
      <c r="K45" s="65" t="s">
        <v>471</v>
      </c>
      <c r="L45" s="98" t="s">
        <v>953</v>
      </c>
      <c r="M45" s="145">
        <v>9401219181</v>
      </c>
      <c r="N45" s="78" t="s">
        <v>812</v>
      </c>
      <c r="O45" s="97" t="s">
        <v>813</v>
      </c>
      <c r="P45" s="183">
        <v>43691</v>
      </c>
      <c r="Q45" s="65" t="s">
        <v>102</v>
      </c>
      <c r="R45" s="67">
        <v>14</v>
      </c>
      <c r="S45" s="18" t="s">
        <v>85</v>
      </c>
      <c r="T45" s="18"/>
    </row>
    <row r="46" spans="1:20" ht="31.5">
      <c r="A46" s="4">
        <v>42</v>
      </c>
      <c r="B46" s="17" t="s">
        <v>63</v>
      </c>
      <c r="C46" s="76" t="s">
        <v>883</v>
      </c>
      <c r="D46" s="65" t="s">
        <v>23</v>
      </c>
      <c r="E46" s="105">
        <v>18110501301</v>
      </c>
      <c r="F46" s="65" t="s">
        <v>88</v>
      </c>
      <c r="G46" s="68">
        <v>25</v>
      </c>
      <c r="H46" s="68">
        <v>20</v>
      </c>
      <c r="I46" s="58">
        <f t="shared" si="0"/>
        <v>45</v>
      </c>
      <c r="J46" s="107" t="s">
        <v>954</v>
      </c>
      <c r="K46" s="65" t="s">
        <v>955</v>
      </c>
      <c r="L46" s="98" t="s">
        <v>800</v>
      </c>
      <c r="M46" s="145">
        <v>9435486882</v>
      </c>
      <c r="N46" s="146" t="s">
        <v>956</v>
      </c>
      <c r="O46" s="97">
        <v>8011365020</v>
      </c>
      <c r="P46" s="183">
        <v>43691</v>
      </c>
      <c r="Q46" s="65" t="s">
        <v>102</v>
      </c>
      <c r="R46" s="67">
        <v>13</v>
      </c>
      <c r="S46" s="18" t="s">
        <v>85</v>
      </c>
      <c r="T46" s="18"/>
    </row>
    <row r="47" spans="1:20" ht="18.75">
      <c r="A47" s="4">
        <v>43</v>
      </c>
      <c r="B47" s="17" t="s">
        <v>63</v>
      </c>
      <c r="C47" s="249" t="s">
        <v>884</v>
      </c>
      <c r="D47" s="65" t="s">
        <v>25</v>
      </c>
      <c r="E47" s="68">
        <v>2</v>
      </c>
      <c r="F47" s="65"/>
      <c r="G47" s="68">
        <v>20</v>
      </c>
      <c r="H47" s="68">
        <v>19</v>
      </c>
      <c r="I47" s="58">
        <f t="shared" si="0"/>
        <v>39</v>
      </c>
      <c r="J47" s="147">
        <v>9954481666</v>
      </c>
      <c r="K47" s="67" t="s">
        <v>957</v>
      </c>
      <c r="L47" s="98" t="s">
        <v>800</v>
      </c>
      <c r="M47" s="145">
        <v>9435486882</v>
      </c>
      <c r="N47" s="146" t="s">
        <v>956</v>
      </c>
      <c r="O47" s="97">
        <v>8011365020</v>
      </c>
      <c r="P47" s="183">
        <v>43691</v>
      </c>
      <c r="Q47" s="65" t="s">
        <v>102</v>
      </c>
      <c r="R47" s="67">
        <v>15</v>
      </c>
      <c r="S47" s="18" t="s">
        <v>85</v>
      </c>
      <c r="T47" s="18"/>
    </row>
    <row r="48" spans="1:20" ht="31.5">
      <c r="A48" s="4">
        <v>44</v>
      </c>
      <c r="B48" s="17" t="s">
        <v>62</v>
      </c>
      <c r="C48" s="251" t="s">
        <v>885</v>
      </c>
      <c r="D48" s="65" t="s">
        <v>23</v>
      </c>
      <c r="E48" s="68"/>
      <c r="F48" s="65" t="s">
        <v>88</v>
      </c>
      <c r="G48" s="68">
        <v>122</v>
      </c>
      <c r="H48" s="68">
        <v>145</v>
      </c>
      <c r="I48" s="58">
        <f t="shared" si="0"/>
        <v>267</v>
      </c>
      <c r="J48" s="100">
        <v>9706613642</v>
      </c>
      <c r="K48" s="65" t="s">
        <v>783</v>
      </c>
      <c r="L48" s="203" t="s">
        <v>942</v>
      </c>
      <c r="M48" s="162" t="s">
        <v>958</v>
      </c>
      <c r="N48" s="65" t="s">
        <v>936</v>
      </c>
      <c r="O48" s="65">
        <v>8011439971</v>
      </c>
      <c r="P48" s="183">
        <v>43693</v>
      </c>
      <c r="Q48" s="67" t="s">
        <v>125</v>
      </c>
      <c r="R48" s="67">
        <v>5</v>
      </c>
      <c r="S48" s="18" t="s">
        <v>85</v>
      </c>
      <c r="T48" s="18"/>
    </row>
    <row r="49" spans="1:20" ht="30">
      <c r="A49" s="4">
        <v>45</v>
      </c>
      <c r="B49" s="17" t="s">
        <v>62</v>
      </c>
      <c r="C49" s="252" t="s">
        <v>886</v>
      </c>
      <c r="D49" s="65" t="s">
        <v>25</v>
      </c>
      <c r="E49" s="68"/>
      <c r="F49" s="65"/>
      <c r="G49" s="68">
        <v>24</v>
      </c>
      <c r="H49" s="68">
        <v>22</v>
      </c>
      <c r="I49" s="58">
        <f t="shared" si="0"/>
        <v>46</v>
      </c>
      <c r="J49" s="100">
        <v>8011563984</v>
      </c>
      <c r="K49" s="65" t="s">
        <v>783</v>
      </c>
      <c r="L49" s="203" t="s">
        <v>942</v>
      </c>
      <c r="M49" s="162" t="s">
        <v>958</v>
      </c>
      <c r="N49" s="65" t="s">
        <v>936</v>
      </c>
      <c r="O49" s="65">
        <v>8011439971</v>
      </c>
      <c r="P49" s="183">
        <v>43693</v>
      </c>
      <c r="Q49" s="67" t="s">
        <v>125</v>
      </c>
      <c r="R49" s="67">
        <v>6</v>
      </c>
      <c r="S49" s="18" t="s">
        <v>85</v>
      </c>
      <c r="T49" s="18"/>
    </row>
    <row r="50" spans="1:20" ht="18.75">
      <c r="A50" s="4">
        <v>46</v>
      </c>
      <c r="B50" s="17" t="s">
        <v>63</v>
      </c>
      <c r="C50" s="168" t="s">
        <v>887</v>
      </c>
      <c r="D50" s="65" t="s">
        <v>23</v>
      </c>
      <c r="E50" s="105">
        <v>18110509402</v>
      </c>
      <c r="F50" s="67" t="s">
        <v>88</v>
      </c>
      <c r="G50" s="68">
        <v>32</v>
      </c>
      <c r="H50" s="68">
        <v>27</v>
      </c>
      <c r="I50" s="58">
        <f t="shared" si="0"/>
        <v>59</v>
      </c>
      <c r="J50" s="107" t="s">
        <v>959</v>
      </c>
      <c r="K50" s="65" t="s">
        <v>632</v>
      </c>
      <c r="L50" s="98" t="s">
        <v>465</v>
      </c>
      <c r="M50" s="145">
        <v>9859724232</v>
      </c>
      <c r="N50" s="78" t="s">
        <v>590</v>
      </c>
      <c r="O50" s="97">
        <v>9678191418</v>
      </c>
      <c r="P50" s="183">
        <v>43693</v>
      </c>
      <c r="Q50" s="67" t="s">
        <v>125</v>
      </c>
      <c r="R50" s="67">
        <v>24</v>
      </c>
      <c r="S50" s="18" t="s">
        <v>85</v>
      </c>
      <c r="T50" s="18"/>
    </row>
    <row r="51" spans="1:20" ht="18.75">
      <c r="A51" s="4">
        <v>47</v>
      </c>
      <c r="B51" s="17" t="s">
        <v>63</v>
      </c>
      <c r="C51" s="173" t="s">
        <v>888</v>
      </c>
      <c r="D51" s="65" t="s">
        <v>23</v>
      </c>
      <c r="E51" s="163">
        <v>18110509101</v>
      </c>
      <c r="F51" s="65" t="s">
        <v>88</v>
      </c>
      <c r="G51" s="68">
        <v>21</v>
      </c>
      <c r="H51" s="68">
        <v>22</v>
      </c>
      <c r="I51" s="58">
        <f t="shared" si="0"/>
        <v>43</v>
      </c>
      <c r="J51" s="107" t="s">
        <v>793</v>
      </c>
      <c r="K51" s="243" t="s">
        <v>794</v>
      </c>
      <c r="L51" s="98" t="s">
        <v>465</v>
      </c>
      <c r="M51" s="145">
        <v>9859724232</v>
      </c>
      <c r="N51" s="244" t="s">
        <v>631</v>
      </c>
      <c r="O51" s="244">
        <v>9678191418</v>
      </c>
      <c r="P51" s="183">
        <v>43693</v>
      </c>
      <c r="Q51" s="67" t="s">
        <v>125</v>
      </c>
      <c r="R51" s="67">
        <v>23</v>
      </c>
      <c r="S51" s="18" t="s">
        <v>85</v>
      </c>
      <c r="T51" s="18"/>
    </row>
    <row r="52" spans="1:20" ht="18.75">
      <c r="A52" s="4">
        <v>48</v>
      </c>
      <c r="B52" s="17" t="s">
        <v>63</v>
      </c>
      <c r="C52" s="151" t="s">
        <v>889</v>
      </c>
      <c r="D52" s="65" t="s">
        <v>25</v>
      </c>
      <c r="E52" s="68">
        <v>10</v>
      </c>
      <c r="F52" s="65"/>
      <c r="G52" s="68">
        <v>19</v>
      </c>
      <c r="H52" s="68">
        <v>21</v>
      </c>
      <c r="I52" s="58">
        <f t="shared" si="0"/>
        <v>40</v>
      </c>
      <c r="J52" s="184">
        <v>8812882649</v>
      </c>
      <c r="K52" s="243" t="s">
        <v>794</v>
      </c>
      <c r="L52" s="98" t="s">
        <v>465</v>
      </c>
      <c r="M52" s="145">
        <v>9859724232</v>
      </c>
      <c r="N52" s="244" t="s">
        <v>631</v>
      </c>
      <c r="O52" s="244">
        <v>9678191418</v>
      </c>
      <c r="P52" s="183">
        <v>43693</v>
      </c>
      <c r="Q52" s="67" t="s">
        <v>125</v>
      </c>
      <c r="R52" s="67">
        <v>22</v>
      </c>
      <c r="S52" s="18" t="s">
        <v>85</v>
      </c>
      <c r="T52" s="18"/>
    </row>
    <row r="53" spans="1:20" ht="36">
      <c r="A53" s="4">
        <v>49</v>
      </c>
      <c r="B53" s="17" t="s">
        <v>62</v>
      </c>
      <c r="C53" s="168" t="s">
        <v>890</v>
      </c>
      <c r="D53" s="65" t="s">
        <v>23</v>
      </c>
      <c r="E53" s="105">
        <v>18110508003</v>
      </c>
      <c r="F53" s="67" t="s">
        <v>88</v>
      </c>
      <c r="G53" s="68">
        <v>132</v>
      </c>
      <c r="H53" s="68">
        <v>130</v>
      </c>
      <c r="I53" s="58">
        <f t="shared" si="0"/>
        <v>262</v>
      </c>
      <c r="J53" s="191" t="s">
        <v>960</v>
      </c>
      <c r="K53" s="65" t="s">
        <v>641</v>
      </c>
      <c r="L53" s="98" t="s">
        <v>369</v>
      </c>
      <c r="M53" s="145">
        <v>8876635103</v>
      </c>
      <c r="N53" s="88" t="s">
        <v>961</v>
      </c>
      <c r="O53" s="100">
        <v>8721870938</v>
      </c>
      <c r="P53" s="183">
        <v>43694</v>
      </c>
      <c r="Q53" s="67" t="s">
        <v>128</v>
      </c>
      <c r="R53" s="67">
        <v>5</v>
      </c>
      <c r="S53" s="18" t="s">
        <v>85</v>
      </c>
      <c r="T53" s="18"/>
    </row>
    <row r="54" spans="1:20">
      <c r="A54" s="4">
        <v>50</v>
      </c>
      <c r="B54" s="17" t="s">
        <v>62</v>
      </c>
      <c r="C54" s="180" t="s">
        <v>891</v>
      </c>
      <c r="D54" s="180" t="s">
        <v>25</v>
      </c>
      <c r="E54" s="19">
        <v>20</v>
      </c>
      <c r="F54" s="48"/>
      <c r="G54" s="48">
        <v>23</v>
      </c>
      <c r="H54" s="48">
        <v>26</v>
      </c>
      <c r="I54" s="58">
        <f t="shared" si="0"/>
        <v>49</v>
      </c>
      <c r="J54" s="100">
        <v>9707104367</v>
      </c>
      <c r="K54" s="17" t="s">
        <v>651</v>
      </c>
      <c r="L54" s="100" t="s">
        <v>369</v>
      </c>
      <c r="M54" s="100">
        <v>8876635103</v>
      </c>
      <c r="N54" s="100" t="s">
        <v>362</v>
      </c>
      <c r="O54" s="100">
        <v>8822213351</v>
      </c>
      <c r="P54" s="183">
        <v>43694</v>
      </c>
      <c r="Q54" s="67" t="s">
        <v>128</v>
      </c>
      <c r="R54" s="67">
        <v>15</v>
      </c>
      <c r="S54" s="18" t="s">
        <v>85</v>
      </c>
      <c r="T54" s="18"/>
    </row>
    <row r="55" spans="1:20" ht="30">
      <c r="A55" s="4">
        <v>51</v>
      </c>
      <c r="B55" s="17" t="s">
        <v>63</v>
      </c>
      <c r="C55" s="180" t="s">
        <v>892</v>
      </c>
      <c r="D55" s="180" t="s">
        <v>23</v>
      </c>
      <c r="E55" s="221"/>
      <c r="F55" s="180" t="s">
        <v>88</v>
      </c>
      <c r="G55" s="48">
        <v>34</v>
      </c>
      <c r="H55" s="48">
        <v>21</v>
      </c>
      <c r="I55" s="58">
        <f t="shared" si="0"/>
        <v>55</v>
      </c>
      <c r="J55" s="188" t="s">
        <v>815</v>
      </c>
      <c r="K55" s="48" t="s">
        <v>572</v>
      </c>
      <c r="L55" s="222" t="s">
        <v>573</v>
      </c>
      <c r="M55" s="222" t="s">
        <v>574</v>
      </c>
      <c r="N55" s="48" t="s">
        <v>575</v>
      </c>
      <c r="O55" s="48">
        <v>8486838198</v>
      </c>
      <c r="P55" s="183">
        <v>43694</v>
      </c>
      <c r="Q55" s="67" t="s">
        <v>128</v>
      </c>
      <c r="R55" s="67">
        <v>27</v>
      </c>
      <c r="S55" s="18" t="s">
        <v>85</v>
      </c>
      <c r="T55" s="18"/>
    </row>
    <row r="56" spans="1:20" ht="30">
      <c r="A56" s="4">
        <v>52</v>
      </c>
      <c r="B56" s="17" t="s">
        <v>63</v>
      </c>
      <c r="C56" s="18" t="s">
        <v>893</v>
      </c>
      <c r="D56" s="18" t="s">
        <v>25</v>
      </c>
      <c r="E56" s="19"/>
      <c r="F56" s="18"/>
      <c r="G56" s="48">
        <v>19</v>
      </c>
      <c r="H56" s="48">
        <v>23</v>
      </c>
      <c r="I56" s="58">
        <f t="shared" si="0"/>
        <v>42</v>
      </c>
      <c r="J56" s="48"/>
      <c r="K56" s="48" t="s">
        <v>572</v>
      </c>
      <c r="L56" s="222" t="s">
        <v>573</v>
      </c>
      <c r="M56" s="222" t="s">
        <v>574</v>
      </c>
      <c r="N56" s="48" t="s">
        <v>575</v>
      </c>
      <c r="O56" s="48">
        <v>8486838198</v>
      </c>
      <c r="P56" s="183">
        <v>43694</v>
      </c>
      <c r="Q56" s="67" t="s">
        <v>128</v>
      </c>
      <c r="R56" s="67">
        <v>26</v>
      </c>
      <c r="S56" s="18" t="s">
        <v>85</v>
      </c>
      <c r="T56" s="18"/>
    </row>
    <row r="57" spans="1:20" ht="36">
      <c r="A57" s="4">
        <v>53</v>
      </c>
      <c r="B57" s="17" t="s">
        <v>62</v>
      </c>
      <c r="C57" s="76" t="s">
        <v>894</v>
      </c>
      <c r="D57" s="65" t="s">
        <v>23</v>
      </c>
      <c r="E57" s="105">
        <v>18110508003</v>
      </c>
      <c r="F57" s="67" t="s">
        <v>88</v>
      </c>
      <c r="G57" s="68">
        <v>132</v>
      </c>
      <c r="H57" s="68">
        <v>130</v>
      </c>
      <c r="I57" s="58">
        <f t="shared" si="0"/>
        <v>262</v>
      </c>
      <c r="J57" s="191" t="s">
        <v>960</v>
      </c>
      <c r="K57" s="65" t="s">
        <v>641</v>
      </c>
      <c r="L57" s="98" t="s">
        <v>369</v>
      </c>
      <c r="M57" s="145">
        <v>8876635103</v>
      </c>
      <c r="N57" s="88" t="s">
        <v>961</v>
      </c>
      <c r="O57" s="100">
        <v>8721870938</v>
      </c>
      <c r="P57" s="183">
        <v>43696</v>
      </c>
      <c r="Q57" s="67" t="s">
        <v>135</v>
      </c>
      <c r="R57" s="67">
        <v>5</v>
      </c>
      <c r="S57" s="18" t="s">
        <v>85</v>
      </c>
      <c r="T57" s="18"/>
    </row>
    <row r="58" spans="1:20" ht="36">
      <c r="A58" s="4">
        <v>54</v>
      </c>
      <c r="B58" s="17" t="s">
        <v>62</v>
      </c>
      <c r="C58" s="76" t="s">
        <v>895</v>
      </c>
      <c r="D58" s="65" t="s">
        <v>25</v>
      </c>
      <c r="E58" s="105"/>
      <c r="F58" s="65"/>
      <c r="G58" s="68">
        <v>34</v>
      </c>
      <c r="H58" s="68">
        <v>39</v>
      </c>
      <c r="I58" s="58">
        <f t="shared" si="0"/>
        <v>73</v>
      </c>
      <c r="J58" s="191" t="s">
        <v>962</v>
      </c>
      <c r="K58" s="65" t="s">
        <v>641</v>
      </c>
      <c r="L58" s="98" t="s">
        <v>369</v>
      </c>
      <c r="M58" s="145">
        <v>8876635103</v>
      </c>
      <c r="N58" s="88" t="s">
        <v>961</v>
      </c>
      <c r="O58" s="100">
        <v>8721870938</v>
      </c>
      <c r="P58" s="183">
        <v>43696</v>
      </c>
      <c r="Q58" s="67" t="s">
        <v>135</v>
      </c>
      <c r="R58" s="67">
        <v>4</v>
      </c>
      <c r="S58" s="18" t="s">
        <v>85</v>
      </c>
      <c r="T58" s="18"/>
    </row>
    <row r="59" spans="1:20">
      <c r="A59" s="4">
        <v>55</v>
      </c>
      <c r="B59" s="17" t="s">
        <v>63</v>
      </c>
      <c r="C59" s="125" t="s">
        <v>896</v>
      </c>
      <c r="D59" s="65" t="s">
        <v>25</v>
      </c>
      <c r="E59" s="68">
        <v>30</v>
      </c>
      <c r="F59" s="65"/>
      <c r="G59" s="106">
        <v>22</v>
      </c>
      <c r="H59" s="106">
        <v>21</v>
      </c>
      <c r="I59" s="58">
        <f t="shared" si="0"/>
        <v>43</v>
      </c>
      <c r="J59" s="98">
        <v>8723996308</v>
      </c>
      <c r="K59" s="65" t="s">
        <v>374</v>
      </c>
      <c r="L59" s="96" t="s">
        <v>429</v>
      </c>
      <c r="M59" s="97">
        <v>9401450937</v>
      </c>
      <c r="N59" s="65" t="s">
        <v>430</v>
      </c>
      <c r="O59" s="65">
        <v>9859571525</v>
      </c>
      <c r="P59" s="183">
        <v>43696</v>
      </c>
      <c r="Q59" s="67" t="s">
        <v>135</v>
      </c>
      <c r="R59" s="67">
        <v>12</v>
      </c>
      <c r="S59" s="18" t="s">
        <v>85</v>
      </c>
      <c r="T59" s="18"/>
    </row>
    <row r="60" spans="1:20">
      <c r="A60" s="4">
        <v>56</v>
      </c>
      <c r="B60" s="17" t="s">
        <v>63</v>
      </c>
      <c r="C60" s="150" t="s">
        <v>897</v>
      </c>
      <c r="D60" s="65" t="s">
        <v>23</v>
      </c>
      <c r="E60" s="134">
        <v>18110501801</v>
      </c>
      <c r="F60" s="65" t="s">
        <v>88</v>
      </c>
      <c r="G60" s="68">
        <v>22</v>
      </c>
      <c r="H60" s="68">
        <v>26</v>
      </c>
      <c r="I60" s="58">
        <f t="shared" si="0"/>
        <v>48</v>
      </c>
      <c r="J60" s="84" t="s">
        <v>963</v>
      </c>
      <c r="K60" s="67" t="s">
        <v>964</v>
      </c>
      <c r="L60" s="92" t="s">
        <v>800</v>
      </c>
      <c r="M60" s="92">
        <v>9435486882</v>
      </c>
      <c r="N60" s="67" t="s">
        <v>965</v>
      </c>
      <c r="O60" s="67">
        <v>9678604173</v>
      </c>
      <c r="P60" s="183">
        <v>43696</v>
      </c>
      <c r="Q60" s="67" t="s">
        <v>135</v>
      </c>
      <c r="R60" s="67">
        <v>15</v>
      </c>
      <c r="S60" s="18" t="s">
        <v>85</v>
      </c>
      <c r="T60" s="18"/>
    </row>
    <row r="61" spans="1:20">
      <c r="A61" s="4">
        <v>57</v>
      </c>
      <c r="B61" s="17" t="s">
        <v>63</v>
      </c>
      <c r="C61" s="160" t="s">
        <v>898</v>
      </c>
      <c r="D61" s="65" t="s">
        <v>25</v>
      </c>
      <c r="E61" s="68">
        <v>11</v>
      </c>
      <c r="F61" s="65"/>
      <c r="G61" s="68">
        <v>18</v>
      </c>
      <c r="H61" s="68">
        <v>19</v>
      </c>
      <c r="I61" s="58">
        <f t="shared" si="0"/>
        <v>37</v>
      </c>
      <c r="J61" s="77">
        <v>8761856599</v>
      </c>
      <c r="K61" s="67" t="s">
        <v>786</v>
      </c>
      <c r="L61" s="92" t="s">
        <v>787</v>
      </c>
      <c r="M61" s="92">
        <v>9707152880</v>
      </c>
      <c r="N61" s="78" t="s">
        <v>788</v>
      </c>
      <c r="O61" s="97" t="s">
        <v>789</v>
      </c>
      <c r="P61" s="183">
        <v>43696</v>
      </c>
      <c r="Q61" s="67" t="s">
        <v>135</v>
      </c>
      <c r="R61" s="67">
        <v>16</v>
      </c>
      <c r="S61" s="18" t="s">
        <v>85</v>
      </c>
      <c r="T61" s="18"/>
    </row>
    <row r="62" spans="1:20" ht="18.75">
      <c r="A62" s="4">
        <v>58</v>
      </c>
      <c r="B62" s="17" t="s">
        <v>62</v>
      </c>
      <c r="C62" s="76" t="s">
        <v>899</v>
      </c>
      <c r="D62" s="65" t="s">
        <v>23</v>
      </c>
      <c r="E62" s="105"/>
      <c r="F62" s="65"/>
      <c r="G62" s="68">
        <v>87</v>
      </c>
      <c r="H62" s="68">
        <v>92</v>
      </c>
      <c r="I62" s="58">
        <f t="shared" si="0"/>
        <v>179</v>
      </c>
      <c r="J62" s="102">
        <v>9854948811</v>
      </c>
      <c r="K62" s="65" t="s">
        <v>641</v>
      </c>
      <c r="L62" s="98" t="s">
        <v>369</v>
      </c>
      <c r="M62" s="145">
        <v>8876635103</v>
      </c>
      <c r="N62" s="88" t="s">
        <v>961</v>
      </c>
      <c r="O62" s="100">
        <v>8721870938</v>
      </c>
      <c r="P62" s="183">
        <v>43698</v>
      </c>
      <c r="Q62" s="65" t="s">
        <v>102</v>
      </c>
      <c r="R62" s="67">
        <v>11</v>
      </c>
      <c r="S62" s="18" t="s">
        <v>85</v>
      </c>
      <c r="T62" s="18"/>
    </row>
    <row r="63" spans="1:20" ht="18.75">
      <c r="A63" s="4">
        <v>59</v>
      </c>
      <c r="B63" s="17" t="s">
        <v>62</v>
      </c>
      <c r="C63" s="160" t="s">
        <v>900</v>
      </c>
      <c r="D63" s="65" t="s">
        <v>25</v>
      </c>
      <c r="E63" s="68">
        <v>28</v>
      </c>
      <c r="F63" s="67"/>
      <c r="G63" s="68">
        <v>12</v>
      </c>
      <c r="H63" s="68">
        <v>18</v>
      </c>
      <c r="I63" s="58">
        <f t="shared" si="0"/>
        <v>30</v>
      </c>
      <c r="J63" s="145">
        <v>8720976901</v>
      </c>
      <c r="K63" s="65" t="s">
        <v>641</v>
      </c>
      <c r="L63" s="98" t="s">
        <v>369</v>
      </c>
      <c r="M63" s="145">
        <v>8876635103</v>
      </c>
      <c r="N63" s="88" t="s">
        <v>961</v>
      </c>
      <c r="O63" s="100">
        <v>8721870938</v>
      </c>
      <c r="P63" s="183">
        <v>43698</v>
      </c>
      <c r="Q63" s="65" t="s">
        <v>102</v>
      </c>
      <c r="R63" s="67">
        <v>11</v>
      </c>
      <c r="S63" s="18" t="s">
        <v>85</v>
      </c>
      <c r="T63" s="18"/>
    </row>
    <row r="64" spans="1:20">
      <c r="A64" s="4">
        <v>60</v>
      </c>
      <c r="B64" s="17" t="s">
        <v>63</v>
      </c>
      <c r="C64" s="76" t="s">
        <v>901</v>
      </c>
      <c r="D64" s="65" t="s">
        <v>23</v>
      </c>
      <c r="E64" s="134">
        <v>18110501202</v>
      </c>
      <c r="F64" s="65" t="s">
        <v>88</v>
      </c>
      <c r="G64" s="68">
        <v>70</v>
      </c>
      <c r="H64" s="68">
        <v>72</v>
      </c>
      <c r="I64" s="58">
        <f t="shared" si="0"/>
        <v>142</v>
      </c>
      <c r="J64" s="95" t="s">
        <v>840</v>
      </c>
      <c r="K64" s="67" t="s">
        <v>841</v>
      </c>
      <c r="L64" s="187" t="s">
        <v>787</v>
      </c>
      <c r="M64" s="187" t="s">
        <v>842</v>
      </c>
      <c r="N64" s="195" t="s">
        <v>818</v>
      </c>
      <c r="O64" s="206">
        <v>8721081509</v>
      </c>
      <c r="P64" s="183">
        <v>43698</v>
      </c>
      <c r="Q64" s="65" t="s">
        <v>102</v>
      </c>
      <c r="R64" s="67">
        <v>10</v>
      </c>
      <c r="S64" s="18" t="s">
        <v>85</v>
      </c>
      <c r="T64" s="18"/>
    </row>
    <row r="65" spans="1:20">
      <c r="A65" s="4">
        <v>61</v>
      </c>
      <c r="B65" s="17" t="s">
        <v>63</v>
      </c>
      <c r="C65" s="76" t="s">
        <v>767</v>
      </c>
      <c r="D65" s="65" t="s">
        <v>25</v>
      </c>
      <c r="E65" s="163">
        <v>3</v>
      </c>
      <c r="F65" s="65"/>
      <c r="G65" s="68">
        <v>35</v>
      </c>
      <c r="H65" s="68">
        <v>29</v>
      </c>
      <c r="I65" s="58">
        <f t="shared" si="0"/>
        <v>64</v>
      </c>
      <c r="J65" s="95" t="s">
        <v>843</v>
      </c>
      <c r="K65" s="67" t="s">
        <v>841</v>
      </c>
      <c r="L65" s="187" t="s">
        <v>787</v>
      </c>
      <c r="M65" s="187" t="s">
        <v>842</v>
      </c>
      <c r="N65" s="195" t="s">
        <v>818</v>
      </c>
      <c r="O65" s="206">
        <v>8721081509</v>
      </c>
      <c r="P65" s="183">
        <v>43698</v>
      </c>
      <c r="Q65" s="65" t="s">
        <v>102</v>
      </c>
      <c r="R65" s="67">
        <v>15</v>
      </c>
      <c r="S65" s="18" t="s">
        <v>85</v>
      </c>
      <c r="T65" s="18"/>
    </row>
    <row r="66" spans="1:20" ht="30">
      <c r="A66" s="4">
        <v>62</v>
      </c>
      <c r="B66" s="17" t="s">
        <v>62</v>
      </c>
      <c r="C66" s="76" t="s">
        <v>902</v>
      </c>
      <c r="D66" s="18" t="s">
        <v>23</v>
      </c>
      <c r="E66" s="250">
        <v>18110507101</v>
      </c>
      <c r="F66" s="18" t="s">
        <v>113</v>
      </c>
      <c r="G66" s="19">
        <v>112</v>
      </c>
      <c r="H66" s="19">
        <v>125</v>
      </c>
      <c r="I66" s="58">
        <f t="shared" si="0"/>
        <v>237</v>
      </c>
      <c r="J66" s="100">
        <v>9435380678</v>
      </c>
      <c r="K66" s="48" t="s">
        <v>471</v>
      </c>
      <c r="L66" s="208" t="s">
        <v>472</v>
      </c>
      <c r="M66" s="208">
        <v>98549812946</v>
      </c>
      <c r="N66" s="195" t="s">
        <v>473</v>
      </c>
      <c r="O66" s="206">
        <v>8812830293</v>
      </c>
      <c r="P66" s="183">
        <v>43699</v>
      </c>
      <c r="Q66" s="258" t="s">
        <v>118</v>
      </c>
      <c r="R66" s="67">
        <v>16</v>
      </c>
      <c r="S66" s="18" t="s">
        <v>85</v>
      </c>
      <c r="T66" s="18"/>
    </row>
    <row r="67" spans="1:20" ht="30">
      <c r="A67" s="4">
        <v>63</v>
      </c>
      <c r="B67" s="17" t="s">
        <v>62</v>
      </c>
      <c r="C67" s="76" t="s">
        <v>903</v>
      </c>
      <c r="D67" s="18" t="s">
        <v>25</v>
      </c>
      <c r="E67" s="19">
        <v>23</v>
      </c>
      <c r="F67" s="18"/>
      <c r="G67" s="19">
        <v>33</v>
      </c>
      <c r="H67" s="19">
        <v>26</v>
      </c>
      <c r="I67" s="58">
        <f t="shared" si="0"/>
        <v>59</v>
      </c>
      <c r="J67" s="100">
        <v>9127403234</v>
      </c>
      <c r="K67" s="48" t="s">
        <v>471</v>
      </c>
      <c r="L67" s="208" t="s">
        <v>472</v>
      </c>
      <c r="M67" s="208">
        <v>98549812946</v>
      </c>
      <c r="N67" s="195" t="s">
        <v>473</v>
      </c>
      <c r="O67" s="206">
        <v>8812830293</v>
      </c>
      <c r="P67" s="183">
        <v>43699</v>
      </c>
      <c r="Q67" s="258" t="s">
        <v>118</v>
      </c>
      <c r="R67" s="67">
        <v>10</v>
      </c>
      <c r="S67" s="18" t="s">
        <v>85</v>
      </c>
      <c r="T67" s="18"/>
    </row>
    <row r="68" spans="1:20">
      <c r="A68" s="4">
        <v>64</v>
      </c>
      <c r="B68" s="17" t="s">
        <v>63</v>
      </c>
      <c r="C68" s="76" t="s">
        <v>904</v>
      </c>
      <c r="D68" s="65" t="s">
        <v>23</v>
      </c>
      <c r="E68" s="141">
        <v>18110503001</v>
      </c>
      <c r="F68" s="18" t="s">
        <v>113</v>
      </c>
      <c r="G68" s="68">
        <v>448</v>
      </c>
      <c r="H68" s="68">
        <v>435</v>
      </c>
      <c r="I68" s="58">
        <f t="shared" si="0"/>
        <v>883</v>
      </c>
      <c r="J68" s="137" t="s">
        <v>966</v>
      </c>
      <c r="K68" s="67" t="s">
        <v>115</v>
      </c>
      <c r="L68" s="67" t="s">
        <v>408</v>
      </c>
      <c r="M68" s="162" t="s">
        <v>409</v>
      </c>
      <c r="N68" s="67" t="s">
        <v>410</v>
      </c>
      <c r="O68" s="67">
        <v>9707744582</v>
      </c>
      <c r="P68" s="183">
        <v>43699</v>
      </c>
      <c r="Q68" s="258" t="s">
        <v>118</v>
      </c>
      <c r="R68" s="67">
        <v>10</v>
      </c>
      <c r="S68" s="18" t="s">
        <v>85</v>
      </c>
      <c r="T68" s="18"/>
    </row>
    <row r="69" spans="1:20">
      <c r="A69" s="4">
        <v>65</v>
      </c>
      <c r="B69" s="17" t="s">
        <v>63</v>
      </c>
      <c r="C69" s="76" t="s">
        <v>905</v>
      </c>
      <c r="D69" s="65" t="s">
        <v>25</v>
      </c>
      <c r="E69" s="68">
        <v>34</v>
      </c>
      <c r="F69" s="65"/>
      <c r="G69" s="68">
        <v>21</v>
      </c>
      <c r="H69" s="68">
        <v>19</v>
      </c>
      <c r="I69" s="58">
        <f t="shared" si="0"/>
        <v>40</v>
      </c>
      <c r="J69" s="147">
        <v>7896662624</v>
      </c>
      <c r="K69" s="65" t="s">
        <v>115</v>
      </c>
      <c r="L69" s="65" t="s">
        <v>408</v>
      </c>
      <c r="M69" s="162" t="s">
        <v>409</v>
      </c>
      <c r="N69" s="154" t="s">
        <v>410</v>
      </c>
      <c r="O69" s="65">
        <v>9707744582</v>
      </c>
      <c r="P69" s="183">
        <v>43699</v>
      </c>
      <c r="Q69" s="258" t="s">
        <v>118</v>
      </c>
      <c r="R69" s="67">
        <v>11</v>
      </c>
      <c r="S69" s="18" t="s">
        <v>85</v>
      </c>
      <c r="T69" s="18"/>
    </row>
    <row r="70" spans="1:20" ht="30">
      <c r="A70" s="4">
        <v>66</v>
      </c>
      <c r="B70" s="17" t="s">
        <v>62</v>
      </c>
      <c r="C70" s="76" t="s">
        <v>902</v>
      </c>
      <c r="D70" s="65" t="s">
        <v>23</v>
      </c>
      <c r="E70" s="250">
        <v>18110507101</v>
      </c>
      <c r="F70" s="18" t="s">
        <v>113</v>
      </c>
      <c r="G70" s="19">
        <v>112</v>
      </c>
      <c r="H70" s="19">
        <v>125</v>
      </c>
      <c r="I70" s="58">
        <f t="shared" ref="I70:I133" si="1">SUM(G70:H70)</f>
        <v>237</v>
      </c>
      <c r="J70" s="100">
        <v>9435380678</v>
      </c>
      <c r="K70" s="48" t="s">
        <v>471</v>
      </c>
      <c r="L70" s="208" t="s">
        <v>472</v>
      </c>
      <c r="M70" s="208">
        <v>98549812946</v>
      </c>
      <c r="N70" s="195" t="s">
        <v>473</v>
      </c>
      <c r="O70" s="206">
        <v>8812830293</v>
      </c>
      <c r="P70" s="183">
        <v>43700</v>
      </c>
      <c r="Q70" s="67" t="s">
        <v>125</v>
      </c>
      <c r="R70" s="67">
        <v>12</v>
      </c>
      <c r="S70" s="18" t="s">
        <v>85</v>
      </c>
      <c r="T70" s="18"/>
    </row>
    <row r="71" spans="1:20" ht="30">
      <c r="A71" s="4">
        <v>67</v>
      </c>
      <c r="B71" s="17" t="s">
        <v>62</v>
      </c>
      <c r="C71" s="76" t="s">
        <v>906</v>
      </c>
      <c r="D71" s="65" t="s">
        <v>25</v>
      </c>
      <c r="E71" s="105"/>
      <c r="F71" s="65"/>
      <c r="G71" s="68">
        <v>43</v>
      </c>
      <c r="H71" s="68">
        <v>39</v>
      </c>
      <c r="I71" s="58">
        <f t="shared" si="1"/>
        <v>82</v>
      </c>
      <c r="J71" s="100">
        <v>8399062414</v>
      </c>
      <c r="K71" s="48" t="s">
        <v>471</v>
      </c>
      <c r="L71" s="208" t="s">
        <v>472</v>
      </c>
      <c r="M71" s="208">
        <v>98549812946</v>
      </c>
      <c r="N71" s="195" t="s">
        <v>473</v>
      </c>
      <c r="O71" s="206">
        <v>8812830293</v>
      </c>
      <c r="P71" s="183">
        <v>43700</v>
      </c>
      <c r="Q71" s="67" t="s">
        <v>125</v>
      </c>
      <c r="R71" s="67">
        <v>13</v>
      </c>
      <c r="S71" s="18" t="s">
        <v>85</v>
      </c>
      <c r="T71" s="18"/>
    </row>
    <row r="72" spans="1:20">
      <c r="A72" s="4">
        <v>68</v>
      </c>
      <c r="B72" s="17" t="s">
        <v>63</v>
      </c>
      <c r="C72" s="76" t="s">
        <v>904</v>
      </c>
      <c r="D72" s="65" t="s">
        <v>23</v>
      </c>
      <c r="E72" s="141">
        <v>18110503001</v>
      </c>
      <c r="F72" s="18" t="s">
        <v>113</v>
      </c>
      <c r="G72" s="68">
        <v>448</v>
      </c>
      <c r="H72" s="68">
        <v>435</v>
      </c>
      <c r="I72" s="58">
        <f t="shared" si="1"/>
        <v>883</v>
      </c>
      <c r="J72" s="137" t="s">
        <v>966</v>
      </c>
      <c r="K72" s="67" t="s">
        <v>115</v>
      </c>
      <c r="L72" s="67" t="s">
        <v>408</v>
      </c>
      <c r="M72" s="162" t="s">
        <v>409</v>
      </c>
      <c r="N72" s="67" t="s">
        <v>410</v>
      </c>
      <c r="O72" s="67">
        <v>9707744582</v>
      </c>
      <c r="P72" s="183">
        <v>43700</v>
      </c>
      <c r="Q72" s="67" t="s">
        <v>125</v>
      </c>
      <c r="R72" s="67">
        <v>12</v>
      </c>
      <c r="S72" s="18" t="s">
        <v>85</v>
      </c>
      <c r="T72" s="18"/>
    </row>
    <row r="73" spans="1:20" ht="18.75">
      <c r="A73" s="4">
        <v>69</v>
      </c>
      <c r="B73" s="17" t="s">
        <v>63</v>
      </c>
      <c r="C73" s="18" t="s">
        <v>907</v>
      </c>
      <c r="D73" s="18" t="s">
        <v>25</v>
      </c>
      <c r="E73" s="19"/>
      <c r="F73" s="18"/>
      <c r="G73" s="19">
        <v>24</v>
      </c>
      <c r="H73" s="19">
        <v>29</v>
      </c>
      <c r="I73" s="58">
        <f t="shared" si="1"/>
        <v>53</v>
      </c>
      <c r="J73" s="111">
        <v>9035222401</v>
      </c>
      <c r="K73" s="67" t="s">
        <v>967</v>
      </c>
      <c r="L73" s="98" t="s">
        <v>174</v>
      </c>
      <c r="M73" s="145">
        <v>8761945492</v>
      </c>
      <c r="N73" s="78" t="s">
        <v>968</v>
      </c>
      <c r="O73" s="112">
        <v>8486352880</v>
      </c>
      <c r="P73" s="183">
        <v>43700</v>
      </c>
      <c r="Q73" s="67" t="s">
        <v>125</v>
      </c>
      <c r="R73" s="67">
        <v>15</v>
      </c>
      <c r="S73" s="18" t="s">
        <v>85</v>
      </c>
      <c r="T73" s="18"/>
    </row>
    <row r="74" spans="1:20" ht="30">
      <c r="A74" s="4">
        <v>70</v>
      </c>
      <c r="B74" s="17" t="s">
        <v>62</v>
      </c>
      <c r="C74" s="76" t="s">
        <v>902</v>
      </c>
      <c r="D74" s="18" t="s">
        <v>23</v>
      </c>
      <c r="E74" s="250">
        <v>18110507101</v>
      </c>
      <c r="F74" s="18" t="s">
        <v>113</v>
      </c>
      <c r="G74" s="19">
        <v>112</v>
      </c>
      <c r="H74" s="19">
        <v>125</v>
      </c>
      <c r="I74" s="58">
        <f t="shared" si="1"/>
        <v>237</v>
      </c>
      <c r="J74" s="100">
        <v>9435380678</v>
      </c>
      <c r="K74" s="48" t="s">
        <v>471</v>
      </c>
      <c r="L74" s="208" t="s">
        <v>472</v>
      </c>
      <c r="M74" s="208">
        <v>98549812946</v>
      </c>
      <c r="N74" s="195" t="s">
        <v>473</v>
      </c>
      <c r="O74" s="206">
        <v>8812830293</v>
      </c>
      <c r="P74" s="183">
        <v>43703</v>
      </c>
      <c r="Q74" s="67" t="s">
        <v>135</v>
      </c>
      <c r="R74" s="67">
        <v>14</v>
      </c>
      <c r="S74" s="18" t="s">
        <v>85</v>
      </c>
      <c r="T74" s="18"/>
    </row>
    <row r="75" spans="1:20">
      <c r="A75" s="4">
        <v>71</v>
      </c>
      <c r="B75" s="17" t="s">
        <v>63</v>
      </c>
      <c r="C75" s="76" t="s">
        <v>904</v>
      </c>
      <c r="D75" s="65" t="s">
        <v>23</v>
      </c>
      <c r="E75" s="141">
        <v>18110503001</v>
      </c>
      <c r="F75" s="18" t="s">
        <v>113</v>
      </c>
      <c r="G75" s="68">
        <v>448</v>
      </c>
      <c r="H75" s="68">
        <v>435</v>
      </c>
      <c r="I75" s="58">
        <f t="shared" si="1"/>
        <v>883</v>
      </c>
      <c r="J75" s="137" t="s">
        <v>966</v>
      </c>
      <c r="K75" s="67" t="s">
        <v>115</v>
      </c>
      <c r="L75" s="67" t="s">
        <v>408</v>
      </c>
      <c r="M75" s="162" t="s">
        <v>409</v>
      </c>
      <c r="N75" s="67" t="s">
        <v>410</v>
      </c>
      <c r="O75" s="67">
        <v>9707744582</v>
      </c>
      <c r="P75" s="183">
        <v>43703</v>
      </c>
      <c r="Q75" s="67" t="s">
        <v>135</v>
      </c>
      <c r="R75" s="67">
        <v>12</v>
      </c>
      <c r="S75" s="18" t="s">
        <v>85</v>
      </c>
      <c r="T75" s="18"/>
    </row>
    <row r="76" spans="1:20" ht="30">
      <c r="A76" s="4">
        <v>72</v>
      </c>
      <c r="B76" s="17" t="s">
        <v>62</v>
      </c>
      <c r="C76" s="76" t="s">
        <v>902</v>
      </c>
      <c r="D76" s="18" t="s">
        <v>23</v>
      </c>
      <c r="E76" s="250">
        <v>18110507101</v>
      </c>
      <c r="F76" s="18" t="s">
        <v>113</v>
      </c>
      <c r="G76" s="19">
        <v>112</v>
      </c>
      <c r="H76" s="19">
        <v>125</v>
      </c>
      <c r="I76" s="58">
        <f t="shared" si="1"/>
        <v>237</v>
      </c>
      <c r="J76" s="100">
        <v>9435380678</v>
      </c>
      <c r="K76" s="48" t="s">
        <v>471</v>
      </c>
      <c r="L76" s="208" t="s">
        <v>472</v>
      </c>
      <c r="M76" s="208">
        <v>98549812946</v>
      </c>
      <c r="N76" s="195" t="s">
        <v>473</v>
      </c>
      <c r="O76" s="206">
        <v>8812830293</v>
      </c>
      <c r="P76" s="183">
        <v>43704</v>
      </c>
      <c r="Q76" s="65" t="s">
        <v>93</v>
      </c>
      <c r="R76" s="67">
        <v>14</v>
      </c>
      <c r="S76" s="18" t="s">
        <v>85</v>
      </c>
      <c r="T76" s="18"/>
    </row>
    <row r="77" spans="1:20" ht="30">
      <c r="A77" s="4">
        <v>73</v>
      </c>
      <c r="B77" s="17" t="s">
        <v>62</v>
      </c>
      <c r="C77" s="76" t="s">
        <v>908</v>
      </c>
      <c r="D77" s="18" t="s">
        <v>25</v>
      </c>
      <c r="E77" s="19"/>
      <c r="F77" s="18"/>
      <c r="G77" s="19">
        <v>41</v>
      </c>
      <c r="H77" s="19">
        <v>32</v>
      </c>
      <c r="I77" s="58">
        <f t="shared" si="1"/>
        <v>73</v>
      </c>
      <c r="J77" s="100">
        <v>9957417533</v>
      </c>
      <c r="K77" s="48" t="s">
        <v>471</v>
      </c>
      <c r="L77" s="208" t="s">
        <v>472</v>
      </c>
      <c r="M77" s="208">
        <v>98549812946</v>
      </c>
      <c r="N77" s="195" t="s">
        <v>473</v>
      </c>
      <c r="O77" s="206">
        <v>8812830293</v>
      </c>
      <c r="P77" s="183">
        <v>43704</v>
      </c>
      <c r="Q77" s="65" t="s">
        <v>93</v>
      </c>
      <c r="R77" s="67">
        <v>12</v>
      </c>
      <c r="S77" s="18" t="s">
        <v>85</v>
      </c>
      <c r="T77" s="18"/>
    </row>
    <row r="78" spans="1:20">
      <c r="A78" s="4">
        <v>74</v>
      </c>
      <c r="B78" s="17" t="s">
        <v>63</v>
      </c>
      <c r="C78" s="76" t="s">
        <v>904</v>
      </c>
      <c r="D78" s="65" t="s">
        <v>23</v>
      </c>
      <c r="E78" s="141">
        <v>18110503001</v>
      </c>
      <c r="F78" s="18" t="s">
        <v>113</v>
      </c>
      <c r="G78" s="68">
        <v>448</v>
      </c>
      <c r="H78" s="68">
        <v>435</v>
      </c>
      <c r="I78" s="58">
        <f t="shared" si="1"/>
        <v>883</v>
      </c>
      <c r="J78" s="137" t="s">
        <v>966</v>
      </c>
      <c r="K78" s="67" t="s">
        <v>115</v>
      </c>
      <c r="L78" s="67" t="s">
        <v>408</v>
      </c>
      <c r="M78" s="162" t="s">
        <v>409</v>
      </c>
      <c r="N78" s="67" t="s">
        <v>410</v>
      </c>
      <c r="O78" s="67">
        <v>9707744582</v>
      </c>
      <c r="P78" s="183">
        <v>43704</v>
      </c>
      <c r="Q78" s="65" t="s">
        <v>93</v>
      </c>
      <c r="R78" s="67">
        <v>15</v>
      </c>
      <c r="S78" s="18" t="s">
        <v>85</v>
      </c>
      <c r="T78" s="18"/>
    </row>
    <row r="79" spans="1:20" ht="18.75">
      <c r="A79" s="4">
        <v>75</v>
      </c>
      <c r="B79" s="17" t="s">
        <v>63</v>
      </c>
      <c r="C79" s="76" t="s">
        <v>909</v>
      </c>
      <c r="D79" s="65" t="s">
        <v>25</v>
      </c>
      <c r="E79" s="68">
        <v>35</v>
      </c>
      <c r="F79" s="65"/>
      <c r="G79" s="68">
        <v>20</v>
      </c>
      <c r="H79" s="68">
        <v>25</v>
      </c>
      <c r="I79" s="58">
        <f t="shared" si="1"/>
        <v>45</v>
      </c>
      <c r="J79" s="147">
        <v>7896655049</v>
      </c>
      <c r="K79" s="67" t="s">
        <v>967</v>
      </c>
      <c r="L79" s="98" t="s">
        <v>174</v>
      </c>
      <c r="M79" s="145">
        <v>8761945492</v>
      </c>
      <c r="N79" s="78" t="s">
        <v>968</v>
      </c>
      <c r="O79" s="112">
        <v>8486352880</v>
      </c>
      <c r="P79" s="183">
        <v>43704</v>
      </c>
      <c r="Q79" s="65" t="s">
        <v>93</v>
      </c>
      <c r="R79" s="67">
        <v>8</v>
      </c>
      <c r="S79" s="18" t="s">
        <v>85</v>
      </c>
      <c r="T79" s="18"/>
    </row>
    <row r="80" spans="1:20" ht="30">
      <c r="A80" s="4">
        <v>76</v>
      </c>
      <c r="B80" s="17" t="s">
        <v>62</v>
      </c>
      <c r="C80" s="76" t="s">
        <v>902</v>
      </c>
      <c r="D80" s="18" t="s">
        <v>23</v>
      </c>
      <c r="E80" s="250">
        <v>18110507101</v>
      </c>
      <c r="F80" s="18" t="s">
        <v>113</v>
      </c>
      <c r="G80" s="19">
        <v>112</v>
      </c>
      <c r="H80" s="19">
        <v>125</v>
      </c>
      <c r="I80" s="58">
        <f t="shared" si="1"/>
        <v>237</v>
      </c>
      <c r="J80" s="100">
        <v>9435380678</v>
      </c>
      <c r="K80" s="48" t="s">
        <v>471</v>
      </c>
      <c r="L80" s="208" t="s">
        <v>472</v>
      </c>
      <c r="M80" s="208">
        <v>98549812946</v>
      </c>
      <c r="N80" s="195" t="s">
        <v>473</v>
      </c>
      <c r="O80" s="206">
        <v>8812830293</v>
      </c>
      <c r="P80" s="183">
        <v>43705</v>
      </c>
      <c r="Q80" s="65" t="s">
        <v>102</v>
      </c>
      <c r="R80" s="67">
        <v>9</v>
      </c>
      <c r="S80" s="18" t="s">
        <v>85</v>
      </c>
      <c r="T80" s="18"/>
    </row>
    <row r="81" spans="1:20" ht="30">
      <c r="A81" s="4">
        <v>77</v>
      </c>
      <c r="B81" s="17" t="s">
        <v>62</v>
      </c>
      <c r="C81" s="76" t="s">
        <v>910</v>
      </c>
      <c r="D81" s="65" t="s">
        <v>25</v>
      </c>
      <c r="E81" s="68">
        <v>29</v>
      </c>
      <c r="F81" s="65"/>
      <c r="G81" s="68">
        <v>44</v>
      </c>
      <c r="H81" s="68">
        <v>37</v>
      </c>
      <c r="I81" s="58">
        <f t="shared" si="1"/>
        <v>81</v>
      </c>
      <c r="J81" s="100">
        <v>7896662579</v>
      </c>
      <c r="K81" s="48" t="s">
        <v>471</v>
      </c>
      <c r="L81" s="208" t="s">
        <v>472</v>
      </c>
      <c r="M81" s="208">
        <v>98549812946</v>
      </c>
      <c r="N81" s="195" t="s">
        <v>473</v>
      </c>
      <c r="O81" s="206">
        <v>8812830293</v>
      </c>
      <c r="P81" s="183">
        <v>43705</v>
      </c>
      <c r="Q81" s="65" t="s">
        <v>102</v>
      </c>
      <c r="R81" s="67">
        <v>8</v>
      </c>
      <c r="S81" s="18" t="s">
        <v>85</v>
      </c>
      <c r="T81" s="18"/>
    </row>
    <row r="82" spans="1:20" ht="31.5">
      <c r="A82" s="4">
        <v>78</v>
      </c>
      <c r="B82" s="17" t="s">
        <v>63</v>
      </c>
      <c r="C82" s="253" t="s">
        <v>911</v>
      </c>
      <c r="D82" s="101" t="s">
        <v>23</v>
      </c>
      <c r="E82" s="101">
        <v>18110605301</v>
      </c>
      <c r="F82" s="65" t="s">
        <v>88</v>
      </c>
      <c r="G82" s="68">
        <v>45</v>
      </c>
      <c r="H82" s="68">
        <v>38</v>
      </c>
      <c r="I82" s="58">
        <f t="shared" si="1"/>
        <v>83</v>
      </c>
      <c r="J82" s="156" t="s">
        <v>969</v>
      </c>
      <c r="K82" s="67" t="s">
        <v>121</v>
      </c>
      <c r="L82" s="96" t="s">
        <v>122</v>
      </c>
      <c r="M82" s="97">
        <v>9954611399</v>
      </c>
      <c r="N82" s="65" t="s">
        <v>123</v>
      </c>
      <c r="O82" s="67">
        <v>995487299</v>
      </c>
      <c r="P82" s="183">
        <v>43705</v>
      </c>
      <c r="Q82" s="65" t="s">
        <v>102</v>
      </c>
      <c r="R82" s="67">
        <v>14</v>
      </c>
      <c r="S82" s="18" t="s">
        <v>85</v>
      </c>
      <c r="T82" s="18"/>
    </row>
    <row r="83" spans="1:20" ht="18">
      <c r="A83" s="4">
        <v>79</v>
      </c>
      <c r="B83" s="17" t="s">
        <v>63</v>
      </c>
      <c r="C83" s="76" t="s">
        <v>912</v>
      </c>
      <c r="D83" s="65" t="s">
        <v>25</v>
      </c>
      <c r="E83" s="68">
        <v>43</v>
      </c>
      <c r="F83" s="65"/>
      <c r="G83" s="68">
        <v>23</v>
      </c>
      <c r="H83" s="68">
        <v>21</v>
      </c>
      <c r="I83" s="58">
        <f t="shared" si="1"/>
        <v>44</v>
      </c>
      <c r="J83" s="184"/>
      <c r="K83" s="67" t="s">
        <v>121</v>
      </c>
      <c r="L83" s="96" t="s">
        <v>122</v>
      </c>
      <c r="M83" s="97">
        <v>9954611399</v>
      </c>
      <c r="N83" s="65" t="s">
        <v>123</v>
      </c>
      <c r="O83" s="67">
        <v>995487299</v>
      </c>
      <c r="P83" s="183">
        <v>43705</v>
      </c>
      <c r="Q83" s="65" t="s">
        <v>102</v>
      </c>
      <c r="R83" s="67">
        <v>16</v>
      </c>
      <c r="S83" s="18" t="s">
        <v>85</v>
      </c>
      <c r="T83" s="18"/>
    </row>
    <row r="84" spans="1:20" ht="18.75">
      <c r="A84" s="4">
        <v>80</v>
      </c>
      <c r="B84" s="17" t="s">
        <v>62</v>
      </c>
      <c r="C84" s="76" t="s">
        <v>913</v>
      </c>
      <c r="D84" s="65" t="s">
        <v>23</v>
      </c>
      <c r="E84" s="105"/>
      <c r="F84" s="65" t="s">
        <v>88</v>
      </c>
      <c r="G84" s="68">
        <v>93</v>
      </c>
      <c r="H84" s="68">
        <v>87</v>
      </c>
      <c r="I84" s="58">
        <f t="shared" si="1"/>
        <v>180</v>
      </c>
      <c r="J84" s="107"/>
      <c r="K84" s="65" t="s">
        <v>947</v>
      </c>
      <c r="L84" s="98" t="s">
        <v>369</v>
      </c>
      <c r="M84" s="145">
        <v>8876635103</v>
      </c>
      <c r="N84" s="78" t="s">
        <v>370</v>
      </c>
      <c r="O84" s="97" t="s">
        <v>371</v>
      </c>
      <c r="P84" s="183">
        <v>43706</v>
      </c>
      <c r="Q84" s="65" t="s">
        <v>118</v>
      </c>
      <c r="R84" s="67">
        <v>13</v>
      </c>
      <c r="S84" s="18" t="s">
        <v>85</v>
      </c>
      <c r="T84" s="18"/>
    </row>
    <row r="85" spans="1:20" ht="18.75">
      <c r="A85" s="4">
        <v>81</v>
      </c>
      <c r="B85" s="17" t="s">
        <v>62</v>
      </c>
      <c r="C85" s="76" t="s">
        <v>914</v>
      </c>
      <c r="D85" s="65" t="s">
        <v>25</v>
      </c>
      <c r="E85" s="68"/>
      <c r="F85" s="65"/>
      <c r="G85" s="68">
        <v>23</v>
      </c>
      <c r="H85" s="68">
        <v>28</v>
      </c>
      <c r="I85" s="58">
        <f t="shared" si="1"/>
        <v>51</v>
      </c>
      <c r="J85" s="184"/>
      <c r="K85" s="65" t="s">
        <v>947</v>
      </c>
      <c r="L85" s="98" t="s">
        <v>369</v>
      </c>
      <c r="M85" s="145">
        <v>8876635103</v>
      </c>
      <c r="N85" s="78" t="s">
        <v>370</v>
      </c>
      <c r="O85" s="97" t="s">
        <v>371</v>
      </c>
      <c r="P85" s="183">
        <v>43706</v>
      </c>
      <c r="Q85" s="65" t="s">
        <v>118</v>
      </c>
      <c r="R85" s="67">
        <v>6</v>
      </c>
      <c r="S85" s="18" t="s">
        <v>85</v>
      </c>
      <c r="T85" s="18"/>
    </row>
    <row r="86" spans="1:20">
      <c r="A86" s="4">
        <v>82</v>
      </c>
      <c r="B86" s="17" t="s">
        <v>63</v>
      </c>
      <c r="C86" s="160" t="s">
        <v>915</v>
      </c>
      <c r="D86" s="65" t="s">
        <v>23</v>
      </c>
      <c r="E86" s="68"/>
      <c r="F86" s="65" t="s">
        <v>88</v>
      </c>
      <c r="G86" s="68">
        <v>61</v>
      </c>
      <c r="H86" s="68">
        <v>73</v>
      </c>
      <c r="I86" s="58">
        <f t="shared" si="1"/>
        <v>134</v>
      </c>
      <c r="J86" s="259"/>
      <c r="K86" s="67" t="s">
        <v>278</v>
      </c>
      <c r="L86" s="75" t="s">
        <v>228</v>
      </c>
      <c r="M86" s="75">
        <v>9707875779</v>
      </c>
      <c r="N86" s="67" t="s">
        <v>970</v>
      </c>
      <c r="O86" s="67">
        <v>9678916213</v>
      </c>
      <c r="P86" s="183">
        <v>43706</v>
      </c>
      <c r="Q86" s="65" t="s">
        <v>118</v>
      </c>
      <c r="R86" s="67">
        <v>5</v>
      </c>
      <c r="S86" s="18" t="s">
        <v>85</v>
      </c>
      <c r="T86" s="18"/>
    </row>
    <row r="87" spans="1:20">
      <c r="A87" s="4">
        <v>83</v>
      </c>
      <c r="B87" s="17" t="s">
        <v>63</v>
      </c>
      <c r="C87" s="251" t="s">
        <v>916</v>
      </c>
      <c r="D87" s="65" t="s">
        <v>23</v>
      </c>
      <c r="E87" s="134">
        <v>18110507001</v>
      </c>
      <c r="F87" s="65" t="s">
        <v>88</v>
      </c>
      <c r="G87" s="68">
        <v>68</v>
      </c>
      <c r="H87" s="68">
        <v>52</v>
      </c>
      <c r="I87" s="58">
        <f t="shared" si="1"/>
        <v>120</v>
      </c>
      <c r="J87" s="84" t="s">
        <v>277</v>
      </c>
      <c r="K87" s="67" t="s">
        <v>278</v>
      </c>
      <c r="L87" s="75" t="s">
        <v>228</v>
      </c>
      <c r="M87" s="75">
        <v>9707875779</v>
      </c>
      <c r="N87" s="67" t="s">
        <v>970</v>
      </c>
      <c r="O87" s="67">
        <v>9678916213</v>
      </c>
      <c r="P87" s="183">
        <v>43706</v>
      </c>
      <c r="Q87" s="65" t="s">
        <v>118</v>
      </c>
      <c r="R87" s="67">
        <v>12</v>
      </c>
      <c r="S87" s="18" t="s">
        <v>85</v>
      </c>
      <c r="T87" s="18"/>
    </row>
    <row r="88" spans="1:20">
      <c r="A88" s="4">
        <v>84</v>
      </c>
      <c r="B88" s="17" t="s">
        <v>62</v>
      </c>
      <c r="C88" s="76" t="s">
        <v>917</v>
      </c>
      <c r="D88" s="65" t="s">
        <v>23</v>
      </c>
      <c r="E88" s="101">
        <v>18110506901</v>
      </c>
      <c r="F88" s="65" t="s">
        <v>113</v>
      </c>
      <c r="G88" s="68">
        <v>420</v>
      </c>
      <c r="H88" s="68">
        <v>370</v>
      </c>
      <c r="I88" s="58">
        <f t="shared" si="1"/>
        <v>790</v>
      </c>
      <c r="J88" s="100">
        <v>9707410156</v>
      </c>
      <c r="K88" s="65" t="s">
        <v>471</v>
      </c>
      <c r="L88" s="161" t="s">
        <v>807</v>
      </c>
      <c r="M88" s="162" t="s">
        <v>808</v>
      </c>
      <c r="N88" s="65" t="s">
        <v>230</v>
      </c>
      <c r="O88" s="65">
        <v>9954661339</v>
      </c>
      <c r="P88" s="183">
        <v>43707</v>
      </c>
      <c r="Q88" s="65" t="s">
        <v>125</v>
      </c>
      <c r="R88" s="67">
        <v>6</v>
      </c>
      <c r="S88" s="18" t="s">
        <v>85</v>
      </c>
      <c r="T88" s="18"/>
    </row>
    <row r="89" spans="1:20">
      <c r="A89" s="4">
        <v>85</v>
      </c>
      <c r="B89" s="17" t="s">
        <v>62</v>
      </c>
      <c r="C89" s="76" t="s">
        <v>918</v>
      </c>
      <c r="D89" s="65" t="s">
        <v>25</v>
      </c>
      <c r="E89" s="68">
        <v>27</v>
      </c>
      <c r="F89" s="65"/>
      <c r="G89" s="68">
        <v>25</v>
      </c>
      <c r="H89" s="68">
        <v>32</v>
      </c>
      <c r="I89" s="58">
        <f t="shared" si="1"/>
        <v>57</v>
      </c>
      <c r="J89" s="100">
        <v>8811814743</v>
      </c>
      <c r="K89" s="65" t="s">
        <v>971</v>
      </c>
      <c r="L89" s="151" t="s">
        <v>228</v>
      </c>
      <c r="M89" s="75">
        <v>9707875779</v>
      </c>
      <c r="N89" s="72" t="s">
        <v>230</v>
      </c>
      <c r="O89" s="73" t="s">
        <v>231</v>
      </c>
      <c r="P89" s="183">
        <v>43707</v>
      </c>
      <c r="Q89" s="65" t="s">
        <v>125</v>
      </c>
      <c r="R89" s="67">
        <v>7</v>
      </c>
      <c r="S89" s="18" t="s">
        <v>85</v>
      </c>
      <c r="T89" s="18"/>
    </row>
    <row r="90" spans="1:20" ht="30">
      <c r="A90" s="4">
        <v>86</v>
      </c>
      <c r="B90" s="17" t="s">
        <v>63</v>
      </c>
      <c r="C90" s="76" t="s">
        <v>919</v>
      </c>
      <c r="D90" s="65" t="s">
        <v>23</v>
      </c>
      <c r="E90" s="141">
        <v>18110503701</v>
      </c>
      <c r="F90" s="65" t="s">
        <v>113</v>
      </c>
      <c r="G90" s="68">
        <v>409</v>
      </c>
      <c r="H90" s="68">
        <v>389</v>
      </c>
      <c r="I90" s="58">
        <f t="shared" si="1"/>
        <v>798</v>
      </c>
      <c r="J90" s="188" t="s">
        <v>271</v>
      </c>
      <c r="K90" s="67" t="s">
        <v>572</v>
      </c>
      <c r="L90" s="222" t="s">
        <v>573</v>
      </c>
      <c r="M90" s="222" t="s">
        <v>574</v>
      </c>
      <c r="N90" s="256" t="s">
        <v>972</v>
      </c>
      <c r="O90" s="88">
        <v>7896563397</v>
      </c>
      <c r="P90" s="183">
        <v>43707</v>
      </c>
      <c r="Q90" s="65" t="s">
        <v>125</v>
      </c>
      <c r="R90" s="67">
        <v>13</v>
      </c>
      <c r="S90" s="18" t="s">
        <v>85</v>
      </c>
      <c r="T90" s="18"/>
    </row>
    <row r="91" spans="1:20" ht="30">
      <c r="A91" s="4">
        <v>87</v>
      </c>
      <c r="B91" s="17" t="s">
        <v>63</v>
      </c>
      <c r="C91" s="151" t="s">
        <v>920</v>
      </c>
      <c r="D91" s="65" t="s">
        <v>25</v>
      </c>
      <c r="E91" s="68"/>
      <c r="F91" s="67"/>
      <c r="G91" s="68">
        <v>23</v>
      </c>
      <c r="H91" s="68">
        <v>19</v>
      </c>
      <c r="I91" s="58">
        <f t="shared" si="1"/>
        <v>42</v>
      </c>
      <c r="J91" s="184"/>
      <c r="K91" s="67" t="s">
        <v>572</v>
      </c>
      <c r="L91" s="222" t="s">
        <v>573</v>
      </c>
      <c r="M91" s="222" t="s">
        <v>574</v>
      </c>
      <c r="N91" s="256" t="s">
        <v>972</v>
      </c>
      <c r="O91" s="88">
        <v>7896563397</v>
      </c>
      <c r="P91" s="183">
        <v>43707</v>
      </c>
      <c r="Q91" s="65" t="s">
        <v>125</v>
      </c>
      <c r="R91" s="67">
        <v>15</v>
      </c>
      <c r="S91" s="18" t="s">
        <v>85</v>
      </c>
      <c r="T91" s="18"/>
    </row>
    <row r="92" spans="1:20">
      <c r="A92" s="4">
        <v>88</v>
      </c>
      <c r="B92" s="17" t="s">
        <v>62</v>
      </c>
      <c r="C92" s="76" t="s">
        <v>917</v>
      </c>
      <c r="D92" s="65" t="s">
        <v>23</v>
      </c>
      <c r="E92" s="101">
        <v>18110506901</v>
      </c>
      <c r="F92" s="65" t="s">
        <v>113</v>
      </c>
      <c r="G92" s="68">
        <v>420</v>
      </c>
      <c r="H92" s="68">
        <v>370</v>
      </c>
      <c r="I92" s="58">
        <f t="shared" si="1"/>
        <v>790</v>
      </c>
      <c r="J92" s="100">
        <v>9707410156</v>
      </c>
      <c r="K92" s="65" t="s">
        <v>471</v>
      </c>
      <c r="L92" s="161" t="s">
        <v>807</v>
      </c>
      <c r="M92" s="162" t="s">
        <v>808</v>
      </c>
      <c r="N92" s="65" t="s">
        <v>230</v>
      </c>
      <c r="O92" s="65">
        <v>9954661339</v>
      </c>
      <c r="P92" s="183">
        <v>43708</v>
      </c>
      <c r="Q92" s="65" t="s">
        <v>128</v>
      </c>
      <c r="R92" s="67">
        <v>16</v>
      </c>
      <c r="S92" s="18" t="s">
        <v>85</v>
      </c>
      <c r="T92" s="18"/>
    </row>
    <row r="93" spans="1:20">
      <c r="A93" s="4">
        <v>89</v>
      </c>
      <c r="B93" s="17" t="s">
        <v>62</v>
      </c>
      <c r="C93" s="76" t="s">
        <v>921</v>
      </c>
      <c r="D93" s="65" t="s">
        <v>25</v>
      </c>
      <c r="E93" s="68">
        <v>27</v>
      </c>
      <c r="F93" s="65"/>
      <c r="G93" s="68">
        <v>25</v>
      </c>
      <c r="H93" s="68">
        <v>32</v>
      </c>
      <c r="I93" s="58">
        <f t="shared" si="1"/>
        <v>57</v>
      </c>
      <c r="J93" s="100">
        <v>9954256430</v>
      </c>
      <c r="K93" s="65" t="s">
        <v>971</v>
      </c>
      <c r="L93" s="151" t="s">
        <v>228</v>
      </c>
      <c r="M93" s="75">
        <v>9707875779</v>
      </c>
      <c r="N93" s="72" t="s">
        <v>230</v>
      </c>
      <c r="O93" s="73" t="s">
        <v>231</v>
      </c>
      <c r="P93" s="183">
        <v>43708</v>
      </c>
      <c r="Q93" s="65" t="s">
        <v>128</v>
      </c>
      <c r="R93" s="67">
        <v>11</v>
      </c>
      <c r="S93" s="18" t="s">
        <v>85</v>
      </c>
      <c r="T93" s="18"/>
    </row>
    <row r="94" spans="1:20" ht="30">
      <c r="A94" s="4">
        <v>90</v>
      </c>
      <c r="B94" s="17" t="s">
        <v>63</v>
      </c>
      <c r="C94" s="76" t="s">
        <v>919</v>
      </c>
      <c r="D94" s="65" t="s">
        <v>23</v>
      </c>
      <c r="E94" s="141">
        <v>18110503701</v>
      </c>
      <c r="F94" s="65" t="s">
        <v>113</v>
      </c>
      <c r="G94" s="68">
        <v>409</v>
      </c>
      <c r="H94" s="68">
        <v>389</v>
      </c>
      <c r="I94" s="58">
        <f t="shared" si="1"/>
        <v>798</v>
      </c>
      <c r="J94" s="188" t="s">
        <v>271</v>
      </c>
      <c r="K94" s="67" t="s">
        <v>572</v>
      </c>
      <c r="L94" s="222" t="s">
        <v>573</v>
      </c>
      <c r="M94" s="222" t="s">
        <v>574</v>
      </c>
      <c r="N94" s="256" t="s">
        <v>972</v>
      </c>
      <c r="O94" s="88">
        <v>7896563397</v>
      </c>
      <c r="P94" s="183">
        <v>43708</v>
      </c>
      <c r="Q94" s="65" t="s">
        <v>128</v>
      </c>
      <c r="R94" s="67">
        <v>24</v>
      </c>
      <c r="S94" s="18" t="s">
        <v>85</v>
      </c>
      <c r="T94" s="18"/>
    </row>
    <row r="95" spans="1:20" ht="18.75">
      <c r="A95" s="4">
        <v>91</v>
      </c>
      <c r="B95" s="17" t="s">
        <v>63</v>
      </c>
      <c r="C95" s="151" t="s">
        <v>922</v>
      </c>
      <c r="D95" s="65" t="s">
        <v>25</v>
      </c>
      <c r="E95" s="68">
        <v>32</v>
      </c>
      <c r="F95" s="65"/>
      <c r="G95" s="68">
        <v>15</v>
      </c>
      <c r="H95" s="68">
        <v>12</v>
      </c>
      <c r="I95" s="58">
        <f t="shared" si="1"/>
        <v>27</v>
      </c>
      <c r="J95" s="184">
        <v>8011640909</v>
      </c>
      <c r="K95" s="65" t="s">
        <v>572</v>
      </c>
      <c r="L95" s="98" t="s">
        <v>421</v>
      </c>
      <c r="M95" s="145">
        <v>9435417983</v>
      </c>
      <c r="N95" s="78" t="s">
        <v>973</v>
      </c>
      <c r="O95" s="97">
        <v>9085544275</v>
      </c>
      <c r="P95" s="183">
        <v>43708</v>
      </c>
      <c r="Q95" s="65" t="s">
        <v>128</v>
      </c>
      <c r="R95" s="48">
        <v>23</v>
      </c>
      <c r="S95" s="18" t="s">
        <v>85</v>
      </c>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18"/>
      <c r="D98" s="18"/>
      <c r="E98" s="19"/>
      <c r="F98" s="18"/>
      <c r="G98" s="19"/>
      <c r="H98" s="19"/>
      <c r="I98" s="58">
        <f t="shared" si="1"/>
        <v>0</v>
      </c>
      <c r="J98" s="18"/>
      <c r="K98" s="18"/>
      <c r="L98" s="18"/>
      <c r="M98" s="18"/>
      <c r="N98" s="18"/>
      <c r="O98" s="1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COUNTIFS(C5:C164,"*")</f>
        <v>91</v>
      </c>
      <c r="D165" s="21"/>
      <c r="E165" s="13"/>
      <c r="F165" s="21"/>
      <c r="G165" s="59">
        <f>SUM(G5:G164)</f>
        <v>7579</v>
      </c>
      <c r="H165" s="59">
        <f>SUM(H5:H164)</f>
        <v>7603</v>
      </c>
      <c r="I165" s="59">
        <f>SUM(I5:I164)</f>
        <v>15182</v>
      </c>
      <c r="J165" s="21"/>
      <c r="K165" s="21"/>
      <c r="L165" s="21"/>
      <c r="M165" s="21"/>
      <c r="N165" s="21"/>
      <c r="O165" s="21"/>
      <c r="P165" s="14"/>
      <c r="Q165" s="21"/>
      <c r="R165" s="21"/>
      <c r="S165" s="21"/>
      <c r="T165" s="12"/>
    </row>
    <row r="166" spans="1:20">
      <c r="A166" s="44" t="s">
        <v>62</v>
      </c>
      <c r="B166" s="10">
        <f>COUNTIF(B$5:B$164,"Team 1")</f>
        <v>46</v>
      </c>
      <c r="C166" s="44" t="s">
        <v>25</v>
      </c>
      <c r="D166" s="10">
        <f>COUNTIF(D5:D164,"Anganwadi")</f>
        <v>43</v>
      </c>
    </row>
    <row r="167" spans="1:20">
      <c r="A167" s="44" t="s">
        <v>63</v>
      </c>
      <c r="B167" s="10">
        <f>COUNTIF(B$6:B$164,"Team 2")</f>
        <v>45</v>
      </c>
      <c r="C167" s="44" t="s">
        <v>23</v>
      </c>
      <c r="D167" s="10">
        <f>COUNTIF(D5:D164,"School")</f>
        <v>47</v>
      </c>
    </row>
  </sheetData>
  <sheetProtection password="8527" sheet="1" objects="1" scenarios="1"/>
  <mergeCells count="20">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V13" sqref="V13"/>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337" t="s">
        <v>70</v>
      </c>
      <c r="B1" s="337"/>
      <c r="C1" s="337"/>
      <c r="D1" s="55"/>
      <c r="E1" s="55"/>
      <c r="F1" s="55"/>
      <c r="G1" s="55"/>
      <c r="H1" s="55"/>
      <c r="I1" s="55"/>
      <c r="J1" s="55"/>
      <c r="K1" s="55"/>
      <c r="L1" s="55"/>
      <c r="M1" s="339"/>
      <c r="N1" s="339"/>
      <c r="O1" s="339"/>
      <c r="P1" s="339"/>
      <c r="Q1" s="339"/>
      <c r="R1" s="339"/>
      <c r="S1" s="339"/>
      <c r="T1" s="339"/>
    </row>
    <row r="2" spans="1:20">
      <c r="A2" s="331" t="s">
        <v>59</v>
      </c>
      <c r="B2" s="332"/>
      <c r="C2" s="332"/>
      <c r="D2" s="25">
        <v>43709</v>
      </c>
      <c r="E2" s="22"/>
      <c r="F2" s="22"/>
      <c r="G2" s="22"/>
      <c r="H2" s="22"/>
      <c r="I2" s="22"/>
      <c r="J2" s="22"/>
      <c r="K2" s="22"/>
      <c r="L2" s="22"/>
      <c r="M2" s="22"/>
      <c r="N2" s="22"/>
      <c r="O2" s="22"/>
      <c r="P2" s="22"/>
      <c r="Q2" s="22"/>
      <c r="R2" s="22"/>
      <c r="S2" s="22"/>
    </row>
    <row r="3" spans="1:20" ht="24" customHeight="1">
      <c r="A3" s="333" t="s">
        <v>14</v>
      </c>
      <c r="B3" s="329" t="s">
        <v>61</v>
      </c>
      <c r="C3" s="334" t="s">
        <v>7</v>
      </c>
      <c r="D3" s="334" t="s">
        <v>55</v>
      </c>
      <c r="E3" s="334" t="s">
        <v>16</v>
      </c>
      <c r="F3" s="335" t="s">
        <v>17</v>
      </c>
      <c r="G3" s="334" t="s">
        <v>8</v>
      </c>
      <c r="H3" s="334"/>
      <c r="I3" s="334"/>
      <c r="J3" s="334" t="s">
        <v>31</v>
      </c>
      <c r="K3" s="329" t="s">
        <v>33</v>
      </c>
      <c r="L3" s="329" t="s">
        <v>50</v>
      </c>
      <c r="M3" s="329" t="s">
        <v>51</v>
      </c>
      <c r="N3" s="329" t="s">
        <v>34</v>
      </c>
      <c r="O3" s="329" t="s">
        <v>35</v>
      </c>
      <c r="P3" s="333" t="s">
        <v>54</v>
      </c>
      <c r="Q3" s="334" t="s">
        <v>52</v>
      </c>
      <c r="R3" s="334" t="s">
        <v>32</v>
      </c>
      <c r="S3" s="334" t="s">
        <v>53</v>
      </c>
      <c r="T3" s="334" t="s">
        <v>13</v>
      </c>
    </row>
    <row r="4" spans="1:20" ht="25.5" customHeight="1">
      <c r="A4" s="333"/>
      <c r="B4" s="336"/>
      <c r="C4" s="334"/>
      <c r="D4" s="334"/>
      <c r="E4" s="334"/>
      <c r="F4" s="335"/>
      <c r="G4" s="23" t="s">
        <v>9</v>
      </c>
      <c r="H4" s="23" t="s">
        <v>10</v>
      </c>
      <c r="I4" s="23" t="s">
        <v>11</v>
      </c>
      <c r="J4" s="334"/>
      <c r="K4" s="330"/>
      <c r="L4" s="330"/>
      <c r="M4" s="330"/>
      <c r="N4" s="330"/>
      <c r="O4" s="330"/>
      <c r="P4" s="333"/>
      <c r="Q4" s="333"/>
      <c r="R4" s="334"/>
      <c r="S4" s="334"/>
      <c r="T4" s="334"/>
    </row>
    <row r="5" spans="1:20">
      <c r="A5" s="4">
        <v>1</v>
      </c>
      <c r="B5" s="17" t="s">
        <v>62</v>
      </c>
      <c r="C5" s="160" t="s">
        <v>974</v>
      </c>
      <c r="D5" s="65" t="s">
        <v>25</v>
      </c>
      <c r="E5" s="68"/>
      <c r="F5" s="67"/>
      <c r="G5" s="68">
        <v>29</v>
      </c>
      <c r="H5" s="68">
        <v>32</v>
      </c>
      <c r="I5" s="60">
        <f>SUM(G5:H5)</f>
        <v>61</v>
      </c>
      <c r="J5" s="100">
        <v>9954046930</v>
      </c>
      <c r="K5" s="67" t="s">
        <v>471</v>
      </c>
      <c r="L5" s="100" t="s">
        <v>819</v>
      </c>
      <c r="M5" s="100">
        <v>9401640565</v>
      </c>
      <c r="N5" s="100" t="s">
        <v>810</v>
      </c>
      <c r="O5" s="100">
        <v>9706893849</v>
      </c>
      <c r="P5" s="183">
        <v>43711</v>
      </c>
      <c r="Q5" s="65" t="s">
        <v>93</v>
      </c>
      <c r="R5" s="67">
        <v>13</v>
      </c>
      <c r="S5" s="18" t="s">
        <v>85</v>
      </c>
      <c r="T5" s="18"/>
    </row>
    <row r="6" spans="1:20" ht="18.75">
      <c r="A6" s="4">
        <v>2</v>
      </c>
      <c r="B6" s="17" t="s">
        <v>62</v>
      </c>
      <c r="C6" s="76" t="s">
        <v>975</v>
      </c>
      <c r="D6" s="65" t="s">
        <v>25</v>
      </c>
      <c r="E6" s="68">
        <v>17</v>
      </c>
      <c r="F6" s="65"/>
      <c r="G6" s="68">
        <v>21</v>
      </c>
      <c r="H6" s="68">
        <v>26</v>
      </c>
      <c r="I6" s="60">
        <f t="shared" ref="I6:I69" si="0">SUM(G6:H6)</f>
        <v>47</v>
      </c>
      <c r="J6" s="100">
        <v>9678205123</v>
      </c>
      <c r="K6" s="67" t="s">
        <v>471</v>
      </c>
      <c r="L6" s="98" t="s">
        <v>267</v>
      </c>
      <c r="M6" s="145">
        <v>9859812946</v>
      </c>
      <c r="N6" s="78" t="s">
        <v>812</v>
      </c>
      <c r="O6" s="97" t="s">
        <v>813</v>
      </c>
      <c r="P6" s="183">
        <v>43711</v>
      </c>
      <c r="Q6" s="65" t="s">
        <v>93</v>
      </c>
      <c r="R6" s="67">
        <v>12</v>
      </c>
      <c r="S6" s="18" t="s">
        <v>85</v>
      </c>
      <c r="T6" s="18"/>
    </row>
    <row r="7" spans="1:20" ht="37.5">
      <c r="A7" s="4">
        <v>3</v>
      </c>
      <c r="B7" s="17" t="s">
        <v>63</v>
      </c>
      <c r="C7" s="76" t="s">
        <v>976</v>
      </c>
      <c r="D7" s="65" t="s">
        <v>23</v>
      </c>
      <c r="E7" s="134">
        <v>18110511401</v>
      </c>
      <c r="F7" s="18"/>
      <c r="G7" s="68">
        <v>87</v>
      </c>
      <c r="H7" s="68">
        <v>92</v>
      </c>
      <c r="I7" s="60">
        <f t="shared" si="0"/>
        <v>179</v>
      </c>
      <c r="J7" s="188" t="s">
        <v>1058</v>
      </c>
      <c r="K7" s="48" t="s">
        <v>130</v>
      </c>
      <c r="L7" s="234" t="s">
        <v>139</v>
      </c>
      <c r="M7" s="242" t="s">
        <v>140</v>
      </c>
      <c r="N7" s="48" t="s">
        <v>141</v>
      </c>
      <c r="O7" s="275">
        <v>8473974545</v>
      </c>
      <c r="P7" s="183">
        <v>43711</v>
      </c>
      <c r="Q7" s="65" t="s">
        <v>93</v>
      </c>
      <c r="R7" s="67">
        <v>13</v>
      </c>
      <c r="S7" s="18" t="s">
        <v>85</v>
      </c>
      <c r="T7" s="18"/>
    </row>
    <row r="8" spans="1:20" ht="37.5">
      <c r="A8" s="4">
        <v>4</v>
      </c>
      <c r="B8" s="17" t="s">
        <v>63</v>
      </c>
      <c r="C8" s="18" t="s">
        <v>977</v>
      </c>
      <c r="D8" s="18" t="s">
        <v>25</v>
      </c>
      <c r="E8" s="19"/>
      <c r="F8" s="18"/>
      <c r="G8" s="19">
        <v>37</v>
      </c>
      <c r="H8" s="19">
        <v>33</v>
      </c>
      <c r="I8" s="60">
        <f t="shared" si="0"/>
        <v>70</v>
      </c>
      <c r="J8" s="111">
        <v>7399954383</v>
      </c>
      <c r="K8" s="48" t="s">
        <v>130</v>
      </c>
      <c r="L8" s="234" t="s">
        <v>139</v>
      </c>
      <c r="M8" s="242" t="s">
        <v>140</v>
      </c>
      <c r="N8" s="48" t="s">
        <v>141</v>
      </c>
      <c r="O8" s="275">
        <v>8473974545</v>
      </c>
      <c r="P8" s="183">
        <v>43711</v>
      </c>
      <c r="Q8" s="65" t="s">
        <v>93</v>
      </c>
      <c r="R8" s="67">
        <v>12</v>
      </c>
      <c r="S8" s="18" t="s">
        <v>85</v>
      </c>
      <c r="T8" s="18"/>
    </row>
    <row r="9" spans="1:20">
      <c r="A9" s="4">
        <v>5</v>
      </c>
      <c r="B9" s="17" t="s">
        <v>62</v>
      </c>
      <c r="C9" s="150" t="s">
        <v>978</v>
      </c>
      <c r="D9" s="65" t="s">
        <v>23</v>
      </c>
      <c r="E9" s="163">
        <v>18110512101</v>
      </c>
      <c r="F9" s="65" t="s">
        <v>88</v>
      </c>
      <c r="G9" s="68">
        <v>29</v>
      </c>
      <c r="H9" s="68">
        <v>24</v>
      </c>
      <c r="I9" s="60">
        <f t="shared" si="0"/>
        <v>53</v>
      </c>
      <c r="J9" s="100">
        <v>8011970069</v>
      </c>
      <c r="K9" s="67" t="s">
        <v>1059</v>
      </c>
      <c r="L9" s="75" t="s">
        <v>228</v>
      </c>
      <c r="M9" s="75">
        <v>9707875779</v>
      </c>
      <c r="N9" s="67" t="s">
        <v>1060</v>
      </c>
      <c r="O9" s="67">
        <v>8011437896</v>
      </c>
      <c r="P9" s="49">
        <v>43712</v>
      </c>
      <c r="Q9" s="48" t="s">
        <v>102</v>
      </c>
      <c r="R9" s="67">
        <v>14</v>
      </c>
      <c r="S9" s="18" t="s">
        <v>85</v>
      </c>
      <c r="T9" s="18"/>
    </row>
    <row r="10" spans="1:20">
      <c r="A10" s="4">
        <v>6</v>
      </c>
      <c r="B10" s="17" t="s">
        <v>62</v>
      </c>
      <c r="C10" s="160" t="s">
        <v>979</v>
      </c>
      <c r="D10" s="65" t="s">
        <v>25</v>
      </c>
      <c r="E10" s="68">
        <v>14</v>
      </c>
      <c r="F10" s="67"/>
      <c r="G10" s="68">
        <v>32</v>
      </c>
      <c r="H10" s="68">
        <v>21</v>
      </c>
      <c r="I10" s="60">
        <f t="shared" si="0"/>
        <v>53</v>
      </c>
      <c r="J10" s="100">
        <v>7086165207</v>
      </c>
      <c r="K10" s="65" t="s">
        <v>260</v>
      </c>
      <c r="L10" s="151" t="s">
        <v>228</v>
      </c>
      <c r="M10" s="75">
        <v>9707875779</v>
      </c>
      <c r="N10" s="72" t="s">
        <v>230</v>
      </c>
      <c r="O10" s="73" t="s">
        <v>231</v>
      </c>
      <c r="P10" s="49">
        <v>43712</v>
      </c>
      <c r="Q10" s="48" t="s">
        <v>102</v>
      </c>
      <c r="R10" s="67">
        <v>15</v>
      </c>
      <c r="S10" s="18" t="s">
        <v>85</v>
      </c>
      <c r="T10" s="18"/>
    </row>
    <row r="11" spans="1:20" ht="18.75">
      <c r="A11" s="4">
        <v>7</v>
      </c>
      <c r="B11" s="17" t="s">
        <v>62</v>
      </c>
      <c r="C11" s="160" t="s">
        <v>980</v>
      </c>
      <c r="D11" s="65" t="s">
        <v>25</v>
      </c>
      <c r="E11" s="68">
        <v>27</v>
      </c>
      <c r="F11" s="67"/>
      <c r="G11" s="68">
        <v>43</v>
      </c>
      <c r="H11" s="68">
        <v>33</v>
      </c>
      <c r="I11" s="60">
        <f t="shared" si="0"/>
        <v>76</v>
      </c>
      <c r="J11" s="145"/>
      <c r="K11" s="65" t="s">
        <v>260</v>
      </c>
      <c r="L11" s="151" t="s">
        <v>228</v>
      </c>
      <c r="M11" s="75">
        <v>9707875779</v>
      </c>
      <c r="N11" s="72" t="s">
        <v>230</v>
      </c>
      <c r="O11" s="73" t="s">
        <v>231</v>
      </c>
      <c r="P11" s="49">
        <v>43712</v>
      </c>
      <c r="Q11" s="48" t="s">
        <v>102</v>
      </c>
      <c r="R11" s="67">
        <v>14</v>
      </c>
      <c r="S11" s="18" t="s">
        <v>85</v>
      </c>
      <c r="T11" s="18"/>
    </row>
    <row r="12" spans="1:20" ht="18.75">
      <c r="A12" s="4">
        <v>8</v>
      </c>
      <c r="B12" s="17" t="s">
        <v>63</v>
      </c>
      <c r="C12" s="166" t="s">
        <v>981</v>
      </c>
      <c r="D12" s="18" t="s">
        <v>23</v>
      </c>
      <c r="E12" s="105">
        <v>18110510001</v>
      </c>
      <c r="F12" s="65" t="s">
        <v>88</v>
      </c>
      <c r="G12" s="68">
        <v>60</v>
      </c>
      <c r="H12" s="68">
        <v>63</v>
      </c>
      <c r="I12" s="60">
        <f t="shared" si="0"/>
        <v>123</v>
      </c>
      <c r="J12" s="107" t="s">
        <v>1061</v>
      </c>
      <c r="K12" s="67" t="s">
        <v>227</v>
      </c>
      <c r="L12" s="75" t="s">
        <v>228</v>
      </c>
      <c r="M12" s="242">
        <v>9707875779</v>
      </c>
      <c r="N12" s="244" t="s">
        <v>1062</v>
      </c>
      <c r="O12" s="244">
        <v>8011078181</v>
      </c>
      <c r="P12" s="49">
        <v>43712</v>
      </c>
      <c r="Q12" s="48" t="s">
        <v>102</v>
      </c>
      <c r="R12" s="67">
        <v>16</v>
      </c>
      <c r="S12" s="18" t="s">
        <v>85</v>
      </c>
      <c r="T12" s="18"/>
    </row>
    <row r="13" spans="1:20" ht="18.75">
      <c r="A13" s="4">
        <v>9</v>
      </c>
      <c r="B13" s="17" t="s">
        <v>63</v>
      </c>
      <c r="C13" s="260" t="s">
        <v>982</v>
      </c>
      <c r="D13" s="18" t="s">
        <v>25</v>
      </c>
      <c r="E13" s="68">
        <v>10</v>
      </c>
      <c r="F13" s="65"/>
      <c r="G13" s="68">
        <v>25</v>
      </c>
      <c r="H13" s="68">
        <v>31</v>
      </c>
      <c r="I13" s="60">
        <f t="shared" si="0"/>
        <v>56</v>
      </c>
      <c r="J13" s="145">
        <v>7896779994</v>
      </c>
      <c r="K13" s="67" t="s">
        <v>227</v>
      </c>
      <c r="L13" s="75" t="s">
        <v>228</v>
      </c>
      <c r="M13" s="242">
        <v>9707875779</v>
      </c>
      <c r="N13" s="244" t="s">
        <v>1062</v>
      </c>
      <c r="O13" s="244">
        <v>8011078181</v>
      </c>
      <c r="P13" s="49">
        <v>43712</v>
      </c>
      <c r="Q13" s="48" t="s">
        <v>102</v>
      </c>
      <c r="R13" s="67">
        <v>15</v>
      </c>
      <c r="S13" s="18" t="s">
        <v>85</v>
      </c>
      <c r="T13" s="18"/>
    </row>
    <row r="14" spans="1:20" ht="30">
      <c r="A14" s="4">
        <v>10</v>
      </c>
      <c r="B14" s="17" t="s">
        <v>62</v>
      </c>
      <c r="C14" s="18" t="s">
        <v>983</v>
      </c>
      <c r="D14" s="65" t="s">
        <v>23</v>
      </c>
      <c r="E14" s="134">
        <v>18110511301</v>
      </c>
      <c r="F14" s="65" t="s">
        <v>88</v>
      </c>
      <c r="G14" s="68">
        <v>31</v>
      </c>
      <c r="H14" s="68">
        <v>37</v>
      </c>
      <c r="I14" s="60">
        <f t="shared" si="0"/>
        <v>68</v>
      </c>
      <c r="J14" s="188" t="s">
        <v>1063</v>
      </c>
      <c r="K14" s="67" t="s">
        <v>471</v>
      </c>
      <c r="L14" s="208" t="s">
        <v>472</v>
      </c>
      <c r="M14" s="208">
        <v>98549812946</v>
      </c>
      <c r="N14" s="195" t="s">
        <v>473</v>
      </c>
      <c r="O14" s="206">
        <v>8812830293</v>
      </c>
      <c r="P14" s="49">
        <v>43713</v>
      </c>
      <c r="Q14" s="48" t="s">
        <v>118</v>
      </c>
      <c r="R14" s="67">
        <v>14</v>
      </c>
      <c r="S14" s="18" t="s">
        <v>85</v>
      </c>
      <c r="T14" s="18"/>
    </row>
    <row r="15" spans="1:20">
      <c r="A15" s="4">
        <v>11</v>
      </c>
      <c r="B15" s="17" t="s">
        <v>63</v>
      </c>
      <c r="C15" s="18" t="s">
        <v>349</v>
      </c>
      <c r="D15" s="18" t="s">
        <v>23</v>
      </c>
      <c r="E15" s="134">
        <v>18110501101</v>
      </c>
      <c r="F15" s="48" t="s">
        <v>88</v>
      </c>
      <c r="G15" s="19">
        <v>84</v>
      </c>
      <c r="H15" s="19">
        <v>67</v>
      </c>
      <c r="I15" s="60">
        <f t="shared" si="0"/>
        <v>151</v>
      </c>
      <c r="J15" s="95" t="s">
        <v>453</v>
      </c>
      <c r="K15" s="18" t="s">
        <v>454</v>
      </c>
      <c r="L15" s="205" t="s">
        <v>455</v>
      </c>
      <c r="M15" s="187" t="s">
        <v>456</v>
      </c>
      <c r="N15" s="76" t="s">
        <v>457</v>
      </c>
      <c r="O15" s="206">
        <v>9508447483</v>
      </c>
      <c r="P15" s="49">
        <v>43713</v>
      </c>
      <c r="Q15" s="48" t="s">
        <v>118</v>
      </c>
      <c r="R15" s="67">
        <v>14</v>
      </c>
      <c r="S15" s="18" t="s">
        <v>85</v>
      </c>
      <c r="T15" s="18"/>
    </row>
    <row r="16" spans="1:20">
      <c r="A16" s="4">
        <v>12</v>
      </c>
      <c r="B16" s="17" t="s">
        <v>62</v>
      </c>
      <c r="C16" s="168" t="s">
        <v>984</v>
      </c>
      <c r="D16" s="65" t="s">
        <v>23</v>
      </c>
      <c r="E16" s="105">
        <v>18110511201</v>
      </c>
      <c r="F16" s="67" t="s">
        <v>88</v>
      </c>
      <c r="G16" s="68">
        <v>118</v>
      </c>
      <c r="H16" s="68">
        <v>86</v>
      </c>
      <c r="I16" s="60">
        <f t="shared" si="0"/>
        <v>204</v>
      </c>
      <c r="J16" s="84" t="s">
        <v>1064</v>
      </c>
      <c r="K16" s="67" t="s">
        <v>1065</v>
      </c>
      <c r="L16" s="75" t="s">
        <v>228</v>
      </c>
      <c r="M16" s="75">
        <v>9707875779</v>
      </c>
      <c r="N16" s="146" t="s">
        <v>1066</v>
      </c>
      <c r="O16" s="86">
        <v>961355703</v>
      </c>
      <c r="P16" s="49">
        <v>43714</v>
      </c>
      <c r="Q16" s="48" t="s">
        <v>125</v>
      </c>
      <c r="R16" s="67">
        <v>13</v>
      </c>
      <c r="S16" s="18" t="s">
        <v>85</v>
      </c>
      <c r="T16" s="18"/>
    </row>
    <row r="17" spans="1:20" ht="18">
      <c r="A17" s="4">
        <v>13</v>
      </c>
      <c r="B17" s="17" t="s">
        <v>62</v>
      </c>
      <c r="C17" s="243" t="s">
        <v>985</v>
      </c>
      <c r="D17" s="65" t="s">
        <v>25</v>
      </c>
      <c r="E17" s="101"/>
      <c r="F17" s="67"/>
      <c r="G17" s="68">
        <v>32</v>
      </c>
      <c r="H17" s="68">
        <v>34</v>
      </c>
      <c r="I17" s="60">
        <f t="shared" si="0"/>
        <v>66</v>
      </c>
      <c r="J17" s="191"/>
      <c r="K17" s="67" t="s">
        <v>1065</v>
      </c>
      <c r="L17" s="75" t="s">
        <v>228</v>
      </c>
      <c r="M17" s="75">
        <v>9707875779</v>
      </c>
      <c r="N17" s="146" t="s">
        <v>1066</v>
      </c>
      <c r="O17" s="86">
        <v>961355703</v>
      </c>
      <c r="P17" s="49">
        <v>43714</v>
      </c>
      <c r="Q17" s="48" t="s">
        <v>125</v>
      </c>
      <c r="R17" s="67">
        <v>11</v>
      </c>
      <c r="S17" s="18" t="s">
        <v>85</v>
      </c>
      <c r="T17" s="18"/>
    </row>
    <row r="18" spans="1:20">
      <c r="A18" s="4">
        <v>14</v>
      </c>
      <c r="B18" s="17" t="s">
        <v>63</v>
      </c>
      <c r="C18" s="125" t="s">
        <v>986</v>
      </c>
      <c r="D18" s="65" t="s">
        <v>23</v>
      </c>
      <c r="E18" s="134">
        <v>18110505401</v>
      </c>
      <c r="F18" s="65" t="s">
        <v>88</v>
      </c>
      <c r="G18" s="106">
        <v>41</v>
      </c>
      <c r="H18" s="106">
        <v>36</v>
      </c>
      <c r="I18" s="60">
        <f t="shared" si="0"/>
        <v>77</v>
      </c>
      <c r="J18" s="67">
        <v>7399780730</v>
      </c>
      <c r="K18" s="67" t="s">
        <v>400</v>
      </c>
      <c r="L18" s="92" t="s">
        <v>401</v>
      </c>
      <c r="M18" s="92">
        <v>9435505513</v>
      </c>
      <c r="N18" s="67" t="s">
        <v>790</v>
      </c>
      <c r="O18" s="67">
        <v>9678894721</v>
      </c>
      <c r="P18" s="49">
        <v>43714</v>
      </c>
      <c r="Q18" s="48" t="s">
        <v>125</v>
      </c>
      <c r="R18" s="67">
        <v>17</v>
      </c>
      <c r="S18" s="18" t="s">
        <v>85</v>
      </c>
      <c r="T18" s="18"/>
    </row>
    <row r="19" spans="1:20">
      <c r="A19" s="4">
        <v>15</v>
      </c>
      <c r="B19" s="17" t="s">
        <v>63</v>
      </c>
      <c r="C19" s="125" t="s">
        <v>987</v>
      </c>
      <c r="D19" s="65" t="s">
        <v>25</v>
      </c>
      <c r="E19" s="68">
        <v>19</v>
      </c>
      <c r="F19" s="65"/>
      <c r="G19" s="106">
        <v>39</v>
      </c>
      <c r="H19" s="106">
        <v>45</v>
      </c>
      <c r="I19" s="60">
        <f t="shared" si="0"/>
        <v>84</v>
      </c>
      <c r="J19" s="147">
        <v>7896667195</v>
      </c>
      <c r="K19" s="67" t="s">
        <v>400</v>
      </c>
      <c r="L19" s="92" t="s">
        <v>401</v>
      </c>
      <c r="M19" s="92">
        <v>9435505513</v>
      </c>
      <c r="N19" s="67" t="s">
        <v>790</v>
      </c>
      <c r="O19" s="67">
        <v>9678894721</v>
      </c>
      <c r="P19" s="49">
        <v>43714</v>
      </c>
      <c r="Q19" s="48" t="s">
        <v>125</v>
      </c>
      <c r="R19" s="67">
        <v>13</v>
      </c>
      <c r="S19" s="18" t="s">
        <v>85</v>
      </c>
      <c r="T19" s="18"/>
    </row>
    <row r="20" spans="1:20" ht="37.5">
      <c r="A20" s="4">
        <v>16</v>
      </c>
      <c r="B20" s="17" t="s">
        <v>63</v>
      </c>
      <c r="C20" s="18" t="s">
        <v>988</v>
      </c>
      <c r="D20" s="18" t="s">
        <v>25</v>
      </c>
      <c r="E20" s="19">
        <v>79</v>
      </c>
      <c r="F20" s="18"/>
      <c r="G20" s="19">
        <v>14</v>
      </c>
      <c r="H20" s="19">
        <v>17</v>
      </c>
      <c r="I20" s="60">
        <f t="shared" si="0"/>
        <v>31</v>
      </c>
      <c r="J20" s="111"/>
      <c r="K20" s="48" t="s">
        <v>130</v>
      </c>
      <c r="L20" s="234" t="s">
        <v>139</v>
      </c>
      <c r="M20" s="242" t="s">
        <v>140</v>
      </c>
      <c r="N20" s="18" t="s">
        <v>835</v>
      </c>
      <c r="O20" s="275">
        <v>8876635864</v>
      </c>
      <c r="P20" s="49">
        <v>43714</v>
      </c>
      <c r="Q20" s="48" t="s">
        <v>125</v>
      </c>
      <c r="R20" s="67">
        <v>13</v>
      </c>
      <c r="S20" s="18" t="s">
        <v>85</v>
      </c>
      <c r="T20" s="18"/>
    </row>
    <row r="21" spans="1:20">
      <c r="A21" s="4">
        <v>17</v>
      </c>
      <c r="B21" s="17" t="s">
        <v>62</v>
      </c>
      <c r="C21" s="150" t="s">
        <v>258</v>
      </c>
      <c r="D21" s="65" t="s">
        <v>23</v>
      </c>
      <c r="E21" s="105">
        <v>18110507201</v>
      </c>
      <c r="F21" s="65" t="s">
        <v>88</v>
      </c>
      <c r="G21" s="68">
        <v>91</v>
      </c>
      <c r="H21" s="68">
        <v>49</v>
      </c>
      <c r="I21" s="60">
        <f t="shared" si="0"/>
        <v>140</v>
      </c>
      <c r="J21" s="100">
        <v>9957723605</v>
      </c>
      <c r="K21" s="65" t="s">
        <v>260</v>
      </c>
      <c r="L21" s="151" t="s">
        <v>228</v>
      </c>
      <c r="M21" s="75">
        <v>9707875779</v>
      </c>
      <c r="N21" s="72" t="s">
        <v>230</v>
      </c>
      <c r="O21" s="73" t="s">
        <v>231</v>
      </c>
      <c r="P21" s="49">
        <v>43715</v>
      </c>
      <c r="Q21" s="48" t="s">
        <v>128</v>
      </c>
      <c r="R21" s="67">
        <v>15</v>
      </c>
      <c r="S21" s="18" t="s">
        <v>85</v>
      </c>
      <c r="T21" s="18"/>
    </row>
    <row r="22" spans="1:20">
      <c r="A22" s="4">
        <v>18</v>
      </c>
      <c r="B22" s="17" t="s">
        <v>62</v>
      </c>
      <c r="C22" s="160" t="s">
        <v>261</v>
      </c>
      <c r="D22" s="65" t="s">
        <v>25</v>
      </c>
      <c r="E22" s="68">
        <v>26</v>
      </c>
      <c r="F22" s="65"/>
      <c r="G22" s="68">
        <v>35</v>
      </c>
      <c r="H22" s="68">
        <v>32</v>
      </c>
      <c r="I22" s="60">
        <f t="shared" si="0"/>
        <v>67</v>
      </c>
      <c r="J22" s="144">
        <v>7896782805</v>
      </c>
      <c r="K22" s="65" t="s">
        <v>260</v>
      </c>
      <c r="L22" s="151" t="s">
        <v>228</v>
      </c>
      <c r="M22" s="75">
        <v>9707875779</v>
      </c>
      <c r="N22" s="72" t="s">
        <v>230</v>
      </c>
      <c r="O22" s="73" t="s">
        <v>231</v>
      </c>
      <c r="P22" s="49">
        <v>43715</v>
      </c>
      <c r="Q22" s="48" t="s">
        <v>128</v>
      </c>
      <c r="R22" s="67">
        <v>16</v>
      </c>
      <c r="S22" s="18" t="s">
        <v>85</v>
      </c>
      <c r="T22" s="18"/>
    </row>
    <row r="23" spans="1:20">
      <c r="A23" s="4">
        <v>19</v>
      </c>
      <c r="B23" s="17" t="s">
        <v>63</v>
      </c>
      <c r="C23" s="151" t="s">
        <v>989</v>
      </c>
      <c r="D23" s="65" t="s">
        <v>23</v>
      </c>
      <c r="E23" s="134">
        <v>18110506002</v>
      </c>
      <c r="F23" s="65" t="s">
        <v>88</v>
      </c>
      <c r="G23" s="68">
        <v>45</v>
      </c>
      <c r="H23" s="68">
        <v>64</v>
      </c>
      <c r="I23" s="60">
        <f t="shared" si="0"/>
        <v>109</v>
      </c>
      <c r="J23" s="188" t="s">
        <v>1067</v>
      </c>
      <c r="K23" s="67" t="s">
        <v>400</v>
      </c>
      <c r="L23" s="187" t="s">
        <v>1068</v>
      </c>
      <c r="M23" s="187" t="s">
        <v>1069</v>
      </c>
      <c r="N23" s="195" t="s">
        <v>1070</v>
      </c>
      <c r="O23" s="206">
        <v>8011341067</v>
      </c>
      <c r="P23" s="49">
        <v>43715</v>
      </c>
      <c r="Q23" s="48" t="s">
        <v>128</v>
      </c>
      <c r="R23" s="67">
        <v>10</v>
      </c>
      <c r="S23" s="18" t="s">
        <v>85</v>
      </c>
      <c r="T23" s="18"/>
    </row>
    <row r="24" spans="1:20">
      <c r="A24" s="4">
        <v>20</v>
      </c>
      <c r="B24" s="17" t="s">
        <v>63</v>
      </c>
      <c r="C24" s="261" t="s">
        <v>990</v>
      </c>
      <c r="D24" s="18" t="s">
        <v>25</v>
      </c>
      <c r="E24" s="19">
        <v>21</v>
      </c>
      <c r="F24" s="18"/>
      <c r="G24" s="68">
        <v>24</v>
      </c>
      <c r="H24" s="68">
        <v>32</v>
      </c>
      <c r="I24" s="60">
        <f t="shared" si="0"/>
        <v>56</v>
      </c>
      <c r="J24" s="131">
        <v>8752014732</v>
      </c>
      <c r="K24" s="276" t="s">
        <v>1071</v>
      </c>
      <c r="L24" s="187" t="s">
        <v>1068</v>
      </c>
      <c r="M24" s="187" t="s">
        <v>1069</v>
      </c>
      <c r="N24" s="195" t="s">
        <v>1070</v>
      </c>
      <c r="O24" s="206">
        <v>8011341067</v>
      </c>
      <c r="P24" s="49">
        <v>43715</v>
      </c>
      <c r="Q24" s="48" t="s">
        <v>128</v>
      </c>
      <c r="R24" s="67">
        <v>11</v>
      </c>
      <c r="S24" s="18" t="s">
        <v>85</v>
      </c>
      <c r="T24" s="18"/>
    </row>
    <row r="25" spans="1:20" ht="25.5">
      <c r="A25" s="4">
        <v>21</v>
      </c>
      <c r="B25" s="17" t="s">
        <v>63</v>
      </c>
      <c r="C25" s="241" t="s">
        <v>991</v>
      </c>
      <c r="D25" s="18" t="s">
        <v>25</v>
      </c>
      <c r="E25" s="19">
        <v>24</v>
      </c>
      <c r="F25" s="18"/>
      <c r="G25" s="68">
        <v>28</v>
      </c>
      <c r="H25" s="68">
        <v>21</v>
      </c>
      <c r="I25" s="60">
        <f t="shared" si="0"/>
        <v>49</v>
      </c>
      <c r="J25" s="131">
        <v>8822608031</v>
      </c>
      <c r="K25" s="79" t="s">
        <v>1072</v>
      </c>
      <c r="L25" s="187" t="s">
        <v>1068</v>
      </c>
      <c r="M25" s="187" t="s">
        <v>1069</v>
      </c>
      <c r="N25" s="195" t="s">
        <v>1070</v>
      </c>
      <c r="O25" s="206">
        <v>8011341067</v>
      </c>
      <c r="P25" s="49">
        <v>43715</v>
      </c>
      <c r="Q25" s="48" t="s">
        <v>128</v>
      </c>
      <c r="R25" s="67">
        <v>13</v>
      </c>
      <c r="S25" s="18" t="s">
        <v>85</v>
      </c>
      <c r="T25" s="18"/>
    </row>
    <row r="26" spans="1:20">
      <c r="A26" s="4">
        <v>22</v>
      </c>
      <c r="B26" s="17" t="s">
        <v>62</v>
      </c>
      <c r="C26" s="173" t="s">
        <v>992</v>
      </c>
      <c r="D26" s="65" t="s">
        <v>23</v>
      </c>
      <c r="E26" s="134">
        <v>18110511101</v>
      </c>
      <c r="F26" s="65" t="s">
        <v>88</v>
      </c>
      <c r="G26" s="68">
        <v>43</v>
      </c>
      <c r="H26" s="68">
        <v>36</v>
      </c>
      <c r="I26" s="60">
        <f t="shared" si="0"/>
        <v>79</v>
      </c>
      <c r="J26" s="188" t="s">
        <v>1073</v>
      </c>
      <c r="K26" s="67" t="s">
        <v>1074</v>
      </c>
      <c r="L26" s="92" t="s">
        <v>953</v>
      </c>
      <c r="M26" s="92">
        <v>9401219181</v>
      </c>
      <c r="N26" s="67" t="s">
        <v>635</v>
      </c>
      <c r="O26" s="67">
        <v>8811919565</v>
      </c>
      <c r="P26" s="49">
        <v>43717</v>
      </c>
      <c r="Q26" s="48" t="s">
        <v>135</v>
      </c>
      <c r="R26" s="67">
        <v>8</v>
      </c>
      <c r="S26" s="18" t="s">
        <v>85</v>
      </c>
      <c r="T26" s="18"/>
    </row>
    <row r="27" spans="1:20">
      <c r="A27" s="4">
        <v>23</v>
      </c>
      <c r="B27" s="17" t="s">
        <v>62</v>
      </c>
      <c r="C27" s="151" t="s">
        <v>993</v>
      </c>
      <c r="D27" s="65" t="s">
        <v>25</v>
      </c>
      <c r="E27" s="68"/>
      <c r="F27" s="65"/>
      <c r="G27" s="68">
        <v>12</v>
      </c>
      <c r="H27" s="68">
        <v>20</v>
      </c>
      <c r="I27" s="60">
        <f t="shared" si="0"/>
        <v>32</v>
      </c>
      <c r="J27" s="67">
        <v>9678575134</v>
      </c>
      <c r="K27" s="67" t="s">
        <v>1074</v>
      </c>
      <c r="L27" s="92" t="s">
        <v>953</v>
      </c>
      <c r="M27" s="92">
        <v>9401219181</v>
      </c>
      <c r="N27" s="67" t="s">
        <v>635</v>
      </c>
      <c r="O27" s="67">
        <v>8811919565</v>
      </c>
      <c r="P27" s="49">
        <v>43717</v>
      </c>
      <c r="Q27" s="48" t="s">
        <v>135</v>
      </c>
      <c r="R27" s="67">
        <v>9</v>
      </c>
      <c r="S27" s="18" t="s">
        <v>85</v>
      </c>
      <c r="T27" s="18"/>
    </row>
    <row r="28" spans="1:20" ht="31.5">
      <c r="A28" s="4">
        <v>24</v>
      </c>
      <c r="B28" s="17" t="s">
        <v>63</v>
      </c>
      <c r="C28" s="168" t="s">
        <v>994</v>
      </c>
      <c r="D28" s="65" t="s">
        <v>23</v>
      </c>
      <c r="E28" s="105">
        <v>18110501601</v>
      </c>
      <c r="F28" s="67" t="s">
        <v>88</v>
      </c>
      <c r="G28" s="68">
        <v>56</v>
      </c>
      <c r="H28" s="68">
        <v>64</v>
      </c>
      <c r="I28" s="60">
        <f t="shared" si="0"/>
        <v>120</v>
      </c>
      <c r="J28" s="107" t="s">
        <v>1075</v>
      </c>
      <c r="K28" s="248" t="s">
        <v>1076</v>
      </c>
      <c r="L28" s="98" t="s">
        <v>468</v>
      </c>
      <c r="M28" s="145">
        <v>9957943827</v>
      </c>
      <c r="N28" s="78" t="s">
        <v>654</v>
      </c>
      <c r="O28" s="97" t="s">
        <v>655</v>
      </c>
      <c r="P28" s="49">
        <v>43717</v>
      </c>
      <c r="Q28" s="48" t="s">
        <v>135</v>
      </c>
      <c r="R28" s="67">
        <v>11</v>
      </c>
      <c r="S28" s="18" t="s">
        <v>85</v>
      </c>
      <c r="T28" s="18"/>
    </row>
    <row r="29" spans="1:20">
      <c r="A29" s="4">
        <v>25</v>
      </c>
      <c r="B29" s="17" t="s">
        <v>62</v>
      </c>
      <c r="C29" s="150" t="s">
        <v>995</v>
      </c>
      <c r="D29" s="65" t="s">
        <v>23</v>
      </c>
      <c r="E29" s="134">
        <v>18110506902</v>
      </c>
      <c r="F29" s="67" t="s">
        <v>88</v>
      </c>
      <c r="G29" s="68">
        <v>144</v>
      </c>
      <c r="H29" s="68">
        <v>124</v>
      </c>
      <c r="I29" s="60">
        <f t="shared" si="0"/>
        <v>268</v>
      </c>
      <c r="J29" s="188" t="s">
        <v>1077</v>
      </c>
      <c r="K29" s="65" t="s">
        <v>471</v>
      </c>
      <c r="L29" s="161" t="s">
        <v>807</v>
      </c>
      <c r="M29" s="162" t="s">
        <v>808</v>
      </c>
      <c r="N29" s="65" t="s">
        <v>230</v>
      </c>
      <c r="O29" s="67">
        <v>9954661339</v>
      </c>
      <c r="P29" s="49">
        <v>43718</v>
      </c>
      <c r="Q29" s="48" t="s">
        <v>93</v>
      </c>
      <c r="R29" s="67">
        <v>12</v>
      </c>
      <c r="S29" s="18" t="s">
        <v>85</v>
      </c>
      <c r="T29" s="18"/>
    </row>
    <row r="30" spans="1:20">
      <c r="A30" s="4">
        <v>26</v>
      </c>
      <c r="B30" s="17" t="s">
        <v>62</v>
      </c>
      <c r="C30" s="76" t="s">
        <v>996</v>
      </c>
      <c r="D30" s="18" t="s">
        <v>25</v>
      </c>
      <c r="E30" s="19">
        <v>32</v>
      </c>
      <c r="F30" s="18"/>
      <c r="G30" s="19">
        <v>39</v>
      </c>
      <c r="H30" s="19">
        <v>45</v>
      </c>
      <c r="I30" s="60">
        <f t="shared" si="0"/>
        <v>84</v>
      </c>
      <c r="J30" s="100">
        <v>7663904644</v>
      </c>
      <c r="K30" s="65" t="s">
        <v>260</v>
      </c>
      <c r="L30" s="151" t="s">
        <v>228</v>
      </c>
      <c r="M30" s="75">
        <v>9707875779</v>
      </c>
      <c r="N30" s="72" t="s">
        <v>230</v>
      </c>
      <c r="O30" s="86" t="s">
        <v>231</v>
      </c>
      <c r="P30" s="49">
        <v>43718</v>
      </c>
      <c r="Q30" s="48" t="s">
        <v>93</v>
      </c>
      <c r="R30" s="67">
        <v>15</v>
      </c>
      <c r="S30" s="18" t="s">
        <v>85</v>
      </c>
      <c r="T30" s="18"/>
    </row>
    <row r="31" spans="1:20">
      <c r="A31" s="4">
        <v>27</v>
      </c>
      <c r="B31" s="17" t="s">
        <v>63</v>
      </c>
      <c r="C31" s="168" t="s">
        <v>997</v>
      </c>
      <c r="D31" s="65" t="s">
        <v>23</v>
      </c>
      <c r="E31" s="134">
        <v>18110503901</v>
      </c>
      <c r="F31" s="67" t="s">
        <v>88</v>
      </c>
      <c r="G31" s="68">
        <v>43</v>
      </c>
      <c r="H31" s="68">
        <v>49</v>
      </c>
      <c r="I31" s="60">
        <f t="shared" si="0"/>
        <v>92</v>
      </c>
      <c r="J31" s="188" t="s">
        <v>1078</v>
      </c>
      <c r="K31" s="67" t="s">
        <v>570</v>
      </c>
      <c r="L31" s="199" t="s">
        <v>421</v>
      </c>
      <c r="M31" s="194">
        <v>9435417983</v>
      </c>
      <c r="N31" s="195" t="s">
        <v>422</v>
      </c>
      <c r="O31" s="206">
        <v>9954809230</v>
      </c>
      <c r="P31" s="49">
        <v>43718</v>
      </c>
      <c r="Q31" s="48" t="s">
        <v>93</v>
      </c>
      <c r="R31" s="67">
        <v>23</v>
      </c>
      <c r="S31" s="18" t="s">
        <v>85</v>
      </c>
      <c r="T31" s="18"/>
    </row>
    <row r="32" spans="1:20">
      <c r="A32" s="4">
        <v>28</v>
      </c>
      <c r="B32" s="17" t="s">
        <v>63</v>
      </c>
      <c r="C32" s="76" t="s">
        <v>998</v>
      </c>
      <c r="D32" s="18" t="s">
        <v>25</v>
      </c>
      <c r="E32" s="19">
        <v>36</v>
      </c>
      <c r="F32" s="18"/>
      <c r="G32" s="19">
        <v>28</v>
      </c>
      <c r="H32" s="19">
        <v>31</v>
      </c>
      <c r="I32" s="60">
        <f t="shared" si="0"/>
        <v>59</v>
      </c>
      <c r="J32" s="277">
        <v>8822807594</v>
      </c>
      <c r="K32" s="67" t="s">
        <v>837</v>
      </c>
      <c r="L32" s="98" t="s">
        <v>421</v>
      </c>
      <c r="M32" s="98">
        <v>9435417983</v>
      </c>
      <c r="N32" s="67" t="s">
        <v>422</v>
      </c>
      <c r="O32" s="67">
        <v>9954809230</v>
      </c>
      <c r="P32" s="49">
        <v>43718</v>
      </c>
      <c r="Q32" s="48" t="s">
        <v>93</v>
      </c>
      <c r="R32" s="67">
        <v>25</v>
      </c>
      <c r="S32" s="18" t="s">
        <v>85</v>
      </c>
      <c r="T32" s="18"/>
    </row>
    <row r="33" spans="1:20">
      <c r="A33" s="4">
        <v>29</v>
      </c>
      <c r="B33" s="17" t="s">
        <v>63</v>
      </c>
      <c r="C33" s="18" t="s">
        <v>999</v>
      </c>
      <c r="D33" s="18" t="s">
        <v>23</v>
      </c>
      <c r="E33" s="19"/>
      <c r="F33" s="18" t="s">
        <v>88</v>
      </c>
      <c r="G33" s="68">
        <v>86</v>
      </c>
      <c r="H33" s="68">
        <v>74</v>
      </c>
      <c r="I33" s="60">
        <f t="shared" si="0"/>
        <v>160</v>
      </c>
      <c r="J33" s="147">
        <v>9954307850</v>
      </c>
      <c r="K33" s="67" t="s">
        <v>837</v>
      </c>
      <c r="L33" s="98" t="s">
        <v>421</v>
      </c>
      <c r="M33" s="98">
        <v>9435417983</v>
      </c>
      <c r="N33" s="67" t="s">
        <v>422</v>
      </c>
      <c r="O33" s="67">
        <v>9954809230</v>
      </c>
      <c r="P33" s="49">
        <v>43718</v>
      </c>
      <c r="Q33" s="48" t="s">
        <v>93</v>
      </c>
      <c r="R33" s="67">
        <v>11</v>
      </c>
      <c r="S33" s="18" t="s">
        <v>85</v>
      </c>
      <c r="T33" s="18"/>
    </row>
    <row r="34" spans="1:20">
      <c r="A34" s="4">
        <v>30</v>
      </c>
      <c r="B34" s="17" t="s">
        <v>62</v>
      </c>
      <c r="C34" s="18" t="s">
        <v>1000</v>
      </c>
      <c r="D34" s="18" t="s">
        <v>23</v>
      </c>
      <c r="E34" s="19"/>
      <c r="F34" s="18" t="s">
        <v>88</v>
      </c>
      <c r="G34" s="52">
        <v>47</v>
      </c>
      <c r="H34" s="52">
        <v>46</v>
      </c>
      <c r="I34" s="60">
        <f t="shared" si="0"/>
        <v>93</v>
      </c>
      <c r="J34" s="20"/>
      <c r="K34" s="20" t="s">
        <v>611</v>
      </c>
      <c r="L34" s="195" t="s">
        <v>612</v>
      </c>
      <c r="M34" s="195">
        <v>9957130368</v>
      </c>
      <c r="N34" s="20" t="s">
        <v>644</v>
      </c>
      <c r="O34" s="20">
        <v>8472899868</v>
      </c>
      <c r="P34" s="49">
        <v>43719</v>
      </c>
      <c r="Q34" s="48" t="s">
        <v>102</v>
      </c>
      <c r="R34" s="67">
        <v>15</v>
      </c>
      <c r="S34" s="18" t="s">
        <v>85</v>
      </c>
      <c r="T34" s="18"/>
    </row>
    <row r="35" spans="1:20">
      <c r="A35" s="4">
        <v>31</v>
      </c>
      <c r="B35" s="17" t="s">
        <v>62</v>
      </c>
      <c r="C35" s="18" t="s">
        <v>1001</v>
      </c>
      <c r="D35" s="18" t="s">
        <v>25</v>
      </c>
      <c r="E35" s="19">
        <v>31</v>
      </c>
      <c r="F35" s="18"/>
      <c r="G35" s="19">
        <v>36</v>
      </c>
      <c r="H35" s="19">
        <v>42</v>
      </c>
      <c r="I35" s="60">
        <f t="shared" si="0"/>
        <v>78</v>
      </c>
      <c r="J35" s="18"/>
      <c r="K35" s="20" t="s">
        <v>611</v>
      </c>
      <c r="L35" s="195" t="s">
        <v>612</v>
      </c>
      <c r="M35" s="195">
        <v>9957130368</v>
      </c>
      <c r="N35" s="20" t="s">
        <v>644</v>
      </c>
      <c r="O35" s="20">
        <v>8472899868</v>
      </c>
      <c r="P35" s="49">
        <v>43719</v>
      </c>
      <c r="Q35" s="48" t="s">
        <v>102</v>
      </c>
      <c r="R35" s="67">
        <v>16</v>
      </c>
      <c r="S35" s="18" t="s">
        <v>85</v>
      </c>
      <c r="T35" s="18"/>
    </row>
    <row r="36" spans="1:20">
      <c r="A36" s="4">
        <v>32</v>
      </c>
      <c r="B36" s="17" t="s">
        <v>63</v>
      </c>
      <c r="C36" s="168" t="s">
        <v>1002</v>
      </c>
      <c r="D36" s="65" t="s">
        <v>23</v>
      </c>
      <c r="E36" s="141">
        <v>18110501502</v>
      </c>
      <c r="F36" s="67" t="s">
        <v>111</v>
      </c>
      <c r="G36" s="68">
        <v>213</v>
      </c>
      <c r="H36" s="68">
        <v>254</v>
      </c>
      <c r="I36" s="60">
        <f t="shared" si="0"/>
        <v>467</v>
      </c>
      <c r="J36" s="188" t="s">
        <v>1079</v>
      </c>
      <c r="K36" s="67" t="s">
        <v>822</v>
      </c>
      <c r="L36" s="92" t="s">
        <v>800</v>
      </c>
      <c r="M36" s="92">
        <v>9435486882</v>
      </c>
      <c r="N36" s="67" t="s">
        <v>965</v>
      </c>
      <c r="O36" s="67">
        <v>9678604173</v>
      </c>
      <c r="P36" s="49">
        <v>43719</v>
      </c>
      <c r="Q36" s="48" t="s">
        <v>102</v>
      </c>
      <c r="R36" s="67">
        <v>21</v>
      </c>
      <c r="S36" s="18" t="s">
        <v>85</v>
      </c>
      <c r="T36" s="18"/>
    </row>
    <row r="37" spans="1:20">
      <c r="A37" s="4">
        <v>33</v>
      </c>
      <c r="B37" s="17" t="s">
        <v>63</v>
      </c>
      <c r="C37" s="160" t="s">
        <v>898</v>
      </c>
      <c r="D37" s="65" t="s">
        <v>25</v>
      </c>
      <c r="E37" s="68">
        <v>11</v>
      </c>
      <c r="F37" s="65"/>
      <c r="G37" s="68">
        <v>18</v>
      </c>
      <c r="H37" s="68">
        <v>19</v>
      </c>
      <c r="I37" s="60">
        <f t="shared" si="0"/>
        <v>37</v>
      </c>
      <c r="J37" s="77">
        <v>8761856599</v>
      </c>
      <c r="K37" s="67" t="s">
        <v>786</v>
      </c>
      <c r="L37" s="92" t="s">
        <v>787</v>
      </c>
      <c r="M37" s="92">
        <v>9707152880</v>
      </c>
      <c r="N37" s="78" t="s">
        <v>788</v>
      </c>
      <c r="O37" s="97" t="s">
        <v>789</v>
      </c>
      <c r="P37" s="49">
        <v>43719</v>
      </c>
      <c r="Q37" s="48" t="s">
        <v>102</v>
      </c>
      <c r="R37" s="67">
        <v>22</v>
      </c>
      <c r="S37" s="18" t="s">
        <v>85</v>
      </c>
      <c r="T37" s="18"/>
    </row>
    <row r="38" spans="1:20" ht="30">
      <c r="A38" s="4">
        <v>34</v>
      </c>
      <c r="B38" s="17" t="s">
        <v>62</v>
      </c>
      <c r="C38" s="76" t="s">
        <v>1003</v>
      </c>
      <c r="D38" s="18" t="s">
        <v>23</v>
      </c>
      <c r="E38" s="134">
        <v>18110511801</v>
      </c>
      <c r="F38" s="18"/>
      <c r="G38" s="19">
        <v>89</v>
      </c>
      <c r="H38" s="19">
        <v>97</v>
      </c>
      <c r="I38" s="60">
        <f t="shared" si="0"/>
        <v>186</v>
      </c>
      <c r="J38" s="188" t="s">
        <v>1080</v>
      </c>
      <c r="K38" s="48" t="s">
        <v>130</v>
      </c>
      <c r="L38" s="234" t="s">
        <v>139</v>
      </c>
      <c r="M38" s="234" t="s">
        <v>140</v>
      </c>
      <c r="N38" s="48" t="s">
        <v>640</v>
      </c>
      <c r="O38" s="48">
        <v>7896267063</v>
      </c>
      <c r="P38" s="49">
        <v>43720</v>
      </c>
      <c r="Q38" s="48" t="s">
        <v>118</v>
      </c>
      <c r="R38" s="67">
        <v>10</v>
      </c>
      <c r="S38" s="18" t="s">
        <v>85</v>
      </c>
      <c r="T38" s="18"/>
    </row>
    <row r="39" spans="1:20" ht="18.75">
      <c r="A39" s="4">
        <v>35</v>
      </c>
      <c r="B39" s="17" t="s">
        <v>62</v>
      </c>
      <c r="C39" s="160" t="s">
        <v>1004</v>
      </c>
      <c r="D39" s="65" t="s">
        <v>25</v>
      </c>
      <c r="E39" s="68">
        <v>22</v>
      </c>
      <c r="F39" s="65"/>
      <c r="G39" s="68">
        <v>16</v>
      </c>
      <c r="H39" s="68">
        <v>12</v>
      </c>
      <c r="I39" s="60">
        <f t="shared" si="0"/>
        <v>28</v>
      </c>
      <c r="J39" s="100">
        <v>8876091573</v>
      </c>
      <c r="K39" s="67" t="s">
        <v>130</v>
      </c>
      <c r="L39" s="98" t="s">
        <v>131</v>
      </c>
      <c r="M39" s="145">
        <v>9954611399</v>
      </c>
      <c r="N39" s="78" t="s">
        <v>640</v>
      </c>
      <c r="O39" s="112">
        <v>7896267063</v>
      </c>
      <c r="P39" s="49">
        <v>43720</v>
      </c>
      <c r="Q39" s="48" t="s">
        <v>118</v>
      </c>
      <c r="R39" s="67">
        <v>11</v>
      </c>
      <c r="S39" s="18" t="s">
        <v>85</v>
      </c>
      <c r="T39" s="18"/>
    </row>
    <row r="40" spans="1:20" ht="30">
      <c r="A40" s="4">
        <v>36</v>
      </c>
      <c r="B40" s="17" t="s">
        <v>62</v>
      </c>
      <c r="C40" s="76" t="s">
        <v>532</v>
      </c>
      <c r="D40" s="180" t="s">
        <v>25</v>
      </c>
      <c r="E40" s="221"/>
      <c r="F40" s="180"/>
      <c r="G40" s="48">
        <v>17</v>
      </c>
      <c r="H40" s="48">
        <v>15</v>
      </c>
      <c r="I40" s="60">
        <f t="shared" si="0"/>
        <v>32</v>
      </c>
      <c r="J40" s="48"/>
      <c r="K40" s="48" t="s">
        <v>130</v>
      </c>
      <c r="L40" s="234" t="s">
        <v>139</v>
      </c>
      <c r="M40" s="234" t="s">
        <v>140</v>
      </c>
      <c r="N40" s="48" t="s">
        <v>640</v>
      </c>
      <c r="O40" s="48">
        <v>7896267063</v>
      </c>
      <c r="P40" s="49">
        <v>43720</v>
      </c>
      <c r="Q40" s="48" t="s">
        <v>118</v>
      </c>
      <c r="R40" s="67">
        <v>10</v>
      </c>
      <c r="S40" s="18" t="s">
        <v>85</v>
      </c>
      <c r="T40" s="18"/>
    </row>
    <row r="41" spans="1:20">
      <c r="A41" s="4">
        <v>37</v>
      </c>
      <c r="B41" s="17" t="s">
        <v>63</v>
      </c>
      <c r="C41" s="76" t="s">
        <v>1005</v>
      </c>
      <c r="D41" s="18" t="s">
        <v>23</v>
      </c>
      <c r="E41" s="134">
        <v>18110509102</v>
      </c>
      <c r="F41" s="48" t="s">
        <v>88</v>
      </c>
      <c r="G41" s="19">
        <v>54</v>
      </c>
      <c r="H41" s="19">
        <v>62</v>
      </c>
      <c r="I41" s="60">
        <f t="shared" si="0"/>
        <v>116</v>
      </c>
      <c r="J41" s="83" t="s">
        <v>1081</v>
      </c>
      <c r="K41" s="67" t="s">
        <v>581</v>
      </c>
      <c r="L41" s="98" t="s">
        <v>588</v>
      </c>
      <c r="M41" s="98">
        <v>9401450930</v>
      </c>
      <c r="N41" s="98" t="s">
        <v>1082</v>
      </c>
      <c r="O41" s="98">
        <v>7896024147</v>
      </c>
      <c r="P41" s="49">
        <v>43720</v>
      </c>
      <c r="Q41" s="48" t="s">
        <v>118</v>
      </c>
      <c r="R41" s="67">
        <v>10</v>
      </c>
      <c r="S41" s="18" t="s">
        <v>85</v>
      </c>
      <c r="T41" s="18"/>
    </row>
    <row r="42" spans="1:20">
      <c r="A42" s="4">
        <v>38</v>
      </c>
      <c r="B42" s="17" t="s">
        <v>63</v>
      </c>
      <c r="C42" s="262" t="s">
        <v>1006</v>
      </c>
      <c r="D42" s="18" t="s">
        <v>23</v>
      </c>
      <c r="E42" s="19"/>
      <c r="F42" s="48" t="s">
        <v>88</v>
      </c>
      <c r="G42" s="19">
        <v>75</v>
      </c>
      <c r="H42" s="19">
        <v>63</v>
      </c>
      <c r="I42" s="60">
        <f t="shared" si="0"/>
        <v>138</v>
      </c>
      <c r="J42" s="188" t="s">
        <v>1083</v>
      </c>
      <c r="K42" s="67" t="s">
        <v>581</v>
      </c>
      <c r="L42" s="98" t="s">
        <v>588</v>
      </c>
      <c r="M42" s="98">
        <v>9401450930</v>
      </c>
      <c r="N42" s="98" t="s">
        <v>1082</v>
      </c>
      <c r="O42" s="98">
        <v>7896024147</v>
      </c>
      <c r="P42" s="49">
        <v>43720</v>
      </c>
      <c r="Q42" s="48" t="s">
        <v>118</v>
      </c>
      <c r="R42" s="67">
        <v>23</v>
      </c>
      <c r="S42" s="18" t="s">
        <v>85</v>
      </c>
      <c r="T42" s="18"/>
    </row>
    <row r="43" spans="1:20" ht="31.5">
      <c r="A43" s="4">
        <v>39</v>
      </c>
      <c r="B43" s="17" t="s">
        <v>62</v>
      </c>
      <c r="C43" s="76" t="s">
        <v>1007</v>
      </c>
      <c r="D43" s="65" t="s">
        <v>23</v>
      </c>
      <c r="E43" s="105">
        <v>18110512501</v>
      </c>
      <c r="F43" s="65" t="s">
        <v>88</v>
      </c>
      <c r="G43" s="106">
        <v>31</v>
      </c>
      <c r="H43" s="106">
        <v>21</v>
      </c>
      <c r="I43" s="60">
        <f t="shared" si="0"/>
        <v>52</v>
      </c>
      <c r="J43" s="84" t="s">
        <v>591</v>
      </c>
      <c r="K43" s="67" t="s">
        <v>1084</v>
      </c>
      <c r="L43" s="92" t="s">
        <v>1085</v>
      </c>
      <c r="M43" s="92">
        <v>7399742997</v>
      </c>
      <c r="N43" s="78" t="s">
        <v>1086</v>
      </c>
      <c r="O43" s="97">
        <v>9957537067</v>
      </c>
      <c r="P43" s="49">
        <v>43721</v>
      </c>
      <c r="Q43" s="48" t="s">
        <v>125</v>
      </c>
      <c r="R43" s="67">
        <v>14</v>
      </c>
      <c r="S43" s="18" t="s">
        <v>85</v>
      </c>
      <c r="T43" s="18"/>
    </row>
    <row r="44" spans="1:20" ht="31.5">
      <c r="A44" s="4">
        <v>40</v>
      </c>
      <c r="B44" s="17" t="s">
        <v>62</v>
      </c>
      <c r="C44" s="76" t="s">
        <v>1008</v>
      </c>
      <c r="D44" s="65" t="s">
        <v>25</v>
      </c>
      <c r="E44" s="105">
        <v>16</v>
      </c>
      <c r="F44" s="65"/>
      <c r="G44" s="68">
        <v>24</v>
      </c>
      <c r="H44" s="68">
        <v>26</v>
      </c>
      <c r="I44" s="60">
        <f t="shared" si="0"/>
        <v>50</v>
      </c>
      <c r="J44" s="100">
        <v>8011967454</v>
      </c>
      <c r="K44" s="67" t="s">
        <v>1084</v>
      </c>
      <c r="L44" s="92" t="s">
        <v>1085</v>
      </c>
      <c r="M44" s="92">
        <v>7399742997</v>
      </c>
      <c r="N44" s="78" t="s">
        <v>1086</v>
      </c>
      <c r="O44" s="97">
        <v>9957537067</v>
      </c>
      <c r="P44" s="49">
        <v>43721</v>
      </c>
      <c r="Q44" s="48" t="s">
        <v>125</v>
      </c>
      <c r="R44" s="67">
        <v>12</v>
      </c>
      <c r="S44" s="18" t="s">
        <v>85</v>
      </c>
      <c r="T44" s="18"/>
    </row>
    <row r="45" spans="1:20" ht="18.75">
      <c r="A45" s="4">
        <v>41</v>
      </c>
      <c r="B45" s="17" t="s">
        <v>63</v>
      </c>
      <c r="C45" s="76" t="s">
        <v>1009</v>
      </c>
      <c r="D45" s="65" t="s">
        <v>23</v>
      </c>
      <c r="E45" s="263">
        <v>18110502801</v>
      </c>
      <c r="F45" s="65" t="s">
        <v>88</v>
      </c>
      <c r="G45" s="68">
        <v>34</v>
      </c>
      <c r="H45" s="68">
        <v>36</v>
      </c>
      <c r="I45" s="60">
        <f t="shared" si="0"/>
        <v>70</v>
      </c>
      <c r="J45" s="278" t="s">
        <v>392</v>
      </c>
      <c r="K45" s="67" t="s">
        <v>393</v>
      </c>
      <c r="L45" s="98" t="s">
        <v>394</v>
      </c>
      <c r="M45" s="145">
        <v>9401450933</v>
      </c>
      <c r="N45" s="78" t="s">
        <v>395</v>
      </c>
      <c r="O45" s="100">
        <v>8472947584</v>
      </c>
      <c r="P45" s="49">
        <v>43721</v>
      </c>
      <c r="Q45" s="48" t="s">
        <v>125</v>
      </c>
      <c r="R45" s="67">
        <v>27</v>
      </c>
      <c r="S45" s="18" t="s">
        <v>85</v>
      </c>
      <c r="T45" s="18"/>
    </row>
    <row r="46" spans="1:20">
      <c r="A46" s="4">
        <v>42</v>
      </c>
      <c r="B46" s="17" t="s">
        <v>63</v>
      </c>
      <c r="C46" s="76" t="s">
        <v>1010</v>
      </c>
      <c r="D46" s="65" t="s">
        <v>25</v>
      </c>
      <c r="E46" s="105">
        <v>2</v>
      </c>
      <c r="F46" s="67"/>
      <c r="G46" s="68">
        <v>22</v>
      </c>
      <c r="H46" s="68">
        <v>18</v>
      </c>
      <c r="I46" s="60">
        <f t="shared" si="0"/>
        <v>40</v>
      </c>
      <c r="J46" s="131">
        <v>8486351395</v>
      </c>
      <c r="K46" s="67" t="s">
        <v>393</v>
      </c>
      <c r="L46" s="100" t="s">
        <v>394</v>
      </c>
      <c r="M46" s="100">
        <v>9401450933</v>
      </c>
      <c r="N46" s="100" t="s">
        <v>395</v>
      </c>
      <c r="O46" s="100">
        <v>8472947584</v>
      </c>
      <c r="P46" s="49">
        <v>43721</v>
      </c>
      <c r="Q46" s="48" t="s">
        <v>125</v>
      </c>
      <c r="R46" s="67">
        <v>28</v>
      </c>
      <c r="S46" s="18" t="s">
        <v>85</v>
      </c>
      <c r="T46" s="18"/>
    </row>
    <row r="47" spans="1:20">
      <c r="A47" s="4">
        <v>43</v>
      </c>
      <c r="B47" s="17" t="s">
        <v>62</v>
      </c>
      <c r="C47" s="76" t="s">
        <v>1011</v>
      </c>
      <c r="D47" s="180" t="s">
        <v>23</v>
      </c>
      <c r="E47" s="221"/>
      <c r="F47" s="180" t="s">
        <v>88</v>
      </c>
      <c r="G47" s="48">
        <v>13</v>
      </c>
      <c r="H47" s="48">
        <v>14</v>
      </c>
      <c r="I47" s="60">
        <f t="shared" si="0"/>
        <v>27</v>
      </c>
      <c r="J47" s="48"/>
      <c r="K47" s="48" t="s">
        <v>602</v>
      </c>
      <c r="L47" s="102" t="s">
        <v>566</v>
      </c>
      <c r="M47" s="102">
        <v>9401279197</v>
      </c>
      <c r="N47" s="48" t="s">
        <v>1087</v>
      </c>
      <c r="O47" s="48">
        <v>8474854695</v>
      </c>
      <c r="P47" s="49">
        <v>43722</v>
      </c>
      <c r="Q47" s="48" t="s">
        <v>128</v>
      </c>
      <c r="R47" s="67">
        <v>13</v>
      </c>
      <c r="S47" s="18" t="s">
        <v>85</v>
      </c>
      <c r="T47" s="18"/>
    </row>
    <row r="48" spans="1:20">
      <c r="A48" s="4">
        <v>44</v>
      </c>
      <c r="B48" s="17" t="s">
        <v>62</v>
      </c>
      <c r="C48" s="264" t="s">
        <v>1012</v>
      </c>
      <c r="D48" s="65" t="s">
        <v>25</v>
      </c>
      <c r="E48" s="68">
        <v>28</v>
      </c>
      <c r="F48" s="65"/>
      <c r="G48" s="68">
        <v>32</v>
      </c>
      <c r="H48" s="68">
        <v>26</v>
      </c>
      <c r="I48" s="60">
        <f t="shared" si="0"/>
        <v>58</v>
      </c>
      <c r="J48" s="100">
        <v>8876349236</v>
      </c>
      <c r="K48" s="67" t="s">
        <v>602</v>
      </c>
      <c r="L48" s="194" t="s">
        <v>1088</v>
      </c>
      <c r="M48" s="194">
        <v>9401450943</v>
      </c>
      <c r="N48" s="195" t="s">
        <v>923</v>
      </c>
      <c r="O48" s="206">
        <v>7399840977</v>
      </c>
      <c r="P48" s="49">
        <v>43722</v>
      </c>
      <c r="Q48" s="48" t="s">
        <v>128</v>
      </c>
      <c r="R48" s="67">
        <v>12</v>
      </c>
      <c r="S48" s="18" t="s">
        <v>85</v>
      </c>
      <c r="T48" s="18"/>
    </row>
    <row r="49" spans="1:20">
      <c r="A49" s="4">
        <v>45</v>
      </c>
      <c r="B49" s="17" t="s">
        <v>62</v>
      </c>
      <c r="C49" s="264" t="s">
        <v>1013</v>
      </c>
      <c r="D49" s="18" t="s">
        <v>25</v>
      </c>
      <c r="E49" s="19">
        <v>26</v>
      </c>
      <c r="F49" s="18"/>
      <c r="G49" s="68">
        <v>16</v>
      </c>
      <c r="H49" s="68">
        <v>22</v>
      </c>
      <c r="I49" s="60">
        <f t="shared" si="0"/>
        <v>38</v>
      </c>
      <c r="J49" s="102">
        <v>9859041986</v>
      </c>
      <c r="K49" s="67" t="s">
        <v>602</v>
      </c>
      <c r="L49" s="194" t="s">
        <v>1088</v>
      </c>
      <c r="M49" s="194">
        <v>9401450943</v>
      </c>
      <c r="N49" s="195" t="s">
        <v>923</v>
      </c>
      <c r="O49" s="206">
        <v>7399840977</v>
      </c>
      <c r="P49" s="49">
        <v>43722</v>
      </c>
      <c r="Q49" s="48" t="s">
        <v>128</v>
      </c>
      <c r="R49" s="67">
        <v>9</v>
      </c>
      <c r="S49" s="18" t="s">
        <v>85</v>
      </c>
      <c r="T49" s="18"/>
    </row>
    <row r="50" spans="1:20" ht="30">
      <c r="A50" s="4">
        <v>46</v>
      </c>
      <c r="B50" s="17" t="s">
        <v>63</v>
      </c>
      <c r="C50" s="265" t="s">
        <v>1014</v>
      </c>
      <c r="D50" s="18" t="s">
        <v>25</v>
      </c>
      <c r="E50" s="92">
        <v>31</v>
      </c>
      <c r="F50" s="18"/>
      <c r="G50" s="68">
        <v>28</v>
      </c>
      <c r="H50" s="68">
        <v>32</v>
      </c>
      <c r="I50" s="60">
        <f t="shared" si="0"/>
        <v>60</v>
      </c>
      <c r="J50" s="131">
        <v>7896913208</v>
      </c>
      <c r="K50" s="48" t="s">
        <v>411</v>
      </c>
      <c r="L50" s="199" t="s">
        <v>1089</v>
      </c>
      <c r="M50" s="194">
        <v>9854994338</v>
      </c>
      <c r="N50" s="195" t="s">
        <v>1090</v>
      </c>
      <c r="O50" s="206">
        <v>9508668204</v>
      </c>
      <c r="P50" s="49">
        <v>43722</v>
      </c>
      <c r="Q50" s="48" t="s">
        <v>128</v>
      </c>
      <c r="R50" s="67">
        <v>10</v>
      </c>
      <c r="S50" s="18" t="s">
        <v>85</v>
      </c>
      <c r="T50" s="18"/>
    </row>
    <row r="51" spans="1:20" ht="30">
      <c r="A51" s="4">
        <v>47</v>
      </c>
      <c r="B51" s="17" t="s">
        <v>63</v>
      </c>
      <c r="C51" s="18" t="s">
        <v>1015</v>
      </c>
      <c r="D51" s="65" t="s">
        <v>23</v>
      </c>
      <c r="E51" s="134">
        <v>18110513201</v>
      </c>
      <c r="F51" s="65" t="s">
        <v>88</v>
      </c>
      <c r="G51" s="68">
        <v>45</v>
      </c>
      <c r="H51" s="68">
        <v>36</v>
      </c>
      <c r="I51" s="60">
        <f t="shared" si="0"/>
        <v>81</v>
      </c>
      <c r="J51" s="188" t="s">
        <v>593</v>
      </c>
      <c r="K51" s="67" t="s">
        <v>411</v>
      </c>
      <c r="L51" s="199" t="s">
        <v>1089</v>
      </c>
      <c r="M51" s="194">
        <v>9854994338</v>
      </c>
      <c r="N51" s="195" t="s">
        <v>1090</v>
      </c>
      <c r="O51" s="206">
        <v>9508668204</v>
      </c>
      <c r="P51" s="49">
        <v>43722</v>
      </c>
      <c r="Q51" s="48" t="s">
        <v>128</v>
      </c>
      <c r="R51" s="67">
        <v>11</v>
      </c>
      <c r="S51" s="18" t="s">
        <v>85</v>
      </c>
      <c r="T51" s="18"/>
    </row>
    <row r="52" spans="1:20" ht="18.75">
      <c r="A52" s="4">
        <v>48</v>
      </c>
      <c r="B52" s="17" t="s">
        <v>62</v>
      </c>
      <c r="C52" s="160" t="s">
        <v>1016</v>
      </c>
      <c r="D52" s="65" t="s">
        <v>25</v>
      </c>
      <c r="E52" s="68">
        <v>27</v>
      </c>
      <c r="F52" s="65"/>
      <c r="G52" s="68">
        <v>25</v>
      </c>
      <c r="H52" s="68">
        <v>30</v>
      </c>
      <c r="I52" s="60">
        <f t="shared" si="0"/>
        <v>55</v>
      </c>
      <c r="J52" s="102">
        <v>7662979122</v>
      </c>
      <c r="K52" s="65" t="s">
        <v>260</v>
      </c>
      <c r="L52" s="98" t="s">
        <v>953</v>
      </c>
      <c r="M52" s="145">
        <v>9401219181</v>
      </c>
      <c r="N52" s="78" t="s">
        <v>230</v>
      </c>
      <c r="O52" s="97" t="s">
        <v>231</v>
      </c>
      <c r="P52" s="49">
        <v>43724</v>
      </c>
      <c r="Q52" s="48" t="s">
        <v>135</v>
      </c>
      <c r="R52" s="67">
        <v>12</v>
      </c>
      <c r="S52" s="18" t="s">
        <v>85</v>
      </c>
      <c r="T52" s="18"/>
    </row>
    <row r="53" spans="1:20" ht="18.75">
      <c r="A53" s="4">
        <v>49</v>
      </c>
      <c r="B53" s="17" t="s">
        <v>62</v>
      </c>
      <c r="C53" s="160" t="s">
        <v>1017</v>
      </c>
      <c r="D53" s="65" t="s">
        <v>25</v>
      </c>
      <c r="E53" s="68">
        <v>29</v>
      </c>
      <c r="F53" s="65"/>
      <c r="G53" s="68">
        <v>28</v>
      </c>
      <c r="H53" s="68">
        <v>32</v>
      </c>
      <c r="I53" s="60">
        <f t="shared" si="0"/>
        <v>60</v>
      </c>
      <c r="J53" s="111"/>
      <c r="K53" s="65" t="s">
        <v>260</v>
      </c>
      <c r="L53" s="98" t="s">
        <v>953</v>
      </c>
      <c r="M53" s="145">
        <v>9401219181</v>
      </c>
      <c r="N53" s="78" t="s">
        <v>230</v>
      </c>
      <c r="O53" s="97" t="s">
        <v>231</v>
      </c>
      <c r="P53" s="49">
        <v>43724</v>
      </c>
      <c r="Q53" s="48" t="s">
        <v>135</v>
      </c>
      <c r="R53" s="67">
        <v>11</v>
      </c>
      <c r="S53" s="18" t="s">
        <v>85</v>
      </c>
      <c r="T53" s="18"/>
    </row>
    <row r="54" spans="1:20" ht="18">
      <c r="A54" s="4">
        <v>50</v>
      </c>
      <c r="B54" s="17" t="s">
        <v>63</v>
      </c>
      <c r="C54" s="151" t="s">
        <v>1018</v>
      </c>
      <c r="D54" s="65" t="s">
        <v>23</v>
      </c>
      <c r="E54" s="68"/>
      <c r="F54" s="65" t="s">
        <v>88</v>
      </c>
      <c r="G54" s="68">
        <v>70</v>
      </c>
      <c r="H54" s="68">
        <v>63</v>
      </c>
      <c r="I54" s="60">
        <f t="shared" si="0"/>
        <v>133</v>
      </c>
      <c r="J54" s="184"/>
      <c r="K54" s="67" t="s">
        <v>572</v>
      </c>
      <c r="L54" s="199" t="s">
        <v>1091</v>
      </c>
      <c r="M54" s="194">
        <v>9854736756</v>
      </c>
      <c r="N54" s="206" t="s">
        <v>973</v>
      </c>
      <c r="O54" s="206">
        <v>908554275</v>
      </c>
      <c r="P54" s="49">
        <v>43724</v>
      </c>
      <c r="Q54" s="48" t="s">
        <v>135</v>
      </c>
      <c r="R54" s="67">
        <v>22</v>
      </c>
      <c r="S54" s="18" t="s">
        <v>85</v>
      </c>
      <c r="T54" s="18"/>
    </row>
    <row r="55" spans="1:20">
      <c r="A55" s="4">
        <v>51</v>
      </c>
      <c r="B55" s="17" t="s">
        <v>62</v>
      </c>
      <c r="C55" s="180" t="s">
        <v>1019</v>
      </c>
      <c r="D55" s="180" t="s">
        <v>23</v>
      </c>
      <c r="E55" s="221"/>
      <c r="F55" s="180" t="s">
        <v>88</v>
      </c>
      <c r="G55" s="48">
        <v>45</v>
      </c>
      <c r="H55" s="48">
        <v>67</v>
      </c>
      <c r="I55" s="60">
        <f t="shared" si="0"/>
        <v>112</v>
      </c>
      <c r="J55" s="48">
        <v>9954268796</v>
      </c>
      <c r="K55" s="48" t="s">
        <v>227</v>
      </c>
      <c r="L55" s="102" t="s">
        <v>1092</v>
      </c>
      <c r="M55" s="102">
        <v>9508526108</v>
      </c>
      <c r="N55" s="48" t="s">
        <v>437</v>
      </c>
      <c r="O55" s="48">
        <v>9859677081</v>
      </c>
      <c r="P55" s="49">
        <v>43725</v>
      </c>
      <c r="Q55" s="48" t="s">
        <v>93</v>
      </c>
      <c r="R55" s="48">
        <v>18</v>
      </c>
      <c r="S55" s="18" t="s">
        <v>85</v>
      </c>
      <c r="T55" s="18"/>
    </row>
    <row r="56" spans="1:20">
      <c r="A56" s="4">
        <v>52</v>
      </c>
      <c r="B56" s="17" t="s">
        <v>62</v>
      </c>
      <c r="C56" s="180" t="s">
        <v>1020</v>
      </c>
      <c r="D56" s="180" t="s">
        <v>25</v>
      </c>
      <c r="E56" s="221"/>
      <c r="F56" s="180"/>
      <c r="G56" s="48">
        <v>45</v>
      </c>
      <c r="H56" s="48">
        <v>32</v>
      </c>
      <c r="I56" s="60">
        <f t="shared" si="0"/>
        <v>77</v>
      </c>
      <c r="J56" s="48"/>
      <c r="K56" s="48" t="s">
        <v>227</v>
      </c>
      <c r="L56" s="102" t="s">
        <v>1092</v>
      </c>
      <c r="M56" s="102">
        <v>9508526108</v>
      </c>
      <c r="N56" s="48" t="s">
        <v>132</v>
      </c>
      <c r="O56" s="48">
        <v>9435211069</v>
      </c>
      <c r="P56" s="49">
        <v>43725</v>
      </c>
      <c r="Q56" s="48" t="s">
        <v>93</v>
      </c>
      <c r="R56" s="67">
        <v>14</v>
      </c>
      <c r="S56" s="18" t="s">
        <v>85</v>
      </c>
      <c r="T56" s="18"/>
    </row>
    <row r="57" spans="1:20">
      <c r="A57" s="4">
        <v>53</v>
      </c>
      <c r="B57" s="17" t="s">
        <v>63</v>
      </c>
      <c r="C57" s="266" t="s">
        <v>1021</v>
      </c>
      <c r="D57" s="65" t="s">
        <v>23</v>
      </c>
      <c r="E57" s="90">
        <v>18110514402</v>
      </c>
      <c r="F57" s="65" t="s">
        <v>88</v>
      </c>
      <c r="G57" s="68">
        <v>42</v>
      </c>
      <c r="H57" s="68">
        <v>50</v>
      </c>
      <c r="I57" s="60">
        <f t="shared" si="0"/>
        <v>92</v>
      </c>
      <c r="J57" s="95" t="s">
        <v>1093</v>
      </c>
      <c r="K57" s="67" t="s">
        <v>272</v>
      </c>
      <c r="L57" s="187" t="s">
        <v>1094</v>
      </c>
      <c r="M57" s="208">
        <v>9859063909</v>
      </c>
      <c r="N57" s="195" t="s">
        <v>1095</v>
      </c>
      <c r="O57" s="206">
        <v>8761912923</v>
      </c>
      <c r="P57" s="49">
        <v>43725</v>
      </c>
      <c r="Q57" s="48" t="s">
        <v>93</v>
      </c>
      <c r="R57" s="67">
        <v>12</v>
      </c>
      <c r="S57" s="18" t="s">
        <v>85</v>
      </c>
      <c r="T57" s="18"/>
    </row>
    <row r="58" spans="1:20" ht="18">
      <c r="A58" s="4">
        <v>54</v>
      </c>
      <c r="B58" s="17" t="s">
        <v>63</v>
      </c>
      <c r="C58" s="266" t="s">
        <v>1022</v>
      </c>
      <c r="D58" s="65" t="s">
        <v>25</v>
      </c>
      <c r="E58" s="68"/>
      <c r="F58" s="65"/>
      <c r="G58" s="68">
        <v>21</v>
      </c>
      <c r="H58" s="68">
        <v>27</v>
      </c>
      <c r="I58" s="60">
        <f t="shared" si="0"/>
        <v>48</v>
      </c>
      <c r="J58" s="184"/>
      <c r="K58" s="67" t="s">
        <v>272</v>
      </c>
      <c r="L58" s="187" t="s">
        <v>1094</v>
      </c>
      <c r="M58" s="208">
        <v>9859063909</v>
      </c>
      <c r="N58" s="195" t="s">
        <v>1095</v>
      </c>
      <c r="O58" s="206">
        <v>8761912923</v>
      </c>
      <c r="P58" s="49">
        <v>43725</v>
      </c>
      <c r="Q58" s="48" t="s">
        <v>93</v>
      </c>
      <c r="R58" s="67">
        <v>13</v>
      </c>
      <c r="S58" s="18" t="s">
        <v>85</v>
      </c>
      <c r="T58" s="18"/>
    </row>
    <row r="59" spans="1:20">
      <c r="A59" s="4">
        <v>55</v>
      </c>
      <c r="B59" s="17" t="s">
        <v>62</v>
      </c>
      <c r="C59" s="267" t="s">
        <v>746</v>
      </c>
      <c r="D59" s="65" t="s">
        <v>25</v>
      </c>
      <c r="E59" s="68">
        <v>1</v>
      </c>
      <c r="F59" s="65"/>
      <c r="G59" s="68">
        <v>28</v>
      </c>
      <c r="H59" s="68">
        <v>34</v>
      </c>
      <c r="I59" s="60">
        <f t="shared" si="0"/>
        <v>62</v>
      </c>
      <c r="J59" s="100">
        <v>7663097405</v>
      </c>
      <c r="K59" s="67" t="s">
        <v>471</v>
      </c>
      <c r="L59" s="162" t="s">
        <v>807</v>
      </c>
      <c r="M59" s="162" t="s">
        <v>808</v>
      </c>
      <c r="N59" s="67" t="s">
        <v>269</v>
      </c>
      <c r="O59" s="67">
        <v>9706893849</v>
      </c>
      <c r="P59" s="183">
        <v>43726</v>
      </c>
      <c r="Q59" s="67" t="s">
        <v>102</v>
      </c>
      <c r="R59" s="67">
        <v>12</v>
      </c>
      <c r="S59" s="18" t="s">
        <v>85</v>
      </c>
      <c r="T59" s="18"/>
    </row>
    <row r="60" spans="1:20" ht="30">
      <c r="A60" s="4">
        <v>56</v>
      </c>
      <c r="B60" s="17" t="s">
        <v>62</v>
      </c>
      <c r="C60" s="18" t="s">
        <v>1023</v>
      </c>
      <c r="D60" s="18" t="s">
        <v>25</v>
      </c>
      <c r="E60" s="19">
        <v>23</v>
      </c>
      <c r="F60" s="18"/>
      <c r="G60" s="19">
        <v>33</v>
      </c>
      <c r="H60" s="19">
        <v>26</v>
      </c>
      <c r="I60" s="60">
        <f t="shared" si="0"/>
        <v>59</v>
      </c>
      <c r="J60" s="100">
        <v>9126365631</v>
      </c>
      <c r="K60" s="48" t="s">
        <v>471</v>
      </c>
      <c r="L60" s="208" t="s">
        <v>472</v>
      </c>
      <c r="M60" s="208">
        <v>98549812946</v>
      </c>
      <c r="N60" s="195" t="s">
        <v>473</v>
      </c>
      <c r="O60" s="206">
        <v>8812830293</v>
      </c>
      <c r="P60" s="183">
        <v>43726</v>
      </c>
      <c r="Q60" s="67" t="s">
        <v>102</v>
      </c>
      <c r="R60" s="67">
        <v>16</v>
      </c>
      <c r="S60" s="18" t="s">
        <v>85</v>
      </c>
      <c r="T60" s="18"/>
    </row>
    <row r="61" spans="1:20" ht="30">
      <c r="A61" s="4">
        <v>57</v>
      </c>
      <c r="B61" s="17" t="s">
        <v>62</v>
      </c>
      <c r="C61" s="18" t="s">
        <v>356</v>
      </c>
      <c r="D61" s="18" t="s">
        <v>25</v>
      </c>
      <c r="E61" s="19">
        <v>21</v>
      </c>
      <c r="F61" s="18"/>
      <c r="G61" s="19">
        <v>17</v>
      </c>
      <c r="H61" s="19">
        <v>19</v>
      </c>
      <c r="I61" s="60">
        <f t="shared" si="0"/>
        <v>36</v>
      </c>
      <c r="J61" s="100">
        <v>9954444155</v>
      </c>
      <c r="K61" s="48" t="s">
        <v>471</v>
      </c>
      <c r="L61" s="208" t="s">
        <v>472</v>
      </c>
      <c r="M61" s="208">
        <v>98549812946</v>
      </c>
      <c r="N61" s="195" t="s">
        <v>473</v>
      </c>
      <c r="O61" s="206">
        <v>8812830293</v>
      </c>
      <c r="P61" s="183">
        <v>43726</v>
      </c>
      <c r="Q61" s="67" t="s">
        <v>102</v>
      </c>
      <c r="R61" s="67">
        <v>13</v>
      </c>
      <c r="S61" s="18" t="s">
        <v>85</v>
      </c>
      <c r="T61" s="18"/>
    </row>
    <row r="62" spans="1:20">
      <c r="A62" s="4">
        <v>58</v>
      </c>
      <c r="B62" s="17" t="s">
        <v>63</v>
      </c>
      <c r="C62" s="247" t="s">
        <v>853</v>
      </c>
      <c r="D62" s="65" t="s">
        <v>23</v>
      </c>
      <c r="E62" s="105">
        <v>18110509002</v>
      </c>
      <c r="F62" s="65" t="s">
        <v>88</v>
      </c>
      <c r="G62" s="68">
        <v>61</v>
      </c>
      <c r="H62" s="68">
        <v>49</v>
      </c>
      <c r="I62" s="60">
        <f t="shared" si="0"/>
        <v>110</v>
      </c>
      <c r="J62" s="84" t="s">
        <v>926</v>
      </c>
      <c r="K62" s="67" t="s">
        <v>927</v>
      </c>
      <c r="L62" s="92" t="s">
        <v>465</v>
      </c>
      <c r="M62" s="92">
        <v>9859724232</v>
      </c>
      <c r="N62" s="78" t="s">
        <v>928</v>
      </c>
      <c r="O62" s="97">
        <v>7896430501</v>
      </c>
      <c r="P62" s="183">
        <v>43726</v>
      </c>
      <c r="Q62" s="67" t="s">
        <v>102</v>
      </c>
      <c r="R62" s="67">
        <v>15</v>
      </c>
      <c r="S62" s="18" t="s">
        <v>85</v>
      </c>
      <c r="T62" s="18"/>
    </row>
    <row r="63" spans="1:20">
      <c r="A63" s="4">
        <v>59</v>
      </c>
      <c r="B63" s="17" t="s">
        <v>63</v>
      </c>
      <c r="C63" s="219" t="s">
        <v>1024</v>
      </c>
      <c r="D63" s="65" t="s">
        <v>25</v>
      </c>
      <c r="E63" s="68">
        <v>23</v>
      </c>
      <c r="F63" s="65"/>
      <c r="G63" s="68">
        <v>17</v>
      </c>
      <c r="H63" s="68">
        <v>18</v>
      </c>
      <c r="I63" s="60">
        <f t="shared" si="0"/>
        <v>35</v>
      </c>
      <c r="J63" s="147">
        <v>9896235632</v>
      </c>
      <c r="K63" s="67" t="s">
        <v>927</v>
      </c>
      <c r="L63" s="92" t="s">
        <v>465</v>
      </c>
      <c r="M63" s="92">
        <v>9859724232</v>
      </c>
      <c r="N63" s="78" t="s">
        <v>928</v>
      </c>
      <c r="O63" s="97">
        <v>7896430501</v>
      </c>
      <c r="P63" s="183">
        <v>43726</v>
      </c>
      <c r="Q63" s="67" t="s">
        <v>102</v>
      </c>
      <c r="R63" s="67">
        <v>16</v>
      </c>
      <c r="S63" s="18" t="s">
        <v>85</v>
      </c>
      <c r="T63" s="18"/>
    </row>
    <row r="64" spans="1:20">
      <c r="A64" s="4">
        <v>60</v>
      </c>
      <c r="B64" s="17" t="s">
        <v>63</v>
      </c>
      <c r="C64" s="168" t="s">
        <v>1025</v>
      </c>
      <c r="D64" s="65" t="s">
        <v>25</v>
      </c>
      <c r="E64" s="219">
        <v>20</v>
      </c>
      <c r="F64" s="65"/>
      <c r="G64" s="75">
        <v>22</v>
      </c>
      <c r="H64" s="75">
        <v>18</v>
      </c>
      <c r="I64" s="60">
        <f t="shared" si="0"/>
        <v>40</v>
      </c>
      <c r="J64" s="147">
        <v>7896144758</v>
      </c>
      <c r="K64" s="67" t="s">
        <v>927</v>
      </c>
      <c r="L64" s="92" t="s">
        <v>465</v>
      </c>
      <c r="M64" s="92">
        <v>9859724232</v>
      </c>
      <c r="N64" s="78" t="s">
        <v>928</v>
      </c>
      <c r="O64" s="97">
        <v>7896430501</v>
      </c>
      <c r="P64" s="183">
        <v>43726</v>
      </c>
      <c r="Q64" s="67" t="s">
        <v>102</v>
      </c>
      <c r="R64" s="67">
        <v>13</v>
      </c>
      <c r="S64" s="18" t="s">
        <v>85</v>
      </c>
      <c r="T64" s="18"/>
    </row>
    <row r="65" spans="1:20">
      <c r="A65" s="4">
        <v>61</v>
      </c>
      <c r="B65" s="17" t="s">
        <v>62</v>
      </c>
      <c r="C65" s="160" t="s">
        <v>1026</v>
      </c>
      <c r="D65" s="160" t="s">
        <v>23</v>
      </c>
      <c r="E65" s="105">
        <v>18110510304</v>
      </c>
      <c r="F65" s="65" t="s">
        <v>88</v>
      </c>
      <c r="G65" s="68">
        <v>65</v>
      </c>
      <c r="H65" s="68">
        <v>57</v>
      </c>
      <c r="I65" s="60">
        <f t="shared" si="0"/>
        <v>122</v>
      </c>
      <c r="J65" s="84" t="s">
        <v>1096</v>
      </c>
      <c r="K65" s="67" t="s">
        <v>227</v>
      </c>
      <c r="L65" s="75" t="s">
        <v>228</v>
      </c>
      <c r="M65" s="75">
        <v>9707875779</v>
      </c>
      <c r="N65" s="78" t="s">
        <v>1086</v>
      </c>
      <c r="O65" s="97" t="s">
        <v>1097</v>
      </c>
      <c r="P65" s="183">
        <v>43727</v>
      </c>
      <c r="Q65" s="67" t="s">
        <v>118</v>
      </c>
      <c r="R65" s="67">
        <v>12</v>
      </c>
      <c r="S65" s="18" t="s">
        <v>85</v>
      </c>
      <c r="T65" s="18"/>
    </row>
    <row r="66" spans="1:20">
      <c r="A66" s="4">
        <v>62</v>
      </c>
      <c r="B66" s="17" t="s">
        <v>62</v>
      </c>
      <c r="C66" s="268" t="s">
        <v>1027</v>
      </c>
      <c r="D66" s="268" t="s">
        <v>25</v>
      </c>
      <c r="E66" s="269">
        <v>30</v>
      </c>
      <c r="F66" s="268"/>
      <c r="G66" s="270">
        <v>25</v>
      </c>
      <c r="H66" s="270">
        <v>36</v>
      </c>
      <c r="I66" s="60">
        <f t="shared" si="0"/>
        <v>61</v>
      </c>
      <c r="J66" s="92">
        <v>9954827529</v>
      </c>
      <c r="K66" s="67" t="s">
        <v>227</v>
      </c>
      <c r="L66" s="75" t="s">
        <v>228</v>
      </c>
      <c r="M66" s="75">
        <v>9707875779</v>
      </c>
      <c r="N66" s="67" t="s">
        <v>1098</v>
      </c>
      <c r="O66" s="92">
        <v>9954827529</v>
      </c>
      <c r="P66" s="183">
        <v>43727</v>
      </c>
      <c r="Q66" s="67" t="s">
        <v>118</v>
      </c>
      <c r="R66" s="67">
        <v>15</v>
      </c>
      <c r="S66" s="18" t="s">
        <v>85</v>
      </c>
      <c r="T66" s="18"/>
    </row>
    <row r="67" spans="1:20" ht="31.5">
      <c r="A67" s="4">
        <v>63</v>
      </c>
      <c r="B67" s="17" t="s">
        <v>62</v>
      </c>
      <c r="C67" s="268" t="s">
        <v>1028</v>
      </c>
      <c r="D67" s="268" t="s">
        <v>25</v>
      </c>
      <c r="E67" s="271">
        <v>21</v>
      </c>
      <c r="F67" s="268"/>
      <c r="G67" s="109">
        <v>30</v>
      </c>
      <c r="H67" s="109">
        <v>32</v>
      </c>
      <c r="I67" s="60">
        <f t="shared" si="0"/>
        <v>62</v>
      </c>
      <c r="J67" s="92">
        <v>7896812472</v>
      </c>
      <c r="K67" s="67" t="s">
        <v>227</v>
      </c>
      <c r="L67" s="75" t="s">
        <v>228</v>
      </c>
      <c r="M67" s="75">
        <v>9707875779</v>
      </c>
      <c r="N67" s="67" t="s">
        <v>1098</v>
      </c>
      <c r="O67" s="92">
        <v>9954827529</v>
      </c>
      <c r="P67" s="183">
        <v>43727</v>
      </c>
      <c r="Q67" s="67" t="s">
        <v>118</v>
      </c>
      <c r="R67" s="67">
        <v>18</v>
      </c>
      <c r="S67" s="18" t="s">
        <v>85</v>
      </c>
      <c r="T67" s="18"/>
    </row>
    <row r="68" spans="1:20" ht="18.75">
      <c r="A68" s="4">
        <v>64</v>
      </c>
      <c r="B68" s="17" t="s">
        <v>63</v>
      </c>
      <c r="C68" s="168" t="s">
        <v>1029</v>
      </c>
      <c r="D68" s="65" t="s">
        <v>23</v>
      </c>
      <c r="E68" s="105">
        <v>18110503201</v>
      </c>
      <c r="F68" s="65" t="s">
        <v>88</v>
      </c>
      <c r="G68" s="68">
        <v>60</v>
      </c>
      <c r="H68" s="68">
        <v>56</v>
      </c>
      <c r="I68" s="60">
        <f t="shared" si="0"/>
        <v>116</v>
      </c>
      <c r="J68" s="107" t="s">
        <v>1099</v>
      </c>
      <c r="K68" s="67" t="s">
        <v>411</v>
      </c>
      <c r="L68" s="98" t="s">
        <v>174</v>
      </c>
      <c r="M68" s="145">
        <v>8761945492</v>
      </c>
      <c r="N68" s="78" t="s">
        <v>222</v>
      </c>
      <c r="O68" s="244" t="s">
        <v>223</v>
      </c>
      <c r="P68" s="183">
        <v>43727</v>
      </c>
      <c r="Q68" s="67" t="s">
        <v>118</v>
      </c>
      <c r="R68" s="67">
        <v>14</v>
      </c>
      <c r="S68" s="18" t="s">
        <v>85</v>
      </c>
      <c r="T68" s="18"/>
    </row>
    <row r="69" spans="1:20" ht="18.75">
      <c r="A69" s="4">
        <v>65</v>
      </c>
      <c r="B69" s="17" t="s">
        <v>63</v>
      </c>
      <c r="C69" s="151" t="s">
        <v>1030</v>
      </c>
      <c r="D69" s="65" t="s">
        <v>25</v>
      </c>
      <c r="E69" s="68">
        <v>29</v>
      </c>
      <c r="F69" s="65"/>
      <c r="G69" s="68">
        <v>18</v>
      </c>
      <c r="H69" s="68">
        <v>22</v>
      </c>
      <c r="I69" s="60">
        <f t="shared" si="0"/>
        <v>40</v>
      </c>
      <c r="J69" s="147">
        <v>9854558694</v>
      </c>
      <c r="K69" s="67" t="s">
        <v>411</v>
      </c>
      <c r="L69" s="98" t="s">
        <v>174</v>
      </c>
      <c r="M69" s="145">
        <v>8761945492</v>
      </c>
      <c r="N69" s="78" t="s">
        <v>222</v>
      </c>
      <c r="O69" s="244" t="s">
        <v>223</v>
      </c>
      <c r="P69" s="183">
        <v>43727</v>
      </c>
      <c r="Q69" s="67" t="s">
        <v>118</v>
      </c>
      <c r="R69" s="67">
        <v>17</v>
      </c>
      <c r="S69" s="18" t="s">
        <v>85</v>
      </c>
      <c r="T69" s="18"/>
    </row>
    <row r="70" spans="1:20" ht="30">
      <c r="A70" s="4">
        <v>66</v>
      </c>
      <c r="B70" s="17" t="s">
        <v>62</v>
      </c>
      <c r="C70" s="82" t="s">
        <v>1031</v>
      </c>
      <c r="D70" s="65" t="s">
        <v>25</v>
      </c>
      <c r="E70" s="68">
        <v>47</v>
      </c>
      <c r="F70" s="65"/>
      <c r="G70" s="68">
        <v>24</v>
      </c>
      <c r="H70" s="68">
        <v>28</v>
      </c>
      <c r="I70" s="60">
        <f t="shared" ref="I70:I133" si="1">SUM(G70:H70)</f>
        <v>52</v>
      </c>
      <c r="J70" s="82">
        <v>7663890632</v>
      </c>
      <c r="K70" s="48" t="s">
        <v>471</v>
      </c>
      <c r="L70" s="208" t="s">
        <v>472</v>
      </c>
      <c r="M70" s="208">
        <v>98549812946</v>
      </c>
      <c r="N70" s="195" t="s">
        <v>473</v>
      </c>
      <c r="O70" s="206">
        <v>8812830293</v>
      </c>
      <c r="P70" s="183">
        <v>43728</v>
      </c>
      <c r="Q70" s="67" t="s">
        <v>125</v>
      </c>
      <c r="R70" s="67">
        <v>11</v>
      </c>
      <c r="S70" s="18" t="s">
        <v>85</v>
      </c>
      <c r="T70" s="18"/>
    </row>
    <row r="71" spans="1:20" ht="30">
      <c r="A71" s="4">
        <v>67</v>
      </c>
      <c r="B71" s="17" t="s">
        <v>62</v>
      </c>
      <c r="C71" s="272" t="s">
        <v>1032</v>
      </c>
      <c r="D71" s="65" t="s">
        <v>25</v>
      </c>
      <c r="E71" s="68">
        <v>6</v>
      </c>
      <c r="F71" s="65"/>
      <c r="G71" s="68">
        <v>16</v>
      </c>
      <c r="H71" s="68">
        <v>24</v>
      </c>
      <c r="I71" s="60">
        <f t="shared" si="1"/>
        <v>40</v>
      </c>
      <c r="J71" s="102">
        <v>9954983413</v>
      </c>
      <c r="K71" s="67" t="s">
        <v>471</v>
      </c>
      <c r="L71" s="208" t="s">
        <v>472</v>
      </c>
      <c r="M71" s="208">
        <v>98549812946</v>
      </c>
      <c r="N71" s="195" t="s">
        <v>473</v>
      </c>
      <c r="O71" s="206">
        <v>8812830293</v>
      </c>
      <c r="P71" s="183">
        <v>43728</v>
      </c>
      <c r="Q71" s="67" t="s">
        <v>125</v>
      </c>
      <c r="R71" s="67">
        <v>9</v>
      </c>
      <c r="S71" s="18" t="s">
        <v>85</v>
      </c>
      <c r="T71" s="18"/>
    </row>
    <row r="72" spans="1:20" ht="30">
      <c r="A72" s="4">
        <v>68</v>
      </c>
      <c r="B72" s="17" t="s">
        <v>63</v>
      </c>
      <c r="C72" s="180" t="s">
        <v>1033</v>
      </c>
      <c r="D72" s="180" t="s">
        <v>23</v>
      </c>
      <c r="E72" s="221"/>
      <c r="F72" s="180" t="s">
        <v>88</v>
      </c>
      <c r="G72" s="48">
        <v>34</v>
      </c>
      <c r="H72" s="48">
        <v>45</v>
      </c>
      <c r="I72" s="60">
        <f t="shared" si="1"/>
        <v>79</v>
      </c>
      <c r="J72" s="48"/>
      <c r="K72" s="48" t="s">
        <v>464</v>
      </c>
      <c r="L72" s="222" t="s">
        <v>573</v>
      </c>
      <c r="M72" s="222" t="s">
        <v>574</v>
      </c>
      <c r="N72" s="48" t="s">
        <v>600</v>
      </c>
      <c r="O72" s="48">
        <v>7896143254</v>
      </c>
      <c r="P72" s="183">
        <v>43728</v>
      </c>
      <c r="Q72" s="67" t="s">
        <v>125</v>
      </c>
      <c r="R72" s="67">
        <v>17</v>
      </c>
      <c r="S72" s="18" t="s">
        <v>85</v>
      </c>
      <c r="T72" s="18"/>
    </row>
    <row r="73" spans="1:20" ht="30">
      <c r="A73" s="4">
        <v>69</v>
      </c>
      <c r="B73" s="17" t="s">
        <v>63</v>
      </c>
      <c r="C73" s="180" t="s">
        <v>1034</v>
      </c>
      <c r="D73" s="180" t="s">
        <v>25</v>
      </c>
      <c r="E73" s="221"/>
      <c r="F73" s="180"/>
      <c r="G73" s="48">
        <v>12</v>
      </c>
      <c r="H73" s="48">
        <v>19</v>
      </c>
      <c r="I73" s="60">
        <f t="shared" si="1"/>
        <v>31</v>
      </c>
      <c r="J73" s="48"/>
      <c r="K73" s="48" t="s">
        <v>464</v>
      </c>
      <c r="L73" s="222" t="s">
        <v>573</v>
      </c>
      <c r="M73" s="222" t="s">
        <v>574</v>
      </c>
      <c r="N73" s="48" t="s">
        <v>600</v>
      </c>
      <c r="O73" s="48">
        <v>7896143254</v>
      </c>
      <c r="P73" s="183">
        <v>43728</v>
      </c>
      <c r="Q73" s="67" t="s">
        <v>125</v>
      </c>
      <c r="R73" s="67">
        <v>11</v>
      </c>
      <c r="S73" s="18" t="s">
        <v>85</v>
      </c>
      <c r="T73" s="18"/>
    </row>
    <row r="74" spans="1:20" ht="30">
      <c r="A74" s="4">
        <v>70</v>
      </c>
      <c r="B74" s="17" t="s">
        <v>63</v>
      </c>
      <c r="C74" s="180" t="s">
        <v>1035</v>
      </c>
      <c r="D74" s="180" t="s">
        <v>25</v>
      </c>
      <c r="E74" s="221"/>
      <c r="F74" s="180"/>
      <c r="G74" s="48">
        <v>23</v>
      </c>
      <c r="H74" s="48">
        <v>19</v>
      </c>
      <c r="I74" s="60">
        <f t="shared" si="1"/>
        <v>42</v>
      </c>
      <c r="J74" s="279"/>
      <c r="K74" s="48" t="s">
        <v>464</v>
      </c>
      <c r="L74" s="222" t="s">
        <v>573</v>
      </c>
      <c r="M74" s="222" t="s">
        <v>574</v>
      </c>
      <c r="N74" s="48" t="s">
        <v>600</v>
      </c>
      <c r="O74" s="48">
        <v>7896143254</v>
      </c>
      <c r="P74" s="183">
        <v>43728</v>
      </c>
      <c r="Q74" s="67" t="s">
        <v>125</v>
      </c>
      <c r="R74" s="67">
        <v>19</v>
      </c>
      <c r="S74" s="18" t="s">
        <v>85</v>
      </c>
      <c r="T74" s="18"/>
    </row>
    <row r="75" spans="1:20">
      <c r="A75" s="4">
        <v>71</v>
      </c>
      <c r="B75" s="17" t="s">
        <v>62</v>
      </c>
      <c r="C75" s="264" t="s">
        <v>1013</v>
      </c>
      <c r="D75" s="18" t="s">
        <v>25</v>
      </c>
      <c r="E75" s="19">
        <v>26</v>
      </c>
      <c r="F75" s="18"/>
      <c r="G75" s="68">
        <v>16</v>
      </c>
      <c r="H75" s="68">
        <v>22</v>
      </c>
      <c r="I75" s="60">
        <f t="shared" si="1"/>
        <v>38</v>
      </c>
      <c r="J75" s="102">
        <v>9859041986</v>
      </c>
      <c r="K75" s="67" t="s">
        <v>602</v>
      </c>
      <c r="L75" s="194" t="s">
        <v>1088</v>
      </c>
      <c r="M75" s="194">
        <v>9401450943</v>
      </c>
      <c r="N75" s="195" t="s">
        <v>923</v>
      </c>
      <c r="O75" s="206">
        <v>7399840977</v>
      </c>
      <c r="P75" s="183">
        <v>43729</v>
      </c>
      <c r="Q75" s="67" t="s">
        <v>128</v>
      </c>
      <c r="R75" s="67">
        <v>11</v>
      </c>
      <c r="S75" s="18" t="s">
        <v>85</v>
      </c>
      <c r="T75" s="18"/>
    </row>
    <row r="76" spans="1:20" ht="18.75">
      <c r="A76" s="4">
        <v>72</v>
      </c>
      <c r="B76" s="17" t="s">
        <v>62</v>
      </c>
      <c r="C76" s="273" t="s">
        <v>1036</v>
      </c>
      <c r="D76" s="18" t="s">
        <v>25</v>
      </c>
      <c r="E76" s="19"/>
      <c r="F76" s="48"/>
      <c r="G76" s="19">
        <v>30</v>
      </c>
      <c r="H76" s="19">
        <v>32</v>
      </c>
      <c r="I76" s="60">
        <f t="shared" si="1"/>
        <v>62</v>
      </c>
      <c r="J76" s="102">
        <v>9957534837</v>
      </c>
      <c r="K76" s="18" t="s">
        <v>1100</v>
      </c>
      <c r="L76" s="102" t="s">
        <v>1101</v>
      </c>
      <c r="M76" s="145">
        <v>9401450943</v>
      </c>
      <c r="N76" s="98" t="s">
        <v>923</v>
      </c>
      <c r="O76" s="98">
        <v>7399840977</v>
      </c>
      <c r="P76" s="183">
        <v>43729</v>
      </c>
      <c r="Q76" s="67" t="s">
        <v>128</v>
      </c>
      <c r="R76" s="67">
        <v>12</v>
      </c>
      <c r="S76" s="18" t="s">
        <v>85</v>
      </c>
      <c r="T76" s="18"/>
    </row>
    <row r="77" spans="1:20" ht="18.75">
      <c r="A77" s="4">
        <v>73</v>
      </c>
      <c r="B77" s="17" t="s">
        <v>63</v>
      </c>
      <c r="C77" s="239" t="s">
        <v>1037</v>
      </c>
      <c r="D77" s="18" t="s">
        <v>25</v>
      </c>
      <c r="E77" s="19"/>
      <c r="F77" s="18"/>
      <c r="G77" s="19">
        <v>31</v>
      </c>
      <c r="H77" s="19">
        <v>26</v>
      </c>
      <c r="I77" s="60">
        <f t="shared" si="1"/>
        <v>57</v>
      </c>
      <c r="J77" s="111">
        <v>8876026746</v>
      </c>
      <c r="K77" s="98" t="s">
        <v>822</v>
      </c>
      <c r="L77" s="98" t="s">
        <v>800</v>
      </c>
      <c r="M77" s="145">
        <v>9435486882</v>
      </c>
      <c r="N77" s="78" t="s">
        <v>823</v>
      </c>
      <c r="O77" s="97" t="s">
        <v>824</v>
      </c>
      <c r="P77" s="183">
        <v>43729</v>
      </c>
      <c r="Q77" s="67" t="s">
        <v>128</v>
      </c>
      <c r="R77" s="67">
        <v>11</v>
      </c>
      <c r="S77" s="18" t="s">
        <v>85</v>
      </c>
      <c r="T77" s="18"/>
    </row>
    <row r="78" spans="1:20" ht="18.75">
      <c r="A78" s="4">
        <v>74</v>
      </c>
      <c r="B78" s="17" t="s">
        <v>63</v>
      </c>
      <c r="C78" s="249" t="s">
        <v>1038</v>
      </c>
      <c r="D78" s="65" t="s">
        <v>25</v>
      </c>
      <c r="E78" s="68">
        <v>29</v>
      </c>
      <c r="F78" s="65"/>
      <c r="G78" s="68">
        <v>22</v>
      </c>
      <c r="H78" s="68">
        <v>20</v>
      </c>
      <c r="I78" s="60">
        <f t="shared" si="1"/>
        <v>42</v>
      </c>
      <c r="J78" s="184">
        <v>8486181247</v>
      </c>
      <c r="K78" s="67" t="s">
        <v>182</v>
      </c>
      <c r="L78" s="98" t="s">
        <v>174</v>
      </c>
      <c r="M78" s="145">
        <v>8761945492</v>
      </c>
      <c r="N78" s="78" t="s">
        <v>222</v>
      </c>
      <c r="O78" s="244" t="s">
        <v>223</v>
      </c>
      <c r="P78" s="183">
        <v>43729</v>
      </c>
      <c r="Q78" s="67" t="s">
        <v>128</v>
      </c>
      <c r="R78" s="67">
        <v>13</v>
      </c>
      <c r="S78" s="18" t="s">
        <v>85</v>
      </c>
      <c r="T78" s="18"/>
    </row>
    <row r="79" spans="1:20" ht="18.75">
      <c r="A79" s="4">
        <v>75</v>
      </c>
      <c r="B79" s="17" t="s">
        <v>63</v>
      </c>
      <c r="C79" s="249" t="s">
        <v>1039</v>
      </c>
      <c r="D79" s="65" t="s">
        <v>25</v>
      </c>
      <c r="E79" s="68">
        <v>18</v>
      </c>
      <c r="F79" s="65"/>
      <c r="G79" s="68">
        <v>20</v>
      </c>
      <c r="H79" s="68">
        <v>24</v>
      </c>
      <c r="I79" s="60">
        <f t="shared" si="1"/>
        <v>44</v>
      </c>
      <c r="J79" s="184">
        <v>9577663892</v>
      </c>
      <c r="K79" s="67" t="s">
        <v>182</v>
      </c>
      <c r="L79" s="98" t="s">
        <v>174</v>
      </c>
      <c r="M79" s="145">
        <v>8761945492</v>
      </c>
      <c r="N79" s="78" t="s">
        <v>222</v>
      </c>
      <c r="O79" s="244" t="s">
        <v>223</v>
      </c>
      <c r="P79" s="183">
        <v>43729</v>
      </c>
      <c r="Q79" s="67" t="s">
        <v>128</v>
      </c>
      <c r="R79" s="67">
        <v>12</v>
      </c>
      <c r="S79" s="18" t="s">
        <v>85</v>
      </c>
      <c r="T79" s="18"/>
    </row>
    <row r="80" spans="1:20" ht="18.75">
      <c r="A80" s="4">
        <v>76</v>
      </c>
      <c r="B80" s="17" t="s">
        <v>62</v>
      </c>
      <c r="C80" s="65" t="s">
        <v>1040</v>
      </c>
      <c r="D80" s="18" t="s">
        <v>25</v>
      </c>
      <c r="E80" s="19"/>
      <c r="F80" s="18"/>
      <c r="G80" s="19">
        <v>24</v>
      </c>
      <c r="H80" s="19">
        <v>31</v>
      </c>
      <c r="I80" s="60">
        <f t="shared" si="1"/>
        <v>55</v>
      </c>
      <c r="J80" s="111">
        <v>9954454498</v>
      </c>
      <c r="K80" s="67" t="s">
        <v>471</v>
      </c>
      <c r="L80" s="98" t="s">
        <v>807</v>
      </c>
      <c r="M80" s="145">
        <v>9854666395</v>
      </c>
      <c r="N80" s="78" t="s">
        <v>810</v>
      </c>
      <c r="O80" s="97">
        <v>9706893849</v>
      </c>
      <c r="P80" s="49">
        <v>43731</v>
      </c>
      <c r="Q80" s="48" t="s">
        <v>135</v>
      </c>
      <c r="R80" s="48">
        <v>13</v>
      </c>
      <c r="S80" s="18" t="s">
        <v>85</v>
      </c>
      <c r="T80" s="18"/>
    </row>
    <row r="81" spans="1:20">
      <c r="A81" s="4">
        <v>77</v>
      </c>
      <c r="B81" s="17" t="s">
        <v>62</v>
      </c>
      <c r="C81" s="160" t="s">
        <v>1041</v>
      </c>
      <c r="D81" s="65" t="s">
        <v>25</v>
      </c>
      <c r="E81" s="68">
        <v>4</v>
      </c>
      <c r="F81" s="65"/>
      <c r="G81" s="68">
        <v>32</v>
      </c>
      <c r="H81" s="68">
        <v>28</v>
      </c>
      <c r="I81" s="60">
        <f t="shared" si="1"/>
        <v>60</v>
      </c>
      <c r="J81" s="102">
        <v>7399488279</v>
      </c>
      <c r="K81" s="48" t="s">
        <v>1074</v>
      </c>
      <c r="L81" s="100" t="s">
        <v>634</v>
      </c>
      <c r="M81" s="100">
        <v>9401450940</v>
      </c>
      <c r="N81" s="48" t="s">
        <v>1102</v>
      </c>
      <c r="O81" s="48">
        <v>7896350891</v>
      </c>
      <c r="P81" s="49">
        <v>43731</v>
      </c>
      <c r="Q81" s="48" t="s">
        <v>135</v>
      </c>
      <c r="R81" s="67">
        <v>9</v>
      </c>
      <c r="S81" s="18" t="s">
        <v>85</v>
      </c>
      <c r="T81" s="18"/>
    </row>
    <row r="82" spans="1:20" ht="36">
      <c r="A82" s="4">
        <v>78</v>
      </c>
      <c r="B82" s="17" t="s">
        <v>63</v>
      </c>
      <c r="C82" s="274" t="s">
        <v>1042</v>
      </c>
      <c r="D82" s="65" t="s">
        <v>23</v>
      </c>
      <c r="E82" s="163">
        <v>18110508501</v>
      </c>
      <c r="F82" s="65" t="s">
        <v>88</v>
      </c>
      <c r="G82" s="68">
        <v>44</v>
      </c>
      <c r="H82" s="68">
        <v>40</v>
      </c>
      <c r="I82" s="60">
        <f t="shared" si="1"/>
        <v>84</v>
      </c>
      <c r="J82" s="191" t="s">
        <v>1103</v>
      </c>
      <c r="K82" s="65" t="s">
        <v>1104</v>
      </c>
      <c r="L82" s="222" t="s">
        <v>573</v>
      </c>
      <c r="M82" s="222" t="s">
        <v>574</v>
      </c>
      <c r="N82" s="78" t="s">
        <v>1105</v>
      </c>
      <c r="O82" s="97" t="s">
        <v>1106</v>
      </c>
      <c r="P82" s="49">
        <v>43731</v>
      </c>
      <c r="Q82" s="48" t="s">
        <v>135</v>
      </c>
      <c r="R82" s="67">
        <v>23</v>
      </c>
      <c r="S82" s="18" t="s">
        <v>85</v>
      </c>
      <c r="T82" s="18"/>
    </row>
    <row r="83" spans="1:20" ht="30">
      <c r="A83" s="4">
        <v>79</v>
      </c>
      <c r="B83" s="17" t="s">
        <v>62</v>
      </c>
      <c r="C83" s="65" t="s">
        <v>863</v>
      </c>
      <c r="D83" s="18" t="s">
        <v>25</v>
      </c>
      <c r="E83" s="19">
        <v>31</v>
      </c>
      <c r="F83" s="18"/>
      <c r="G83" s="19">
        <v>32</v>
      </c>
      <c r="H83" s="19">
        <v>29</v>
      </c>
      <c r="I83" s="60">
        <f t="shared" si="1"/>
        <v>61</v>
      </c>
      <c r="J83" s="100">
        <v>8876703947</v>
      </c>
      <c r="K83" s="48" t="s">
        <v>783</v>
      </c>
      <c r="L83" s="208" t="s">
        <v>1107</v>
      </c>
      <c r="M83" s="208">
        <v>9954142728</v>
      </c>
      <c r="N83" s="195" t="s">
        <v>1108</v>
      </c>
      <c r="O83" s="206">
        <v>8723001035</v>
      </c>
      <c r="P83" s="49">
        <v>43732</v>
      </c>
      <c r="Q83" s="48" t="s">
        <v>93</v>
      </c>
      <c r="R83" s="67">
        <v>11</v>
      </c>
      <c r="S83" s="18" t="s">
        <v>85</v>
      </c>
      <c r="T83" s="18"/>
    </row>
    <row r="84" spans="1:20">
      <c r="A84" s="4">
        <v>80</v>
      </c>
      <c r="B84" s="17" t="s">
        <v>62</v>
      </c>
      <c r="C84" s="82" t="s">
        <v>1043</v>
      </c>
      <c r="D84" s="249" t="s">
        <v>25</v>
      </c>
      <c r="E84" s="68">
        <v>7</v>
      </c>
      <c r="F84" s="67"/>
      <c r="G84" s="68">
        <v>24</v>
      </c>
      <c r="H84" s="68">
        <v>19</v>
      </c>
      <c r="I84" s="60">
        <f t="shared" si="1"/>
        <v>43</v>
      </c>
      <c r="J84" s="100">
        <v>8752909042</v>
      </c>
      <c r="K84" s="180" t="s">
        <v>783</v>
      </c>
      <c r="L84" s="241" t="s">
        <v>578</v>
      </c>
      <c r="M84" s="234">
        <v>8812881311</v>
      </c>
      <c r="N84" s="180" t="s">
        <v>936</v>
      </c>
      <c r="O84" s="180">
        <v>8011439971</v>
      </c>
      <c r="P84" s="49">
        <v>43732</v>
      </c>
      <c r="Q84" s="48" t="s">
        <v>93</v>
      </c>
      <c r="R84" s="67">
        <v>13</v>
      </c>
      <c r="S84" s="18" t="s">
        <v>85</v>
      </c>
      <c r="T84" s="18"/>
    </row>
    <row r="85" spans="1:20" ht="18.75">
      <c r="A85" s="4">
        <v>81</v>
      </c>
      <c r="B85" s="17" t="s">
        <v>62</v>
      </c>
      <c r="C85" s="18" t="s">
        <v>1044</v>
      </c>
      <c r="D85" s="18" t="s">
        <v>25</v>
      </c>
      <c r="E85" s="19">
        <v>30</v>
      </c>
      <c r="F85" s="18"/>
      <c r="G85" s="19">
        <v>31</v>
      </c>
      <c r="H85" s="19">
        <v>27</v>
      </c>
      <c r="I85" s="60">
        <f t="shared" si="1"/>
        <v>58</v>
      </c>
      <c r="J85" s="102">
        <v>9859156347</v>
      </c>
      <c r="K85" s="67" t="s">
        <v>783</v>
      </c>
      <c r="L85" s="98" t="s">
        <v>578</v>
      </c>
      <c r="M85" s="145">
        <v>8812881311</v>
      </c>
      <c r="N85" s="78" t="s">
        <v>1109</v>
      </c>
      <c r="O85" s="112" t="s">
        <v>1110</v>
      </c>
      <c r="P85" s="49">
        <v>43732</v>
      </c>
      <c r="Q85" s="48" t="s">
        <v>93</v>
      </c>
      <c r="R85" s="67">
        <v>16</v>
      </c>
      <c r="S85" s="18" t="s">
        <v>85</v>
      </c>
      <c r="T85" s="18"/>
    </row>
    <row r="86" spans="1:20">
      <c r="A86" s="4">
        <v>82</v>
      </c>
      <c r="B86" s="17" t="s">
        <v>63</v>
      </c>
      <c r="C86" s="168" t="s">
        <v>1045</v>
      </c>
      <c r="D86" s="65" t="s">
        <v>23</v>
      </c>
      <c r="E86" s="68"/>
      <c r="F86" s="67" t="s">
        <v>88</v>
      </c>
      <c r="G86" s="68">
        <v>84</v>
      </c>
      <c r="H86" s="68">
        <v>92</v>
      </c>
      <c r="I86" s="60">
        <f t="shared" si="1"/>
        <v>176</v>
      </c>
      <c r="J86" s="83" t="s">
        <v>1111</v>
      </c>
      <c r="K86" s="67" t="s">
        <v>820</v>
      </c>
      <c r="L86" s="97" t="s">
        <v>435</v>
      </c>
      <c r="M86" s="97" t="s">
        <v>436</v>
      </c>
      <c r="N86" s="67" t="s">
        <v>1112</v>
      </c>
      <c r="O86" s="67">
        <v>8471972061</v>
      </c>
      <c r="P86" s="49">
        <v>43732</v>
      </c>
      <c r="Q86" s="48" t="s">
        <v>93</v>
      </c>
      <c r="R86" s="67">
        <v>14</v>
      </c>
      <c r="S86" s="18" t="s">
        <v>85</v>
      </c>
      <c r="T86" s="18"/>
    </row>
    <row r="87" spans="1:20">
      <c r="A87" s="4">
        <v>83</v>
      </c>
      <c r="B87" s="17" t="s">
        <v>63</v>
      </c>
      <c r="C87" s="160" t="s">
        <v>1046</v>
      </c>
      <c r="D87" s="65" t="s">
        <v>25</v>
      </c>
      <c r="E87" s="68"/>
      <c r="F87" s="67"/>
      <c r="G87" s="68">
        <v>19</v>
      </c>
      <c r="H87" s="68">
        <v>21</v>
      </c>
      <c r="I87" s="60">
        <f t="shared" si="1"/>
        <v>40</v>
      </c>
      <c r="J87" s="67"/>
      <c r="K87" s="67" t="s">
        <v>820</v>
      </c>
      <c r="L87" s="97" t="s">
        <v>435</v>
      </c>
      <c r="M87" s="97" t="s">
        <v>436</v>
      </c>
      <c r="N87" s="67" t="s">
        <v>1112</v>
      </c>
      <c r="O87" s="67">
        <v>8471972061</v>
      </c>
      <c r="P87" s="49">
        <v>43732</v>
      </c>
      <c r="Q87" s="48" t="s">
        <v>93</v>
      </c>
      <c r="R87" s="67">
        <v>13</v>
      </c>
      <c r="S87" s="18" t="s">
        <v>85</v>
      </c>
      <c r="T87" s="18"/>
    </row>
    <row r="88" spans="1:20">
      <c r="A88" s="4">
        <v>84</v>
      </c>
      <c r="B88" s="17" t="s">
        <v>62</v>
      </c>
      <c r="C88" s="180" t="s">
        <v>1047</v>
      </c>
      <c r="D88" s="180" t="s">
        <v>23</v>
      </c>
      <c r="E88" s="221"/>
      <c r="F88" s="180" t="s">
        <v>88</v>
      </c>
      <c r="G88" s="48">
        <v>35</v>
      </c>
      <c r="H88" s="48">
        <v>37</v>
      </c>
      <c r="I88" s="60">
        <f t="shared" si="1"/>
        <v>72</v>
      </c>
      <c r="J88" s="188" t="s">
        <v>1064</v>
      </c>
      <c r="K88" s="48" t="s">
        <v>1074</v>
      </c>
      <c r="L88" s="102" t="s">
        <v>1113</v>
      </c>
      <c r="M88" s="100">
        <v>7896662534</v>
      </c>
      <c r="N88" s="48" t="s">
        <v>1114</v>
      </c>
      <c r="O88" s="48">
        <v>8011353501</v>
      </c>
      <c r="P88" s="183">
        <v>43733</v>
      </c>
      <c r="Q88" s="67" t="s">
        <v>102</v>
      </c>
      <c r="R88" s="67">
        <v>15</v>
      </c>
      <c r="S88" s="18" t="s">
        <v>85</v>
      </c>
      <c r="T88" s="18"/>
    </row>
    <row r="89" spans="1:20">
      <c r="A89" s="4">
        <v>85</v>
      </c>
      <c r="B89" s="17" t="s">
        <v>62</v>
      </c>
      <c r="C89" s="180" t="s">
        <v>1048</v>
      </c>
      <c r="D89" s="180" t="s">
        <v>25</v>
      </c>
      <c r="E89" s="221"/>
      <c r="F89" s="180"/>
      <c r="G89" s="48">
        <v>30</v>
      </c>
      <c r="H89" s="48">
        <v>37</v>
      </c>
      <c r="I89" s="60">
        <f t="shared" si="1"/>
        <v>67</v>
      </c>
      <c r="J89" s="17"/>
      <c r="K89" s="48" t="s">
        <v>1074</v>
      </c>
      <c r="L89" s="102" t="s">
        <v>1113</v>
      </c>
      <c r="M89" s="100">
        <v>7896662534</v>
      </c>
      <c r="N89" s="48" t="s">
        <v>1114</v>
      </c>
      <c r="O89" s="48">
        <v>8011353501</v>
      </c>
      <c r="P89" s="183">
        <v>43733</v>
      </c>
      <c r="Q89" s="67" t="s">
        <v>102</v>
      </c>
      <c r="R89" s="67">
        <v>12</v>
      </c>
      <c r="S89" s="18" t="s">
        <v>85</v>
      </c>
      <c r="T89" s="18"/>
    </row>
    <row r="90" spans="1:20" ht="31.5">
      <c r="A90" s="4">
        <v>86</v>
      </c>
      <c r="B90" s="17" t="s">
        <v>63</v>
      </c>
      <c r="C90" s="173" t="s">
        <v>1049</v>
      </c>
      <c r="D90" s="65" t="s">
        <v>23</v>
      </c>
      <c r="E90" s="163">
        <v>18110514701</v>
      </c>
      <c r="F90" s="65" t="s">
        <v>88</v>
      </c>
      <c r="G90" s="68">
        <v>65</v>
      </c>
      <c r="H90" s="68">
        <v>72</v>
      </c>
      <c r="I90" s="60">
        <f t="shared" si="1"/>
        <v>137</v>
      </c>
      <c r="J90" s="107" t="s">
        <v>1115</v>
      </c>
      <c r="K90" s="65" t="s">
        <v>1116</v>
      </c>
      <c r="L90" s="98" t="s">
        <v>1117</v>
      </c>
      <c r="M90" s="145">
        <v>9957943418</v>
      </c>
      <c r="N90" s="244" t="s">
        <v>631</v>
      </c>
      <c r="O90" s="244">
        <v>9678191418</v>
      </c>
      <c r="P90" s="183">
        <v>43733</v>
      </c>
      <c r="Q90" s="67" t="s">
        <v>102</v>
      </c>
      <c r="R90" s="48">
        <v>26</v>
      </c>
      <c r="S90" s="18" t="s">
        <v>85</v>
      </c>
      <c r="T90" s="18"/>
    </row>
    <row r="91" spans="1:20" ht="31.5">
      <c r="A91" s="4">
        <v>87</v>
      </c>
      <c r="B91" s="17" t="s">
        <v>63</v>
      </c>
      <c r="C91" s="151" t="s">
        <v>1050</v>
      </c>
      <c r="D91" s="65" t="s">
        <v>25</v>
      </c>
      <c r="E91" s="68">
        <v>12</v>
      </c>
      <c r="F91" s="65"/>
      <c r="G91" s="68">
        <v>19</v>
      </c>
      <c r="H91" s="68">
        <v>21</v>
      </c>
      <c r="I91" s="60">
        <f t="shared" si="1"/>
        <v>40</v>
      </c>
      <c r="J91" s="184">
        <v>7896144937</v>
      </c>
      <c r="K91" s="65" t="s">
        <v>1116</v>
      </c>
      <c r="L91" s="98" t="s">
        <v>1117</v>
      </c>
      <c r="M91" s="145">
        <v>9957943418</v>
      </c>
      <c r="N91" s="244" t="s">
        <v>631</v>
      </c>
      <c r="O91" s="244">
        <v>9678191418</v>
      </c>
      <c r="P91" s="183">
        <v>43733</v>
      </c>
      <c r="Q91" s="67" t="s">
        <v>102</v>
      </c>
      <c r="R91" s="67">
        <v>25</v>
      </c>
      <c r="S91" s="18" t="s">
        <v>85</v>
      </c>
      <c r="T91" s="18"/>
    </row>
    <row r="92" spans="1:20">
      <c r="A92" s="4">
        <v>88</v>
      </c>
      <c r="B92" s="17" t="s">
        <v>62</v>
      </c>
      <c r="C92" s="268" t="s">
        <v>1051</v>
      </c>
      <c r="D92" s="65" t="s">
        <v>23</v>
      </c>
      <c r="E92" s="68"/>
      <c r="F92" s="65" t="s">
        <v>88</v>
      </c>
      <c r="G92" s="67">
        <v>11</v>
      </c>
      <c r="H92" s="67">
        <v>15</v>
      </c>
      <c r="I92" s="60">
        <f t="shared" si="1"/>
        <v>26</v>
      </c>
      <c r="J92" s="84" t="s">
        <v>1118</v>
      </c>
      <c r="K92" s="67" t="s">
        <v>278</v>
      </c>
      <c r="L92" s="75" t="s">
        <v>228</v>
      </c>
      <c r="M92" s="75">
        <v>9707875779</v>
      </c>
      <c r="N92" s="67" t="s">
        <v>970</v>
      </c>
      <c r="O92" s="67">
        <v>9678916213</v>
      </c>
      <c r="P92" s="183">
        <v>43734</v>
      </c>
      <c r="Q92" s="67" t="s">
        <v>118</v>
      </c>
      <c r="R92" s="67">
        <v>12</v>
      </c>
      <c r="S92" s="18" t="s">
        <v>85</v>
      </c>
      <c r="T92" s="18"/>
    </row>
    <row r="93" spans="1:20">
      <c r="A93" s="4">
        <v>89</v>
      </c>
      <c r="B93" s="17" t="s">
        <v>62</v>
      </c>
      <c r="C93" s="168" t="s">
        <v>1052</v>
      </c>
      <c r="D93" s="65" t="s">
        <v>25</v>
      </c>
      <c r="E93" s="68">
        <v>12</v>
      </c>
      <c r="F93" s="65"/>
      <c r="G93" s="67">
        <v>28</v>
      </c>
      <c r="H93" s="67">
        <v>38</v>
      </c>
      <c r="I93" s="60">
        <f t="shared" si="1"/>
        <v>66</v>
      </c>
      <c r="J93" s="92">
        <v>9954384485</v>
      </c>
      <c r="K93" s="67" t="s">
        <v>278</v>
      </c>
      <c r="L93" s="75" t="s">
        <v>228</v>
      </c>
      <c r="M93" s="75">
        <v>9707875779</v>
      </c>
      <c r="N93" s="67" t="s">
        <v>970</v>
      </c>
      <c r="O93" s="67">
        <v>9678916213</v>
      </c>
      <c r="P93" s="183">
        <v>43734</v>
      </c>
      <c r="Q93" s="67" t="s">
        <v>118</v>
      </c>
      <c r="R93" s="67">
        <v>13</v>
      </c>
      <c r="S93" s="18" t="s">
        <v>85</v>
      </c>
      <c r="T93" s="18"/>
    </row>
    <row r="94" spans="1:20" ht="36">
      <c r="A94" s="4">
        <v>90</v>
      </c>
      <c r="B94" s="17" t="s">
        <v>63</v>
      </c>
      <c r="C94" s="173" t="s">
        <v>1053</v>
      </c>
      <c r="D94" s="65" t="s">
        <v>23</v>
      </c>
      <c r="E94" s="163">
        <v>18110506504</v>
      </c>
      <c r="F94" s="65" t="s">
        <v>88</v>
      </c>
      <c r="G94" s="68">
        <v>73</v>
      </c>
      <c r="H94" s="68">
        <v>80</v>
      </c>
      <c r="I94" s="60">
        <f t="shared" si="1"/>
        <v>153</v>
      </c>
      <c r="J94" s="191" t="s">
        <v>1119</v>
      </c>
      <c r="K94" s="65" t="s">
        <v>272</v>
      </c>
      <c r="L94" s="98" t="s">
        <v>239</v>
      </c>
      <c r="M94" s="145">
        <v>9954010400</v>
      </c>
      <c r="N94" s="78" t="s">
        <v>650</v>
      </c>
      <c r="O94" s="97">
        <v>9859896902</v>
      </c>
      <c r="P94" s="183">
        <v>43734</v>
      </c>
      <c r="Q94" s="67" t="s">
        <v>118</v>
      </c>
      <c r="R94" s="67">
        <v>16</v>
      </c>
      <c r="S94" s="18" t="s">
        <v>85</v>
      </c>
      <c r="T94" s="18"/>
    </row>
    <row r="95" spans="1:20" ht="18.75">
      <c r="A95" s="4">
        <v>91</v>
      </c>
      <c r="B95" s="17" t="s">
        <v>63</v>
      </c>
      <c r="C95" s="151" t="s">
        <v>1054</v>
      </c>
      <c r="D95" s="65" t="s">
        <v>25</v>
      </c>
      <c r="E95" s="68">
        <v>25</v>
      </c>
      <c r="F95" s="65"/>
      <c r="G95" s="68">
        <v>15</v>
      </c>
      <c r="H95" s="68">
        <v>16</v>
      </c>
      <c r="I95" s="60">
        <f t="shared" si="1"/>
        <v>31</v>
      </c>
      <c r="J95" s="184">
        <v>7399527021</v>
      </c>
      <c r="K95" s="65" t="s">
        <v>272</v>
      </c>
      <c r="L95" s="98" t="s">
        <v>239</v>
      </c>
      <c r="M95" s="145">
        <v>9954010400</v>
      </c>
      <c r="N95" s="78" t="s">
        <v>650</v>
      </c>
      <c r="O95" s="97">
        <v>9859896902</v>
      </c>
      <c r="P95" s="183">
        <v>43734</v>
      </c>
      <c r="Q95" s="67" t="s">
        <v>118</v>
      </c>
      <c r="R95" s="67">
        <v>17</v>
      </c>
      <c r="S95" s="18" t="s">
        <v>85</v>
      </c>
      <c r="T95" s="18"/>
    </row>
    <row r="96" spans="1:20">
      <c r="A96" s="4">
        <v>92</v>
      </c>
      <c r="B96" s="17" t="s">
        <v>62</v>
      </c>
      <c r="C96" s="18" t="s">
        <v>1000</v>
      </c>
      <c r="D96" s="18" t="s">
        <v>23</v>
      </c>
      <c r="E96" s="19"/>
      <c r="F96" s="18" t="s">
        <v>88</v>
      </c>
      <c r="G96" s="52">
        <v>47</v>
      </c>
      <c r="H96" s="52">
        <v>46</v>
      </c>
      <c r="I96" s="60">
        <f t="shared" si="1"/>
        <v>93</v>
      </c>
      <c r="J96" s="20"/>
      <c r="K96" s="20" t="s">
        <v>611</v>
      </c>
      <c r="L96" s="195" t="s">
        <v>612</v>
      </c>
      <c r="M96" s="195">
        <v>9957130368</v>
      </c>
      <c r="N96" s="20" t="s">
        <v>644</v>
      </c>
      <c r="O96" s="20">
        <v>8472899868</v>
      </c>
      <c r="P96" s="183">
        <v>43735</v>
      </c>
      <c r="Q96" s="67" t="s">
        <v>125</v>
      </c>
      <c r="R96" s="67">
        <v>18</v>
      </c>
      <c r="S96" s="18" t="s">
        <v>85</v>
      </c>
      <c r="T96" s="18"/>
    </row>
    <row r="97" spans="1:20">
      <c r="A97" s="4">
        <v>93</v>
      </c>
      <c r="B97" s="17" t="s">
        <v>62</v>
      </c>
      <c r="C97" s="18" t="s">
        <v>1001</v>
      </c>
      <c r="D97" s="18" t="s">
        <v>25</v>
      </c>
      <c r="E97" s="19">
        <v>31</v>
      </c>
      <c r="F97" s="18"/>
      <c r="G97" s="19">
        <v>36</v>
      </c>
      <c r="H97" s="19">
        <v>42</v>
      </c>
      <c r="I97" s="60">
        <f t="shared" si="1"/>
        <v>78</v>
      </c>
      <c r="J97" s="18"/>
      <c r="K97" s="20" t="s">
        <v>611</v>
      </c>
      <c r="L97" s="195" t="s">
        <v>612</v>
      </c>
      <c r="M97" s="195">
        <v>9957130368</v>
      </c>
      <c r="N97" s="20" t="s">
        <v>644</v>
      </c>
      <c r="O97" s="20">
        <v>8472899868</v>
      </c>
      <c r="P97" s="183">
        <v>43735</v>
      </c>
      <c r="Q97" s="67" t="s">
        <v>125</v>
      </c>
      <c r="R97" s="48">
        <v>16</v>
      </c>
      <c r="S97" s="18" t="s">
        <v>85</v>
      </c>
      <c r="T97" s="18"/>
    </row>
    <row r="98" spans="1:20" ht="33">
      <c r="A98" s="4">
        <v>94</v>
      </c>
      <c r="B98" s="17" t="s">
        <v>63</v>
      </c>
      <c r="C98" s="174" t="s">
        <v>326</v>
      </c>
      <c r="D98" s="182" t="s">
        <v>23</v>
      </c>
      <c r="E98" s="90">
        <v>18110515201</v>
      </c>
      <c r="F98" s="52" t="s">
        <v>88</v>
      </c>
      <c r="G98" s="52">
        <v>39</v>
      </c>
      <c r="H98" s="52">
        <v>46</v>
      </c>
      <c r="I98" s="60">
        <f t="shared" si="1"/>
        <v>85</v>
      </c>
      <c r="J98" s="107" t="s">
        <v>423</v>
      </c>
      <c r="K98" s="280" t="s">
        <v>1120</v>
      </c>
      <c r="L98" s="187" t="s">
        <v>1121</v>
      </c>
      <c r="M98" s="124">
        <v>9957943418</v>
      </c>
      <c r="N98" s="206" t="s">
        <v>1082</v>
      </c>
      <c r="O98" s="206">
        <v>7896024147</v>
      </c>
      <c r="P98" s="183">
        <v>43735</v>
      </c>
      <c r="Q98" s="67" t="s">
        <v>125</v>
      </c>
      <c r="R98" s="48">
        <v>32</v>
      </c>
      <c r="S98" s="18" t="s">
        <v>85</v>
      </c>
      <c r="T98" s="18"/>
    </row>
    <row r="99" spans="1:20">
      <c r="A99" s="4">
        <v>95</v>
      </c>
      <c r="B99" s="17" t="s">
        <v>62</v>
      </c>
      <c r="C99" s="150" t="s">
        <v>978</v>
      </c>
      <c r="D99" s="65" t="s">
        <v>23</v>
      </c>
      <c r="E99" s="163">
        <v>18110512101</v>
      </c>
      <c r="F99" s="65" t="s">
        <v>88</v>
      </c>
      <c r="G99" s="68">
        <v>29</v>
      </c>
      <c r="H99" s="68">
        <v>24</v>
      </c>
      <c r="I99" s="60">
        <f t="shared" si="1"/>
        <v>53</v>
      </c>
      <c r="J99" s="100">
        <v>8011970069</v>
      </c>
      <c r="K99" s="67" t="s">
        <v>1059</v>
      </c>
      <c r="L99" s="75" t="s">
        <v>228</v>
      </c>
      <c r="M99" s="75">
        <v>9707875779</v>
      </c>
      <c r="N99" s="67" t="s">
        <v>1060</v>
      </c>
      <c r="O99" s="67">
        <v>8011437896</v>
      </c>
      <c r="P99" s="49">
        <v>43736</v>
      </c>
      <c r="Q99" s="48" t="s">
        <v>128</v>
      </c>
      <c r="R99" s="67">
        <v>18</v>
      </c>
      <c r="S99" s="18" t="s">
        <v>85</v>
      </c>
      <c r="T99" s="18"/>
    </row>
    <row r="100" spans="1:20">
      <c r="A100" s="4">
        <v>96</v>
      </c>
      <c r="B100" s="17" t="s">
        <v>62</v>
      </c>
      <c r="C100" s="160" t="s">
        <v>979</v>
      </c>
      <c r="D100" s="65" t="s">
        <v>25</v>
      </c>
      <c r="E100" s="68">
        <v>14</v>
      </c>
      <c r="F100" s="67"/>
      <c r="G100" s="68">
        <v>32</v>
      </c>
      <c r="H100" s="68">
        <v>21</v>
      </c>
      <c r="I100" s="60">
        <f t="shared" si="1"/>
        <v>53</v>
      </c>
      <c r="J100" s="100">
        <v>7086165207</v>
      </c>
      <c r="K100" s="67" t="s">
        <v>260</v>
      </c>
      <c r="L100" s="75" t="s">
        <v>228</v>
      </c>
      <c r="M100" s="75">
        <v>9707875779</v>
      </c>
      <c r="N100" s="146" t="s">
        <v>230</v>
      </c>
      <c r="O100" s="86" t="s">
        <v>231</v>
      </c>
      <c r="P100" s="49">
        <v>43736</v>
      </c>
      <c r="Q100" s="48" t="s">
        <v>128</v>
      </c>
      <c r="R100" s="67">
        <v>16</v>
      </c>
      <c r="S100" s="18" t="s">
        <v>85</v>
      </c>
      <c r="T100" s="18"/>
    </row>
    <row r="101" spans="1:20">
      <c r="A101" s="4">
        <v>97</v>
      </c>
      <c r="B101" s="17" t="s">
        <v>63</v>
      </c>
      <c r="C101" s="266" t="s">
        <v>1021</v>
      </c>
      <c r="D101" s="65" t="s">
        <v>23</v>
      </c>
      <c r="E101" s="90">
        <v>18110514402</v>
      </c>
      <c r="F101" s="65" t="s">
        <v>88</v>
      </c>
      <c r="G101" s="68">
        <v>42</v>
      </c>
      <c r="H101" s="68">
        <v>50</v>
      </c>
      <c r="I101" s="60">
        <f t="shared" si="1"/>
        <v>92</v>
      </c>
      <c r="J101" s="95" t="s">
        <v>1093</v>
      </c>
      <c r="K101" s="67" t="s">
        <v>272</v>
      </c>
      <c r="L101" s="187" t="s">
        <v>1094</v>
      </c>
      <c r="M101" s="208">
        <v>9859063909</v>
      </c>
      <c r="N101" s="195" t="s">
        <v>1095</v>
      </c>
      <c r="O101" s="206">
        <v>8761912923</v>
      </c>
      <c r="P101" s="49">
        <v>43736</v>
      </c>
      <c r="Q101" s="48" t="s">
        <v>128</v>
      </c>
      <c r="R101" s="67">
        <v>30</v>
      </c>
      <c r="S101" s="18" t="s">
        <v>85</v>
      </c>
      <c r="T101" s="18"/>
    </row>
    <row r="102" spans="1:20" ht="18">
      <c r="A102" s="4">
        <v>98</v>
      </c>
      <c r="B102" s="17" t="s">
        <v>63</v>
      </c>
      <c r="C102" s="266" t="s">
        <v>1022</v>
      </c>
      <c r="D102" s="65" t="s">
        <v>25</v>
      </c>
      <c r="E102" s="68"/>
      <c r="F102" s="65"/>
      <c r="G102" s="68">
        <v>21</v>
      </c>
      <c r="H102" s="68">
        <v>27</v>
      </c>
      <c r="I102" s="60">
        <f t="shared" si="1"/>
        <v>48</v>
      </c>
      <c r="J102" s="184"/>
      <c r="K102" s="67" t="s">
        <v>272</v>
      </c>
      <c r="L102" s="187" t="s">
        <v>1094</v>
      </c>
      <c r="M102" s="208">
        <v>9859063909</v>
      </c>
      <c r="N102" s="195" t="s">
        <v>1095</v>
      </c>
      <c r="O102" s="206">
        <v>8761912923</v>
      </c>
      <c r="P102" s="49">
        <v>43736</v>
      </c>
      <c r="Q102" s="48" t="s">
        <v>128</v>
      </c>
      <c r="R102" s="67">
        <v>31</v>
      </c>
      <c r="S102" s="18" t="s">
        <v>85</v>
      </c>
      <c r="T102" s="18"/>
    </row>
    <row r="103" spans="1:20">
      <c r="A103" s="4">
        <v>99</v>
      </c>
      <c r="B103" s="17" t="s">
        <v>62</v>
      </c>
      <c r="C103" s="82" t="s">
        <v>1055</v>
      </c>
      <c r="D103" s="65" t="s">
        <v>23</v>
      </c>
      <c r="E103" s="134">
        <v>18110506902</v>
      </c>
      <c r="F103" s="65" t="s">
        <v>88</v>
      </c>
      <c r="G103" s="68">
        <v>123</v>
      </c>
      <c r="H103" s="68">
        <v>145</v>
      </c>
      <c r="I103" s="60">
        <f t="shared" si="1"/>
        <v>268</v>
      </c>
      <c r="J103" s="100">
        <v>9707410156</v>
      </c>
      <c r="K103" s="67" t="s">
        <v>471</v>
      </c>
      <c r="L103" s="162" t="s">
        <v>807</v>
      </c>
      <c r="M103" s="162" t="s">
        <v>808</v>
      </c>
      <c r="N103" s="67" t="s">
        <v>230</v>
      </c>
      <c r="O103" s="67">
        <v>9954661339</v>
      </c>
      <c r="P103" s="183">
        <v>43738</v>
      </c>
      <c r="Q103" s="65" t="s">
        <v>102</v>
      </c>
      <c r="R103" s="67">
        <v>10</v>
      </c>
      <c r="S103" s="18" t="s">
        <v>85</v>
      </c>
      <c r="T103" s="18"/>
    </row>
    <row r="104" spans="1:20">
      <c r="A104" s="4">
        <v>100</v>
      </c>
      <c r="B104" s="17" t="s">
        <v>62</v>
      </c>
      <c r="C104" s="82" t="s">
        <v>1056</v>
      </c>
      <c r="D104" s="65" t="s">
        <v>25</v>
      </c>
      <c r="E104" s="67">
        <v>20</v>
      </c>
      <c r="F104" s="101"/>
      <c r="G104" s="68">
        <v>35</v>
      </c>
      <c r="H104" s="68">
        <v>32</v>
      </c>
      <c r="I104" s="60">
        <f t="shared" si="1"/>
        <v>67</v>
      </c>
      <c r="J104" s="144">
        <v>7896782805</v>
      </c>
      <c r="K104" s="67" t="s">
        <v>260</v>
      </c>
      <c r="L104" s="75" t="s">
        <v>228</v>
      </c>
      <c r="M104" s="75">
        <v>9707875779</v>
      </c>
      <c r="N104" s="146" t="s">
        <v>230</v>
      </c>
      <c r="O104" s="86" t="s">
        <v>231</v>
      </c>
      <c r="P104" s="183">
        <v>43738</v>
      </c>
      <c r="Q104" s="65" t="s">
        <v>102</v>
      </c>
      <c r="R104" s="67">
        <v>12</v>
      </c>
      <c r="S104" s="18" t="s">
        <v>85</v>
      </c>
      <c r="T104" s="18"/>
    </row>
    <row r="105" spans="1:20">
      <c r="A105" s="4">
        <v>101</v>
      </c>
      <c r="B105" s="17" t="s">
        <v>63</v>
      </c>
      <c r="C105" s="82" t="s">
        <v>1057</v>
      </c>
      <c r="D105" s="65" t="s">
        <v>23</v>
      </c>
      <c r="E105" s="105">
        <v>18110506605</v>
      </c>
      <c r="F105" s="65" t="s">
        <v>88</v>
      </c>
      <c r="G105" s="68">
        <v>40</v>
      </c>
      <c r="H105" s="68">
        <v>48</v>
      </c>
      <c r="I105" s="60">
        <f t="shared" si="1"/>
        <v>88</v>
      </c>
      <c r="J105" s="156" t="s">
        <v>247</v>
      </c>
      <c r="K105" s="65" t="s">
        <v>238</v>
      </c>
      <c r="L105" s="157" t="s">
        <v>239</v>
      </c>
      <c r="M105" s="98">
        <v>9954010400</v>
      </c>
      <c r="N105" s="72" t="s">
        <v>248</v>
      </c>
      <c r="O105" s="73" t="s">
        <v>249</v>
      </c>
      <c r="P105" s="183">
        <v>43738</v>
      </c>
      <c r="Q105" s="65" t="s">
        <v>102</v>
      </c>
      <c r="R105" s="67">
        <v>33</v>
      </c>
      <c r="S105" s="18" t="s">
        <v>85</v>
      </c>
      <c r="T105" s="18"/>
    </row>
    <row r="106" spans="1:20">
      <c r="A106" s="4">
        <v>102</v>
      </c>
      <c r="B106" s="17" t="s">
        <v>63</v>
      </c>
      <c r="C106" s="82" t="s">
        <v>678</v>
      </c>
      <c r="D106" s="65" t="s">
        <v>25</v>
      </c>
      <c r="E106" s="68">
        <v>26</v>
      </c>
      <c r="F106" s="67"/>
      <c r="G106" s="68">
        <v>25</v>
      </c>
      <c r="H106" s="68">
        <v>18</v>
      </c>
      <c r="I106" s="60">
        <f t="shared" si="1"/>
        <v>43</v>
      </c>
      <c r="J106" s="158">
        <v>8822276699</v>
      </c>
      <c r="K106" s="65" t="s">
        <v>238</v>
      </c>
      <c r="L106" s="157" t="s">
        <v>239</v>
      </c>
      <c r="M106" s="98">
        <v>9954010400</v>
      </c>
      <c r="N106" s="72" t="s">
        <v>248</v>
      </c>
      <c r="O106" s="73" t="s">
        <v>249</v>
      </c>
      <c r="P106" s="183">
        <v>43738</v>
      </c>
      <c r="Q106" s="65" t="s">
        <v>102</v>
      </c>
      <c r="R106" s="67">
        <v>37</v>
      </c>
      <c r="S106" s="18" t="s">
        <v>85</v>
      </c>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COUNTIFS(C6:C164,"*")</f>
        <v>101</v>
      </c>
      <c r="D165" s="21"/>
      <c r="E165" s="13"/>
      <c r="F165" s="21"/>
      <c r="G165" s="59">
        <f>SUM(G6:G164)</f>
        <v>4092</v>
      </c>
      <c r="H165" s="59">
        <f>SUM(H6:H164)</f>
        <v>4156</v>
      </c>
      <c r="I165" s="59">
        <f>SUM(I6:I164)</f>
        <v>8248</v>
      </c>
      <c r="J165" s="21"/>
      <c r="K165" s="21"/>
      <c r="L165" s="21"/>
      <c r="M165" s="21"/>
      <c r="N165" s="21"/>
      <c r="O165" s="21"/>
      <c r="P165" s="14"/>
      <c r="Q165" s="21"/>
      <c r="R165" s="21"/>
      <c r="S165" s="21"/>
      <c r="T165" s="12"/>
    </row>
    <row r="166" spans="1:20">
      <c r="A166" s="44" t="s">
        <v>62</v>
      </c>
      <c r="B166" s="10">
        <f>COUNTIF(B$5:B$164,"Team 1")</f>
        <v>53</v>
      </c>
      <c r="C166" s="44" t="s">
        <v>25</v>
      </c>
      <c r="D166" s="10">
        <f>COUNTIF(D6:D164,"Anganwadi")</f>
        <v>59</v>
      </c>
    </row>
    <row r="167" spans="1:20">
      <c r="A167" s="44" t="s">
        <v>63</v>
      </c>
      <c r="B167" s="10">
        <f>COUNTIF(B$6:B$164,"Team 2")</f>
        <v>49</v>
      </c>
      <c r="C167" s="44" t="s">
        <v>23</v>
      </c>
      <c r="D167" s="10">
        <f>COUNTIF(D6:D164,"School")</f>
        <v>42</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R7" sqref="R7"/>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349" t="s">
        <v>71</v>
      </c>
      <c r="B1" s="349"/>
      <c r="C1" s="349"/>
      <c r="D1" s="349"/>
      <c r="E1" s="349"/>
      <c r="F1" s="350"/>
      <c r="G1" s="350"/>
      <c r="H1" s="350"/>
      <c r="I1" s="350"/>
      <c r="J1" s="350"/>
    </row>
    <row r="2" spans="1:11" ht="25.5">
      <c r="A2" s="351" t="s">
        <v>0</v>
      </c>
      <c r="B2" s="352"/>
      <c r="C2" s="353" t="str">
        <f>'Block at a Glance'!C2:D2</f>
        <v>ASSAM</v>
      </c>
      <c r="D2" s="354"/>
      <c r="E2" s="27" t="s">
        <v>1</v>
      </c>
      <c r="F2" s="355" t="s">
        <v>1122</v>
      </c>
      <c r="G2" s="356"/>
      <c r="H2" s="28" t="s">
        <v>24</v>
      </c>
      <c r="I2" s="355" t="s">
        <v>577</v>
      </c>
      <c r="J2" s="356"/>
    </row>
    <row r="3" spans="1:11" ht="28.5" customHeight="1">
      <c r="A3" s="360" t="s">
        <v>66</v>
      </c>
      <c r="B3" s="360"/>
      <c r="C3" s="360"/>
      <c r="D3" s="360"/>
      <c r="E3" s="360"/>
      <c r="F3" s="360"/>
      <c r="G3" s="360"/>
      <c r="H3" s="360"/>
      <c r="I3" s="360"/>
      <c r="J3" s="360"/>
    </row>
    <row r="4" spans="1:11">
      <c r="A4" s="359" t="s">
        <v>27</v>
      </c>
      <c r="B4" s="358" t="s">
        <v>28</v>
      </c>
      <c r="C4" s="357" t="s">
        <v>29</v>
      </c>
      <c r="D4" s="357" t="s">
        <v>36</v>
      </c>
      <c r="E4" s="357"/>
      <c r="F4" s="357"/>
      <c r="G4" s="357" t="s">
        <v>30</v>
      </c>
      <c r="H4" s="357" t="s">
        <v>37</v>
      </c>
      <c r="I4" s="357"/>
      <c r="J4" s="357"/>
    </row>
    <row r="5" spans="1:11" ht="22.5" customHeight="1">
      <c r="A5" s="359"/>
      <c r="B5" s="358"/>
      <c r="C5" s="357"/>
      <c r="D5" s="29" t="s">
        <v>9</v>
      </c>
      <c r="E5" s="29" t="s">
        <v>10</v>
      </c>
      <c r="F5" s="29" t="s">
        <v>11</v>
      </c>
      <c r="G5" s="357"/>
      <c r="H5" s="29" t="s">
        <v>9</v>
      </c>
      <c r="I5" s="29" t="s">
        <v>10</v>
      </c>
      <c r="J5" s="29" t="s">
        <v>11</v>
      </c>
    </row>
    <row r="6" spans="1:11" ht="22.5" customHeight="1">
      <c r="A6" s="45">
        <v>1</v>
      </c>
      <c r="B6" s="61">
        <v>43556</v>
      </c>
      <c r="C6" s="31">
        <f>COUNTIFS('April-19'!D$5:D$164,"Anganwadi")</f>
        <v>45</v>
      </c>
      <c r="D6" s="32">
        <f>SUMIF('April-19'!$D$5:$D$164,"Anganwadi",'April-19'!$G$5:$G$164)</f>
        <v>969</v>
      </c>
      <c r="E6" s="32">
        <f>SUMIF('April-19'!$D$5:$D$164,"Anganwadi",'April-19'!$H$5:$H$164)</f>
        <v>984</v>
      </c>
      <c r="F6" s="32">
        <f>+D6+E6</f>
        <v>1953</v>
      </c>
      <c r="G6" s="31">
        <f>COUNTIF('April-19'!D5:D164,"School")</f>
        <v>33</v>
      </c>
      <c r="H6" s="32">
        <f>SUMIF('April-19'!$D$5:$D$164,"School",'April-19'!$G$5:$G$164)</f>
        <v>3197</v>
      </c>
      <c r="I6" s="32">
        <f>SUMIF('April-19'!$D$5:$D$164,"School",'April-19'!$H$5:$H$164)</f>
        <v>3097</v>
      </c>
      <c r="J6" s="32">
        <f>+H6+I6</f>
        <v>6294</v>
      </c>
      <c r="K6" s="33"/>
    </row>
    <row r="7" spans="1:11" ht="22.5" customHeight="1">
      <c r="A7" s="30">
        <v>2</v>
      </c>
      <c r="B7" s="62">
        <v>43601</v>
      </c>
      <c r="C7" s="31">
        <f>COUNTIF('May-19'!D5:D164,"Anganwadi")</f>
        <v>41</v>
      </c>
      <c r="D7" s="32">
        <f>SUMIF('May-19'!$D$5:$D$164,"Anganwadi",'May-19'!$G$5:$G$164)</f>
        <v>964</v>
      </c>
      <c r="E7" s="32">
        <f>SUMIF('May-19'!$D$5:$D$164,"Anganwadi",'May-19'!$H$5:$H$164)</f>
        <v>1034</v>
      </c>
      <c r="F7" s="32">
        <f t="shared" ref="F7:F11" si="0">+D7+E7</f>
        <v>1998</v>
      </c>
      <c r="G7" s="31">
        <f>COUNTIF('May-19'!D5:D164,"School")</f>
        <v>48</v>
      </c>
      <c r="H7" s="32">
        <f>SUMIF('May-19'!$D$5:$D$164,"School",'May-19'!$G$5:$G$164)</f>
        <v>5310</v>
      </c>
      <c r="I7" s="32">
        <f>SUMIF('May-19'!$D$5:$D$164,"School",'May-19'!$H$5:$H$164)</f>
        <v>5508</v>
      </c>
      <c r="J7" s="32">
        <f t="shared" ref="J7:J11" si="1">+H7+I7</f>
        <v>10818</v>
      </c>
    </row>
    <row r="8" spans="1:11" ht="22.5" customHeight="1">
      <c r="A8" s="30">
        <v>3</v>
      </c>
      <c r="B8" s="62">
        <v>43632</v>
      </c>
      <c r="C8" s="31">
        <f>COUNTIF('Jun-19'!D5:D164,"Anganwadi")</f>
        <v>68</v>
      </c>
      <c r="D8" s="32">
        <f>SUMIF('Jun-19'!$D$5:$D$164,"Anganwadi",'Jun-19'!$G$5:$G$164)</f>
        <v>1448</v>
      </c>
      <c r="E8" s="32">
        <f>SUMIF('Jun-19'!$D$5:$D$164,"Anganwadi",'Jun-19'!$H$5:$H$164)</f>
        <v>1531</v>
      </c>
      <c r="F8" s="32">
        <f t="shared" si="0"/>
        <v>2979</v>
      </c>
      <c r="G8" s="31">
        <f>COUNTIF('Jun-19'!D5:D164,"School")</f>
        <v>28</v>
      </c>
      <c r="H8" s="32">
        <f>SUMIF('Jun-19'!$D$5:$D$164,"School",'Jun-19'!$G$5:$G$164)</f>
        <v>1595</v>
      </c>
      <c r="I8" s="32">
        <f>SUMIF('Jun-19'!$D$5:$D$164,"School",'Jun-19'!$H$5:$H$164)</f>
        <v>1723</v>
      </c>
      <c r="J8" s="32">
        <f t="shared" si="1"/>
        <v>3318</v>
      </c>
    </row>
    <row r="9" spans="1:11" ht="22.5" customHeight="1">
      <c r="A9" s="30">
        <v>4</v>
      </c>
      <c r="B9" s="62">
        <v>43662</v>
      </c>
      <c r="C9" s="31">
        <f>COUNTIF('Jul-19'!D5:D164,"Anganwadi")</f>
        <v>109</v>
      </c>
      <c r="D9" s="32">
        <f>SUMIF('Jul-19'!$D$5:$D$164,"Anganwadi",'Jul-19'!$G$5:$G$164)</f>
        <v>2754</v>
      </c>
      <c r="E9" s="32">
        <f>SUMIF('Jul-19'!$D$5:$D$164,"Anganwadi",'Jul-19'!$H$5:$H$164)</f>
        <v>2796</v>
      </c>
      <c r="F9" s="32">
        <f t="shared" si="0"/>
        <v>5550</v>
      </c>
      <c r="G9" s="31">
        <f>COUNTIF('Jul-19'!D5:D164,"School")</f>
        <v>0</v>
      </c>
      <c r="H9" s="32">
        <f>SUMIF('Jul-19'!$D$5:$D$164,"School",'Jul-19'!$G$5:$G$164)</f>
        <v>0</v>
      </c>
      <c r="I9" s="32">
        <f>SUMIF('Jul-19'!$D$5:$D$164,"School",'Jul-19'!$H$5:$H$164)</f>
        <v>0</v>
      </c>
      <c r="J9" s="32">
        <f t="shared" si="1"/>
        <v>0</v>
      </c>
    </row>
    <row r="10" spans="1:11" ht="22.5" customHeight="1">
      <c r="A10" s="30">
        <v>5</v>
      </c>
      <c r="B10" s="62">
        <v>43693</v>
      </c>
      <c r="C10" s="31">
        <f>COUNTIF('Aug-19'!D5:D164,"Anganwadi")</f>
        <v>43</v>
      </c>
      <c r="D10" s="32">
        <f>SUMIF('Aug-19'!$D$5:$D$164,"Anganwadi",'Aug-19'!$G$5:$G$164)</f>
        <v>1154</v>
      </c>
      <c r="E10" s="32">
        <f>SUMIF('Aug-19'!$D$5:$D$164,"Anganwadi",'Aug-19'!$H$5:$H$164)</f>
        <v>1137</v>
      </c>
      <c r="F10" s="32">
        <f t="shared" si="0"/>
        <v>2291</v>
      </c>
      <c r="G10" s="31">
        <f>COUNTIF('Aug-19'!D5:D164,"School")</f>
        <v>47</v>
      </c>
      <c r="H10" s="32">
        <f>SUMIF('Aug-19'!$D$5:$D$164,"School",'Aug-19'!$G$5:$G$164)</f>
        <v>6403</v>
      </c>
      <c r="I10" s="32">
        <f>SUMIF('Aug-19'!$D$5:$D$164,"School",'Aug-19'!$H$5:$H$164)</f>
        <v>6445</v>
      </c>
      <c r="J10" s="32">
        <f t="shared" si="1"/>
        <v>12848</v>
      </c>
    </row>
    <row r="11" spans="1:11" ht="22.5" customHeight="1">
      <c r="A11" s="30">
        <v>6</v>
      </c>
      <c r="B11" s="62">
        <v>43724</v>
      </c>
      <c r="C11" s="31">
        <f>COUNTIF('Sep-19'!D6:D164,"Anganwadi")</f>
        <v>59</v>
      </c>
      <c r="D11" s="32">
        <f>SUMIF('Sep-19'!$D$6:$D$164,"Anganwadi",'Sep-19'!$G$6:$G$164)</f>
        <v>1524</v>
      </c>
      <c r="E11" s="32">
        <f>SUMIF('Sep-19'!$D$6:$D$164,"Anganwadi",'Sep-19'!$H$6:$H$164)</f>
        <v>1580</v>
      </c>
      <c r="F11" s="32">
        <f t="shared" si="0"/>
        <v>3104</v>
      </c>
      <c r="G11" s="31">
        <f>COUNTIF('Sep-19'!D6:D164,"School")</f>
        <v>42</v>
      </c>
      <c r="H11" s="32">
        <f>SUMIF('Sep-19'!$D$6:$D$164,"School",'Sep-19'!$G$6:$G$164)</f>
        <v>2568</v>
      </c>
      <c r="I11" s="32">
        <f>SUMIF('Sep-19'!$D$6:$D$164,"School",'Sep-19'!$H$6:$H$164)</f>
        <v>2576</v>
      </c>
      <c r="J11" s="32">
        <f t="shared" si="1"/>
        <v>5144</v>
      </c>
    </row>
    <row r="12" spans="1:11" ht="19.5" customHeight="1">
      <c r="A12" s="348" t="s">
        <v>38</v>
      </c>
      <c r="B12" s="348"/>
      <c r="C12" s="34">
        <f>SUM(C6:C11)</f>
        <v>365</v>
      </c>
      <c r="D12" s="34">
        <f t="shared" ref="D12:J12" si="2">SUM(D6:D11)</f>
        <v>8813</v>
      </c>
      <c r="E12" s="34">
        <f t="shared" si="2"/>
        <v>9062</v>
      </c>
      <c r="F12" s="34">
        <f t="shared" si="2"/>
        <v>17875</v>
      </c>
      <c r="G12" s="34">
        <f t="shared" si="2"/>
        <v>198</v>
      </c>
      <c r="H12" s="34">
        <f t="shared" si="2"/>
        <v>19073</v>
      </c>
      <c r="I12" s="34">
        <f t="shared" si="2"/>
        <v>19349</v>
      </c>
      <c r="J12" s="34">
        <f t="shared" si="2"/>
        <v>38422</v>
      </c>
    </row>
    <row r="14" spans="1:11">
      <c r="A14" s="343" t="s">
        <v>67</v>
      </c>
      <c r="B14" s="343"/>
      <c r="C14" s="343"/>
      <c r="D14" s="343"/>
      <c r="E14" s="343"/>
      <c r="F14" s="343"/>
    </row>
    <row r="15" spans="1:11" ht="82.5">
      <c r="A15" s="43" t="s">
        <v>27</v>
      </c>
      <c r="B15" s="42" t="s">
        <v>28</v>
      </c>
      <c r="C15" s="46" t="s">
        <v>64</v>
      </c>
      <c r="D15" s="41" t="s">
        <v>29</v>
      </c>
      <c r="E15" s="41" t="s">
        <v>30</v>
      </c>
      <c r="F15" s="41" t="s">
        <v>65</v>
      </c>
    </row>
    <row r="16" spans="1:11">
      <c r="A16" s="346">
        <v>1</v>
      </c>
      <c r="B16" s="344">
        <v>43571</v>
      </c>
      <c r="C16" s="47" t="s">
        <v>62</v>
      </c>
      <c r="D16" s="31">
        <f>COUNTIFS('April-19'!B$5:B$164,"Team 1",'April-19'!D$5:D$164,"Anganwadi")</f>
        <v>22</v>
      </c>
      <c r="E16" s="31">
        <f>COUNTIFS('April-19'!B$5:B$164,"Team 1",'April-19'!D$5:D$164,"School")</f>
        <v>16</v>
      </c>
      <c r="F16" s="32">
        <f>SUMIF('April-19'!$B$5:$B$164,"Team 1",'April-19'!$I$5:$I$164)</f>
        <v>4297</v>
      </c>
    </row>
    <row r="17" spans="1:6">
      <c r="A17" s="347"/>
      <c r="B17" s="345"/>
      <c r="C17" s="47" t="s">
        <v>63</v>
      </c>
      <c r="D17" s="31">
        <f>COUNTIFS('April-19'!B$5:B$164,"Team 2",'April-19'!D$5:D$164,"Anganwadi")</f>
        <v>23</v>
      </c>
      <c r="E17" s="31">
        <f>COUNTIFS('April-19'!B$5:B$164,"Team 2",'April-19'!D$5:D$164,"School")</f>
        <v>17</v>
      </c>
      <c r="F17" s="32">
        <f>SUMIF('April-19'!$B$5:$B$164,"Team 2",'April-19'!$I$5:$I$164)</f>
        <v>4586</v>
      </c>
    </row>
    <row r="18" spans="1:6">
      <c r="A18" s="346">
        <v>2</v>
      </c>
      <c r="B18" s="344">
        <v>43601</v>
      </c>
      <c r="C18" s="47" t="s">
        <v>62</v>
      </c>
      <c r="D18" s="31">
        <f>COUNTIFS('May-19'!B$5:B$164,"Team 1",'May-19'!D$5:D$164,"Anganwadi")</f>
        <v>23</v>
      </c>
      <c r="E18" s="31">
        <f>COUNTIFS('May-19'!B$5:B$164,"Team 1",'May-19'!D$5:D$164,"School")</f>
        <v>23</v>
      </c>
      <c r="F18" s="32">
        <f>SUMIF('May-19'!$B$5:$B$164,"Team 1",'May-19'!$I$5:$I$164)</f>
        <v>7651</v>
      </c>
    </row>
    <row r="19" spans="1:6">
      <c r="A19" s="347"/>
      <c r="B19" s="345"/>
      <c r="C19" s="47" t="s">
        <v>63</v>
      </c>
      <c r="D19" s="31">
        <f>COUNTIFS('May-19'!B$5:B$164,"Team 2",'May-19'!D$5:D$164,"Anganwadi")</f>
        <v>18</v>
      </c>
      <c r="E19" s="31">
        <f>COUNTIFS('May-19'!B$5:B$164,"Team 2",'May-19'!D$5:D$164,"School")</f>
        <v>25</v>
      </c>
      <c r="F19" s="32">
        <f>SUMIF('May-19'!$B$5:$B$164,"Team 2",'May-19'!$I$5:$I$164)</f>
        <v>5165</v>
      </c>
    </row>
    <row r="20" spans="1:6">
      <c r="A20" s="346">
        <v>3</v>
      </c>
      <c r="B20" s="344">
        <v>43632</v>
      </c>
      <c r="C20" s="47" t="s">
        <v>62</v>
      </c>
      <c r="D20" s="31">
        <f>COUNTIFS('Jun-19'!B$5:B$164,"Team 1",'Jun-19'!D$5:D$164,"Anganwadi")</f>
        <v>35</v>
      </c>
      <c r="E20" s="31">
        <f>COUNTIFS('Jun-19'!B$5:B$164,"Team 1",'Jun-19'!D$5:D$164,"School")</f>
        <v>14</v>
      </c>
      <c r="F20" s="32">
        <f>SUMIF('Jun-19'!$B$5:$B$164,"Team 1",'Jun-19'!$I$5:$I$164)</f>
        <v>3029</v>
      </c>
    </row>
    <row r="21" spans="1:6">
      <c r="A21" s="347"/>
      <c r="B21" s="345"/>
      <c r="C21" s="47" t="s">
        <v>63</v>
      </c>
      <c r="D21" s="31">
        <f>COUNTIFS('Jun-19'!B$5:B$164,"Team 2",'Jun-19'!D$5:D$164,"Anganwadi")</f>
        <v>33</v>
      </c>
      <c r="E21" s="31">
        <f>COUNTIFS('Jun-19'!B$5:B$164,"Team 2",'Jun-19'!D$5:D$164,"School")</f>
        <v>14</v>
      </c>
      <c r="F21" s="32">
        <f>SUMIF('Jun-19'!$B$5:$B$164,"Team 2",'Jun-19'!$I$5:$I$164)</f>
        <v>3268</v>
      </c>
    </row>
    <row r="22" spans="1:6">
      <c r="A22" s="346">
        <v>4</v>
      </c>
      <c r="B22" s="344">
        <v>43662</v>
      </c>
      <c r="C22" s="47" t="s">
        <v>62</v>
      </c>
      <c r="D22" s="31">
        <f>COUNTIFS('Jul-19'!B$5:B$164,"Team 1",'Jul-19'!D$5:D$164,"Anganwadi")</f>
        <v>56</v>
      </c>
      <c r="E22" s="31">
        <f>COUNTIFS('Jul-19'!B$5:B$164,"Team 1",'Jul-19'!D$5:D$164,"School")</f>
        <v>0</v>
      </c>
      <c r="F22" s="32">
        <f>SUMIF('Jul-19'!$B$5:$B$164,"Team 1",'Jul-19'!$I$5:$I$164)</f>
        <v>2725</v>
      </c>
    </row>
    <row r="23" spans="1:6">
      <c r="A23" s="347"/>
      <c r="B23" s="345"/>
      <c r="C23" s="47" t="s">
        <v>63</v>
      </c>
      <c r="D23" s="31">
        <f>COUNTIFS('Jul-19'!B$5:B$164,"Team 2",'Jul-19'!D$5:D$164,"Anganwadi")</f>
        <v>53</v>
      </c>
      <c r="E23" s="31">
        <f>COUNTIFS('Jul-19'!B$5:B$164,"Team 2",'Jul-19'!D$5:D$164,"School")</f>
        <v>0</v>
      </c>
      <c r="F23" s="32">
        <f>SUMIF('Jul-19'!$B$5:$B$164,"Team 2",'Jul-19'!$I$5:$I$164)</f>
        <v>2825</v>
      </c>
    </row>
    <row r="24" spans="1:6">
      <c r="A24" s="346">
        <v>5</v>
      </c>
      <c r="B24" s="344">
        <v>43693</v>
      </c>
      <c r="C24" s="47" t="s">
        <v>62</v>
      </c>
      <c r="D24" s="31">
        <f>COUNTIFS('Aug-19'!B$5:B$164,"Team 1",'Aug-19'!D$5:D$164,"Anganwadi")</f>
        <v>24</v>
      </c>
      <c r="E24" s="31">
        <f>COUNTIFS('Aug-19'!B$5:B$164,"Team 1",'Aug-19'!D$5:D$164,"School")</f>
        <v>22</v>
      </c>
      <c r="F24" s="32">
        <f>SUMIF('Aug-19'!$B$5:$B$164,"Team 1",'Aug-19'!$I$5:$I$164)</f>
        <v>7179</v>
      </c>
    </row>
    <row r="25" spans="1:6">
      <c r="A25" s="347"/>
      <c r="B25" s="345"/>
      <c r="C25" s="47" t="s">
        <v>63</v>
      </c>
      <c r="D25" s="31">
        <f>COUNTIFS('Aug-19'!B$5:B$164,"Team 2",'Aug-19'!D$5:D$164,"Anganwadi")</f>
        <v>19</v>
      </c>
      <c r="E25" s="31">
        <f>COUNTIFS('Aug-19'!B$5:B$164,"Team 2",'Aug-19'!D$5:D$164,"School")</f>
        <v>25</v>
      </c>
      <c r="F25" s="32">
        <f>SUMIF('Aug-19'!$B$5:$B$164,"Team 2",'Aug-19'!$I$5:$I$164)</f>
        <v>8003</v>
      </c>
    </row>
    <row r="26" spans="1:6">
      <c r="A26" s="346">
        <v>6</v>
      </c>
      <c r="B26" s="344">
        <v>43724</v>
      </c>
      <c r="C26" s="47" t="s">
        <v>62</v>
      </c>
      <c r="D26" s="31">
        <f>COUNTIFS('Sep-19'!B$5:B$164,"Team 1",'Sep-19'!D$5:D$164,"Anganwadi")</f>
        <v>36</v>
      </c>
      <c r="E26" s="31">
        <f>COUNTIFS('Sep-19'!B$5:B$164,"Team 1",'Sep-19'!D$5:D$164,"School")</f>
        <v>17</v>
      </c>
      <c r="F26" s="32">
        <f>SUMIF('Sep-19'!$B$5:$B$164,"Team 1",'Sep-19'!$I$5:$I$164)</f>
        <v>3958</v>
      </c>
    </row>
    <row r="27" spans="1:6">
      <c r="A27" s="347"/>
      <c r="B27" s="345"/>
      <c r="C27" s="47" t="s">
        <v>63</v>
      </c>
      <c r="D27" s="31">
        <f>COUNTIFS('Sep-19'!B$5:B$164,"Team 2",'Sep-19'!D$5:D$164,"Anganwadi")</f>
        <v>24</v>
      </c>
      <c r="E27" s="31">
        <f>COUNTIFS('Sep-19'!B$5:B$164,"Team 2",'Sep-19'!D$5:D$164,"School")</f>
        <v>25</v>
      </c>
      <c r="F27" s="32">
        <f>SUMIF('Sep-19'!$B$5:$B$164,"Team 2",'Sep-19'!$I$5:$I$164)</f>
        <v>4351</v>
      </c>
    </row>
    <row r="28" spans="1:6">
      <c r="A28" s="340" t="s">
        <v>38</v>
      </c>
      <c r="B28" s="341"/>
      <c r="C28" s="342"/>
      <c r="D28" s="40">
        <f>SUM(D16:D27)</f>
        <v>366</v>
      </c>
      <c r="E28" s="40">
        <f>SUM(E16:E27)</f>
        <v>198</v>
      </c>
      <c r="F28" s="40">
        <f>SUM(F16:F27)</f>
        <v>57037</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2019-05-03T10:54:06Z</dcterms:modified>
</cp:coreProperties>
</file>